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carbonnelle\Desktop\Gestion des stocks Bernard IRN\"/>
    </mc:Choice>
  </mc:AlternateContent>
  <bookViews>
    <workbookView xWindow="0" yWindow="0" windowWidth="20376" windowHeight="8208" tabRatio="783" activeTab="1"/>
  </bookViews>
  <sheets>
    <sheet name="VARIATION" sheetId="158" r:id="rId1"/>
    <sheet name="Synthese" sheetId="30" r:id="rId2"/>
    <sheet name="Etat des stocks (13 STOCK CONSO" sheetId="215" r:id="rId3"/>
    <sheet name="Etat des stocks (17 STOCK CONSO" sheetId="216" r:id="rId4"/>
    <sheet name="Etat des stocks (19 STOCK DIVER" sheetId="217" r:id="rId5"/>
    <sheet name="Etat des stocks (27 STOCK PF C)" sheetId="218" r:id="rId6"/>
    <sheet name="Etat des stocks (33 STOCK RESER" sheetId="219" r:id="rId7"/>
    <sheet name="Etat des stocks (6 STOCK ENVELL" sheetId="220" r:id="rId8"/>
    <sheet name="Etat des stocks (STOCK BLANCHET" sheetId="221" r:id="rId9"/>
    <sheet name="Récupéré_Feuil1" sheetId="222" r:id="rId10"/>
    <sheet name="Récupéré_Feuil2" sheetId="223" r:id="rId11"/>
    <sheet name="Etat des stocks (STOCK BOBINES " sheetId="224" r:id="rId12"/>
    <sheet name="Récupéré_Feuil3" sheetId="225" r:id="rId13"/>
    <sheet name="Etat des stocks (STOCK CONSOMMA" sheetId="226" r:id="rId14"/>
    <sheet name="Récupéré_Feuil4" sheetId="227" r:id="rId15"/>
    <sheet name="Etat des stocks (STOCK CONTINU " sheetId="228" r:id="rId16"/>
    <sheet name="Etat des stocks (STOCK ENCRES A" sheetId="229" r:id="rId17"/>
    <sheet name="Récupéré_Feuil5" sheetId="230" r:id="rId18"/>
    <sheet name="Etat des stocks (STOCK ENCRES R" sheetId="231" r:id="rId19"/>
    <sheet name="Etat des stocks (STOCK FACONNAG" sheetId="232" r:id="rId20"/>
    <sheet name="Récupéré_Feuil6" sheetId="233" r:id="rId21"/>
    <sheet name="Récupéré_Feuil7" sheetId="234" r:id="rId22"/>
    <sheet name="Récupéré_Feuil8" sheetId="235" r:id="rId23"/>
    <sheet name="Etat des stocks (STOCK NEGOCES " sheetId="236" r:id="rId24"/>
    <sheet name="Etat des stocks (STOCK PAPIERS " sheetId="237" r:id="rId25"/>
    <sheet name="Etat des stocks (STOCK PLAQUES)" sheetId="238" r:id="rId26"/>
    <sheet name="Etat des stocks (STOCK PRODUITS" sheetId="239" r:id="rId27"/>
    <sheet name="Etat des stocks (STOCK RECEPTIO" sheetId="240" r:id="rId28"/>
  </sheets>
  <definedNames>
    <definedName name="_xlnm._FilterDatabase" localSheetId="2" hidden="1">'Etat des stocks (13 STOCK CONSO'!$A$4:$F$5</definedName>
    <definedName name="_xlnm._FilterDatabase" localSheetId="3" hidden="1">'Etat des stocks (17 STOCK CONSO'!$A$4:$F$30</definedName>
    <definedName name="_xlnm._FilterDatabase" localSheetId="4" hidden="1">'Etat des stocks (19 STOCK DIVER'!$A$4:$F$5</definedName>
    <definedName name="_xlnm._FilterDatabase" localSheetId="5" hidden="1">'Etat des stocks (27 STOCK PF C)'!$A$4:$F$26</definedName>
    <definedName name="_xlnm._FilterDatabase" localSheetId="6" hidden="1">'Etat des stocks (33 STOCK RESER'!$A$4:$F$145</definedName>
    <definedName name="_xlnm._FilterDatabase" localSheetId="7" hidden="1">'Etat des stocks (6 STOCK ENVELL'!$A$4:$F$52</definedName>
    <definedName name="_xlnm._FilterDatabase" localSheetId="8" hidden="1">'Etat des stocks (STOCK BLANCHET'!$A$4:$F$8</definedName>
    <definedName name="_xlnm._FilterDatabase" localSheetId="11" hidden="1">'Etat des stocks (STOCK BOBINES '!$A$4:$F$100</definedName>
    <definedName name="_xlnm._FilterDatabase" localSheetId="13" hidden="1">'Etat des stocks (STOCK CONSOMMA'!$A$4:$F$40</definedName>
    <definedName name="_xlnm._FilterDatabase" localSheetId="15" hidden="1">'Etat des stocks (STOCK CONTINU '!$A$4:$F$29</definedName>
    <definedName name="_xlnm._FilterDatabase" localSheetId="16" hidden="1">'Etat des stocks (STOCK ENCRES A'!$A$4:$G$68</definedName>
    <definedName name="_xlnm._FilterDatabase" localSheetId="18" hidden="1">'Etat des stocks (STOCK ENCRES R'!$A$4:$F$7</definedName>
    <definedName name="_xlnm._FilterDatabase" localSheetId="19" hidden="1">'Etat des stocks (STOCK FACONNAG'!$A$4:$G$13</definedName>
    <definedName name="_xlnm._FilterDatabase" localSheetId="23" hidden="1">'Etat des stocks (STOCK NEGOCES '!$A$4:$F$10</definedName>
    <definedName name="_xlnm._FilterDatabase" localSheetId="24" hidden="1">'Etat des stocks (STOCK PAPIERS '!$A$4:$F$314</definedName>
    <definedName name="_xlnm._FilterDatabase" localSheetId="25" hidden="1">'Etat des stocks (STOCK PLAQUES)'!$A$4:$F$19</definedName>
    <definedName name="_xlnm._FilterDatabase" localSheetId="26" hidden="1">'Etat des stocks (STOCK PRODUITS'!$A$4:$F$20</definedName>
    <definedName name="_xlnm._FilterDatabase" localSheetId="27" hidden="1">'Etat des stocks (STOCK RECEPTIO'!$A$4:$F$5</definedName>
    <definedName name="_xlnm._FilterDatabase" localSheetId="9" hidden="1">Récupéré_Feuil1!$A$4:$F$6</definedName>
    <definedName name="_xlnm._FilterDatabase" localSheetId="10" hidden="1">Récupéré_Feuil2!$A$4:$F$4</definedName>
    <definedName name="_xlnm._FilterDatabase" localSheetId="12" hidden="1">Récupéré_Feuil3!$A$4:$F$30</definedName>
    <definedName name="_xlnm._FilterDatabase" localSheetId="14" hidden="1">Récupéré_Feuil4!$A$4:$F$18</definedName>
    <definedName name="_xlnm._FilterDatabase" localSheetId="17" hidden="1">Récupéré_Feuil5!$A$4:$F$12</definedName>
    <definedName name="_xlnm._FilterDatabase" localSheetId="20" hidden="1">Récupéré_Feuil6!$A$4:$F$62</definedName>
    <definedName name="_xlnm._FilterDatabase" localSheetId="21" hidden="1">Récupéré_Feuil7!$A$4:$F$4</definedName>
    <definedName name="_xlnm._FilterDatabase" localSheetId="22" hidden="1">Récupéré_Feuil8!$A$4:$F$4</definedName>
    <definedName name="_xlnm._FilterDatabase" localSheetId="1" hidden="1">Synthese!$A$4:$S$5</definedName>
    <definedName name="_xlnm._FilterDatabase" localSheetId="0" hidden="1">VARIATION!$A$4:$M$36</definedName>
    <definedName name="_xlnm.Print_Titles">#N/A</definedName>
    <definedName name="_xlnm.Print_Area" localSheetId="0">VARIATION!$A$1:$J$36</definedName>
  </definedNames>
  <calcPr calcId="162913"/>
</workbook>
</file>

<file path=xl/calcChain.xml><?xml version="1.0" encoding="utf-8"?>
<calcChain xmlns="http://schemas.openxmlformats.org/spreadsheetml/2006/main">
  <c r="F6" i="240" l="1"/>
  <c r="F7" i="240" s="1"/>
  <c r="E6" i="240"/>
  <c r="E7" i="240" s="1"/>
  <c r="F21" i="239"/>
  <c r="E21" i="239"/>
  <c r="F19" i="239"/>
  <c r="E19" i="239"/>
  <c r="F17" i="239"/>
  <c r="E17" i="239"/>
  <c r="F15" i="239"/>
  <c r="E15" i="239"/>
  <c r="F13" i="239"/>
  <c r="E13" i="239"/>
  <c r="F11" i="239"/>
  <c r="E11" i="239"/>
  <c r="F9" i="239"/>
  <c r="E9" i="239"/>
  <c r="F7" i="239"/>
  <c r="E7" i="239"/>
  <c r="F5" i="239"/>
  <c r="E5" i="239"/>
  <c r="F20" i="238"/>
  <c r="E20" i="238"/>
  <c r="F18" i="238"/>
  <c r="E18" i="238"/>
  <c r="F16" i="238"/>
  <c r="F25" i="238" s="1"/>
  <c r="E16" i="238"/>
  <c r="F14" i="238"/>
  <c r="E14" i="238"/>
  <c r="F12" i="238"/>
  <c r="E12" i="238"/>
  <c r="F10" i="238"/>
  <c r="E10" i="238"/>
  <c r="F5" i="238"/>
  <c r="E5" i="238"/>
  <c r="F315" i="237"/>
  <c r="E315" i="237"/>
  <c r="F313" i="237"/>
  <c r="E313" i="237"/>
  <c r="F311" i="237"/>
  <c r="E311" i="237"/>
  <c r="F309" i="237"/>
  <c r="E309" i="237"/>
  <c r="F307" i="237"/>
  <c r="E307" i="237"/>
  <c r="F304" i="237"/>
  <c r="E304" i="237"/>
  <c r="F293" i="237"/>
  <c r="E293" i="237"/>
  <c r="F290" i="237"/>
  <c r="E290" i="237"/>
  <c r="F288" i="237"/>
  <c r="E288" i="237"/>
  <c r="F286" i="237"/>
  <c r="E286" i="237"/>
  <c r="F284" i="237"/>
  <c r="E284" i="237"/>
  <c r="F282" i="237"/>
  <c r="E282" i="237"/>
  <c r="F280" i="237"/>
  <c r="E280" i="237"/>
  <c r="F278" i="237"/>
  <c r="E278" i="237"/>
  <c r="F276" i="237"/>
  <c r="E276" i="237"/>
  <c r="F274" i="237"/>
  <c r="E274" i="237"/>
  <c r="F272" i="237"/>
  <c r="E272" i="237"/>
  <c r="F270" i="237"/>
  <c r="E270" i="237"/>
  <c r="F268" i="237"/>
  <c r="E268" i="237"/>
  <c r="F266" i="237"/>
  <c r="E266" i="237"/>
  <c r="F263" i="237"/>
  <c r="E263" i="237"/>
  <c r="F260" i="237"/>
  <c r="E260" i="237"/>
  <c r="F258" i="237"/>
  <c r="E258" i="237"/>
  <c r="F255" i="237"/>
  <c r="E255" i="237"/>
  <c r="F253" i="237"/>
  <c r="E253" i="237"/>
  <c r="F251" i="237"/>
  <c r="E251" i="237"/>
  <c r="F248" i="237"/>
  <c r="E248" i="237"/>
  <c r="F245" i="237"/>
  <c r="E245" i="237"/>
  <c r="F242" i="237"/>
  <c r="E242" i="237"/>
  <c r="F240" i="237"/>
  <c r="E240" i="237"/>
  <c r="F237" i="237"/>
  <c r="E237" i="237"/>
  <c r="F234" i="237"/>
  <c r="E234" i="237"/>
  <c r="F232" i="237"/>
  <c r="E232" i="237"/>
  <c r="F229" i="237"/>
  <c r="E229" i="237"/>
  <c r="F227" i="237"/>
  <c r="E227" i="237"/>
  <c r="F225" i="237"/>
  <c r="E225" i="237"/>
  <c r="F223" i="237"/>
  <c r="E223" i="237"/>
  <c r="F220" i="237"/>
  <c r="E220" i="237"/>
  <c r="F218" i="237"/>
  <c r="E218" i="237"/>
  <c r="F215" i="237"/>
  <c r="E215" i="237"/>
  <c r="F213" i="237"/>
  <c r="E213" i="237"/>
  <c r="F211" i="237"/>
  <c r="E211" i="237"/>
  <c r="F209" i="237"/>
  <c r="E209" i="237"/>
  <c r="F207" i="237"/>
  <c r="E207" i="237"/>
  <c r="F204" i="237"/>
  <c r="E204" i="237"/>
  <c r="F202" i="237"/>
  <c r="E202" i="237"/>
  <c r="F200" i="237"/>
  <c r="E200" i="237"/>
  <c r="F198" i="237"/>
  <c r="E198" i="237"/>
  <c r="F196" i="237"/>
  <c r="E196" i="237"/>
  <c r="F194" i="237"/>
  <c r="E194" i="237"/>
  <c r="F192" i="237"/>
  <c r="E192" i="237"/>
  <c r="F190" i="237"/>
  <c r="E190" i="237"/>
  <c r="F188" i="237"/>
  <c r="E188" i="237"/>
  <c r="F186" i="237"/>
  <c r="E186" i="237"/>
  <c r="F183" i="237"/>
  <c r="E183" i="237"/>
  <c r="F181" i="237"/>
  <c r="E181" i="237"/>
  <c r="F179" i="237"/>
  <c r="E179" i="237"/>
  <c r="F177" i="237"/>
  <c r="E177" i="237"/>
  <c r="F174" i="237"/>
  <c r="E174" i="237"/>
  <c r="F172" i="237"/>
  <c r="E172" i="237"/>
  <c r="F167" i="237"/>
  <c r="E167" i="237"/>
  <c r="F165" i="237"/>
  <c r="E165" i="237"/>
  <c r="F163" i="237"/>
  <c r="E163" i="237"/>
  <c r="F161" i="237"/>
  <c r="E161" i="237"/>
  <c r="F158" i="237"/>
  <c r="E158" i="237"/>
  <c r="F156" i="237"/>
  <c r="E156" i="237"/>
  <c r="F153" i="237"/>
  <c r="E153" i="237"/>
  <c r="F150" i="237"/>
  <c r="E150" i="237"/>
  <c r="F147" i="237"/>
  <c r="E147" i="237"/>
  <c r="F145" i="237"/>
  <c r="E145" i="237"/>
  <c r="F136" i="237"/>
  <c r="E136" i="237"/>
  <c r="F133" i="237"/>
  <c r="E133" i="237"/>
  <c r="F131" i="237"/>
  <c r="E131" i="237"/>
  <c r="F114" i="237"/>
  <c r="E114" i="237"/>
  <c r="F112" i="237"/>
  <c r="E112" i="237"/>
  <c r="F109" i="237"/>
  <c r="E109" i="237"/>
  <c r="F107" i="237"/>
  <c r="E107" i="237"/>
  <c r="F97" i="237"/>
  <c r="E97" i="237"/>
  <c r="F95" i="237"/>
  <c r="E95" i="237"/>
  <c r="F92" i="237"/>
  <c r="E92" i="237"/>
  <c r="F90" i="237"/>
  <c r="E90" i="237"/>
  <c r="F87" i="237"/>
  <c r="E87" i="237"/>
  <c r="F85" i="237"/>
  <c r="E85" i="237"/>
  <c r="F79" i="237"/>
  <c r="E79" i="237"/>
  <c r="F77" i="237"/>
  <c r="E77" i="237"/>
  <c r="F65" i="237"/>
  <c r="E65" i="237"/>
  <c r="F58" i="237"/>
  <c r="E58" i="237"/>
  <c r="F56" i="237"/>
  <c r="E56" i="237"/>
  <c r="F54" i="237"/>
  <c r="E54" i="237"/>
  <c r="F52" i="237"/>
  <c r="E52" i="237"/>
  <c r="F49" i="237"/>
  <c r="E49" i="237"/>
  <c r="F47" i="237"/>
  <c r="E47" i="237"/>
  <c r="F45" i="237"/>
  <c r="E45" i="237"/>
  <c r="F42" i="237"/>
  <c r="E42" i="237"/>
  <c r="F40" i="237"/>
  <c r="E40" i="237"/>
  <c r="F38" i="237"/>
  <c r="E38" i="237"/>
  <c r="F36" i="237"/>
  <c r="E36" i="237"/>
  <c r="F34" i="237"/>
  <c r="E34" i="237"/>
  <c r="F32" i="237"/>
  <c r="E32" i="237"/>
  <c r="F30" i="237"/>
  <c r="E30" i="237"/>
  <c r="F28" i="237"/>
  <c r="E28" i="237"/>
  <c r="F25" i="237"/>
  <c r="E25" i="237"/>
  <c r="F23" i="237"/>
  <c r="E23" i="237"/>
  <c r="F20" i="237"/>
  <c r="E20" i="237"/>
  <c r="F17" i="237"/>
  <c r="E17" i="237"/>
  <c r="F14" i="237"/>
  <c r="E14" i="237"/>
  <c r="F11" i="237"/>
  <c r="E11" i="237"/>
  <c r="F9" i="237"/>
  <c r="E9" i="237"/>
  <c r="F7" i="237"/>
  <c r="E7" i="237"/>
  <c r="F5" i="237"/>
  <c r="E5" i="237"/>
  <c r="F15" i="236"/>
  <c r="F11" i="236"/>
  <c r="E11" i="236"/>
  <c r="F9" i="236"/>
  <c r="E9" i="236"/>
  <c r="F7" i="236"/>
  <c r="E7" i="236"/>
  <c r="F5" i="236"/>
  <c r="E5" i="236"/>
  <c r="F5" i="235"/>
  <c r="F6" i="235" s="1"/>
  <c r="E5" i="235"/>
  <c r="E6" i="235" s="1"/>
  <c r="F5" i="234"/>
  <c r="F6" i="234" s="1"/>
  <c r="E5" i="234"/>
  <c r="E6" i="234" s="1"/>
  <c r="F63" i="233"/>
  <c r="E63" i="233"/>
  <c r="F61" i="233"/>
  <c r="E61" i="233"/>
  <c r="F59" i="233"/>
  <c r="E59" i="233"/>
  <c r="F55" i="233"/>
  <c r="E55" i="233"/>
  <c r="F51" i="233"/>
  <c r="E51" i="233"/>
  <c r="F47" i="233"/>
  <c r="E47" i="233"/>
  <c r="F40" i="233"/>
  <c r="E40" i="233"/>
  <c r="F31" i="233"/>
  <c r="E31" i="233"/>
  <c r="F29" i="233"/>
  <c r="E29" i="233"/>
  <c r="F23" i="233"/>
  <c r="E23" i="233"/>
  <c r="F21" i="233"/>
  <c r="E21" i="233"/>
  <c r="F18" i="233"/>
  <c r="E18" i="233"/>
  <c r="F6" i="233"/>
  <c r="E6" i="233"/>
  <c r="F14" i="232"/>
  <c r="E14" i="232"/>
  <c r="F12" i="232"/>
  <c r="E12" i="232"/>
  <c r="F10" i="232"/>
  <c r="E10" i="232"/>
  <c r="F8" i="232"/>
  <c r="E8" i="232"/>
  <c r="F6" i="232"/>
  <c r="E6" i="232"/>
  <c r="F8" i="231"/>
  <c r="F9" i="231" s="1"/>
  <c r="E8" i="231"/>
  <c r="E9" i="231" s="1"/>
  <c r="F13" i="230"/>
  <c r="E13" i="230"/>
  <c r="F10" i="230"/>
  <c r="E10" i="230"/>
  <c r="F69" i="229"/>
  <c r="E69" i="229"/>
  <c r="F66" i="229"/>
  <c r="E66" i="229"/>
  <c r="F41" i="229"/>
  <c r="F77" i="229" s="1"/>
  <c r="E41" i="229"/>
  <c r="F38" i="229"/>
  <c r="E38" i="229"/>
  <c r="F29" i="229"/>
  <c r="F24" i="229"/>
  <c r="F20" i="229"/>
  <c r="E20" i="229"/>
  <c r="E24" i="229" s="1"/>
  <c r="E29" i="229" s="1"/>
  <c r="F18" i="229"/>
  <c r="E18" i="229"/>
  <c r="F9" i="229"/>
  <c r="E9" i="229"/>
  <c r="F30" i="228"/>
  <c r="E30" i="228"/>
  <c r="F22" i="228"/>
  <c r="E22" i="228"/>
  <c r="F19" i="228"/>
  <c r="E19" i="228"/>
  <c r="F10" i="228"/>
  <c r="E10" i="228"/>
  <c r="F19" i="227"/>
  <c r="E19" i="227"/>
  <c r="F5" i="227"/>
  <c r="E5" i="227"/>
  <c r="F41" i="226"/>
  <c r="E41" i="226"/>
  <c r="F38" i="226"/>
  <c r="E38" i="226"/>
  <c r="F34" i="226"/>
  <c r="E34" i="226"/>
  <c r="F30" i="226"/>
  <c r="E30" i="226"/>
  <c r="F20" i="226"/>
  <c r="E20" i="226"/>
  <c r="F15" i="226"/>
  <c r="E15" i="226"/>
  <c r="F9" i="226"/>
  <c r="E9" i="226"/>
  <c r="F7" i="226"/>
  <c r="E7" i="226"/>
  <c r="F31" i="225"/>
  <c r="E31" i="225"/>
  <c r="F28" i="225"/>
  <c r="E28" i="225"/>
  <c r="F26" i="225"/>
  <c r="E26" i="225"/>
  <c r="F23" i="225"/>
  <c r="E23" i="225"/>
  <c r="F20" i="225"/>
  <c r="E20" i="225"/>
  <c r="F18" i="225"/>
  <c r="E18" i="225"/>
  <c r="F14" i="225"/>
  <c r="E14" i="225"/>
  <c r="F12" i="225"/>
  <c r="E12" i="225"/>
  <c r="F10" i="225"/>
  <c r="E10" i="225"/>
  <c r="F7" i="225"/>
  <c r="E7" i="225"/>
  <c r="F101" i="224"/>
  <c r="E101" i="224"/>
  <c r="F99" i="224"/>
  <c r="E99" i="224"/>
  <c r="F97" i="224"/>
  <c r="E97" i="224"/>
  <c r="F85" i="224"/>
  <c r="E85" i="224"/>
  <c r="F81" i="224"/>
  <c r="E81" i="224"/>
  <c r="F76" i="224"/>
  <c r="E76" i="224"/>
  <c r="F73" i="224"/>
  <c r="E73" i="224"/>
  <c r="F68" i="224"/>
  <c r="E68" i="224"/>
  <c r="F66" i="224"/>
  <c r="E66" i="224"/>
  <c r="F62" i="224"/>
  <c r="E62" i="224"/>
  <c r="F55" i="224"/>
  <c r="E55" i="224"/>
  <c r="F52" i="224"/>
  <c r="E52" i="224"/>
  <c r="F48" i="224"/>
  <c r="E48" i="224"/>
  <c r="F45" i="224"/>
  <c r="E45" i="224"/>
  <c r="F41" i="224"/>
  <c r="E41" i="224"/>
  <c r="F32" i="224"/>
  <c r="E32" i="224"/>
  <c r="F30" i="224"/>
  <c r="E30" i="224"/>
  <c r="F27" i="224"/>
  <c r="E27" i="224"/>
  <c r="F22" i="224"/>
  <c r="E22" i="224"/>
  <c r="F17" i="224"/>
  <c r="E17" i="224"/>
  <c r="F13" i="224"/>
  <c r="E13" i="224"/>
  <c r="F9" i="224"/>
  <c r="E9" i="224"/>
  <c r="F5" i="223"/>
  <c r="F6" i="223" s="1"/>
  <c r="E5" i="223"/>
  <c r="E6" i="223" s="1"/>
  <c r="F7" i="222"/>
  <c r="F8" i="222" s="1"/>
  <c r="E7" i="222"/>
  <c r="E8" i="222" s="1"/>
  <c r="F9" i="221"/>
  <c r="E9" i="221"/>
  <c r="F7" i="221"/>
  <c r="E7" i="221"/>
  <c r="F5" i="221"/>
  <c r="E5" i="221"/>
  <c r="F53" i="220"/>
  <c r="E53" i="220"/>
  <c r="F51" i="220"/>
  <c r="E51" i="220"/>
  <c r="F49" i="220"/>
  <c r="E49" i="220"/>
  <c r="F47" i="220"/>
  <c r="E47" i="220"/>
  <c r="F45" i="220"/>
  <c r="E45" i="220"/>
  <c r="F43" i="220"/>
  <c r="E43" i="220"/>
  <c r="F41" i="220"/>
  <c r="E41" i="220"/>
  <c r="F39" i="220"/>
  <c r="E39" i="220"/>
  <c r="F37" i="220"/>
  <c r="E37" i="220"/>
  <c r="F35" i="220"/>
  <c r="E35" i="220"/>
  <c r="F33" i="220"/>
  <c r="E33" i="220"/>
  <c r="F31" i="220"/>
  <c r="E31" i="220"/>
  <c r="F29" i="220"/>
  <c r="E29" i="220"/>
  <c r="F27" i="220"/>
  <c r="E27" i="220"/>
  <c r="F25" i="220"/>
  <c r="E25" i="220"/>
  <c r="F23" i="220"/>
  <c r="E23" i="220"/>
  <c r="F21" i="220"/>
  <c r="E21" i="220"/>
  <c r="F19" i="220"/>
  <c r="E19" i="220"/>
  <c r="F17" i="220"/>
  <c r="E17" i="220"/>
  <c r="F15" i="220"/>
  <c r="E15" i="220"/>
  <c r="F13" i="220"/>
  <c r="E13" i="220"/>
  <c r="F11" i="220"/>
  <c r="E11" i="220"/>
  <c r="F9" i="220"/>
  <c r="E9" i="220"/>
  <c r="F7" i="220"/>
  <c r="E7" i="220"/>
  <c r="F5" i="220"/>
  <c r="E5" i="220"/>
  <c r="F152" i="219"/>
  <c r="F146" i="219"/>
  <c r="E146" i="219"/>
  <c r="F128" i="219"/>
  <c r="E128" i="219"/>
  <c r="F118" i="219"/>
  <c r="E118" i="219"/>
  <c r="F116" i="219"/>
  <c r="E116" i="219"/>
  <c r="F114" i="219"/>
  <c r="E114" i="219"/>
  <c r="F111" i="219"/>
  <c r="E111" i="219"/>
  <c r="F109" i="219"/>
  <c r="E109" i="219"/>
  <c r="F107" i="219"/>
  <c r="E107" i="219"/>
  <c r="F105" i="219"/>
  <c r="E105" i="219"/>
  <c r="F103" i="219"/>
  <c r="E103" i="219"/>
  <c r="F100" i="219"/>
  <c r="E100" i="219"/>
  <c r="F56" i="219"/>
  <c r="E56" i="219"/>
  <c r="F50" i="219"/>
  <c r="E50" i="219"/>
  <c r="F48" i="219"/>
  <c r="E48" i="219"/>
  <c r="F46" i="219"/>
  <c r="E46" i="219"/>
  <c r="F44" i="219"/>
  <c r="E44" i="219"/>
  <c r="F30" i="219"/>
  <c r="E30" i="219"/>
  <c r="F28" i="219"/>
  <c r="E28" i="219"/>
  <c r="F25" i="219"/>
  <c r="E25" i="219"/>
  <c r="F22" i="219"/>
  <c r="E22" i="219"/>
  <c r="F20" i="219"/>
  <c r="E20" i="219"/>
  <c r="F18" i="219"/>
  <c r="E18" i="219"/>
  <c r="F16" i="219"/>
  <c r="E16" i="219"/>
  <c r="F5" i="219"/>
  <c r="E5" i="219"/>
  <c r="F27" i="218"/>
  <c r="E27" i="218"/>
  <c r="F25" i="218"/>
  <c r="E25" i="218"/>
  <c r="F23" i="218"/>
  <c r="E23" i="218"/>
  <c r="F21" i="218"/>
  <c r="E21" i="218"/>
  <c r="F19" i="218"/>
  <c r="E19" i="218"/>
  <c r="F17" i="218"/>
  <c r="E17" i="218"/>
  <c r="F15" i="218"/>
  <c r="E15" i="218"/>
  <c r="F13" i="218"/>
  <c r="E13" i="218"/>
  <c r="F11" i="218"/>
  <c r="E11" i="218"/>
  <c r="F9" i="218"/>
  <c r="E9" i="218"/>
  <c r="F7" i="218"/>
  <c r="E7" i="218"/>
  <c r="F5" i="218"/>
  <c r="E5" i="218"/>
  <c r="F6" i="217"/>
  <c r="F7" i="217" s="1"/>
  <c r="E6" i="217"/>
  <c r="E7" i="217" s="1"/>
  <c r="F31" i="216"/>
  <c r="E31" i="216"/>
  <c r="F29" i="216"/>
  <c r="E29" i="216"/>
  <c r="F27" i="216"/>
  <c r="E27" i="216"/>
  <c r="F25" i="216"/>
  <c r="E25" i="216"/>
  <c r="F17" i="216"/>
  <c r="E17" i="216"/>
  <c r="F15" i="216"/>
  <c r="E15" i="216"/>
  <c r="F8" i="216"/>
  <c r="E8" i="216"/>
  <c r="F6" i="215"/>
  <c r="F7" i="215" s="1"/>
  <c r="E6" i="215"/>
  <c r="E7" i="215" s="1"/>
  <c r="F32" i="225" l="1"/>
  <c r="F24" i="238"/>
  <c r="F102" i="224"/>
  <c r="E32" i="216"/>
  <c r="E12" i="236"/>
  <c r="E15" i="232"/>
  <c r="F14" i="236"/>
  <c r="F15" i="232"/>
  <c r="F31" i="228"/>
  <c r="E28" i="218"/>
  <c r="F22" i="239"/>
  <c r="F12" i="236"/>
  <c r="E64" i="233"/>
  <c r="F14" i="230"/>
  <c r="E14" i="230"/>
  <c r="E20" i="227"/>
  <c r="F20" i="227"/>
  <c r="E42" i="226"/>
  <c r="E32" i="225"/>
  <c r="F54" i="220"/>
  <c r="E54" i="220"/>
  <c r="F147" i="219"/>
  <c r="F28" i="218"/>
  <c r="E22" i="239"/>
  <c r="E21" i="238"/>
  <c r="E316" i="237"/>
  <c r="F316" i="237"/>
  <c r="F64" i="233"/>
  <c r="F70" i="229"/>
  <c r="E70" i="229"/>
  <c r="E31" i="228"/>
  <c r="F42" i="226"/>
  <c r="E102" i="224"/>
  <c r="E10" i="221"/>
  <c r="F10" i="221"/>
  <c r="E147" i="219"/>
  <c r="F32" i="216"/>
  <c r="F81" i="229"/>
  <c r="F80" i="229"/>
  <c r="F21" i="238"/>
  <c r="F151" i="219"/>
  <c r="F35" i="228" l="1"/>
  <c r="F19" i="240"/>
</calcChain>
</file>

<file path=xl/sharedStrings.xml><?xml version="1.0" encoding="utf-8"?>
<sst xmlns="http://schemas.openxmlformats.org/spreadsheetml/2006/main" count="2575" uniqueCount="1240">
  <si>
    <t>Plaques</t>
  </si>
  <si>
    <t>RESERVES CLIENTS</t>
  </si>
  <si>
    <t>NEGOCE</t>
  </si>
  <si>
    <t>CONTINU</t>
  </si>
  <si>
    <t>PRODUITS FINIS</t>
  </si>
  <si>
    <t>TAMPONS</t>
  </si>
  <si>
    <t>EMBALLAGES</t>
  </si>
  <si>
    <t>ENVELOPPES</t>
  </si>
  <si>
    <t>TOTAL</t>
  </si>
  <si>
    <t>F004</t>
  </si>
  <si>
    <t>F015</t>
  </si>
  <si>
    <t>F006</t>
  </si>
  <si>
    <t>F005</t>
  </si>
  <si>
    <t>Enveloppes</t>
  </si>
  <si>
    <t>F003</t>
  </si>
  <si>
    <t>Tampons</t>
  </si>
  <si>
    <t>Bobines Continu</t>
  </si>
  <si>
    <t>PAO</t>
  </si>
  <si>
    <t>PAPIERS</t>
  </si>
  <si>
    <t>Intitulé compte</t>
  </si>
  <si>
    <t>Service</t>
  </si>
  <si>
    <t>Désignations</t>
  </si>
  <si>
    <t>Cpte Stock</t>
  </si>
  <si>
    <t>Cpte Variat.</t>
  </si>
  <si>
    <t>Centre</t>
  </si>
  <si>
    <t>Chapitre</t>
  </si>
  <si>
    <t>MARS</t>
  </si>
  <si>
    <t>AVRIL</t>
  </si>
  <si>
    <t>Variation</t>
  </si>
  <si>
    <t>MATIERES PREMIERES</t>
  </si>
  <si>
    <t>imputat.</t>
  </si>
  <si>
    <t>PLAT</t>
  </si>
  <si>
    <t>Papiers PLAT + Etiq+FP+CV</t>
  </si>
  <si>
    <t>311100/100</t>
  </si>
  <si>
    <t xml:space="preserve">BOBINES </t>
  </si>
  <si>
    <t>311100/200</t>
  </si>
  <si>
    <t>LABEUR</t>
  </si>
  <si>
    <t>Bobines Labeur</t>
  </si>
  <si>
    <t>311100/500</t>
  </si>
  <si>
    <t>MATIERES CONSOMMABLES</t>
  </si>
  <si>
    <t>ENCRES</t>
  </si>
  <si>
    <t>Encres Plat</t>
  </si>
  <si>
    <t>322100/300</t>
  </si>
  <si>
    <t>Encres Continu</t>
  </si>
  <si>
    <t>ROTO SOLNA</t>
  </si>
  <si>
    <t>Encres Roto</t>
  </si>
  <si>
    <t>REVELATEUR/FIXATEUR</t>
  </si>
  <si>
    <t>Révélateur, fixateur</t>
  </si>
  <si>
    <t>322100/310</t>
  </si>
  <si>
    <t>CAS/PLAQ/FLASHEUSE</t>
  </si>
  <si>
    <t>Casset./Plaques/Flasheuse</t>
  </si>
  <si>
    <t>322100/320</t>
  </si>
  <si>
    <t>FILM SUPPORT MONTAGE</t>
  </si>
  <si>
    <t>Supports de montage</t>
  </si>
  <si>
    <t>322100/350</t>
  </si>
  <si>
    <t>FOURNITURE CONSOMM.</t>
  </si>
  <si>
    <t>Blanchets/Manchons/etc...</t>
  </si>
  <si>
    <t>322100/400</t>
  </si>
  <si>
    <t>DIVERSES</t>
  </si>
  <si>
    <t>Blanch.Solut/Térostat</t>
  </si>
  <si>
    <t>FACONNAGE  PLAT</t>
  </si>
  <si>
    <t>Elastiq.Colles.Films divers.</t>
  </si>
  <si>
    <t>FACONNAGE CONTI.</t>
  </si>
  <si>
    <t>Planatol. Kobeflex</t>
  </si>
  <si>
    <t>LABO</t>
  </si>
  <si>
    <t>Scotchs, Tork offset, Films</t>
  </si>
  <si>
    <t>Blanch,Manilles,Silicone,etc</t>
  </si>
  <si>
    <t>Cartons.</t>
  </si>
  <si>
    <t>322100/600</t>
  </si>
  <si>
    <t>PLAQUES/DEVELOPPEUR</t>
  </si>
  <si>
    <t>322100/700</t>
  </si>
  <si>
    <t>PRE-PRESSE</t>
  </si>
  <si>
    <t>Tampons/Montures/Encreurs</t>
  </si>
  <si>
    <t>322100/800</t>
  </si>
  <si>
    <t>PM/Imprimés Douane/Divers</t>
  </si>
  <si>
    <t>355100/810</t>
  </si>
  <si>
    <t>V990</t>
  </si>
  <si>
    <t>Imp. Douane/Listings et zonés</t>
  </si>
  <si>
    <t>RECEPTION</t>
  </si>
  <si>
    <t>RECEPTION PLAT</t>
  </si>
  <si>
    <t>Produit Finis</t>
  </si>
  <si>
    <t>355100/820</t>
  </si>
  <si>
    <t>RECEPTION CONTINU</t>
  </si>
  <si>
    <t>Négoce</t>
  </si>
  <si>
    <t>Commandes clients réservés</t>
  </si>
  <si>
    <t>355100/830</t>
  </si>
  <si>
    <t>et non livrés</t>
  </si>
  <si>
    <t>Ramettes papier photocopie</t>
  </si>
  <si>
    <t>355100/840</t>
  </si>
  <si>
    <t>EUR 1 et 2/ Blocs direction</t>
  </si>
  <si>
    <t>Etiquettes</t>
  </si>
  <si>
    <t xml:space="preserve">         TOTAUX</t>
  </si>
  <si>
    <t>Valeur stock</t>
  </si>
  <si>
    <t>Qté stock Unité 1</t>
  </si>
  <si>
    <t>Prix moyen/Unité 1</t>
  </si>
  <si>
    <t>Désignation Article</t>
  </si>
  <si>
    <t>Désignation Famille</t>
  </si>
  <si>
    <t>Code Famille</t>
  </si>
  <si>
    <t>09/05/2019 Etat des stocks au 01/05/2019 00:00</t>
  </si>
  <si>
    <t>CTP DELETION PEN MEDIUM + FIN</t>
  </si>
  <si>
    <t>CONSOMMABLES PLAQUES</t>
  </si>
  <si>
    <t>FC.PLAQ.</t>
  </si>
  <si>
    <t>CTP PLATE CLEANER 1L</t>
  </si>
  <si>
    <t>13 STOCK CONSO PLAQUES</t>
  </si>
  <si>
    <t>ST REF.60208572</t>
  </si>
  <si>
    <t>POINCON CARBURE/ST</t>
  </si>
  <si>
    <t>FC.CO.PO</t>
  </si>
  <si>
    <t>PERFO STRIP L24</t>
  </si>
  <si>
    <t>PERFO STRIP 0.48 L24</t>
  </si>
  <si>
    <t>FC.CO.PE</t>
  </si>
  <si>
    <t>POINCON CAROLL 10009</t>
  </si>
  <si>
    <t>POINCON CAROLL</t>
  </si>
  <si>
    <t>FC.CO.PC</t>
  </si>
  <si>
    <t>PERFO C7 T1 D76</t>
  </si>
  <si>
    <t>MOLETTES ST ET FLEXI</t>
  </si>
  <si>
    <t>FC.CO.MO</t>
  </si>
  <si>
    <t>PERFO C4 T1 D76</t>
  </si>
  <si>
    <t>PERFO C2.2 T1 D76</t>
  </si>
  <si>
    <t>50 DENTS/POUCE D76</t>
  </si>
  <si>
    <t>COUPE D50</t>
  </si>
  <si>
    <t>COUPE 3 ARRETS D76</t>
  </si>
  <si>
    <t>COUPE 3 ARRETS D50</t>
  </si>
  <si>
    <t>ST REF.60208571</t>
  </si>
  <si>
    <t>MATRICE CARBURE/ST</t>
  </si>
  <si>
    <t>FC.CO.MA</t>
  </si>
  <si>
    <t>PERF FL C7 T0.7 50CM</t>
  </si>
  <si>
    <t>LAMES ST ET FLEXI</t>
  </si>
  <si>
    <t>FC.CO.LA</t>
  </si>
  <si>
    <t>PERF ST C5 T0.7 40CM</t>
  </si>
  <si>
    <t>PERFO FL  C3 T1 50CM</t>
  </si>
  <si>
    <t>MICRO-PERF 60D" 50CM</t>
  </si>
  <si>
    <t>MICRO-PERF 50D" 50CM</t>
  </si>
  <si>
    <t>MICRO-PERF 25D" 50CM</t>
  </si>
  <si>
    <t>CONTRE PARTIE STANDARD ST150</t>
  </si>
  <si>
    <t>COUTEAUX/CONTRE PART</t>
  </si>
  <si>
    <t>FC.CO.CO</t>
  </si>
  <si>
    <t>CONTRE/PARTIE ST LGE</t>
  </si>
  <si>
    <t>CONTRE/PARTIE FLEXI</t>
  </si>
  <si>
    <t>COUTEAU ST ET FLEXI</t>
  </si>
  <si>
    <t>17 STOCK CONSO CONTINU</t>
  </si>
  <si>
    <t>SPIRALE NOIR DIAM 16</t>
  </si>
  <si>
    <t>RELIURE DIVERS</t>
  </si>
  <si>
    <t>RELI.DIV</t>
  </si>
  <si>
    <t>SPIRALE BLEU DIAM 16</t>
  </si>
  <si>
    <t>19 STOCK DIVERS</t>
  </si>
  <si>
    <t>Z.11"X380 1+0 BCF VE</t>
  </si>
  <si>
    <t>11"X380 1+0 BCF VERT   ZV01</t>
  </si>
  <si>
    <t>ZVERZV01</t>
  </si>
  <si>
    <t>Z.11"X380 1+0 BCF BL</t>
  </si>
  <si>
    <t>11"X380 1+0 BCF BLEU   ZBL1</t>
  </si>
  <si>
    <t>ZBLEZBL1</t>
  </si>
  <si>
    <t>3CL 11"X24 3+0 BCD</t>
  </si>
  <si>
    <t>11"X240 3+0  BCD   LC02</t>
  </si>
  <si>
    <t>LSCOLC02</t>
  </si>
  <si>
    <t>12"X240 3+0 BCD</t>
  </si>
  <si>
    <t>12"X240 3+0 BCD  LB31</t>
  </si>
  <si>
    <t>LSBLLB31</t>
  </si>
  <si>
    <t>12"X240 2+0 BCD</t>
  </si>
  <si>
    <t>12"X240 2+0 BCD  LB30</t>
  </si>
  <si>
    <t>LSBLLB30</t>
  </si>
  <si>
    <t>12"X240 1+0 BCD</t>
  </si>
  <si>
    <t>12"X240 1+0 BCD  LB29</t>
  </si>
  <si>
    <t>LSBLLB29</t>
  </si>
  <si>
    <t>11"X380 1+0 BCF</t>
  </si>
  <si>
    <t>11"X380 1+0 BCF  LB21</t>
  </si>
  <si>
    <t>LSBLLB21</t>
  </si>
  <si>
    <t>11"X380 1+0 BCD</t>
  </si>
  <si>
    <t>11"X380 1+0 BCD  LB20</t>
  </si>
  <si>
    <t>LSBLLB20</t>
  </si>
  <si>
    <t>11"X240 4+0 BCD</t>
  </si>
  <si>
    <t>11"X240 4+0 BCD  LB18</t>
  </si>
  <si>
    <t>LSBLLB18</t>
  </si>
  <si>
    <t>11"X240 3+0 BCD</t>
  </si>
  <si>
    <t>11"X240 3+0 BCD  LB16</t>
  </si>
  <si>
    <t>LSBLLB16</t>
  </si>
  <si>
    <t>11"X240 2+0 BCD</t>
  </si>
  <si>
    <t>11"X240 2+0 BCD  LB15</t>
  </si>
  <si>
    <t>LSBLLB15</t>
  </si>
  <si>
    <t>11"X240 1+0 BCD</t>
  </si>
  <si>
    <t>11"X240 1+0 BCD  LB13</t>
  </si>
  <si>
    <t>LSBLLB13</t>
  </si>
  <si>
    <t>27 STOCK PF C</t>
  </si>
  <si>
    <t>continu</t>
  </si>
  <si>
    <t>aplat</t>
  </si>
  <si>
    <t>1912404 CARN REGISTRE  VISITE 2018070070</t>
  </si>
  <si>
    <t>RESERVES IRN (SLN NICKEL)</t>
  </si>
  <si>
    <t>XXSLN</t>
  </si>
  <si>
    <t>1918060 REGISTRE SECURITE 2018070037</t>
  </si>
  <si>
    <t>1917509 REGISTRE AUTORISATION 2017120195</t>
  </si>
  <si>
    <t>1917316  RAPPORT QUART OP3 CE 2018050024</t>
  </si>
  <si>
    <t>CARNET LIVRET TAKE 5 2018070161</t>
  </si>
  <si>
    <t>1917508 LIASSE AUTORI TRAVAIL 2018080154</t>
  </si>
  <si>
    <t xml:space="preserve"> 1917322 CARNET FOUR ROTATIF FR7-FR8</t>
  </si>
  <si>
    <t>1917321 CARNET FOUR ROTATIF FR10</t>
  </si>
  <si>
    <t>1912994  CARNET FICHE POINTAGE M.O</t>
  </si>
  <si>
    <t>1912977 FICHE DETECTIO ACTION 2018010084</t>
  </si>
  <si>
    <t>1912984 CARNET ECH DE SURFACE 2017110067</t>
  </si>
  <si>
    <t>1911510 CARNET DEMANDE CONGES 2018070103</t>
  </si>
  <si>
    <t>1917000 CAHIER RAPPORT 2018060165</t>
  </si>
  <si>
    <t>1917111 BON SORTIE PERSONNEL</t>
  </si>
  <si>
    <t>1912002 CARNET BON DE PRESTATION</t>
  </si>
  <si>
    <t>BON  LIVRAI 1917133</t>
  </si>
  <si>
    <t>1917104 CARNET AVIS EXPEDITION</t>
  </si>
  <si>
    <t>MONT DORE 100CL 2018120037</t>
  </si>
  <si>
    <t>RESERVES SIEM</t>
  </si>
  <si>
    <t>XXSIEM</t>
  </si>
  <si>
    <t>MD  PETILLANT 125CL 2019010121</t>
  </si>
  <si>
    <t>MD  PETILLANT 50CL 2018040064</t>
  </si>
  <si>
    <t xml:space="preserve"> MONT DORE 150CL 2018040140</t>
  </si>
  <si>
    <t xml:space="preserve"> MONT DORE 50CL 2018040070</t>
  </si>
  <si>
    <t xml:space="preserve"> LP PETILLANT  125CL 2019010121</t>
  </si>
  <si>
    <t xml:space="preserve"> LP PETILLANT 50CL 2018030094</t>
  </si>
  <si>
    <t xml:space="preserve"> LEADER PRICE 150CL 2018040140</t>
  </si>
  <si>
    <t>LEADER PRICE 50CL 2018040070</t>
  </si>
  <si>
    <t xml:space="preserve"> RELEVE DE COMPTE  2016120011</t>
  </si>
  <si>
    <t>RESERVE STE GENERALE CAL BANQUE</t>
  </si>
  <si>
    <t>XXSGCB</t>
  </si>
  <si>
    <t xml:space="preserve"> FACTURE SFAC APLAT 2016120137</t>
  </si>
  <si>
    <t>RESERVES SFAC</t>
  </si>
  <si>
    <t>XXSFAC</t>
  </si>
  <si>
    <t>TDL  A4  OTODIS</t>
  </si>
  <si>
    <t>RESERVES OTODIS</t>
  </si>
  <si>
    <t>XXOTODIS</t>
  </si>
  <si>
    <t>ETIQUETTES 12 MODELES 2018060128</t>
  </si>
  <si>
    <t xml:space="preserve"> RELEVE SERVIVES FINANCIER 2019020161</t>
  </si>
  <si>
    <t>RESERVE OPT</t>
  </si>
  <si>
    <t>XXOPT</t>
  </si>
  <si>
    <t>FLLE CFB BLANC A4 VIERGE</t>
  </si>
  <si>
    <t>RESERVE MOBIL</t>
  </si>
  <si>
    <t>XXMOBIL</t>
  </si>
  <si>
    <t>AFFICHETTE  A3  "simple" 2019020084</t>
  </si>
  <si>
    <t>RESERVES MELCHIOR</t>
  </si>
  <si>
    <t>XXMELCHIOR</t>
  </si>
  <si>
    <t>FACTURE A4 SODAUTO 2018020179</t>
  </si>
  <si>
    <t>RESERVES HOLDING JEANDOT</t>
  </si>
  <si>
    <t>XXHGJ</t>
  </si>
  <si>
    <t>TDL GROUPAMA 2017020111</t>
  </si>
  <si>
    <t>ASSURANCE GAN</t>
  </si>
  <si>
    <t>XXGAN</t>
  </si>
  <si>
    <t xml:space="preserve"> TDL GAN 2016030206</t>
  </si>
  <si>
    <t>TERRINE SAUCISSON DE MORTEAU</t>
  </si>
  <si>
    <t>RESERVES LA FRANCAISE</t>
  </si>
  <si>
    <t>XXFRANC</t>
  </si>
  <si>
    <t>TERRINE RILLETTE PORC &amp; CANARD</t>
  </si>
  <si>
    <t>TERRINE RILLETTE PUR PORC</t>
  </si>
  <si>
    <t>TERRINE PATE CAMPAGNE SUP POIVRE VERT</t>
  </si>
  <si>
    <t>TERRINE MUSEAU ROULE</t>
  </si>
  <si>
    <t>TERRINE MOUSSE FOIE DE VOLAILLE</t>
  </si>
  <si>
    <t>TERRINE MOUSSE FOIE DE CANARD</t>
  </si>
  <si>
    <t>TERRINE LAPIN</t>
  </si>
  <si>
    <t>TERRINE FROMAGE DE TETE</t>
  </si>
  <si>
    <t>TERRINE FORESTIERE</t>
  </si>
  <si>
    <t>TERRINNE FOIE POIVRE VERT</t>
  </si>
  <si>
    <t>TERRINE PATE FOIE NATURE</t>
  </si>
  <si>
    <t>TERRINE DE CERF</t>
  </si>
  <si>
    <t>TERRINES CAMPAGNE  NATURE</t>
  </si>
  <si>
    <t>TERRINE PATE BRETON</t>
  </si>
  <si>
    <t>ENTETE FACTURE RECTO / VERSO</t>
  </si>
  <si>
    <t>SKIN SAUCISSON SEC</t>
  </si>
  <si>
    <t>SKIN PATE FOIE POIVRE VERT</t>
  </si>
  <si>
    <t>SKIN PATE CAMPAGNE NATURE</t>
  </si>
  <si>
    <t>SKIN FROMAGE DE TETE</t>
  </si>
  <si>
    <t>SKIN BOUDIN FRUIT DE MER</t>
  </si>
  <si>
    <t>SKIN BACON</t>
  </si>
  <si>
    <t>SKIN BOUDIN BLANC PORTO</t>
  </si>
  <si>
    <t xml:space="preserve"> DECOUPE SAUCISSON PUR PORC 2017060170</t>
  </si>
  <si>
    <t xml:space="preserve"> DECOUPE SAUCISSE SECHE 2019040211</t>
  </si>
  <si>
    <t>DECOUPE SAUCISSON SALAMI</t>
  </si>
  <si>
    <t>DECOUPE SAUCISSON DINDE</t>
  </si>
  <si>
    <t>DECOUPE SAUCISSON CHORIZO 2019040211</t>
  </si>
  <si>
    <t xml:space="preserve"> DECOUPE SAUCISSON CHASSEUR 2019040211</t>
  </si>
  <si>
    <t xml:space="preserve"> DECOUPE SAUCISSON CAMPAGNE 2018090002</t>
  </si>
  <si>
    <t xml:space="preserve"> SAUCISSON LE CAILLOU  2018120144</t>
  </si>
  <si>
    <t xml:space="preserve"> DECOUPE SAUCISSON BROUSSARD 2018090002</t>
  </si>
  <si>
    <t>DECOUPE SAUCISSON ARLES 2019030001</t>
  </si>
  <si>
    <t>LP  SAUCISSON  DINDE</t>
  </si>
  <si>
    <t>LEADER PRICE SAUCISSE SECHE</t>
  </si>
  <si>
    <t>L PRICE SAUCISSON PIC NIC 2016050063</t>
  </si>
  <si>
    <t>LEADER PRICE SAUCISSON DINDE POIVRE NOIR</t>
  </si>
  <si>
    <t>LEADER PRICE SAUCISSON CAMPAGNARD</t>
  </si>
  <si>
    <t>ETQ CHORIZO LPRICE</t>
  </si>
  <si>
    <t>LEADER PRICE CHARCUTERIE TRAD 2018120140</t>
  </si>
  <si>
    <t>FAC 1+0 COND VERSO</t>
  </si>
  <si>
    <t xml:space="preserve"> BON DE COMMANDE PETIT MODEL 2015010006</t>
  </si>
  <si>
    <t>BON COMMANDE GRAND MODEL 2018060128</t>
  </si>
  <si>
    <t>CARNET MESSAGE GM</t>
  </si>
  <si>
    <t>RESERVES ENERCAL</t>
  </si>
  <si>
    <t>XXENERCA</t>
  </si>
  <si>
    <t xml:space="preserve"> FACTURE TIP BASSE TENSION 2018100052</t>
  </si>
  <si>
    <t xml:space="preserve"> LIASSE D2 A,O SECURITE 2018040153</t>
  </si>
  <si>
    <t>BON DE TRAVAIL</t>
  </si>
  <si>
    <t xml:space="preserve"> BON INTERVENTION 2+0 2017060230</t>
  </si>
  <si>
    <t>CARNET BON DE COMMANDE 2018030049</t>
  </si>
  <si>
    <t>RESERVES EMC</t>
  </si>
  <si>
    <t>XXEMC</t>
  </si>
  <si>
    <t>LIST 11X380 1+0 BCF</t>
  </si>
  <si>
    <t>RESERVES CSB</t>
  </si>
  <si>
    <t>XXCSB</t>
  </si>
  <si>
    <t>PLANCHE ETIQ ADH 56 POSES 2018020092</t>
  </si>
  <si>
    <t>RESERVES CLINIQUE MAGNIN</t>
  </si>
  <si>
    <t>XXCLI MAGNIN</t>
  </si>
  <si>
    <t>ZONES VERT&amp; BL 11*380 1+0 BCF 2019010065</t>
  </si>
  <si>
    <t>RESERVES CAFAT</t>
  </si>
  <si>
    <t>XXCAFAT</t>
  </si>
  <si>
    <t>TDL ASSURANCE MALADIE  LOGO A GAUCHE</t>
  </si>
  <si>
    <t>TDL ASS MALADIE  LOGO CENTRAL 2017120140</t>
  </si>
  <si>
    <t xml:space="preserve"> FLLE SOIN PHARMACIE 2019030137</t>
  </si>
  <si>
    <t>SOIN MEDECIN  2017120142</t>
  </si>
  <si>
    <t xml:space="preserve"> SOINS LABORATOIRE  2015120071</t>
  </si>
  <si>
    <t xml:space="preserve">  SOIN AUXILLIAIRE  2019030118</t>
  </si>
  <si>
    <t xml:space="preserve"> ORDONNANCES BI-ZONE 2018010161</t>
  </si>
  <si>
    <t>CERTIFICAT ACCIDENT  TRAVAIL ET MALADIE</t>
  </si>
  <si>
    <t xml:space="preserve"> SOINS CHIRURGIEN DENTISTE 2015110292</t>
  </si>
  <si>
    <t xml:space="preserve"> CARTE BENEFICIAIRE  2017110232</t>
  </si>
  <si>
    <t xml:space="preserve"> CARTE BENEFICIAIRE / ASSURE 2017020081</t>
  </si>
  <si>
    <t xml:space="preserve"> LIASSE CERTIFICAT ARRET TRAV 2018040144</t>
  </si>
  <si>
    <t xml:space="preserve"> RELEVE  COMPTE  2018030117</t>
  </si>
  <si>
    <t>RESERVES  BNP PARIBAS</t>
  </si>
  <si>
    <t>XXBNP</t>
  </si>
  <si>
    <t>LIASSE REMISE EFFETS 2+0 2018020015</t>
  </si>
  <si>
    <t>RESERVES BANQUE BNC</t>
  </si>
  <si>
    <t>XXBNC</t>
  </si>
  <si>
    <t>RELEVES COMPTES 2017120020</t>
  </si>
  <si>
    <t xml:space="preserve">  TDL  BCI D802 2019020052</t>
  </si>
  <si>
    <t>RESERVES BCI BANQUE</t>
  </si>
  <si>
    <t>XXBCI</t>
  </si>
  <si>
    <t xml:space="preserve"> RELEVES COMPTES 2018120164</t>
  </si>
  <si>
    <t xml:space="preserve"> TDL AXA ASSURANCE  2018100075</t>
  </si>
  <si>
    <t>TDL AXA ASSURANCE</t>
  </si>
  <si>
    <t>XXAXA</t>
  </si>
  <si>
    <t xml:space="preserve"> FACTURE 4+0 MATERIAUX CENTER 2016050248</t>
  </si>
  <si>
    <t>RESERVES ARBOR</t>
  </si>
  <si>
    <t>XXARBOR</t>
  </si>
  <si>
    <t xml:space="preserve"> TDL ALLIANZ IARD 2018110151</t>
  </si>
  <si>
    <t>RESERVES ALLIANZ</t>
  </si>
  <si>
    <t>XXALLIANZ</t>
  </si>
  <si>
    <t>CARNET MAINTENANCE ASCENSEUR</t>
  </si>
  <si>
    <t>Réserv/clients fact.</t>
  </si>
  <si>
    <t>XX2RESER</t>
  </si>
  <si>
    <t>SUITE DE LETTRE SOCOMETRA</t>
  </si>
  <si>
    <t>FICHE MAINTENANCE GROUPE ELECTROGENE</t>
  </si>
  <si>
    <t>CARNET ENTRETIEN  SOC</t>
  </si>
  <si>
    <t>CARNET DEBIT/COMPTANT PACIFIC VIDANGE</t>
  </si>
  <si>
    <t>CARNET CENTRAL IMEF</t>
  </si>
  <si>
    <t>CARNET CENTRAL MATAL</t>
  </si>
  <si>
    <t>CARNET STOCKAGE MACHINES A GLACE</t>
  </si>
  <si>
    <t>BON  TRAVAUX PACIFIC VIDANGE</t>
  </si>
  <si>
    <t>CARNET BON DE TRAVAUX</t>
  </si>
  <si>
    <t>CARNET BON LIVRAISON 2018020047</t>
  </si>
  <si>
    <t>BOULANGERIE ST CHRISTOPHE</t>
  </si>
  <si>
    <t>XX ST CHRIST</t>
  </si>
  <si>
    <t>33 STOCK RESERVES CLT</t>
  </si>
  <si>
    <t>90g/m² 280x380 Kraft</t>
  </si>
  <si>
    <t>280x380 Kraft 3 souf 1991</t>
  </si>
  <si>
    <t>EVQP1991</t>
  </si>
  <si>
    <t>90 g/m² 28 x 40</t>
  </si>
  <si>
    <t>280 KRAFT 11849</t>
  </si>
  <si>
    <t>EVPN1849</t>
  </si>
  <si>
    <t>90 g/m² 22,9 x 32,4</t>
  </si>
  <si>
    <t>229 BULLE ADM 931666</t>
  </si>
  <si>
    <t>EVPN1666</t>
  </si>
  <si>
    <t>90 g/m² 28 x 36,5</t>
  </si>
  <si>
    <t>Q280 KRAFT 1960</t>
  </si>
  <si>
    <t>EVPA1960</t>
  </si>
  <si>
    <t>90 g/m² 26 x 33</t>
  </si>
  <si>
    <t>Q260 KRAFT 1957</t>
  </si>
  <si>
    <t>EVPA1957</t>
  </si>
  <si>
    <t>Q229 BLOND 1956</t>
  </si>
  <si>
    <t>EVPA1956</t>
  </si>
  <si>
    <t>90 g/m² 17,6 x 25</t>
  </si>
  <si>
    <t>Q176 KRAFT 1955</t>
  </si>
  <si>
    <t>EVPA1955</t>
  </si>
  <si>
    <t>90 g/m² 16,2 x 22,9</t>
  </si>
  <si>
    <t>Q162 BLOND 1954</t>
  </si>
  <si>
    <t>EVPA1954</t>
  </si>
  <si>
    <t>Q229 BLANC 1923</t>
  </si>
  <si>
    <t>EVPA1923</t>
  </si>
  <si>
    <t>Q162 BLANC 1921</t>
  </si>
  <si>
    <t>EVPA1921</t>
  </si>
  <si>
    <t>80 g/m² 22,9 x 32,4 FEN VERTICALE 50X110</t>
  </si>
  <si>
    <t>Q 229 BLANC 1920 FEN VERTICAL 50X110</t>
  </si>
  <si>
    <t>EVPA1920</t>
  </si>
  <si>
    <t>120 g/m² 11 x 22</t>
  </si>
  <si>
    <t>110 CONQUEROR CX22 DIAMANT</t>
  </si>
  <si>
    <t>EVNODIAM</t>
  </si>
  <si>
    <t>229 BLOND 3119</t>
  </si>
  <si>
    <t>EVNO3119</t>
  </si>
  <si>
    <t>72 g/m² 11,4 x 16,2</t>
  </si>
  <si>
    <t>114 BULLE 10736LC</t>
  </si>
  <si>
    <t>EVNO1735</t>
  </si>
  <si>
    <t>162 KRAFT 1663</t>
  </si>
  <si>
    <t>EVNO1663</t>
  </si>
  <si>
    <t>176 BULLE 1616</t>
  </si>
  <si>
    <t>EVNO1616</t>
  </si>
  <si>
    <t>72 g/m² 11,5 x 22,5</t>
  </si>
  <si>
    <t>115 X 225 BLC F45 REF 701598</t>
  </si>
  <si>
    <t>EVMP701598</t>
  </si>
  <si>
    <t>80 g/m² 11,4 x 22,9</t>
  </si>
  <si>
    <t>114 X 229 BLC F45 REF 1537</t>
  </si>
  <si>
    <t>EVMP1537</t>
  </si>
  <si>
    <t>72 g/m² 11 x 22</t>
  </si>
  <si>
    <t>Q110 BLANC 10691</t>
  </si>
  <si>
    <t>EVAQQ691</t>
  </si>
  <si>
    <t>72 g/m² 16,2 x 22,9</t>
  </si>
  <si>
    <t>Q162 BLANC 10661</t>
  </si>
  <si>
    <t>EVAQQ661</t>
  </si>
  <si>
    <t>Q114 BLANC 10651</t>
  </si>
  <si>
    <t>EVAQQ651</t>
  </si>
  <si>
    <t>Q110 BLANC F35 21191</t>
  </si>
  <si>
    <t>EVAQQ191</t>
  </si>
  <si>
    <t>Q161 BLANC FEN 45 21161</t>
  </si>
  <si>
    <t>EVAQQ161</t>
  </si>
  <si>
    <t>Q110 BLANC F45 1191</t>
  </si>
  <si>
    <t>EVAQQ119</t>
  </si>
  <si>
    <t>110 BLANC 73306</t>
  </si>
  <si>
    <t>EVAN3306</t>
  </si>
  <si>
    <t>6 STOCK ENVELLOP</t>
  </si>
  <si>
    <t>BLANCHET    536x485x1,95</t>
  </si>
  <si>
    <t>BLANCHET SM52</t>
  </si>
  <si>
    <t>BL.SM52</t>
  </si>
  <si>
    <t>BLANCHET 1052X840</t>
  </si>
  <si>
    <t>BLANCHET SM102 10 COULEURS</t>
  </si>
  <si>
    <t>BL.SM10C</t>
  </si>
  <si>
    <t>BLANCHET 772X627</t>
  </si>
  <si>
    <t>BLANCHET PM74</t>
  </si>
  <si>
    <t>BL.PM74</t>
  </si>
  <si>
    <t>STOCK BLANCHETS APLAT</t>
  </si>
  <si>
    <t>BLANCHET ST 150 17"</t>
  </si>
  <si>
    <t>BLANCHET ST 150</t>
  </si>
  <si>
    <t>BL.ST150</t>
  </si>
  <si>
    <t>BLANCHET ST 150 12"</t>
  </si>
  <si>
    <t>BLANCHET ST 150 11"</t>
  </si>
  <si>
    <t>STOCK BLANCHETS CONTINU</t>
  </si>
  <si>
    <t>BLANCHET 681X985</t>
  </si>
  <si>
    <t>BLANCHET SOLNA</t>
  </si>
  <si>
    <t>BL.SOLNA</t>
  </si>
  <si>
    <t>STOCK BLANCHETS ROTO</t>
  </si>
  <si>
    <t>120 g/m² 24 x 3600</t>
  </si>
  <si>
    <t>OFFSET VERT</t>
  </si>
  <si>
    <t>BOFFOFVE</t>
  </si>
  <si>
    <t>OFFSET JAUNE</t>
  </si>
  <si>
    <t>BOFFOFJA</t>
  </si>
  <si>
    <t>170 g/m² 30 x 8250</t>
  </si>
  <si>
    <t>OFFSET BLANC</t>
  </si>
  <si>
    <t>BOFFOFBC</t>
  </si>
  <si>
    <t>140 g/m² 35 x 8250</t>
  </si>
  <si>
    <t>120 g/m² 30 x 8250</t>
  </si>
  <si>
    <t>120 g/m² 24 x 8250</t>
  </si>
  <si>
    <t>80 g/m² 24 x 8250</t>
  </si>
  <si>
    <t>70 g/m² 38 x 8250</t>
  </si>
  <si>
    <t>70 g/m² 35 x 8250</t>
  </si>
  <si>
    <t>70 g/m² 30 x 8250</t>
  </si>
  <si>
    <t>70 g/m² 26 x 8250</t>
  </si>
  <si>
    <t>70 g/m² 24 x 8250</t>
  </si>
  <si>
    <t>60 g/m² 40 x 10000</t>
  </si>
  <si>
    <t>57 g/m² 38 x 5500</t>
  </si>
  <si>
    <t>IDEM CF VERT</t>
  </si>
  <si>
    <t>BOCFCFVE</t>
  </si>
  <si>
    <t>57 g/m² 35 x 5500</t>
  </si>
  <si>
    <t>57 g/m² 24 x 5500</t>
  </si>
  <si>
    <t>IDEM CF ROSE</t>
  </si>
  <si>
    <t>BOCFCFRS</t>
  </si>
  <si>
    <t>57 g/m² 30 x 5500</t>
  </si>
  <si>
    <t>90 g/m² 30 x 5500</t>
  </si>
  <si>
    <t>IDEM CF BLANC OCR</t>
  </si>
  <si>
    <t>BOCFCFOC</t>
  </si>
  <si>
    <t>90 g/m² 24 x 5500</t>
  </si>
  <si>
    <t>IDEM CF JAUNE</t>
  </si>
  <si>
    <t>BOCFCFJO</t>
  </si>
  <si>
    <t>170 g/m² 24 x 3600</t>
  </si>
  <si>
    <t>IDEM CF CHAMOIS</t>
  </si>
  <si>
    <t>BOCFCFCH</t>
  </si>
  <si>
    <t>IDEM CF BLEU</t>
  </si>
  <si>
    <t>BOCFCFBL</t>
  </si>
  <si>
    <t>80 g/m² 24 x 5500</t>
  </si>
  <si>
    <t>IDEM CF BLANC</t>
  </si>
  <si>
    <t>BOCFCFBC</t>
  </si>
  <si>
    <t>57 g/m² 17 x 5500</t>
  </si>
  <si>
    <t>56 g/m² 35 x 5500</t>
  </si>
  <si>
    <t>IDEM CB VERT</t>
  </si>
  <si>
    <t>BOCBCBVE</t>
  </si>
  <si>
    <t>56 g/m² 24 x 5500</t>
  </si>
  <si>
    <t>IDEM CB ROSE</t>
  </si>
  <si>
    <t>BOCBCBRS</t>
  </si>
  <si>
    <t>56 g/m² 30 x 5500</t>
  </si>
  <si>
    <t>IDEM CB JAUNE</t>
  </si>
  <si>
    <t>BOCBCBJO</t>
  </si>
  <si>
    <t>IDEM CB BLEU</t>
  </si>
  <si>
    <t>BOCBCBBL</t>
  </si>
  <si>
    <t>IDEM CB BLANC</t>
  </si>
  <si>
    <t>BOCBCBBC</t>
  </si>
  <si>
    <t>70 g/m² 38 x 5500</t>
  </si>
  <si>
    <t>70 g/m² 24 x 5500</t>
  </si>
  <si>
    <t>56 g/m² 38 x 5500</t>
  </si>
  <si>
    <t>56 g/m² 17 x 5500</t>
  </si>
  <si>
    <t>P 100 g/m² 24 x 5500</t>
  </si>
  <si>
    <t>CB AMAGNETIQUE BLANC</t>
  </si>
  <si>
    <t>BOCACBAB</t>
  </si>
  <si>
    <t>95 g/m² 31 x 6600</t>
  </si>
  <si>
    <t>OPTICHEQUE SANS AZURANT</t>
  </si>
  <si>
    <t>BCHQCHSA</t>
  </si>
  <si>
    <t>95 g/m² 26 x 6600</t>
  </si>
  <si>
    <t>53 g/m² 38 x 5500</t>
  </si>
  <si>
    <t>IDEM CFB VERT</t>
  </si>
  <si>
    <t>BCFBFBVE</t>
  </si>
  <si>
    <t>53 g/m² 35 x 5500</t>
  </si>
  <si>
    <t>53 g/m² 30 x 5500</t>
  </si>
  <si>
    <t>53 g/m² 24 x 5500</t>
  </si>
  <si>
    <t>IDEM CFB ROSE</t>
  </si>
  <si>
    <t>BCFBFBRS</t>
  </si>
  <si>
    <t>IDEM CFB JAUNE</t>
  </si>
  <si>
    <t>BCFBFBJO</t>
  </si>
  <si>
    <t>IDEM CFB BLEU</t>
  </si>
  <si>
    <t>BCFBFBBL</t>
  </si>
  <si>
    <t>IDEM CFB BLANC</t>
  </si>
  <si>
    <t>BCFBFBBC</t>
  </si>
  <si>
    <t>53 g/m² 17 x 3600</t>
  </si>
  <si>
    <t>STOCK BOBINES CONTINU</t>
  </si>
  <si>
    <t>60 g/m² 88 x 0</t>
  </si>
  <si>
    <t>COUCHE TERAPRESS</t>
  </si>
  <si>
    <t>ROTOTERA</t>
  </si>
  <si>
    <t>60 g/m² 44 x 0</t>
  </si>
  <si>
    <t>57 g/m² 88 x 0</t>
  </si>
  <si>
    <t>COUCHE NORCOTE SUPER H</t>
  </si>
  <si>
    <t>ROTONORC</t>
  </si>
  <si>
    <t>52 g/m² 88 x 0</t>
  </si>
  <si>
    <t>COUCHE NORBRIGHT</t>
  </si>
  <si>
    <t>ROTONORB</t>
  </si>
  <si>
    <t>52 g/m² 44 x 0</t>
  </si>
  <si>
    <t>90 g/m²  L88</t>
  </si>
  <si>
    <t>COUCHE BRILLANT NEPAL</t>
  </si>
  <si>
    <t>ROTONEPA</t>
  </si>
  <si>
    <t>90 g/m²  L44</t>
  </si>
  <si>
    <t>70 g/m² 80 x 0</t>
  </si>
  <si>
    <t>COUCHE LWC ULTRALUX MAT</t>
  </si>
  <si>
    <t>ROTOLWCMAT</t>
  </si>
  <si>
    <t>70 g/m²  L66</t>
  </si>
  <si>
    <t>COUCHE LWC</t>
  </si>
  <si>
    <t>ROTOLWC</t>
  </si>
  <si>
    <t>70 g/m²  L44</t>
  </si>
  <si>
    <t>60 g/m²  L44</t>
  </si>
  <si>
    <t>65 g/m² 88 x 0</t>
  </si>
  <si>
    <t>GALERIE FINE SILK</t>
  </si>
  <si>
    <t>ROTOGFINE</t>
  </si>
  <si>
    <t>45 g/m² 88 x 0</t>
  </si>
  <si>
    <t>COUCHE GALERIE LITE BULK</t>
  </si>
  <si>
    <t>ROTOGALE</t>
  </si>
  <si>
    <t>COUCHE ARTIPRESS SILK</t>
  </si>
  <si>
    <t>ROTOARTIS</t>
  </si>
  <si>
    <t>65 g/m² 44 x 0</t>
  </si>
  <si>
    <t>90 g/m² 88 x 0</t>
  </si>
  <si>
    <t>COUCHE ARTIPRESS</t>
  </si>
  <si>
    <t>ROTOARTI</t>
  </si>
  <si>
    <t>65 g/m² L88</t>
  </si>
  <si>
    <t>65 g/m²  L44</t>
  </si>
  <si>
    <t>STOCK BOBINES ROTO</t>
  </si>
  <si>
    <t>LAVEUR BLANCHET</t>
  </si>
  <si>
    <t>CONSOMMABLE SM52</t>
  </si>
  <si>
    <t>FCSM52</t>
  </si>
  <si>
    <t>FEUILLES ENCRIER</t>
  </si>
  <si>
    <t>MANILLE PAPIER 0.30</t>
  </si>
  <si>
    <t>CONSOMMABLES SPEEDM.</t>
  </si>
  <si>
    <t>FC.SPEED</t>
  </si>
  <si>
    <t>MANILLE PAPIER 0.10</t>
  </si>
  <si>
    <t>FEUILLES D'ENCRIER</t>
  </si>
  <si>
    <t>MANILES PAPIERS 40/100</t>
  </si>
  <si>
    <t>CONSOMMABLES SM 10 COULEURS</t>
  </si>
  <si>
    <t>FC.SM10COUL</t>
  </si>
  <si>
    <t>FEUILLES ENCRIERS SM102 10C</t>
  </si>
  <si>
    <t>NETTOYANT ROULEAUX 800ML</t>
  </si>
  <si>
    <t>SAPHIRA WASH 562 1000L</t>
  </si>
  <si>
    <t>CONSOMM DIVER A PLAT</t>
  </si>
  <si>
    <t>FC.PTDIV</t>
  </si>
  <si>
    <t>TISSU LAVEUR BLANCHET SPEED</t>
  </si>
  <si>
    <t>NETTOYAGE ROULEAUX PUR-O-PAST</t>
  </si>
  <si>
    <t>MANCHON MOUILL  GTO</t>
  </si>
  <si>
    <t>FUT 200L ISOPROPANOL</t>
  </si>
  <si>
    <t>FARBLOSER III</t>
  </si>
  <si>
    <t>LAVAGE ENVIRON WASH 20  200L</t>
  </si>
  <si>
    <t>DEGLACEUR JJ NOIR UN1993</t>
  </si>
  <si>
    <t>PERF' RAINANT PAPIER</t>
  </si>
  <si>
    <t>PERF'OFFSET</t>
  </si>
  <si>
    <t>FC.PERFO</t>
  </si>
  <si>
    <t>PERF' 35 DENTS 6M</t>
  </si>
  <si>
    <t>PERF' 50 DENTS 6 M</t>
  </si>
  <si>
    <t>PERF' 16 DENTS 6M</t>
  </si>
  <si>
    <t>MOUILLAGE VEGRA 3300 APLAT BLEU</t>
  </si>
  <si>
    <t>SOLUTION MOUILLAGE</t>
  </si>
  <si>
    <t>FC.MOUIL</t>
  </si>
  <si>
    <t>MOUILLAGE APLAT SUBSTIFIX IPA</t>
  </si>
  <si>
    <t>SAPHIRA FS13-200  20L</t>
  </si>
  <si>
    <t>MOUILLAGE ROTO REDUFIX AF</t>
  </si>
  <si>
    <t>ROTO HEATSET EASYROT 3000 ROUGE</t>
  </si>
  <si>
    <t>MOLETTE PERFORATION GTO</t>
  </si>
  <si>
    <t>FC.MOLETTE</t>
  </si>
  <si>
    <t xml:space="preserve"> LAVEUR BLANCHET</t>
  </si>
  <si>
    <t>FC.PM74 : CONSOMMABLE PM74...</t>
  </si>
  <si>
    <t>FC,PM74</t>
  </si>
  <si>
    <t>FEUILLE PROTECTEUR</t>
  </si>
  <si>
    <t>STOCK CONSOMMABLES APLAT</t>
  </si>
  <si>
    <t>SILICONE REF2003 36%</t>
  </si>
  <si>
    <t>CONSOMMABLES SOLNA</t>
  </si>
  <si>
    <t>FC.SOLNA</t>
  </si>
  <si>
    <t>RL ADHESIF 50mmX33m</t>
  </si>
  <si>
    <t>RL ADHESIF 25MMX33M</t>
  </si>
  <si>
    <t>MOL.CRANTEE 1480513</t>
  </si>
  <si>
    <t>MANILLE PLAS 7,5/100</t>
  </si>
  <si>
    <t>MANILLE PLAST 5/100</t>
  </si>
  <si>
    <t>MANILLE PLAST 10/100</t>
  </si>
  <si>
    <t>MANILLE AD 0,35 1028 x 713</t>
  </si>
  <si>
    <t>MANILLE AD 0,25 /100     640 x 983</t>
  </si>
  <si>
    <t>MANILLE AD 7,5/100</t>
  </si>
  <si>
    <t>MANILLE AD 10/100</t>
  </si>
  <si>
    <t>COUTEAU REF.1479944</t>
  </si>
  <si>
    <t>COLLE AU PLI  E1275/7CX</t>
  </si>
  <si>
    <t>SOLUTION MOUILLAGE ROTO</t>
  </si>
  <si>
    <t>FC.MOUILROTO</t>
  </si>
  <si>
    <t>STOCK CONSOMMABLES ROTO</t>
  </si>
  <si>
    <t>YELLOW 012</t>
  </si>
  <si>
    <t>ENCRES BELGALAZER CONTINU</t>
  </si>
  <si>
    <t>EK.CONT</t>
  </si>
  <si>
    <t>ROUGE PRIMAIRE 15614</t>
  </si>
  <si>
    <t>ROUGE 485</t>
  </si>
  <si>
    <t>RHODAMINE ROUGE</t>
  </si>
  <si>
    <t>RED 032</t>
  </si>
  <si>
    <t>ORANGE 021</t>
  </si>
  <si>
    <t>BLEU 541</t>
  </si>
  <si>
    <t>NOIR NEUTRE 9901RCHT</t>
  </si>
  <si>
    <t>ENCRE BRANCHER RCHT</t>
  </si>
  <si>
    <t>EB.RCHT.</t>
  </si>
  <si>
    <t>BLEU VERNIS 6901RCHT</t>
  </si>
  <si>
    <t>VIOLET LASER</t>
  </si>
  <si>
    <t>ENCRE CONTINU LASER</t>
  </si>
  <si>
    <t>E.CN.LAS</t>
  </si>
  <si>
    <t>ROUGE 485 LASER</t>
  </si>
  <si>
    <t>ROUGE 185 LASER</t>
  </si>
  <si>
    <t>ROUGE 032 LASER</t>
  </si>
  <si>
    <t>RHODAMINE LASER</t>
  </si>
  <si>
    <t>ORANGE 021 LASER</t>
  </si>
  <si>
    <t>JAUNE 012 LASER</t>
  </si>
  <si>
    <t>BLEU 541 LASER</t>
  </si>
  <si>
    <t>BNP VERT OF. ETOILES</t>
  </si>
  <si>
    <t>ENCRE CONTINU CHEQUE</t>
  </si>
  <si>
    <t>E.CN.CHQ</t>
  </si>
  <si>
    <t>BNP VERT GOM.INACTIN</t>
  </si>
  <si>
    <t>RHODOMINE GOMM. SGCB</t>
  </si>
  <si>
    <t>NOIR FLUO VERT 05010</t>
  </si>
  <si>
    <t>GRIS PMS 420 SG</t>
  </si>
  <si>
    <t>BNP GRIS OFF.INACTIN</t>
  </si>
  <si>
    <t>STOCK CONTINU FRANCHE</t>
  </si>
  <si>
    <t>%</t>
  </si>
  <si>
    <t>DESENSIBILISANT 3001</t>
  </si>
  <si>
    <t>DIVER LORILLEUX</t>
  </si>
  <si>
    <t>EL.DIVER</t>
  </si>
  <si>
    <t>POUDRE ANTIMACULANTE 20 MIC</t>
  </si>
  <si>
    <t>VERNIS BRILLANT 9911</t>
  </si>
  <si>
    <t>ENCRES A PLAT K+E</t>
  </si>
  <si>
    <t>EK.PT.NO</t>
  </si>
  <si>
    <t>ROUGE 1795</t>
  </si>
  <si>
    <t>PMS YELLOW 012</t>
  </si>
  <si>
    <t>PANTONE YELLOW</t>
  </si>
  <si>
    <t>PANTONE WARM RED</t>
  </si>
  <si>
    <t>PANTONE VIOLET</t>
  </si>
  <si>
    <t>PANTONE VERT 368</t>
  </si>
  <si>
    <t>PANTONE VERT 355</t>
  </si>
  <si>
    <t>PMS VERT 340 2,5KG</t>
  </si>
  <si>
    <t>PANTONE RUBINE RED03</t>
  </si>
  <si>
    <t>PANTONE RHODAMINE</t>
  </si>
  <si>
    <t>PANTONE ROUGE 485</t>
  </si>
  <si>
    <t>PANTONE ROUGE 185</t>
  </si>
  <si>
    <t>PANTONE ROUGE 032</t>
  </si>
  <si>
    <t>PANTONE PROCESS BLUE</t>
  </si>
  <si>
    <t>PANTONE ORANGE 021</t>
  </si>
  <si>
    <t>PANTONE GREEN 08</t>
  </si>
  <si>
    <t>PANTONE BLEU REFLEX</t>
  </si>
  <si>
    <t>PANTONE BLEU 072</t>
  </si>
  <si>
    <t>ORANGE 1575</t>
  </si>
  <si>
    <t>OR METALSTAR 07 2873</t>
  </si>
  <si>
    <t>PANTONE WHITE/LAQUE</t>
  </si>
  <si>
    <t>ARGENT 877</t>
  </si>
  <si>
    <t>VERNIS MAT NOVACOAT 9933</t>
  </si>
  <si>
    <t>PATE RETIRATION 3000</t>
  </si>
  <si>
    <t>PRODUIT DIVER K+E</t>
  </si>
  <si>
    <t>EK.DIVER</t>
  </si>
  <si>
    <t>NOVAVIT FLUID 2075</t>
  </si>
  <si>
    <t>VERT FLUO M500 802</t>
  </si>
  <si>
    <t>ENCRE A PLAT FLUO</t>
  </si>
  <si>
    <t>EBPTFLUO</t>
  </si>
  <si>
    <t>ROUGE FLUO M500 805</t>
  </si>
  <si>
    <t>ROSE FLUO M500 806</t>
  </si>
  <si>
    <t>ORANGE FLUO 804</t>
  </si>
  <si>
    <t>MAGENT FLUO M500 807</t>
  </si>
  <si>
    <t>JAUNE FLUO 803</t>
  </si>
  <si>
    <t>BLEU FLUO M500 801</t>
  </si>
  <si>
    <t>RADIORPLUS PMS 871</t>
  </si>
  <si>
    <t>ENCRES RADIORPLUS</t>
  </si>
  <si>
    <t>E.RADIOR</t>
  </si>
  <si>
    <t>RADIORPLUS 104 ARGEN</t>
  </si>
  <si>
    <t>RADIORPLUS 103 OR RI</t>
  </si>
  <si>
    <t>RADIORPLUS 101 OR PA</t>
  </si>
  <si>
    <t>MAGENTA SOLID LUMIER</t>
  </si>
  <si>
    <t>E.NEVADA AFFICHE</t>
  </si>
  <si>
    <t>E.NEVADA</t>
  </si>
  <si>
    <t>JAUNE SOLIDE LUMIERE</t>
  </si>
  <si>
    <t>CYAN SOLIDE LUMIERE</t>
  </si>
  <si>
    <t>BLEU PRIMAIRE 7001NT</t>
  </si>
  <si>
    <t>ENCRE BRANCHER NTRE</t>
  </si>
  <si>
    <t>EB.PT.NT</t>
  </si>
  <si>
    <t>VERT GUADELOUP 18015</t>
  </si>
  <si>
    <t>ENCRE APLAT BRANCHER</t>
  </si>
  <si>
    <t>EB.PT.NO</t>
  </si>
  <si>
    <t>VERT CAIMAN 18014</t>
  </si>
  <si>
    <t>ROUGE PORTORICO18007</t>
  </si>
  <si>
    <t>ROSE DESIRADE 18008</t>
  </si>
  <si>
    <t>PANTONE YELLOW 012</t>
  </si>
  <si>
    <t>ORANGE BAHAMAS 18004</t>
  </si>
  <si>
    <t>BLEU TRINIDAD 18010</t>
  </si>
  <si>
    <t>BLEU CARAIBES 18009</t>
  </si>
  <si>
    <t>SICCATIF TRIPLE</t>
  </si>
  <si>
    <t>DIVERS BRANCHER</t>
  </si>
  <si>
    <t>EB.DIVER</t>
  </si>
  <si>
    <t xml:space="preserve"> HUILE ANTI SEC ROULEAU  E803  1L</t>
  </si>
  <si>
    <t>HUILE ROULEAU ANTI-SEC E579</t>
  </si>
  <si>
    <t>POMMADE ANTI TIRANTE</t>
  </si>
  <si>
    <t>ANTISSICATIF</t>
  </si>
  <si>
    <t>STOCK ENCRES APLAT FRANCHE</t>
  </si>
  <si>
    <t>ROUGE PRIMAIRE 7327</t>
  </si>
  <si>
    <t>ENCRE LORIL A PLAT</t>
  </si>
  <si>
    <t>EL.APLAT</t>
  </si>
  <si>
    <t>BLEU PRIMAIRE 7325</t>
  </si>
  <si>
    <t>ROUGE PRIMAIRE 2F908</t>
  </si>
  <si>
    <t>ENCRES PRIMAIRES</t>
  </si>
  <si>
    <t>EK.PRIM</t>
  </si>
  <si>
    <t>ENCRE ELITE ROUGE</t>
  </si>
  <si>
    <t>ENCRE ELITE NOIRE</t>
  </si>
  <si>
    <t>ENCRE ELITE JAUNE</t>
  </si>
  <si>
    <t>ENCRE ELITE BLEU</t>
  </si>
  <si>
    <t>PRIMAIRE F950 BLEU</t>
  </si>
  <si>
    <t>STOCK ENCRES APLAT PRIMAIRE</t>
  </si>
  <si>
    <t>HEATSET ROUGE 200L</t>
  </si>
  <si>
    <t>ENCRES ROTO WEBKING</t>
  </si>
  <si>
    <t>EK.ROTO</t>
  </si>
  <si>
    <t>HEATSET NOIR 200L</t>
  </si>
  <si>
    <t>HEATSET JAUNE 200L</t>
  </si>
  <si>
    <t>HEATSET BLEU 200L</t>
  </si>
  <si>
    <t>STOCK ENCRES ROTO</t>
  </si>
  <si>
    <t>SCOTCH HAVANNE 50X100</t>
  </si>
  <si>
    <t>SCOTCH HAVANNE</t>
  </si>
  <si>
    <t>FC.SC.HA</t>
  </si>
  <si>
    <t>FICELLE LG300M 3.5mm</t>
  </si>
  <si>
    <t>FICELLE SISAL</t>
  </si>
  <si>
    <t>FC.FICEL</t>
  </si>
  <si>
    <t>FILM ETIRABLE 17 µ</t>
  </si>
  <si>
    <t>FILM A PALETTISER</t>
  </si>
  <si>
    <t>FC.FI.PA</t>
  </si>
  <si>
    <t>FEUILLARD 12mmx3000m</t>
  </si>
  <si>
    <t>FEUILLARD PLASTIQUE</t>
  </si>
  <si>
    <t>FC.FA.FE</t>
  </si>
  <si>
    <t>BRACELET ELAS  90X6</t>
  </si>
  <si>
    <t>BRACELETS ELASTIQUES</t>
  </si>
  <si>
    <t>FC.ELAS</t>
  </si>
  <si>
    <t>BRACELET ELAS 220X10</t>
  </si>
  <si>
    <t>STOCK FACONNAGE</t>
  </si>
  <si>
    <t>PLASTIQUE ROUTAGE</t>
  </si>
  <si>
    <t>PLASTIC ROUTAGE</t>
  </si>
  <si>
    <t>FCPLROUT</t>
  </si>
  <si>
    <t>FILM RETRACT. 45CM PVC</t>
  </si>
  <si>
    <t>PLASTIC EMPAQUETEUSE</t>
  </si>
  <si>
    <t>FCPL.EMP</t>
  </si>
  <si>
    <t>FILET ACIER PERFORAN</t>
  </si>
  <si>
    <t>FILETS ACIER SBG</t>
  </si>
  <si>
    <t>FCFILSBG</t>
  </si>
  <si>
    <t>FILET ACIER FOULANT</t>
  </si>
  <si>
    <t>FILET ACIER COUPANT</t>
  </si>
  <si>
    <t>MATRICE TYPO JAUNE</t>
  </si>
  <si>
    <t>MATRICE TYPO</t>
  </si>
  <si>
    <t>FC.TY.MA</t>
  </si>
  <si>
    <t>MATRICE TYPO CHAMOIS</t>
  </si>
  <si>
    <t>MATRICE TYPO BLEUE</t>
  </si>
  <si>
    <t>TESABANDNOIR 50MM50M</t>
  </si>
  <si>
    <t>SCOTCH TESABAND</t>
  </si>
  <si>
    <t>FC.SC.TB</t>
  </si>
  <si>
    <t>TESABANDNOIR 38MM25M</t>
  </si>
  <si>
    <t>TESABANDBLEU 38MM25M</t>
  </si>
  <si>
    <t>COLLE MAT 51CM</t>
  </si>
  <si>
    <t>FILM PELLICULEUSE</t>
  </si>
  <si>
    <t>FC.FIPEL</t>
  </si>
  <si>
    <t>COLLE MAT 44CM</t>
  </si>
  <si>
    <t>COLLE MAT 32CM</t>
  </si>
  <si>
    <t>COLLE BRILLANT 51CM</t>
  </si>
  <si>
    <t>COLLE BRILLANT 44CM</t>
  </si>
  <si>
    <t>COLLE BRILLANT 32CM</t>
  </si>
  <si>
    <t>FIL PIQUER GALVA 0.8</t>
  </si>
  <si>
    <t>FIL A PIQUER</t>
  </si>
  <si>
    <t>FC.FIL</t>
  </si>
  <si>
    <t>FIL PIQUER GALVA 0.5</t>
  </si>
  <si>
    <t>FIL PIQUER GALVA 0,7</t>
  </si>
  <si>
    <t>FIL PIQUER GALVA 0,6</t>
  </si>
  <si>
    <t>FIL PIQU GALVA 0,55</t>
  </si>
  <si>
    <t>FIL PIQUER CUIVRE 24</t>
  </si>
  <si>
    <t>FIL PIQUER CUIVRE 22</t>
  </si>
  <si>
    <t>FIL PIQUER CUIVRE 20</t>
  </si>
  <si>
    <t>RLX/COMPTEUSE FEUIL.</t>
  </si>
  <si>
    <t>FC.COMPT</t>
  </si>
  <si>
    <t>COLLE PASTILLE H602/</t>
  </si>
  <si>
    <t>COLLES</t>
  </si>
  <si>
    <t>FC.COLLE</t>
  </si>
  <si>
    <t>COLLE IDEM AUTOSEPAR</t>
  </si>
  <si>
    <t>REF H2440  HOT MELT</t>
  </si>
  <si>
    <t>K78  EUKALIN 6000 VLC</t>
  </si>
  <si>
    <t>COLLE BOSTIK R22 5KG ASSEMBLAGE</t>
  </si>
  <si>
    <t>RUBAN  PVC 30MM X 200M</t>
  </si>
  <si>
    <t>RUBAN/BANDEROLEUSE</t>
  </si>
  <si>
    <t>FC.BANDE</t>
  </si>
  <si>
    <t>BAGUETTE MAS TRILAME</t>
  </si>
  <si>
    <t>BAGUETTE MASSICOT</t>
  </si>
  <si>
    <t>FC.BAG</t>
  </si>
  <si>
    <t>BAG MASSICOT POLAR</t>
  </si>
  <si>
    <t>WEEKLY 310X250X95</t>
  </si>
  <si>
    <t>CARTONS EMBALLAGES</t>
  </si>
  <si>
    <t>CART.EMB</t>
  </si>
  <si>
    <t>C 11" 300  310X290X240</t>
  </si>
  <si>
    <t>CART.ANN.305X220X350</t>
  </si>
  <si>
    <t>C 8"3/6x38 390x230x180</t>
  </si>
  <si>
    <t>C 8"3/6x325335x225x180</t>
  </si>
  <si>
    <t>C 8"3/6x24 225x250x180</t>
  </si>
  <si>
    <t>C 12"x380 390x310x170</t>
  </si>
  <si>
    <t>C 12"X240 310x250x170</t>
  </si>
  <si>
    <t>C 11"x380 390x290x170</t>
  </si>
  <si>
    <t>C 11"X250 290X260X250</t>
  </si>
  <si>
    <t>C 11"X240 290x250x170</t>
  </si>
  <si>
    <t>BOITE FUMEE 82X128</t>
  </si>
  <si>
    <t>BOITES/CARTES VISITE</t>
  </si>
  <si>
    <t>BOITE CV</t>
  </si>
  <si>
    <t>BOITE FUMEE 57x97</t>
  </si>
  <si>
    <t>STOCK FACONNAGE APLAT</t>
  </si>
  <si>
    <t>CARTON ANNUAIRE 305 x 220 x350</t>
  </si>
  <si>
    <t>CARTONS EMBALLAGE</t>
  </si>
  <si>
    <t>CART.EMBA</t>
  </si>
  <si>
    <t>STOCK FACONNAGE CONTINU</t>
  </si>
  <si>
    <t>FIL A PIQUER  GALVA 0,55</t>
  </si>
  <si>
    <t>FC.FILROTO</t>
  </si>
  <si>
    <t>STOCK FACONNAGE ROTO</t>
  </si>
  <si>
    <t>ramette</t>
  </si>
  <si>
    <t>eur</t>
  </si>
  <si>
    <t>A4 80 g/m² 21 x 29,7</t>
  </si>
  <si>
    <t>GOLD SUPER PREMIUM</t>
  </si>
  <si>
    <t>PPHOGOLD</t>
  </si>
  <si>
    <t>A3 80 g/m² 29,7 x 42</t>
  </si>
  <si>
    <t>DOUBLE A</t>
  </si>
  <si>
    <t>PPHODOUBLEA</t>
  </si>
  <si>
    <t>80 g/m² 15 x 21</t>
  </si>
  <si>
    <t>CERTIFICAT EUR2</t>
  </si>
  <si>
    <t>DOUAEUR2</t>
  </si>
  <si>
    <t>60 g/m² 21 x 29,7</t>
  </si>
  <si>
    <t>BLOC DE DIRECTION</t>
  </si>
  <si>
    <t>BLDIDIRE</t>
  </si>
  <si>
    <t>STOCK NEGOCES APLAT</t>
  </si>
  <si>
    <t>80 g/m² 45 x 64</t>
  </si>
  <si>
    <t>OFFSET COLORACTION VENEZIA ORANGE</t>
  </si>
  <si>
    <t>OFFSvenez</t>
  </si>
  <si>
    <t>OFFSET COLORACTION TUNDRA LILAS</t>
  </si>
  <si>
    <t>OFFStund</t>
  </si>
  <si>
    <t>OFFSET COLORACTION TROPIC ROSE</t>
  </si>
  <si>
    <t>OFFStrop</t>
  </si>
  <si>
    <t>80 g/m² 72 x 102</t>
  </si>
  <si>
    <t>VIVASET MAT BLANC</t>
  </si>
  <si>
    <t>OFFSofvi</t>
  </si>
  <si>
    <t>300 g/m² 72 x 102</t>
  </si>
  <si>
    <t>OFFSET CYCLUS OFFSET CYCLUS RECYCLE</t>
  </si>
  <si>
    <t>OFFSOFFCY</t>
  </si>
  <si>
    <t>140 g/m² 72 x 102</t>
  </si>
  <si>
    <t>250 g/m² 65 x 92</t>
  </si>
  <si>
    <t>OFFSofbc</t>
  </si>
  <si>
    <t>170 g/m² 70 x 102</t>
  </si>
  <si>
    <t>135 g/m² 70 x 102</t>
  </si>
  <si>
    <t>120 g/m² 70 x 102</t>
  </si>
  <si>
    <t>120 g/m² 65 x 92</t>
  </si>
  <si>
    <t>90 g/m² 70 x 102</t>
  </si>
  <si>
    <t>90 g/m² 65 x 92</t>
  </si>
  <si>
    <t>80 g/m² 67 x 92</t>
  </si>
  <si>
    <t>70 g/m² 70 x 102</t>
  </si>
  <si>
    <t>70 g/m² 65 x 92</t>
  </si>
  <si>
    <t>ADVANCE LASER</t>
  </si>
  <si>
    <t>OFFSofad</t>
  </si>
  <si>
    <t>80 g/m² 64 x 90</t>
  </si>
  <si>
    <t>OFFSET COLORACTION MALTA BLEU VIF</t>
  </si>
  <si>
    <t>OFFSmalt</t>
  </si>
  <si>
    <t>80 g/m² 650 x 920</t>
  </si>
  <si>
    <t>OFFSET ROTOSTABLE GRIS</t>
  </si>
  <si>
    <t>OFFSGRIS</t>
  </si>
  <si>
    <t>OFFSET COLORACTION FOREST VERT CLAIR</t>
  </si>
  <si>
    <t>OFFSfore</t>
  </si>
  <si>
    <t>60 g/m² 65 x 92</t>
  </si>
  <si>
    <t>OFFSET CORFOU ROSE PASTEL</t>
  </si>
  <si>
    <t>OFFScors</t>
  </si>
  <si>
    <t>80 g/m² 65 x 92</t>
  </si>
  <si>
    <t>COPYSPEED BLANC</t>
  </si>
  <si>
    <t>OFFScopy</t>
  </si>
  <si>
    <t>OFFSET COLORACTION CHILI ROUGE ROUGE CHILI</t>
  </si>
  <si>
    <t>OFFSchili</t>
  </si>
  <si>
    <t>OFFSET COLORACTION CANARY</t>
  </si>
  <si>
    <t>OFFScana</t>
  </si>
  <si>
    <t>CONQUEROR VERGE BLANC</t>
  </si>
  <si>
    <t>ETDLVERG</t>
  </si>
  <si>
    <t>100 g/m² 45 x 64</t>
  </si>
  <si>
    <t>CONQUEROR VERGE CREME</t>
  </si>
  <si>
    <t>ETDLVERC</t>
  </si>
  <si>
    <t>91 g/m² 70 x 100</t>
  </si>
  <si>
    <t>STONE BLANC</t>
  </si>
  <si>
    <t>ETDLSTON</t>
  </si>
  <si>
    <t>OPALE TOILE BLANC</t>
  </si>
  <si>
    <t>ETDLOPAL</t>
  </si>
  <si>
    <t>100 g/m² 70 x 100</t>
  </si>
  <si>
    <t>COUNTRYSIDE MIN CALC</t>
  </si>
  <si>
    <t>ETDLMINE</t>
  </si>
  <si>
    <t>100 g/m² 63 x 86</t>
  </si>
  <si>
    <t>INGRES CREME</t>
  </si>
  <si>
    <t>ETDLince</t>
  </si>
  <si>
    <t>80 g/m² 65 x 100</t>
  </si>
  <si>
    <t>80g/m²  67 x 92</t>
  </si>
  <si>
    <t>EXTRA STRONG BLANC</t>
  </si>
  <si>
    <t>ETDLEXBL</t>
  </si>
  <si>
    <t>104 g/m² 63,5 x 96,5</t>
  </si>
  <si>
    <t>EVERGREEN IVOIRE</t>
  </si>
  <si>
    <t>ETDLEVER</t>
  </si>
  <si>
    <t>320 g/m² 70 x 100</t>
  </si>
  <si>
    <t>CONQUEROR CX22 DIAMANT BLANC</t>
  </si>
  <si>
    <t>ETDLCX22</t>
  </si>
  <si>
    <t>COTTONWOOD TEXT/THAI</t>
  </si>
  <si>
    <t>ETDLCOTH</t>
  </si>
  <si>
    <t>72 g/m² 65 x 100</t>
  </si>
  <si>
    <t>KRAFT</t>
  </si>
  <si>
    <t>EMBAKRAF</t>
  </si>
  <si>
    <t>320 g/m² 65 x 100</t>
  </si>
  <si>
    <t>RIGICAL VERT</t>
  </si>
  <si>
    <t>DOSSRIVE</t>
  </si>
  <si>
    <t>250 g/m² 65 x 100</t>
  </si>
  <si>
    <t>RIGICAL BLEU</t>
  </si>
  <si>
    <t>DOSSRISA</t>
  </si>
  <si>
    <t>RIGICAL ORANGE</t>
  </si>
  <si>
    <t>DOSSRIOR</t>
  </si>
  <si>
    <t>RIGICAL JAUNE</t>
  </si>
  <si>
    <t>DOSSRIJO</t>
  </si>
  <si>
    <t>RIGICAL GRIS</t>
  </si>
  <si>
    <t>DOSSRIGR</t>
  </si>
  <si>
    <t>RIGICAL ROSE</t>
  </si>
  <si>
    <t>DOSSRICO</t>
  </si>
  <si>
    <t>RIGICAL CANARI</t>
  </si>
  <si>
    <t>DOSSRICA</t>
  </si>
  <si>
    <t>RIGICAL BULLE</t>
  </si>
  <si>
    <t>DOSSRIBU</t>
  </si>
  <si>
    <t>RIGICAL BLANC</t>
  </si>
  <si>
    <t>DOSSRIBC</t>
  </si>
  <si>
    <t>180 g/m² 65 x 100</t>
  </si>
  <si>
    <t>DOSSIER VERT CLAIR</t>
  </si>
  <si>
    <t>DOSSDOVC</t>
  </si>
  <si>
    <t>DOSSIER ROSE</t>
  </si>
  <si>
    <t>DOSSDORS</t>
  </si>
  <si>
    <t>DOSSIER ROUGE</t>
  </si>
  <si>
    <t>DOSSDORO</t>
  </si>
  <si>
    <t>DOSSIER ORANGE</t>
  </si>
  <si>
    <t>DOSSDOOR</t>
  </si>
  <si>
    <t>250g/m²  65x100</t>
  </si>
  <si>
    <t>DOSSIER LILAS</t>
  </si>
  <si>
    <t>DOSSDOLI</t>
  </si>
  <si>
    <t>DOSSIER JAUNE</t>
  </si>
  <si>
    <t>DOSSDOJA</t>
  </si>
  <si>
    <t>DOSSIER GRIS</t>
  </si>
  <si>
    <t>DOSSDOGR</t>
  </si>
  <si>
    <t>DOSSIER BULLE</t>
  </si>
  <si>
    <t>DOSSDOBU</t>
  </si>
  <si>
    <t>DOSSIER BLEU AZUR</t>
  </si>
  <si>
    <t>DOSSDOBL</t>
  </si>
  <si>
    <t>200 g/m² 66 x 102</t>
  </si>
  <si>
    <t>CROMATICO EXTRA BLANC</t>
  </si>
  <si>
    <t>DIVPCROM</t>
  </si>
  <si>
    <t>100 g/m² 64 x 92</t>
  </si>
  <si>
    <t>110g/m²  50 x 65</t>
  </si>
  <si>
    <t>CALQUE BLANC</t>
  </si>
  <si>
    <t>DIVPCALQ</t>
  </si>
  <si>
    <t>520 g/m² 70 x 100</t>
  </si>
  <si>
    <t>CARTE BUVARD SOUS BOCK</t>
  </si>
  <si>
    <t>DIVPCABU</t>
  </si>
  <si>
    <t>265 g/m² 70 x 102</t>
  </si>
  <si>
    <t>CARTA INTEGRA 410µ</t>
  </si>
  <si>
    <t>CPSTINTE</t>
  </si>
  <si>
    <t>CFB VERT</t>
  </si>
  <si>
    <t>CFB fbve</t>
  </si>
  <si>
    <t>CFB ROSE</t>
  </si>
  <si>
    <t>CFB fbrs</t>
  </si>
  <si>
    <t>60 g/m² 65 x 91</t>
  </si>
  <si>
    <t>CFB ROSE GIROFORM</t>
  </si>
  <si>
    <t>CFB fbrg</t>
  </si>
  <si>
    <t>CFB JAUNE GIROFORM</t>
  </si>
  <si>
    <t>CFB fbjg</t>
  </si>
  <si>
    <t>CFB JAUNE</t>
  </si>
  <si>
    <t>CFB fbja</t>
  </si>
  <si>
    <t>CFB BLEU</t>
  </si>
  <si>
    <t>CFB fbbl</t>
  </si>
  <si>
    <t>86 g/m² 32 x 45</t>
  </si>
  <si>
    <t>CFB BLANC</t>
  </si>
  <si>
    <t>CFB fbbc</t>
  </si>
  <si>
    <t>CF VERT</t>
  </si>
  <si>
    <t>CF  cfve</t>
  </si>
  <si>
    <t>CF ROSE</t>
  </si>
  <si>
    <t>CF  cfrs</t>
  </si>
  <si>
    <t>CF JAUNE</t>
  </si>
  <si>
    <t>CF  cfja</t>
  </si>
  <si>
    <t>170 g/m² 65 x 92</t>
  </si>
  <si>
    <t>CF CHAMOIS</t>
  </si>
  <si>
    <t>CF  cfch</t>
  </si>
  <si>
    <t>125 g/m² 65 x 92</t>
  </si>
  <si>
    <t>CF BLEU</t>
  </si>
  <si>
    <t>CF  cfbl</t>
  </si>
  <si>
    <t>CF BLANC</t>
  </si>
  <si>
    <t>CF  cfbc</t>
  </si>
  <si>
    <t>90 g/m² 65 x 91</t>
  </si>
  <si>
    <t>CB VERT</t>
  </si>
  <si>
    <t>CB  cbve</t>
  </si>
  <si>
    <t>61 g/m² 45 x 64</t>
  </si>
  <si>
    <t>CB BLANC SC (carte bleu)</t>
  </si>
  <si>
    <t>CB  CBSC</t>
  </si>
  <si>
    <t>CB ROSE</t>
  </si>
  <si>
    <t>CB  cbrs</t>
  </si>
  <si>
    <t>CB JAUNE</t>
  </si>
  <si>
    <t>CB  cbja</t>
  </si>
  <si>
    <t>60 g/m² 45 x 64</t>
  </si>
  <si>
    <t>CB BLEU</t>
  </si>
  <si>
    <t>CB  cbbl</t>
  </si>
  <si>
    <t>CB BLANC</t>
  </si>
  <si>
    <t>CB  cbbc</t>
  </si>
  <si>
    <t>370 g/m² 64 x 90</t>
  </si>
  <si>
    <t>FORMAKOTE</t>
  </si>
  <si>
    <t>CARTKOTE</t>
  </si>
  <si>
    <t>275 g/m² 76 x 102</t>
  </si>
  <si>
    <t>65 g/m² 71 x 102</t>
  </si>
  <si>
    <t>TERRAPRINT SILK</t>
  </si>
  <si>
    <t>C2FSTERAS</t>
  </si>
  <si>
    <t>65 g/m² 64 x 92</t>
  </si>
  <si>
    <t>80 g/m² 64 x 92</t>
  </si>
  <si>
    <t>NEOSTAR SATINE</t>
  </si>
  <si>
    <t>C2FSNEOS</t>
  </si>
  <si>
    <t>400 g/m² 72 x 92</t>
  </si>
  <si>
    <t>MAGNO PLUS SATIN</t>
  </si>
  <si>
    <t>C2FSMAGNOSAT</t>
  </si>
  <si>
    <t>400 g/m² 45 x 72</t>
  </si>
  <si>
    <t>350 g/m² 70 x 102</t>
  </si>
  <si>
    <t>250 g/m² 70 x 102</t>
  </si>
  <si>
    <t>150 g/m² 64 x 92</t>
  </si>
  <si>
    <t>115 g/m² 64 x 92</t>
  </si>
  <si>
    <t>80 g/m² 70 x 102</t>
  </si>
  <si>
    <t>80 g/m² 72x102</t>
  </si>
  <si>
    <t>COUCHE SATINE</t>
  </si>
  <si>
    <t>C2FSCSAT</t>
  </si>
  <si>
    <t>75 g/m² 64 x 91</t>
  </si>
  <si>
    <t>YE MAT</t>
  </si>
  <si>
    <t>C2FMYE</t>
  </si>
  <si>
    <t>SUMO MATT</t>
  </si>
  <si>
    <t>C2FMSUMM</t>
  </si>
  <si>
    <t>300 g/m² 64 x 90</t>
  </si>
  <si>
    <t>250 g/m² 72 x 102</t>
  </si>
  <si>
    <t>250 g/m² 64 x 90</t>
  </si>
  <si>
    <t>170 g/m² 72 x 102</t>
  </si>
  <si>
    <t>170 g/m² 64 x 90</t>
  </si>
  <si>
    <t>150 g/m² 72 x 102</t>
  </si>
  <si>
    <t>150 g/m² 64 x 90</t>
  </si>
  <si>
    <t>128 g/m² 72 x 102</t>
  </si>
  <si>
    <t>128 g/m² 65 x 91</t>
  </si>
  <si>
    <t>128 g/m² 64 x 90</t>
  </si>
  <si>
    <t>113 g/m² 72 x 102</t>
  </si>
  <si>
    <t>113 g/m² 64 x 90</t>
  </si>
  <si>
    <t>90 g/m² 72 x 102</t>
  </si>
  <si>
    <t>90 g/m² 64 x 90</t>
  </si>
  <si>
    <t>90 g/m² 63 x 80</t>
  </si>
  <si>
    <t>105 g/m² 64 x 90</t>
  </si>
  <si>
    <t>RICHKOTE BLANC MAT</t>
  </si>
  <si>
    <t>C2FMRICH</t>
  </si>
  <si>
    <t>150 g/m² 65 x 92</t>
  </si>
  <si>
    <t>IDEAL MAT IVOIRE</t>
  </si>
  <si>
    <t>C2FMIDEA</t>
  </si>
  <si>
    <t>EMPEREUR MAT</t>
  </si>
  <si>
    <t>C2FMEMPM</t>
  </si>
  <si>
    <t>350 g/m² 72 x 102</t>
  </si>
  <si>
    <t>CREATOR BLANC MAT</t>
  </si>
  <si>
    <t>C2FMCREM</t>
  </si>
  <si>
    <t>350 g/m² 64 x 90</t>
  </si>
  <si>
    <t>135 g/m² 65 x 92</t>
  </si>
  <si>
    <t>115 g/m² 72 x 102</t>
  </si>
  <si>
    <t>115 g/m² 65 x 92</t>
  </si>
  <si>
    <t>NEOSTAR MAT</t>
  </si>
  <si>
    <t>C2FMC2FMNEO</t>
  </si>
  <si>
    <t>400 g/m² 72 x 102</t>
  </si>
  <si>
    <t>CHROMOMAT</t>
  </si>
  <si>
    <t>C2FMC2FMCH</t>
  </si>
  <si>
    <t>400 g/m² 51 x 72</t>
  </si>
  <si>
    <t>250 g/m² 70 x 100</t>
  </si>
  <si>
    <t>CREATOR SAND</t>
  </si>
  <si>
    <t>C2FKSAND</t>
  </si>
  <si>
    <t>135 g/m² 64 x 90</t>
  </si>
  <si>
    <t>KAOLIGRAIN BLANC</t>
  </si>
  <si>
    <t>C2FKKAOL</t>
  </si>
  <si>
    <t>115 g/m² 70 x 102</t>
  </si>
  <si>
    <t>130gm² 72x102</t>
  </si>
  <si>
    <t>SUMO K GLOSS</t>
  </si>
  <si>
    <t>C2FBSUMO</t>
  </si>
  <si>
    <t>MAGNO PLUS BRILLANT</t>
  </si>
  <si>
    <t>C2FBMAGNO</t>
  </si>
  <si>
    <t>130 g/m² 64 x 92</t>
  </si>
  <si>
    <t>90 g/m² 64 x 92</t>
  </si>
  <si>
    <t>IDEAL BRILLANT 2F</t>
  </si>
  <si>
    <t>C2FBIDEB</t>
  </si>
  <si>
    <t>EMPEREUR BRILLANT</t>
  </si>
  <si>
    <t>C2FBEMPE</t>
  </si>
  <si>
    <t>128 g/m² 64 x 92</t>
  </si>
  <si>
    <t>CREATOR BLANC BRILLANT</t>
  </si>
  <si>
    <t>C2FBCREA</t>
  </si>
  <si>
    <t>CHROMOLUX BLANC 2F</t>
  </si>
  <si>
    <t>C2FBCHBX</t>
  </si>
  <si>
    <t>75 g/m² 70 x 102</t>
  </si>
  <si>
    <t>NIKLAKETT</t>
  </si>
  <si>
    <t>C1FBNIKL</t>
  </si>
  <si>
    <t>CHROMOLUX CHAMOIS</t>
  </si>
  <si>
    <t>C1FBCHCH</t>
  </si>
  <si>
    <t>300 g/m² 70 x 100</t>
  </si>
  <si>
    <t>CHROMOLUX BLANC</t>
  </si>
  <si>
    <t>C1FBCHBC</t>
  </si>
  <si>
    <t>BRISTOL BLANC MILLESIME</t>
  </si>
  <si>
    <t>BRSTBRBC</t>
  </si>
  <si>
    <t>BOUFFANT</t>
  </si>
  <si>
    <t>BOUFBOUF</t>
  </si>
  <si>
    <t>95 g/m² 72 x 102</t>
  </si>
  <si>
    <t>OPTIMAGNETIQUE BLANC</t>
  </si>
  <si>
    <t>AMAGOPTI</t>
  </si>
  <si>
    <t>95 g/m² 51 x 72</t>
  </si>
  <si>
    <t>90 g/m² 60 x 80</t>
  </si>
  <si>
    <t>FLUORAMA VERT</t>
  </si>
  <si>
    <t>AFFLFLVE</t>
  </si>
  <si>
    <t>FLUORAMA ROUGE</t>
  </si>
  <si>
    <t>AFFLFLRO</t>
  </si>
  <si>
    <t>FLUORAMA ROUGE FEU .</t>
  </si>
  <si>
    <t>AFFLFLRF</t>
  </si>
  <si>
    <t>FLUORAMA ROSE CARMIN</t>
  </si>
  <si>
    <t>AFFLFLRC</t>
  </si>
  <si>
    <t>FLUORAMA ORANGE</t>
  </si>
  <si>
    <t>AFFLFLOR</t>
  </si>
  <si>
    <t>FLUORAMA MIMOSA</t>
  </si>
  <si>
    <t>AFFLFLMI</t>
  </si>
  <si>
    <t>FLUORAMA BLEU</t>
  </si>
  <si>
    <t>AFFLFLBL</t>
  </si>
  <si>
    <t>90 g/m² 70 x 100</t>
  </si>
  <si>
    <t>VINYL BRILLANT A/REF</t>
  </si>
  <si>
    <t>AD  VINY</t>
  </si>
  <si>
    <t>90 g/m² 43 x 61</t>
  </si>
  <si>
    <t>80 g/m² 50 x 70</t>
  </si>
  <si>
    <t>TAKTIK JAUNE FLUO</t>
  </si>
  <si>
    <t>AD  TAJF</t>
  </si>
  <si>
    <t>90g FT 70 x 100</t>
  </si>
  <si>
    <t>TAKTIK BLANC MAT sans refentes</t>
  </si>
  <si>
    <t>AD  TABm</t>
  </si>
  <si>
    <t>90g FT 50 X 70</t>
  </si>
  <si>
    <t>80 g/m² 70 x 100</t>
  </si>
  <si>
    <t>TAKTIK BLANC BRILL avec refente</t>
  </si>
  <si>
    <t>AD  TABB</t>
  </si>
  <si>
    <t xml:space="preserve"> 80 g/m² 70 x 100</t>
  </si>
  <si>
    <t>TAKTIK BLANC BRILLANT sans refentes</t>
  </si>
  <si>
    <t>AD  TABb</t>
  </si>
  <si>
    <t>80 g FT 50 X 70</t>
  </si>
  <si>
    <t>90g FT 70 X 100</t>
  </si>
  <si>
    <t>TAKTIK BLANC MAT avec refentes</t>
  </si>
  <si>
    <t>AD  TAB.M</t>
  </si>
  <si>
    <t>SILVINYL BLC BRILL.A</t>
  </si>
  <si>
    <t>AD  SILV</t>
  </si>
  <si>
    <t>86 g/m² 50 x 70</t>
  </si>
  <si>
    <t>METALLISE OR</t>
  </si>
  <si>
    <t>AD  OR</t>
  </si>
  <si>
    <t>90 g/m² 50 x 70</t>
  </si>
  <si>
    <t>FLUORAMA ROUGE FEU</t>
  </si>
  <si>
    <t>AD  FURF</t>
  </si>
  <si>
    <t>78 g/m² 50 x 70</t>
  </si>
  <si>
    <t>FLUO VERT AVEC REFENTES</t>
  </si>
  <si>
    <t>AD  FLUO</t>
  </si>
  <si>
    <t>STOCK PAPIERS APLAT</t>
  </si>
  <si>
    <t>roto</t>
  </si>
  <si>
    <t>PLAQUE CTP 1000 X 637 X 0,3</t>
  </si>
  <si>
    <t>PLAQUES SOLNA</t>
  </si>
  <si>
    <t>PL.SOLNA</t>
  </si>
  <si>
    <t>PLAQUE CTP 525 X 459 X 0,15</t>
  </si>
  <si>
    <t>PAQUE SM52</t>
  </si>
  <si>
    <t>PL.SM52</t>
  </si>
  <si>
    <t>PLAQUE CTP 889 X 604 X 0,30</t>
  </si>
  <si>
    <t>PLAQUE PRO</t>
  </si>
  <si>
    <t>PL.PRO</t>
  </si>
  <si>
    <t>PLAQUE CTP 745 X 605 X0,3</t>
  </si>
  <si>
    <t>PLAQUE PM74</t>
  </si>
  <si>
    <t>PL.PM74</t>
  </si>
  <si>
    <t>PLAQUE CTP 400 X 510  X 0,15</t>
  </si>
  <si>
    <t>PLAQUE POSI GTO 52</t>
  </si>
  <si>
    <t>PL.GTO52</t>
  </si>
  <si>
    <t>PLAQUE 3CYL SM52</t>
  </si>
  <si>
    <t>PLAQUE 3EME CYLINDRE</t>
  </si>
  <si>
    <t>PL.3CYL</t>
  </si>
  <si>
    <t>TOLE/SBG 54X72</t>
  </si>
  <si>
    <t>PLAQUE 3CYL PM74</t>
  </si>
  <si>
    <t>GTO 52 HEIDELBERG</t>
  </si>
  <si>
    <t>PLAQUE CTP 1030 X 790 X 0,3</t>
  </si>
  <si>
    <t>PLAQUE SM 102 10C</t>
  </si>
  <si>
    <t>PL,SM102 10C</t>
  </si>
  <si>
    <t>STOCK PLAQUES</t>
  </si>
  <si>
    <t>REGISTRE EMPLOYEUR 56P</t>
  </si>
  <si>
    <t>REGISTRE EMPLOYEUR 56 P</t>
  </si>
  <si>
    <t>REGI056P</t>
  </si>
  <si>
    <t>80 g/m² 21 x 29,7</t>
  </si>
  <si>
    <t>PROCEDURE INJONCTION DE PAYER</t>
  </si>
  <si>
    <t>PINPPROINJ</t>
  </si>
  <si>
    <t>CARNET SANTE FT 15X21</t>
  </si>
  <si>
    <t>COMM130</t>
  </si>
  <si>
    <t>LIVERT FAMILLE AUTOCHTON</t>
  </si>
  <si>
    <t>COMM122</t>
  </si>
  <si>
    <t>REGISTRE COURRIER ARRIVEE</t>
  </si>
  <si>
    <t>COMM120</t>
  </si>
  <si>
    <t>REGISTRE COURRIER DEPART</t>
  </si>
  <si>
    <t>COMM119</t>
  </si>
  <si>
    <t>CARN.BON DE COMMANDE FT 14x24-50X3</t>
  </si>
  <si>
    <t>COMM013</t>
  </si>
  <si>
    <t>BON CDE CARNET 50X4</t>
  </si>
  <si>
    <t>COMM009</t>
  </si>
  <si>
    <t>CARNET TRAITE</t>
  </si>
  <si>
    <t>CARNET DE TRAITE</t>
  </si>
  <si>
    <t>CATRTRAI</t>
  </si>
  <si>
    <t>STOCK PRODUITS FINIS APLAT</t>
  </si>
  <si>
    <t>INJONCTION DE PAYER</t>
  </si>
  <si>
    <t>IMPRIMES RECEPTION</t>
  </si>
  <si>
    <t>ZZRECEPT</t>
  </si>
  <si>
    <t>AFFICHE IVRESSE</t>
  </si>
  <si>
    <t>STOCK RECEPTION</t>
  </si>
  <si>
    <t>Classement</t>
  </si>
  <si>
    <t xml:space="preserve"> 1 - La macro ne raméne que la première ligne de chaque page au lieu de toutes les récupérer</t>
  </si>
  <si>
    <t>2 - Le nombre de page peut être variable</t>
  </si>
  <si>
    <t>je souhaiterai que ces lignes de totaux et sous totaux ne soient pas rappatriées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</si>
</sst>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#,##0.00000"/>
    <numFmt numFmtId="165" formatCode="#,##0.##;[Red]\-#,##0.##"/>
  </numFmts>
  <fonts count="2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8"/>
      <name val="Arial"/>
      <family val="2"/>
    </font>
    <font>
      <b/>
      <sz val="10"/>
      <color indexed="54"/>
      <name val="Times New Roman"/>
      <family val="1"/>
    </font>
    <font>
      <b/>
      <sz val="8"/>
      <color indexed="54"/>
      <name val="Arial"/>
      <family val="2"/>
    </font>
    <font>
      <b/>
      <sz val="8"/>
      <color indexed="54"/>
      <name val="Times New Roman"/>
      <family val="1"/>
    </font>
    <font>
      <b/>
      <i/>
      <sz val="10"/>
      <color indexed="54"/>
      <name val="Times New Roman"/>
      <family val="1"/>
    </font>
    <font>
      <b/>
      <sz val="8"/>
      <name val="Arial"/>
      <family val="2"/>
    </font>
    <font>
      <b/>
      <sz val="8"/>
      <name val="Times New Roman"/>
      <family val="1"/>
    </font>
    <font>
      <b/>
      <sz val="10"/>
      <name val="Times New Roman"/>
      <family val="1"/>
    </font>
    <font>
      <b/>
      <i/>
      <sz val="8"/>
      <name val="Times New Roman"/>
      <family val="1"/>
    </font>
    <font>
      <b/>
      <sz val="8"/>
      <color theme="1"/>
      <name val="Arial"/>
      <family val="2"/>
    </font>
    <font>
      <b/>
      <i/>
      <sz val="8"/>
      <color theme="1"/>
      <name val="Times New Roman"/>
      <family val="1"/>
    </font>
    <font>
      <b/>
      <sz val="10"/>
      <color rgb="FFFF0000"/>
      <name val="Arial"/>
      <family val="2"/>
    </font>
    <font>
      <b/>
      <sz val="10"/>
      <color indexed="61"/>
      <name val="Arial"/>
      <family val="2"/>
    </font>
    <font>
      <b/>
      <sz val="8"/>
      <color indexed="61"/>
      <name val="Arial"/>
      <family val="2"/>
    </font>
    <font>
      <sz val="10"/>
      <color indexed="13"/>
      <name val="Arial"/>
      <family val="2"/>
    </font>
    <font>
      <sz val="10"/>
      <color indexed="40"/>
      <name val="Arial"/>
      <family val="2"/>
    </font>
    <font>
      <sz val="10"/>
      <color indexed="62"/>
      <name val="Arial"/>
      <family val="2"/>
    </font>
    <font>
      <sz val="10"/>
      <color indexed="17"/>
      <name val="Arial"/>
      <family val="2"/>
    </font>
    <font>
      <sz val="10"/>
      <color indexed="10"/>
      <name val="Arial"/>
      <family val="2"/>
    </font>
    <font>
      <sz val="10"/>
      <color indexed="8"/>
      <name val="Arial"/>
      <family val="2"/>
    </font>
    <font>
      <b/>
      <sz val="8"/>
      <color rgb="FFFFFFFF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225492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3" fillId="0" borderId="0"/>
    <xf numFmtId="0" fontId="5" fillId="0" borderId="0"/>
    <xf numFmtId="0" fontId="2" fillId="0" borderId="0"/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95">
    <xf numFmtId="0" fontId="0" fillId="0" borderId="0" xfId="0"/>
    <xf numFmtId="0" fontId="3" fillId="0" borderId="0" xfId="1"/>
    <xf numFmtId="0" fontId="5" fillId="0" borderId="0" xfId="2"/>
    <xf numFmtId="3" fontId="5" fillId="0" borderId="0" xfId="2" applyNumberFormat="1"/>
    <xf numFmtId="0" fontId="4" fillId="0" borderId="0" xfId="2" applyFont="1"/>
    <xf numFmtId="0" fontId="5" fillId="0" borderId="0" xfId="2" applyFont="1"/>
    <xf numFmtId="0" fontId="7" fillId="0" borderId="0" xfId="2" applyFont="1" applyAlignment="1">
      <alignment horizontal="centerContinuous"/>
    </xf>
    <xf numFmtId="0" fontId="5" fillId="0" borderId="0" xfId="2" applyAlignment="1">
      <alignment horizontal="centerContinuous"/>
    </xf>
    <xf numFmtId="0" fontId="5" fillId="0" borderId="4" xfId="2" applyNumberFormat="1" applyFont="1" applyFill="1" applyBorder="1" applyAlignment="1" applyProtection="1"/>
    <xf numFmtId="0" fontId="5" fillId="0" borderId="1" xfId="2" applyNumberFormat="1" applyFont="1" applyFill="1" applyBorder="1" applyAlignment="1" applyProtection="1"/>
    <xf numFmtId="164" fontId="5" fillId="0" borderId="1" xfId="2" applyNumberFormat="1" applyFont="1" applyFill="1" applyBorder="1" applyAlignment="1" applyProtection="1"/>
    <xf numFmtId="4" fontId="5" fillId="0" borderId="5" xfId="2" applyNumberFormat="1" applyFont="1" applyFill="1" applyBorder="1" applyAlignment="1" applyProtection="1"/>
    <xf numFmtId="0" fontId="5" fillId="0" borderId="3" xfId="2" applyNumberFormat="1" applyFont="1" applyFill="1" applyBorder="1" applyAlignment="1" applyProtection="1"/>
    <xf numFmtId="40" fontId="5" fillId="0" borderId="3" xfId="2" applyNumberFormat="1" applyFont="1" applyFill="1" applyBorder="1" applyAlignment="1" applyProtection="1"/>
    <xf numFmtId="38" fontId="5" fillId="0" borderId="3" xfId="2" applyNumberFormat="1" applyFont="1" applyFill="1" applyBorder="1" applyAlignment="1" applyProtection="1"/>
    <xf numFmtId="0" fontId="8" fillId="0" borderId="6" xfId="2" applyNumberFormat="1" applyFont="1" applyBorder="1"/>
    <xf numFmtId="0" fontId="9" fillId="0" borderId="7" xfId="2" applyNumberFormat="1" applyFont="1" applyBorder="1"/>
    <xf numFmtId="0" fontId="10" fillId="0" borderId="8" xfId="2" applyNumberFormat="1" applyFont="1" applyBorder="1" applyAlignment="1">
      <alignment wrapText="1"/>
    </xf>
    <xf numFmtId="0" fontId="10" fillId="0" borderId="7" xfId="2" applyNumberFormat="1" applyFont="1" applyBorder="1" applyAlignment="1">
      <alignment horizontal="center" wrapText="1"/>
    </xf>
    <xf numFmtId="0" fontId="10" fillId="0" borderId="7" xfId="2" applyNumberFormat="1" applyFont="1" applyBorder="1" applyAlignment="1">
      <alignment horizontal="center"/>
    </xf>
    <xf numFmtId="0" fontId="10" fillId="0" borderId="9" xfId="2" applyNumberFormat="1" applyFont="1" applyBorder="1" applyAlignment="1">
      <alignment horizontal="center"/>
    </xf>
    <xf numFmtId="17" fontId="10" fillId="0" borderId="9" xfId="2" applyNumberFormat="1" applyFont="1" applyBorder="1" applyAlignment="1">
      <alignment horizontal="center"/>
    </xf>
    <xf numFmtId="0" fontId="10" fillId="0" borderId="10" xfId="2" applyNumberFormat="1" applyFont="1" applyBorder="1" applyAlignment="1">
      <alignment horizontal="center"/>
    </xf>
    <xf numFmtId="0" fontId="11" fillId="0" borderId="11" xfId="2" applyNumberFormat="1" applyFont="1" applyBorder="1"/>
    <xf numFmtId="0" fontId="12" fillId="0" borderId="12" xfId="2" applyNumberFormat="1" applyFont="1" applyBorder="1"/>
    <xf numFmtId="0" fontId="13" fillId="0" borderId="13" xfId="2" applyNumberFormat="1" applyFont="1" applyBorder="1" applyAlignment="1">
      <alignment wrapText="1"/>
    </xf>
    <xf numFmtId="0" fontId="13" fillId="0" borderId="12" xfId="2" applyNumberFormat="1" applyFont="1" applyBorder="1" applyAlignment="1">
      <alignment horizontal="center" wrapText="1"/>
    </xf>
    <xf numFmtId="0" fontId="10" fillId="0" borderId="12" xfId="2" applyNumberFormat="1" applyFont="1" applyBorder="1" applyAlignment="1">
      <alignment horizontal="center"/>
    </xf>
    <xf numFmtId="0" fontId="13" fillId="0" borderId="14" xfId="2" applyNumberFormat="1" applyFont="1" applyBorder="1" applyAlignment="1">
      <alignment horizontal="center"/>
    </xf>
    <xf numFmtId="0" fontId="13" fillId="0" borderId="15" xfId="2" applyNumberFormat="1" applyFont="1" applyBorder="1" applyAlignment="1">
      <alignment horizontal="center"/>
    </xf>
    <xf numFmtId="17" fontId="13" fillId="0" borderId="16" xfId="2" applyNumberFormat="1" applyFont="1" applyBorder="1" applyAlignment="1">
      <alignment horizontal="center"/>
    </xf>
    <xf numFmtId="0" fontId="14" fillId="0" borderId="11" xfId="2" quotePrefix="1" applyNumberFormat="1" applyFont="1" applyBorder="1" applyAlignment="1">
      <alignment horizontal="left"/>
    </xf>
    <xf numFmtId="0" fontId="12" fillId="0" borderId="13" xfId="2" quotePrefix="1" applyNumberFormat="1" applyFont="1" applyBorder="1" applyAlignment="1">
      <alignment horizontal="left" wrapText="1"/>
    </xf>
    <xf numFmtId="0" fontId="15" fillId="0" borderId="12" xfId="2" applyNumberFormat="1" applyFont="1" applyBorder="1" applyAlignment="1">
      <alignment wrapText="1"/>
    </xf>
    <xf numFmtId="0" fontId="12" fillId="0" borderId="14" xfId="2" applyNumberFormat="1" applyFont="1" applyBorder="1"/>
    <xf numFmtId="3" fontId="12" fillId="2" borderId="14" xfId="2" applyNumberFormat="1" applyFont="1" applyFill="1" applyBorder="1"/>
    <xf numFmtId="3" fontId="16" fillId="3" borderId="15" xfId="2" applyNumberFormat="1" applyFont="1" applyFill="1" applyBorder="1"/>
    <xf numFmtId="3" fontId="12" fillId="0" borderId="16" xfId="2" applyNumberFormat="1" applyFont="1" applyBorder="1"/>
    <xf numFmtId="0" fontId="12" fillId="0" borderId="13" xfId="2" applyNumberFormat="1" applyFont="1" applyBorder="1" applyAlignment="1">
      <alignment wrapText="1"/>
    </xf>
    <xf numFmtId="0" fontId="11" fillId="0" borderId="11" xfId="2" applyNumberFormat="1" applyFont="1" applyBorder="1" applyAlignment="1">
      <alignment horizontal="left"/>
    </xf>
    <xf numFmtId="0" fontId="14" fillId="0" borderId="11" xfId="2" applyNumberFormat="1" applyFont="1" applyBorder="1" applyAlignment="1">
      <alignment horizontal="left"/>
    </xf>
    <xf numFmtId="0" fontId="14" fillId="0" borderId="11" xfId="2" applyNumberFormat="1" applyFont="1" applyBorder="1"/>
    <xf numFmtId="0" fontId="12" fillId="0" borderId="13" xfId="2" applyNumberFormat="1" applyFont="1" applyBorder="1" applyAlignment="1">
      <alignment horizontal="left" wrapText="1"/>
    </xf>
    <xf numFmtId="0" fontId="16" fillId="0" borderId="12" xfId="2" applyNumberFormat="1" applyFont="1" applyBorder="1"/>
    <xf numFmtId="0" fontId="16" fillId="0" borderId="13" xfId="2" applyNumberFormat="1" applyFont="1" applyBorder="1" applyAlignment="1">
      <alignment horizontal="left" wrapText="1"/>
    </xf>
    <xf numFmtId="0" fontId="17" fillId="0" borderId="12" xfId="2" applyNumberFormat="1" applyFont="1" applyBorder="1" applyAlignment="1">
      <alignment wrapText="1"/>
    </xf>
    <xf numFmtId="0" fontId="16" fillId="0" borderId="14" xfId="2" applyNumberFormat="1" applyFont="1" applyBorder="1"/>
    <xf numFmtId="3" fontId="16" fillId="2" borderId="14" xfId="2" applyNumberFormat="1" applyFont="1" applyFill="1" applyBorder="1"/>
    <xf numFmtId="0" fontId="18" fillId="0" borderId="0" xfId="2" applyFont="1" applyAlignment="1">
      <alignment horizontal="center"/>
    </xf>
    <xf numFmtId="0" fontId="16" fillId="0" borderId="12" xfId="2" quotePrefix="1" applyNumberFormat="1" applyFont="1" applyBorder="1" applyAlignment="1">
      <alignment horizontal="left"/>
    </xf>
    <xf numFmtId="0" fontId="16" fillId="0" borderId="13" xfId="2" quotePrefix="1" applyNumberFormat="1" applyFont="1" applyBorder="1" applyAlignment="1">
      <alignment horizontal="left" wrapText="1"/>
    </xf>
    <xf numFmtId="0" fontId="4" fillId="0" borderId="11" xfId="2" applyNumberFormat="1" applyFont="1" applyBorder="1"/>
    <xf numFmtId="0" fontId="4" fillId="0" borderId="0" xfId="2" applyFont="1" applyBorder="1"/>
    <xf numFmtId="3" fontId="12" fillId="3" borderId="14" xfId="2" applyNumberFormat="1" applyFont="1" applyFill="1" applyBorder="1"/>
    <xf numFmtId="0" fontId="19" fillId="0" borderId="11" xfId="2" applyFont="1" applyBorder="1"/>
    <xf numFmtId="0" fontId="20" fillId="0" borderId="12" xfId="2" applyFont="1" applyBorder="1"/>
    <xf numFmtId="0" fontId="20" fillId="0" borderId="13" xfId="2" applyFont="1" applyBorder="1"/>
    <xf numFmtId="3" fontId="20" fillId="0" borderId="15" xfId="2" applyNumberFormat="1" applyFont="1" applyBorder="1"/>
    <xf numFmtId="0" fontId="12" fillId="0" borderId="0" xfId="2" applyFont="1"/>
    <xf numFmtId="3" fontId="12" fillId="0" borderId="0" xfId="2" applyNumberFormat="1" applyFont="1" applyBorder="1"/>
    <xf numFmtId="3" fontId="12" fillId="0" borderId="0" xfId="2" applyNumberFormat="1" applyFont="1"/>
    <xf numFmtId="0" fontId="4" fillId="2" borderId="0" xfId="2" applyFont="1" applyFill="1"/>
    <xf numFmtId="0" fontId="24" fillId="0" borderId="0" xfId="2" applyFont="1"/>
    <xf numFmtId="0" fontId="25" fillId="0" borderId="0" xfId="2" applyFont="1"/>
    <xf numFmtId="4" fontId="22" fillId="0" borderId="17" xfId="2" applyNumberFormat="1" applyFont="1" applyFill="1" applyBorder="1" applyAlignment="1" applyProtection="1"/>
    <xf numFmtId="165" fontId="5" fillId="0" borderId="18" xfId="2" applyNumberFormat="1" applyFont="1" applyFill="1" applyBorder="1" applyAlignment="1" applyProtection="1"/>
    <xf numFmtId="164" fontId="5" fillId="0" borderId="18" xfId="2" applyNumberFormat="1" applyFont="1" applyFill="1" applyBorder="1" applyAlignment="1" applyProtection="1"/>
    <xf numFmtId="0" fontId="5" fillId="0" borderId="18" xfId="2" applyNumberFormat="1" applyFont="1" applyFill="1" applyBorder="1" applyAlignment="1" applyProtection="1"/>
    <xf numFmtId="0" fontId="5" fillId="0" borderId="19" xfId="2" applyNumberFormat="1" applyFont="1" applyFill="1" applyBorder="1" applyAlignment="1" applyProtection="1"/>
    <xf numFmtId="165" fontId="5" fillId="0" borderId="1" xfId="2" applyNumberFormat="1" applyFont="1" applyFill="1" applyBorder="1" applyAlignment="1" applyProtection="1"/>
    <xf numFmtId="4" fontId="5" fillId="0" borderId="20" xfId="2" applyNumberFormat="1" applyFont="1" applyFill="1" applyBorder="1" applyAlignment="1" applyProtection="1"/>
    <xf numFmtId="164" fontId="5" fillId="0" borderId="21" xfId="2" applyNumberFormat="1" applyFont="1" applyFill="1" applyBorder="1" applyAlignment="1" applyProtection="1"/>
    <xf numFmtId="0" fontId="5" fillId="0" borderId="2" xfId="2" applyNumberFormat="1" applyFont="1" applyFill="1" applyBorder="1" applyAlignment="1" applyProtection="1"/>
    <xf numFmtId="0" fontId="4" fillId="0" borderId="22" xfId="2" applyNumberFormat="1" applyFont="1" applyFill="1" applyBorder="1" applyAlignment="1" applyProtection="1"/>
    <xf numFmtId="0" fontId="4" fillId="0" borderId="23" xfId="2" applyNumberFormat="1" applyFont="1" applyFill="1" applyBorder="1" applyAlignment="1" applyProtection="1"/>
    <xf numFmtId="0" fontId="4" fillId="0" borderId="24" xfId="2" applyNumberFormat="1" applyFont="1" applyFill="1" applyBorder="1" applyAlignment="1" applyProtection="1"/>
    <xf numFmtId="0" fontId="5" fillId="0" borderId="0" xfId="2" applyFont="1" applyAlignment="1">
      <alignment horizontal="centerContinuous"/>
    </xf>
    <xf numFmtId="4" fontId="24" fillId="0" borderId="17" xfId="2" applyNumberFormat="1" applyFont="1" applyFill="1" applyBorder="1" applyAlignment="1" applyProtection="1"/>
    <xf numFmtId="4" fontId="21" fillId="5" borderId="17" xfId="2" applyNumberFormat="1" applyFont="1" applyFill="1" applyBorder="1" applyAlignment="1" applyProtection="1"/>
    <xf numFmtId="4" fontId="5" fillId="0" borderId="17" xfId="2" applyNumberFormat="1" applyFont="1" applyFill="1" applyBorder="1" applyAlignment="1" applyProtection="1"/>
    <xf numFmtId="3" fontId="5" fillId="0" borderId="0" xfId="2" applyNumberFormat="1" applyFont="1"/>
    <xf numFmtId="4" fontId="25" fillId="0" borderId="17" xfId="2" applyNumberFormat="1" applyFont="1" applyFill="1" applyBorder="1" applyAlignment="1" applyProtection="1"/>
    <xf numFmtId="4" fontId="23" fillId="6" borderId="17" xfId="2" applyNumberFormat="1" applyFont="1" applyFill="1" applyBorder="1" applyAlignment="1" applyProtection="1"/>
    <xf numFmtId="4" fontId="25" fillId="0" borderId="20" xfId="2" applyNumberFormat="1" applyFont="1" applyFill="1" applyBorder="1" applyAlignment="1" applyProtection="1"/>
    <xf numFmtId="4" fontId="23" fillId="6" borderId="20" xfId="2" applyNumberFormat="1" applyFont="1" applyFill="1" applyBorder="1" applyAlignment="1" applyProtection="1"/>
    <xf numFmtId="4" fontId="26" fillId="0" borderId="20" xfId="2" applyNumberFormat="1" applyFont="1" applyFill="1" applyBorder="1" applyAlignment="1" applyProtection="1"/>
    <xf numFmtId="4" fontId="23" fillId="6" borderId="5" xfId="2" applyNumberFormat="1" applyFont="1" applyFill="1" applyBorder="1" applyAlignment="1" applyProtection="1"/>
    <xf numFmtId="3" fontId="25" fillId="0" borderId="0" xfId="2" applyNumberFormat="1" applyFont="1"/>
    <xf numFmtId="165" fontId="5" fillId="0" borderId="3" xfId="2" applyNumberFormat="1" applyFont="1" applyFill="1" applyBorder="1" applyAlignment="1" applyProtection="1"/>
    <xf numFmtId="4" fontId="5" fillId="0" borderId="0" xfId="2" applyNumberFormat="1"/>
    <xf numFmtId="0" fontId="5" fillId="4" borderId="0" xfId="2" applyFont="1" applyFill="1" applyAlignment="1">
      <alignment horizontal="center"/>
    </xf>
    <xf numFmtId="4" fontId="21" fillId="5" borderId="20" xfId="2" applyNumberFormat="1" applyFont="1" applyFill="1" applyBorder="1" applyAlignment="1" applyProtection="1"/>
    <xf numFmtId="4" fontId="21" fillId="5" borderId="5" xfId="2" applyNumberFormat="1" applyFont="1" applyFill="1" applyBorder="1" applyAlignment="1" applyProtection="1"/>
    <xf numFmtId="0" fontId="27" fillId="7" borderId="0" xfId="0" applyFont="1" applyFill="1" applyAlignment="1">
      <alignment horizontal="center" vertical="center"/>
    </xf>
    <xf numFmtId="0" fontId="5" fillId="0" borderId="0" xfId="2" applyAlignment="1">
      <alignment wrapText="1"/>
    </xf>
  </cellXfs>
  <cellStyles count="7">
    <cellStyle name="Milliers 2" xfId="4"/>
    <cellStyle name="Milliers 3" xfId="6"/>
    <cellStyle name="Normal" xfId="0" builtinId="0"/>
    <cellStyle name="Normal 2" xfId="1"/>
    <cellStyle name="Normal 2 2" xfId="2"/>
    <cellStyle name="Normal 3" xfId="3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FFF"/>
      <rgbColor rgb="0069FFFF"/>
      <rgbColor rgb="00E0FFE0"/>
      <rgbColor rgb="00FFFF80"/>
      <rgbColor rgb="00A6CAF0"/>
      <rgbColor rgb="00DD9CB3"/>
      <rgbColor rgb="00B38FEE"/>
      <rgbColor rgb="00E3E3E3"/>
      <rgbColor rgb="002A6FF9"/>
      <rgbColor rgb="003FB8CD"/>
      <rgbColor rgb="00488436"/>
      <rgbColor rgb="00958C41"/>
      <rgbColor rgb="008E5E42"/>
      <rgbColor rgb="00A0627A"/>
      <rgbColor rgb="00624FAC"/>
      <rgbColor rgb="0058D384"/>
      <rgbColor rgb="00FF7735"/>
      <rgbColor rgb="00DFDFDF"/>
      <rgbColor rgb="0034FEE4"/>
      <rgbColor rgb="00BBFFBB"/>
      <rgbColor rgb="00FFB895"/>
      <rgbColor rgb="0000B0B0"/>
      <rgbColor rgb="00B38FEE"/>
      <rgbColor rgb="00FFFFA6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Relationship Id="rId8" Type="http://schemas.openxmlformats.org/officeDocument/2006/relationships/worksheet" Target="worksheets/sheet8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0</xdr:row>
          <xdr:rowOff>60960</xdr:rowOff>
        </xdr:from>
        <xdr:to>
          <xdr:col>8</xdr:col>
          <xdr:colOff>464820</xdr:colOff>
          <xdr:row>2</xdr:row>
          <xdr:rowOff>83820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1844040</xdr:colOff>
      <xdr:row>5</xdr:row>
      <xdr:rowOff>45720</xdr:rowOff>
    </xdr:from>
    <xdr:to>
      <xdr:col>8</xdr:col>
      <xdr:colOff>411480</xdr:colOff>
      <xdr:row>30</xdr:row>
      <xdr:rowOff>152400</xdr:rowOff>
    </xdr:to>
    <xdr:sp macro="" textlink="">
      <xdr:nvSpPr>
        <xdr:cNvPr id="2" name="Accolade fermante 1"/>
        <xdr:cNvSpPr/>
      </xdr:nvSpPr>
      <xdr:spPr>
        <a:xfrm>
          <a:off x="11871960" y="960120"/>
          <a:ext cx="1409700" cy="4678680"/>
        </a:xfrm>
        <a:prstGeom prst="rightBrace">
          <a:avLst/>
        </a:prstGeom>
        <a:solidFill>
          <a:sysClr val="window" lastClr="FFFFFF"/>
        </a:solidFill>
        <a:ln>
          <a:solidFill>
            <a:sysClr val="windowText" lastClr="000000"/>
          </a:solidFill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0</xdr:colOff>
      <xdr:row>31</xdr:row>
      <xdr:rowOff>0</xdr:rowOff>
    </xdr:from>
    <xdr:to>
      <xdr:col>6</xdr:col>
      <xdr:colOff>1409700</xdr:colOff>
      <xdr:row>58</xdr:row>
      <xdr:rowOff>68580</xdr:rowOff>
    </xdr:to>
    <xdr:sp macro="" textlink="">
      <xdr:nvSpPr>
        <xdr:cNvPr id="4" name="Accolade fermante 3"/>
        <xdr:cNvSpPr/>
      </xdr:nvSpPr>
      <xdr:spPr>
        <a:xfrm>
          <a:off x="10027920" y="5996940"/>
          <a:ext cx="1409700" cy="5006340"/>
        </a:xfrm>
        <a:prstGeom prst="rightBrace">
          <a:avLst/>
        </a:prstGeom>
        <a:solidFill>
          <a:sysClr val="window" lastClr="FFFFFF"/>
        </a:solidFill>
        <a:ln>
          <a:solidFill>
            <a:sysClr val="windowText" lastClr="000000"/>
          </a:solidFill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41"/>
  <sheetViews>
    <sheetView workbookViewId="0">
      <pane xSplit="3" topLeftCell="D1" activePane="topRight" state="frozen"/>
      <selection pane="topRight" activeCell="L36" sqref="L36"/>
    </sheetView>
  </sheetViews>
  <sheetFormatPr baseColWidth="10" defaultColWidth="11.44140625" defaultRowHeight="13.2" x14ac:dyDescent="0.25"/>
  <cols>
    <col min="1" max="1" width="24.6640625" style="4" customWidth="1"/>
    <col min="2" max="2" width="16.88671875" style="58" bestFit="1" customWidth="1"/>
    <col min="3" max="3" width="23.33203125" style="58" customWidth="1"/>
    <col min="4" max="4" width="9.6640625" style="58" bestFit="1" customWidth="1"/>
    <col min="5" max="5" width="8.109375" style="58" bestFit="1" customWidth="1"/>
    <col min="6" max="6" width="5.6640625" style="58" bestFit="1" customWidth="1"/>
    <col min="7" max="7" width="6.109375" style="58" bestFit="1" customWidth="1"/>
    <col min="8" max="9" width="13.109375" style="58" customWidth="1"/>
    <col min="10" max="10" width="11.6640625" style="58" customWidth="1"/>
    <col min="11" max="11" width="11.5546875" style="4" bestFit="1" customWidth="1"/>
    <col min="12" max="16384" width="11.44140625" style="4"/>
  </cols>
  <sheetData>
    <row r="1" spans="1:11" ht="12" customHeight="1" x14ac:dyDescent="0.25">
      <c r="A1" s="15" t="s">
        <v>19</v>
      </c>
      <c r="B1" s="16" t="s">
        <v>20</v>
      </c>
      <c r="C1" s="17" t="s">
        <v>21</v>
      </c>
      <c r="D1" s="18" t="s">
        <v>22</v>
      </c>
      <c r="E1" s="18" t="s">
        <v>23</v>
      </c>
      <c r="F1" s="19" t="s">
        <v>24</v>
      </c>
      <c r="G1" s="20" t="s">
        <v>25</v>
      </c>
      <c r="H1" s="21" t="s">
        <v>26</v>
      </c>
      <c r="I1" s="21" t="s">
        <v>27</v>
      </c>
      <c r="J1" s="22" t="s">
        <v>28</v>
      </c>
    </row>
    <row r="2" spans="1:11" ht="12" customHeight="1" x14ac:dyDescent="0.3">
      <c r="A2" s="23" t="s">
        <v>29</v>
      </c>
      <c r="B2" s="24"/>
      <c r="C2" s="25"/>
      <c r="D2" s="26"/>
      <c r="E2" s="26"/>
      <c r="F2" s="27" t="s">
        <v>30</v>
      </c>
      <c r="G2" s="28"/>
      <c r="H2" s="28"/>
      <c r="I2" s="28"/>
      <c r="J2" s="29"/>
      <c r="K2" s="30"/>
    </row>
    <row r="3" spans="1:11" ht="12" customHeight="1" x14ac:dyDescent="0.25">
      <c r="A3" s="31" t="s">
        <v>18</v>
      </c>
      <c r="B3" s="24" t="s">
        <v>31</v>
      </c>
      <c r="C3" s="32" t="s">
        <v>32</v>
      </c>
      <c r="D3" s="33" t="s">
        <v>33</v>
      </c>
      <c r="E3" s="33">
        <v>603100</v>
      </c>
      <c r="F3" s="24" t="s">
        <v>12</v>
      </c>
      <c r="G3" s="34">
        <v>36</v>
      </c>
      <c r="H3" s="35">
        <v>14240647.5</v>
      </c>
      <c r="I3" s="35">
        <v>11822054.75</v>
      </c>
      <c r="J3" s="36">
        <v>-2418592.75</v>
      </c>
      <c r="K3" s="37"/>
    </row>
    <row r="4" spans="1:11" ht="12" customHeight="1" x14ac:dyDescent="0.25">
      <c r="A4" s="31" t="s">
        <v>34</v>
      </c>
      <c r="B4" s="24" t="s">
        <v>3</v>
      </c>
      <c r="C4" s="38" t="s">
        <v>16</v>
      </c>
      <c r="D4" s="33" t="s">
        <v>35</v>
      </c>
      <c r="E4" s="33">
        <v>603200</v>
      </c>
      <c r="F4" s="24" t="s">
        <v>11</v>
      </c>
      <c r="G4" s="34">
        <v>36</v>
      </c>
      <c r="H4" s="35">
        <v>2130376.75</v>
      </c>
      <c r="I4" s="35">
        <v>2111596.75</v>
      </c>
      <c r="J4" s="36">
        <v>-18780</v>
      </c>
      <c r="K4" s="37"/>
    </row>
    <row r="5" spans="1:11" ht="12" customHeight="1" x14ac:dyDescent="0.25">
      <c r="A5" s="31"/>
      <c r="B5" s="24" t="s">
        <v>36</v>
      </c>
      <c r="C5" s="38" t="s">
        <v>37</v>
      </c>
      <c r="D5" s="33"/>
      <c r="E5" s="33"/>
      <c r="F5" s="24" t="s">
        <v>9</v>
      </c>
      <c r="G5" s="34">
        <v>36</v>
      </c>
      <c r="H5" s="35">
        <v>2454910.25</v>
      </c>
      <c r="I5" s="35">
        <v>2454910.25</v>
      </c>
      <c r="J5" s="36">
        <v>0</v>
      </c>
    </row>
    <row r="6" spans="1:11" ht="12" customHeight="1" x14ac:dyDescent="0.25">
      <c r="A6" s="31"/>
      <c r="B6" s="24"/>
      <c r="C6" s="38"/>
      <c r="D6" s="33"/>
      <c r="E6" s="33"/>
      <c r="F6" s="24"/>
      <c r="G6" s="34"/>
      <c r="H6" s="35">
        <v>0</v>
      </c>
      <c r="I6" s="35">
        <v>0</v>
      </c>
      <c r="J6" s="36">
        <v>0</v>
      </c>
      <c r="K6" s="37"/>
    </row>
    <row r="7" spans="1:11" ht="12" customHeight="1" x14ac:dyDescent="0.25">
      <c r="A7" s="31" t="s">
        <v>7</v>
      </c>
      <c r="B7" s="24" t="s">
        <v>31</v>
      </c>
      <c r="C7" s="38" t="s">
        <v>13</v>
      </c>
      <c r="D7" s="33" t="s">
        <v>38</v>
      </c>
      <c r="E7" s="33">
        <v>603500</v>
      </c>
      <c r="F7" s="24" t="s">
        <v>12</v>
      </c>
      <c r="G7" s="34">
        <v>13</v>
      </c>
      <c r="H7" s="35">
        <v>114029.5</v>
      </c>
      <c r="I7" s="35">
        <v>90311.5</v>
      </c>
      <c r="J7" s="36">
        <v>-23718</v>
      </c>
      <c r="K7" s="37"/>
    </row>
    <row r="8" spans="1:11" ht="12" customHeight="1" x14ac:dyDescent="0.25">
      <c r="A8" s="31"/>
      <c r="B8" s="24"/>
      <c r="C8" s="38"/>
      <c r="D8" s="33"/>
      <c r="E8" s="33"/>
      <c r="F8" s="24"/>
      <c r="G8" s="34"/>
      <c r="H8" s="35">
        <v>0</v>
      </c>
      <c r="I8" s="35">
        <v>0</v>
      </c>
      <c r="J8" s="36">
        <v>0</v>
      </c>
      <c r="K8" s="37"/>
    </row>
    <row r="9" spans="1:11" ht="12" customHeight="1" x14ac:dyDescent="0.3">
      <c r="A9" s="39" t="s">
        <v>39</v>
      </c>
      <c r="B9" s="24"/>
      <c r="C9" s="38"/>
      <c r="D9" s="33"/>
      <c r="E9" s="33"/>
      <c r="F9" s="24"/>
      <c r="G9" s="34"/>
      <c r="H9" s="35">
        <v>0</v>
      </c>
      <c r="I9" s="35">
        <v>0</v>
      </c>
      <c r="J9" s="36">
        <v>0</v>
      </c>
      <c r="K9" s="37"/>
    </row>
    <row r="10" spans="1:11" ht="12" customHeight="1" x14ac:dyDescent="0.25">
      <c r="A10" s="40" t="s">
        <v>40</v>
      </c>
      <c r="B10" s="24" t="s">
        <v>31</v>
      </c>
      <c r="C10" s="38" t="s">
        <v>41</v>
      </c>
      <c r="D10" s="33" t="s">
        <v>42</v>
      </c>
      <c r="E10" s="33">
        <v>603300</v>
      </c>
      <c r="F10" s="24" t="s">
        <v>12</v>
      </c>
      <c r="G10" s="34">
        <v>13</v>
      </c>
      <c r="H10" s="35">
        <v>338389.25</v>
      </c>
      <c r="I10" s="35">
        <v>323354.25</v>
      </c>
      <c r="J10" s="36">
        <v>-15035</v>
      </c>
      <c r="K10" s="37"/>
    </row>
    <row r="11" spans="1:11" ht="12" customHeight="1" x14ac:dyDescent="0.25">
      <c r="A11" s="41"/>
      <c r="B11" s="24" t="s">
        <v>3</v>
      </c>
      <c r="C11" s="38" t="s">
        <v>43</v>
      </c>
      <c r="D11" s="33"/>
      <c r="E11" s="33"/>
      <c r="F11" s="24" t="s">
        <v>11</v>
      </c>
      <c r="G11" s="34">
        <v>13</v>
      </c>
      <c r="H11" s="35">
        <v>154649</v>
      </c>
      <c r="I11" s="35">
        <v>152141.75</v>
      </c>
      <c r="J11" s="36">
        <v>-2507.25</v>
      </c>
      <c r="K11" s="37"/>
    </row>
    <row r="12" spans="1:11" ht="12" customHeight="1" x14ac:dyDescent="0.25">
      <c r="A12" s="41"/>
      <c r="B12" s="24" t="s">
        <v>44</v>
      </c>
      <c r="C12" s="38" t="s">
        <v>45</v>
      </c>
      <c r="D12" s="33"/>
      <c r="E12" s="33"/>
      <c r="F12" s="24" t="s">
        <v>9</v>
      </c>
      <c r="G12" s="34">
        <v>28</v>
      </c>
      <c r="H12" s="35">
        <v>409545</v>
      </c>
      <c r="I12" s="35">
        <v>409545</v>
      </c>
      <c r="J12" s="36">
        <v>0</v>
      </c>
      <c r="K12" s="37"/>
    </row>
    <row r="13" spans="1:11" ht="12" customHeight="1" x14ac:dyDescent="0.25">
      <c r="A13" s="41" t="s">
        <v>46</v>
      </c>
      <c r="B13" s="24" t="s">
        <v>17</v>
      </c>
      <c r="C13" s="38" t="s">
        <v>47</v>
      </c>
      <c r="D13" s="33" t="s">
        <v>48</v>
      </c>
      <c r="E13" s="33">
        <v>603310</v>
      </c>
      <c r="F13" s="24" t="s">
        <v>14</v>
      </c>
      <c r="G13" s="34">
        <v>13</v>
      </c>
      <c r="H13" s="35">
        <v>0</v>
      </c>
      <c r="I13" s="35">
        <v>0</v>
      </c>
      <c r="J13" s="36">
        <v>0</v>
      </c>
      <c r="K13" s="37"/>
    </row>
    <row r="14" spans="1:11" ht="12" customHeight="1" x14ac:dyDescent="0.25">
      <c r="A14" s="41" t="s">
        <v>49</v>
      </c>
      <c r="B14" s="24" t="s">
        <v>17</v>
      </c>
      <c r="C14" s="42" t="s">
        <v>50</v>
      </c>
      <c r="D14" s="33" t="s">
        <v>51</v>
      </c>
      <c r="E14" s="33">
        <v>603320</v>
      </c>
      <c r="F14" s="24" t="s">
        <v>14</v>
      </c>
      <c r="G14" s="34">
        <v>13</v>
      </c>
      <c r="H14" s="35">
        <v>0</v>
      </c>
      <c r="I14" s="35">
        <v>0</v>
      </c>
      <c r="J14" s="36">
        <v>0</v>
      </c>
      <c r="K14" s="37"/>
    </row>
    <row r="15" spans="1:11" ht="12" customHeight="1" x14ac:dyDescent="0.25">
      <c r="A15" s="41" t="s">
        <v>52</v>
      </c>
      <c r="B15" s="24" t="s">
        <v>17</v>
      </c>
      <c r="C15" s="38" t="s">
        <v>53</v>
      </c>
      <c r="D15" s="33" t="s">
        <v>54</v>
      </c>
      <c r="E15" s="33">
        <v>603350</v>
      </c>
      <c r="F15" s="24" t="s">
        <v>14</v>
      </c>
      <c r="G15" s="34">
        <v>13</v>
      </c>
      <c r="H15" s="35">
        <v>0</v>
      </c>
      <c r="I15" s="35">
        <v>0</v>
      </c>
      <c r="J15" s="36">
        <v>0</v>
      </c>
      <c r="K15" s="37"/>
    </row>
    <row r="16" spans="1:11" ht="12" customHeight="1" x14ac:dyDescent="0.25">
      <c r="A16" s="41" t="s">
        <v>55</v>
      </c>
      <c r="B16" s="43" t="s">
        <v>31</v>
      </c>
      <c r="C16" s="44" t="s">
        <v>56</v>
      </c>
      <c r="D16" s="45" t="s">
        <v>57</v>
      </c>
      <c r="E16" s="45">
        <v>603400</v>
      </c>
      <c r="F16" s="43" t="s">
        <v>12</v>
      </c>
      <c r="G16" s="46">
        <v>13</v>
      </c>
      <c r="H16" s="47">
        <v>394030.25</v>
      </c>
      <c r="I16" s="35">
        <v>306521.5</v>
      </c>
      <c r="J16" s="36">
        <v>-87508.75</v>
      </c>
      <c r="K16" s="48"/>
    </row>
    <row r="17" spans="1:11" ht="12" customHeight="1" x14ac:dyDescent="0.25">
      <c r="A17" s="41" t="s">
        <v>58</v>
      </c>
      <c r="B17" s="43" t="s">
        <v>3</v>
      </c>
      <c r="C17" s="44" t="s">
        <v>59</v>
      </c>
      <c r="D17" s="45"/>
      <c r="E17" s="45"/>
      <c r="F17" s="43" t="s">
        <v>11</v>
      </c>
      <c r="G17" s="46">
        <v>13</v>
      </c>
      <c r="H17" s="47">
        <v>255816.75</v>
      </c>
      <c r="I17" s="35">
        <v>254683.25</v>
      </c>
      <c r="J17" s="36">
        <v>-1133.5</v>
      </c>
      <c r="K17" s="37"/>
    </row>
    <row r="18" spans="1:11" ht="12" customHeight="1" x14ac:dyDescent="0.25">
      <c r="A18" s="41"/>
      <c r="B18" s="49" t="s">
        <v>60</v>
      </c>
      <c r="C18" s="50" t="s">
        <v>61</v>
      </c>
      <c r="D18" s="45"/>
      <c r="E18" s="45"/>
      <c r="F18" s="43" t="s">
        <v>12</v>
      </c>
      <c r="G18" s="46">
        <v>13</v>
      </c>
      <c r="H18" s="47">
        <v>282278.75</v>
      </c>
      <c r="I18" s="35">
        <v>335517.75</v>
      </c>
      <c r="J18" s="36">
        <v>53239</v>
      </c>
      <c r="K18" s="37"/>
    </row>
    <row r="19" spans="1:11" ht="12" customHeight="1" x14ac:dyDescent="0.25">
      <c r="A19" s="41"/>
      <c r="B19" s="49" t="s">
        <v>62</v>
      </c>
      <c r="C19" s="50" t="s">
        <v>63</v>
      </c>
      <c r="D19" s="45"/>
      <c r="E19" s="45"/>
      <c r="F19" s="43" t="s">
        <v>11</v>
      </c>
      <c r="G19" s="46">
        <v>13</v>
      </c>
      <c r="H19" s="47">
        <v>461.75</v>
      </c>
      <c r="I19" s="35">
        <v>190</v>
      </c>
      <c r="J19" s="36">
        <v>-271.75</v>
      </c>
      <c r="K19" s="37"/>
    </row>
    <row r="20" spans="1:11" ht="12" customHeight="1" x14ac:dyDescent="0.25">
      <c r="A20" s="41"/>
      <c r="B20" s="43" t="s">
        <v>64</v>
      </c>
      <c r="C20" s="50" t="s">
        <v>65</v>
      </c>
      <c r="D20" s="45"/>
      <c r="E20" s="45"/>
      <c r="F20" s="43" t="s">
        <v>14</v>
      </c>
      <c r="G20" s="46">
        <v>13</v>
      </c>
      <c r="H20" s="47">
        <v>290646.25</v>
      </c>
      <c r="I20" s="35">
        <v>289264</v>
      </c>
      <c r="J20" s="36">
        <v>-1382.25</v>
      </c>
      <c r="K20" s="37"/>
    </row>
    <row r="21" spans="1:11" ht="12" customHeight="1" x14ac:dyDescent="0.25">
      <c r="A21" s="41"/>
      <c r="B21" s="43" t="s">
        <v>44</v>
      </c>
      <c r="C21" s="50" t="s">
        <v>66</v>
      </c>
      <c r="D21" s="45"/>
      <c r="E21" s="45"/>
      <c r="F21" s="43" t="s">
        <v>9</v>
      </c>
      <c r="G21" s="46">
        <v>13</v>
      </c>
      <c r="H21" s="47">
        <v>314520.25</v>
      </c>
      <c r="I21" s="35">
        <v>395682.5</v>
      </c>
      <c r="J21" s="36">
        <v>81162.25</v>
      </c>
      <c r="K21" s="37"/>
    </row>
    <row r="22" spans="1:11" ht="12" customHeight="1" x14ac:dyDescent="0.25">
      <c r="A22" s="41" t="s">
        <v>6</v>
      </c>
      <c r="B22" s="24" t="s">
        <v>3</v>
      </c>
      <c r="C22" s="32" t="s">
        <v>67</v>
      </c>
      <c r="D22" s="33" t="s">
        <v>68</v>
      </c>
      <c r="E22" s="33">
        <v>603600</v>
      </c>
      <c r="F22" s="24" t="s">
        <v>11</v>
      </c>
      <c r="G22" s="34">
        <v>13</v>
      </c>
      <c r="H22" s="35">
        <v>100740.75</v>
      </c>
      <c r="I22" s="35">
        <v>95252.25</v>
      </c>
      <c r="J22" s="36">
        <v>-5488.5</v>
      </c>
      <c r="K22" s="37"/>
    </row>
    <row r="23" spans="1:11" ht="12" customHeight="1" x14ac:dyDescent="0.25">
      <c r="A23" s="41" t="s">
        <v>69</v>
      </c>
      <c r="B23" s="24" t="s">
        <v>64</v>
      </c>
      <c r="C23" s="42" t="s">
        <v>0</v>
      </c>
      <c r="D23" s="33" t="s">
        <v>70</v>
      </c>
      <c r="E23" s="33">
        <v>603700</v>
      </c>
      <c r="F23" s="24" t="s">
        <v>14</v>
      </c>
      <c r="G23" s="34">
        <v>13</v>
      </c>
      <c r="H23" s="35">
        <v>2891517.25</v>
      </c>
      <c r="I23" s="35">
        <v>2210603.75</v>
      </c>
      <c r="J23" s="36">
        <v>-680913.5</v>
      </c>
      <c r="K23" s="37"/>
    </row>
    <row r="24" spans="1:11" ht="12" customHeight="1" x14ac:dyDescent="0.25">
      <c r="A24" s="31" t="s">
        <v>5</v>
      </c>
      <c r="B24" s="24" t="s">
        <v>71</v>
      </c>
      <c r="C24" s="38" t="s">
        <v>72</v>
      </c>
      <c r="D24" s="33" t="s">
        <v>73</v>
      </c>
      <c r="E24" s="33">
        <v>603800</v>
      </c>
      <c r="F24" s="24" t="s">
        <v>14</v>
      </c>
      <c r="G24" s="34">
        <v>13</v>
      </c>
      <c r="H24" s="35">
        <v>0</v>
      </c>
      <c r="I24" s="35">
        <v>0</v>
      </c>
      <c r="J24" s="36">
        <v>0</v>
      </c>
      <c r="K24" s="37"/>
    </row>
    <row r="25" spans="1:11" ht="12" customHeight="1" x14ac:dyDescent="0.25">
      <c r="A25" s="31" t="s">
        <v>4</v>
      </c>
      <c r="B25" s="24" t="s">
        <v>31</v>
      </c>
      <c r="C25" s="38" t="s">
        <v>74</v>
      </c>
      <c r="D25" s="33" t="s">
        <v>75</v>
      </c>
      <c r="E25" s="33">
        <v>713810</v>
      </c>
      <c r="F25" s="24" t="s">
        <v>76</v>
      </c>
      <c r="G25" s="34">
        <v>86</v>
      </c>
      <c r="H25" s="35">
        <v>15331.25</v>
      </c>
      <c r="I25" s="35">
        <v>48061.25</v>
      </c>
      <c r="J25" s="36">
        <v>32730</v>
      </c>
      <c r="K25" s="37"/>
    </row>
    <row r="26" spans="1:11" ht="12" customHeight="1" x14ac:dyDescent="0.25">
      <c r="A26" s="41"/>
      <c r="B26" s="24" t="s">
        <v>3</v>
      </c>
      <c r="C26" s="38" t="s">
        <v>77</v>
      </c>
      <c r="D26" s="33"/>
      <c r="E26" s="33"/>
      <c r="F26" s="24" t="s">
        <v>76</v>
      </c>
      <c r="G26" s="34">
        <v>86</v>
      </c>
      <c r="H26" s="35">
        <v>174768</v>
      </c>
      <c r="I26" s="35">
        <v>146471</v>
      </c>
      <c r="J26" s="36">
        <v>-28297</v>
      </c>
      <c r="K26" s="37"/>
    </row>
    <row r="27" spans="1:11" ht="12" customHeight="1" x14ac:dyDescent="0.25">
      <c r="A27" s="41" t="s">
        <v>78</v>
      </c>
      <c r="B27" s="24" t="s">
        <v>79</v>
      </c>
      <c r="C27" s="32" t="s">
        <v>80</v>
      </c>
      <c r="D27" s="33" t="s">
        <v>81</v>
      </c>
      <c r="E27" s="33">
        <v>713810</v>
      </c>
      <c r="F27" s="24" t="s">
        <v>76</v>
      </c>
      <c r="G27" s="34">
        <v>86</v>
      </c>
      <c r="H27" s="35">
        <v>25871.75</v>
      </c>
      <c r="I27" s="35">
        <v>25871.75</v>
      </c>
      <c r="J27" s="36">
        <v>0</v>
      </c>
      <c r="K27" s="37"/>
    </row>
    <row r="28" spans="1:11" ht="12" customHeight="1" x14ac:dyDescent="0.25">
      <c r="A28" s="51"/>
      <c r="B28" s="24" t="s">
        <v>82</v>
      </c>
      <c r="C28" s="32" t="s">
        <v>80</v>
      </c>
      <c r="D28" s="33" t="s">
        <v>81</v>
      </c>
      <c r="E28" s="33">
        <v>713810</v>
      </c>
      <c r="F28" s="24" t="s">
        <v>76</v>
      </c>
      <c r="G28" s="34">
        <v>86</v>
      </c>
      <c r="H28" s="35">
        <v>0</v>
      </c>
      <c r="I28" s="35">
        <v>0</v>
      </c>
      <c r="J28" s="36">
        <v>0</v>
      </c>
      <c r="K28" s="37"/>
    </row>
    <row r="29" spans="1:11" ht="12" customHeight="1" x14ac:dyDescent="0.25">
      <c r="A29" s="41"/>
      <c r="B29" s="24" t="s">
        <v>78</v>
      </c>
      <c r="C29" s="38" t="s">
        <v>83</v>
      </c>
      <c r="D29" s="33" t="s">
        <v>81</v>
      </c>
      <c r="E29" s="33">
        <v>713810</v>
      </c>
      <c r="F29" s="24" t="s">
        <v>76</v>
      </c>
      <c r="G29" s="34">
        <v>86</v>
      </c>
      <c r="H29" s="35">
        <v>0</v>
      </c>
      <c r="I29" s="35">
        <v>0</v>
      </c>
      <c r="J29" s="36">
        <v>0</v>
      </c>
      <c r="K29" s="37"/>
    </row>
    <row r="30" spans="1:11" ht="12" customHeight="1" x14ac:dyDescent="0.25">
      <c r="A30" s="41"/>
      <c r="B30" s="24" t="s">
        <v>78</v>
      </c>
      <c r="C30" s="38" t="s">
        <v>15</v>
      </c>
      <c r="D30" s="33" t="s">
        <v>81</v>
      </c>
      <c r="E30" s="33">
        <v>713810</v>
      </c>
      <c r="F30" s="24" t="s">
        <v>76</v>
      </c>
      <c r="G30" s="34">
        <v>86</v>
      </c>
      <c r="H30" s="35">
        <v>0</v>
      </c>
      <c r="I30" s="35">
        <v>0</v>
      </c>
      <c r="J30" s="36">
        <v>0</v>
      </c>
      <c r="K30" s="37"/>
    </row>
    <row r="31" spans="1:11" ht="12" customHeight="1" x14ac:dyDescent="0.25">
      <c r="A31" s="41" t="s">
        <v>1</v>
      </c>
      <c r="B31" s="24" t="s">
        <v>31</v>
      </c>
      <c r="C31" s="38" t="s">
        <v>84</v>
      </c>
      <c r="D31" s="33" t="s">
        <v>85</v>
      </c>
      <c r="E31" s="33">
        <v>713810</v>
      </c>
      <c r="F31" s="24" t="s">
        <v>76</v>
      </c>
      <c r="G31" s="34">
        <v>86</v>
      </c>
      <c r="H31" s="35">
        <v>1107541.25</v>
      </c>
      <c r="I31" s="35">
        <v>1204045.25</v>
      </c>
      <c r="J31" s="36">
        <v>96504</v>
      </c>
      <c r="K31" s="37"/>
    </row>
    <row r="32" spans="1:11" ht="12" customHeight="1" x14ac:dyDescent="0.25">
      <c r="A32" s="41"/>
      <c r="B32" s="24" t="s">
        <v>3</v>
      </c>
      <c r="C32" s="38" t="s">
        <v>86</v>
      </c>
      <c r="D32" s="33"/>
      <c r="E32" s="33"/>
      <c r="F32" s="24" t="s">
        <v>76</v>
      </c>
      <c r="G32" s="34">
        <v>86</v>
      </c>
      <c r="H32" s="35">
        <v>171041</v>
      </c>
      <c r="I32" s="35">
        <v>145114.75</v>
      </c>
      <c r="J32" s="36">
        <v>-25926.25</v>
      </c>
      <c r="K32" s="37"/>
    </row>
    <row r="33" spans="1:13" ht="12" customHeight="1" x14ac:dyDescent="0.25">
      <c r="A33" s="41" t="s">
        <v>2</v>
      </c>
      <c r="B33" s="24" t="s">
        <v>31</v>
      </c>
      <c r="C33" s="32" t="s">
        <v>87</v>
      </c>
      <c r="D33" s="33" t="s">
        <v>88</v>
      </c>
      <c r="E33" s="33">
        <v>603840</v>
      </c>
      <c r="F33" s="24" t="s">
        <v>10</v>
      </c>
      <c r="G33" s="34">
        <v>50</v>
      </c>
      <c r="H33" s="35">
        <v>10540</v>
      </c>
      <c r="I33" s="35">
        <v>5941.25</v>
      </c>
      <c r="J33" s="36">
        <v>-4598.75</v>
      </c>
      <c r="K33" s="37"/>
    </row>
    <row r="34" spans="1:13" ht="12" customHeight="1" x14ac:dyDescent="0.25">
      <c r="A34" s="41"/>
      <c r="B34" s="24" t="s">
        <v>31</v>
      </c>
      <c r="C34" s="32" t="s">
        <v>89</v>
      </c>
      <c r="D34" s="33" t="s">
        <v>88</v>
      </c>
      <c r="E34" s="33">
        <v>603840</v>
      </c>
      <c r="F34" s="24" t="s">
        <v>10</v>
      </c>
      <c r="G34" s="34">
        <v>50</v>
      </c>
      <c r="H34" s="35">
        <v>13365</v>
      </c>
      <c r="I34" s="35">
        <v>13365</v>
      </c>
      <c r="J34" s="36">
        <v>0</v>
      </c>
      <c r="K34" s="37"/>
    </row>
    <row r="35" spans="1:13" ht="12" customHeight="1" x14ac:dyDescent="0.25">
      <c r="A35" s="41"/>
      <c r="B35" s="24" t="s">
        <v>3</v>
      </c>
      <c r="C35" s="38" t="s">
        <v>90</v>
      </c>
      <c r="D35" s="33" t="s">
        <v>88</v>
      </c>
      <c r="E35" s="33">
        <v>603840</v>
      </c>
      <c r="F35" s="24" t="s">
        <v>10</v>
      </c>
      <c r="G35" s="34">
        <v>50</v>
      </c>
      <c r="H35" s="53">
        <v>0</v>
      </c>
      <c r="I35" s="53">
        <v>0</v>
      </c>
      <c r="J35" s="36">
        <v>0</v>
      </c>
      <c r="K35" s="37"/>
    </row>
    <row r="36" spans="1:13" x14ac:dyDescent="0.25">
      <c r="A36" s="54" t="s">
        <v>91</v>
      </c>
      <c r="B36" s="55"/>
      <c r="C36" s="56"/>
      <c r="D36" s="55"/>
      <c r="E36" s="55"/>
      <c r="F36" s="55"/>
      <c r="G36" s="55"/>
      <c r="H36" s="57">
        <v>25891017.5</v>
      </c>
      <c r="I36" s="57">
        <v>22840499.5</v>
      </c>
      <c r="J36" s="57">
        <v>-3050518</v>
      </c>
      <c r="K36" s="37"/>
    </row>
    <row r="37" spans="1:13" x14ac:dyDescent="0.25">
      <c r="K37" s="59"/>
      <c r="L37" s="52"/>
      <c r="M37" s="52"/>
    </row>
    <row r="38" spans="1:13" x14ac:dyDescent="0.25">
      <c r="H38" s="60"/>
      <c r="I38" s="60"/>
    </row>
    <row r="39" spans="1:13" x14ac:dyDescent="0.25">
      <c r="H39" s="60"/>
      <c r="I39" s="60"/>
    </row>
    <row r="40" spans="1:13" x14ac:dyDescent="0.25">
      <c r="K40" s="61"/>
    </row>
    <row r="41" spans="1:13" x14ac:dyDescent="0.25">
      <c r="H41" s="60"/>
      <c r="I41" s="60"/>
    </row>
  </sheetData>
  <printOptions horizontalCentered="1"/>
  <pageMargins left="0.39370078740157483" right="0.39370078740157483" top="0.59055118110236227" bottom="0.59055118110236227" header="0.51181102362204722" footer="0.51181102362204722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S137"/>
  <sheetViews>
    <sheetView tabSelected="1" topLeftCell="B1" workbookViewId="0">
      <selection activeCell="J19" sqref="J19"/>
    </sheetView>
  </sheetViews>
  <sheetFormatPr baseColWidth="10" defaultColWidth="9.109375" defaultRowHeight="14.4" x14ac:dyDescent="0.3"/>
  <cols>
    <col min="1" max="1" width="53.88671875" style="1" customWidth="1"/>
    <col min="2" max="2" width="32.5546875" style="1" customWidth="1"/>
    <col min="3" max="3" width="22" style="1" customWidth="1"/>
    <col min="4" max="4" width="12.109375" style="1" bestFit="1" customWidth="1"/>
    <col min="5" max="5" width="13.109375" style="1" bestFit="1" customWidth="1"/>
    <col min="6" max="6" width="12.5546875" style="1" bestFit="1" customWidth="1"/>
    <col min="7" max="7" width="32.33203125" customWidth="1"/>
    <col min="9" max="9" width="9.109375" style="1"/>
    <col min="10" max="10" width="34.44140625" style="1" bestFit="1" customWidth="1"/>
    <col min="11" max="16384" width="9.109375" style="1"/>
  </cols>
  <sheetData>
    <row r="1" spans="1:19" x14ac:dyDescent="0.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1:19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</row>
    <row r="4" spans="1:19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1:19" x14ac:dyDescent="0.3">
      <c r="A5" s="93" t="s">
        <v>97</v>
      </c>
      <c r="B5" s="93" t="s">
        <v>96</v>
      </c>
      <c r="C5" s="93" t="s">
        <v>95</v>
      </c>
      <c r="D5" s="93" t="s">
        <v>94</v>
      </c>
      <c r="E5" s="93" t="s">
        <v>93</v>
      </c>
      <c r="F5" s="93" t="s">
        <v>92</v>
      </c>
      <c r="G5" s="93" t="s">
        <v>1236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1:19" x14ac:dyDescent="0.3">
      <c r="A6" s="72" t="s">
        <v>101</v>
      </c>
      <c r="B6" s="12" t="s">
        <v>100</v>
      </c>
      <c r="C6" s="12" t="s">
        <v>102</v>
      </c>
      <c r="D6" s="71">
        <v>2763.75</v>
      </c>
      <c r="E6" s="14">
        <v>5</v>
      </c>
      <c r="F6" s="70">
        <v>13818.75</v>
      </c>
      <c r="G6" s="2" t="s">
        <v>103</v>
      </c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</row>
    <row r="7" spans="1:19" x14ac:dyDescent="0.3">
      <c r="A7" s="72" t="s">
        <v>135</v>
      </c>
      <c r="B7" s="12" t="s">
        <v>134</v>
      </c>
      <c r="C7" s="12" t="s">
        <v>138</v>
      </c>
      <c r="D7" s="71">
        <v>2443</v>
      </c>
      <c r="E7" s="14">
        <v>3</v>
      </c>
      <c r="F7" s="70">
        <v>7329</v>
      </c>
      <c r="G7" s="2" t="s">
        <v>139</v>
      </c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</row>
    <row r="8" spans="1:19" x14ac:dyDescent="0.3">
      <c r="A8" s="72" t="s">
        <v>142</v>
      </c>
      <c r="B8" s="12" t="s">
        <v>141</v>
      </c>
      <c r="C8" s="12" t="s">
        <v>143</v>
      </c>
      <c r="D8" s="71">
        <v>48.631799999999998</v>
      </c>
      <c r="E8" s="14">
        <v>2080</v>
      </c>
      <c r="F8" s="70">
        <v>101154.14</v>
      </c>
      <c r="G8" s="2" t="s">
        <v>144</v>
      </c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</row>
    <row r="9" spans="1:19" x14ac:dyDescent="0.3">
      <c r="A9" s="72" t="s">
        <v>180</v>
      </c>
      <c r="B9" s="12" t="s">
        <v>179</v>
      </c>
      <c r="C9" s="12" t="s">
        <v>178</v>
      </c>
      <c r="D9" s="71">
        <v>2611.5340000000001</v>
      </c>
      <c r="E9" s="14">
        <v>13</v>
      </c>
      <c r="F9" s="70">
        <v>33949.94</v>
      </c>
      <c r="G9" s="2" t="s">
        <v>181</v>
      </c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</row>
    <row r="10" spans="1:19" x14ac:dyDescent="0.3">
      <c r="A10" s="72" t="s">
        <v>350</v>
      </c>
      <c r="B10" s="12" t="s">
        <v>349</v>
      </c>
      <c r="C10" s="12" t="s">
        <v>348</v>
      </c>
      <c r="D10" s="71">
        <v>815.005</v>
      </c>
      <c r="E10" s="14">
        <v>150</v>
      </c>
      <c r="F10" s="70">
        <v>122250.75</v>
      </c>
      <c r="G10" s="2" t="s">
        <v>351</v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</row>
    <row r="11" spans="1:19" x14ac:dyDescent="0.3">
      <c r="A11" s="72" t="s">
        <v>415</v>
      </c>
      <c r="B11" s="12" t="s">
        <v>414</v>
      </c>
      <c r="C11" s="12" t="s">
        <v>400</v>
      </c>
      <c r="D11" s="71">
        <v>3.02</v>
      </c>
      <c r="E11" s="14">
        <v>12685</v>
      </c>
      <c r="F11" s="70">
        <v>38308.699999999997</v>
      </c>
      <c r="G11" s="2" t="s">
        <v>416</v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</row>
    <row r="12" spans="1:19" x14ac:dyDescent="0.3">
      <c r="A12" s="72" t="s">
        <v>425</v>
      </c>
      <c r="B12" s="12" t="s">
        <v>424</v>
      </c>
      <c r="C12" s="12" t="s">
        <v>423</v>
      </c>
      <c r="D12" s="71">
        <v>7218.36</v>
      </c>
      <c r="E12" s="14">
        <v>15</v>
      </c>
      <c r="F12" s="70">
        <v>108275.41</v>
      </c>
      <c r="G12" s="2" t="s">
        <v>426</v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</row>
    <row r="13" spans="1:19" x14ac:dyDescent="0.3">
      <c r="A13" s="72" t="s">
        <v>429</v>
      </c>
      <c r="B13" s="12" t="s">
        <v>428</v>
      </c>
      <c r="C13" s="12" t="s">
        <v>431</v>
      </c>
      <c r="D13" s="71">
        <v>3948.0160000000001</v>
      </c>
      <c r="E13" s="14">
        <v>2</v>
      </c>
      <c r="F13" s="70">
        <v>7896.03</v>
      </c>
      <c r="G13" s="2" t="s">
        <v>432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</row>
    <row r="14" spans="1:19" x14ac:dyDescent="0.3">
      <c r="A14" s="72" t="s">
        <v>435</v>
      </c>
      <c r="B14" s="12" t="s">
        <v>434</v>
      </c>
      <c r="C14" s="12" t="s">
        <v>433</v>
      </c>
      <c r="D14" s="71">
        <v>21100</v>
      </c>
      <c r="E14" s="14">
        <v>10</v>
      </c>
      <c r="F14" s="70">
        <v>211000</v>
      </c>
      <c r="G14" s="2" t="s">
        <v>436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</row>
    <row r="15" spans="1:19" x14ac:dyDescent="0.3">
      <c r="A15" s="72" t="s">
        <v>515</v>
      </c>
      <c r="B15" s="12" t="s">
        <v>514</v>
      </c>
      <c r="C15" s="12" t="s">
        <v>516</v>
      </c>
      <c r="D15" s="71">
        <v>253.2209</v>
      </c>
      <c r="E15" s="14">
        <v>132</v>
      </c>
      <c r="F15" s="70">
        <v>33425.160000000003</v>
      </c>
      <c r="G15" s="2" t="s">
        <v>517</v>
      </c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</row>
    <row r="16" spans="1:19" x14ac:dyDescent="0.3">
      <c r="A16" s="72" t="s">
        <v>552</v>
      </c>
      <c r="B16" s="12" t="s">
        <v>551</v>
      </c>
      <c r="C16" s="12" t="s">
        <v>554</v>
      </c>
      <c r="D16" s="71">
        <v>102.449</v>
      </c>
      <c r="E16" s="14">
        <v>18291</v>
      </c>
      <c r="F16" s="70">
        <v>1873894.61</v>
      </c>
      <c r="G16" s="2" t="s">
        <v>555</v>
      </c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</row>
    <row r="17" spans="1:19" x14ac:dyDescent="0.3">
      <c r="A17" s="72" t="s">
        <v>597</v>
      </c>
      <c r="B17" s="12" t="s">
        <v>596</v>
      </c>
      <c r="C17" s="12" t="s">
        <v>559</v>
      </c>
      <c r="D17" s="71">
        <v>89.715760000000003</v>
      </c>
      <c r="E17" s="14">
        <v>100</v>
      </c>
      <c r="F17" s="83">
        <v>8971.58</v>
      </c>
      <c r="G17" s="2" t="s">
        <v>599</v>
      </c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</row>
    <row r="18" spans="1:19" ht="40.200000000000003" customHeight="1" x14ac:dyDescent="0.3">
      <c r="A18" s="72" t="s">
        <v>616</v>
      </c>
      <c r="B18" s="12" t="s">
        <v>615</v>
      </c>
      <c r="C18" s="12" t="s">
        <v>591</v>
      </c>
      <c r="D18" s="71">
        <v>132050.20000000001</v>
      </c>
      <c r="E18" s="13">
        <v>1</v>
      </c>
      <c r="F18" s="84">
        <v>132050.20000000001</v>
      </c>
      <c r="G18" s="2" t="s">
        <v>617</v>
      </c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</row>
    <row r="19" spans="1:19" ht="40.200000000000003" x14ac:dyDescent="0.3">
      <c r="A19" s="72" t="s">
        <v>643</v>
      </c>
      <c r="B19" s="12" t="s">
        <v>642</v>
      </c>
      <c r="C19" s="12" t="s">
        <v>648</v>
      </c>
      <c r="D19" s="71">
        <v>7581.5789999999997</v>
      </c>
      <c r="E19" s="14">
        <v>4</v>
      </c>
      <c r="F19" s="70">
        <v>30326.32</v>
      </c>
      <c r="G19" s="2" t="s">
        <v>649</v>
      </c>
      <c r="H19" s="2"/>
      <c r="I19" s="2"/>
      <c r="J19" s="94" t="s">
        <v>1237</v>
      </c>
      <c r="K19" s="2"/>
      <c r="L19" s="2"/>
      <c r="M19" s="2"/>
      <c r="N19" s="2"/>
      <c r="O19" s="2"/>
      <c r="P19" s="2"/>
      <c r="Q19" s="2"/>
      <c r="R19" s="2"/>
      <c r="S19" s="2"/>
    </row>
    <row r="20" spans="1:19" x14ac:dyDescent="0.3">
      <c r="A20" s="72" t="s">
        <v>720</v>
      </c>
      <c r="B20" s="12" t="s">
        <v>719</v>
      </c>
      <c r="C20" s="12" t="s">
        <v>724</v>
      </c>
      <c r="D20" s="71">
        <v>1394</v>
      </c>
      <c r="E20" s="14">
        <v>5</v>
      </c>
      <c r="F20" s="70">
        <v>6970</v>
      </c>
      <c r="G20" s="2" t="s">
        <v>725</v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</row>
    <row r="21" spans="1:19" x14ac:dyDescent="0.3">
      <c r="A21" s="72" t="s">
        <v>732</v>
      </c>
      <c r="B21" s="12" t="s">
        <v>731</v>
      </c>
      <c r="C21" s="12" t="s">
        <v>737</v>
      </c>
      <c r="D21" s="71">
        <v>2700</v>
      </c>
      <c r="E21" s="14">
        <v>14</v>
      </c>
      <c r="F21" s="70">
        <v>37800</v>
      </c>
      <c r="G21" s="2" t="s">
        <v>738</v>
      </c>
      <c r="H21" s="2"/>
      <c r="I21" s="2"/>
      <c r="J21" s="2" t="s">
        <v>1238</v>
      </c>
      <c r="K21" s="2"/>
      <c r="L21" s="2"/>
      <c r="M21" s="2"/>
      <c r="N21" s="2"/>
      <c r="O21" s="2"/>
      <c r="P21" s="2"/>
      <c r="Q21" s="2"/>
      <c r="R21" s="2"/>
      <c r="S21" s="2"/>
    </row>
    <row r="22" spans="1:19" x14ac:dyDescent="0.3">
      <c r="A22" s="72" t="s">
        <v>741</v>
      </c>
      <c r="B22" s="12" t="s">
        <v>740</v>
      </c>
      <c r="C22" s="12" t="s">
        <v>744</v>
      </c>
      <c r="D22" s="71">
        <v>95648.08</v>
      </c>
      <c r="E22" s="14">
        <v>4</v>
      </c>
      <c r="F22" s="70">
        <v>382592.31</v>
      </c>
      <c r="G22" s="2" t="s">
        <v>745</v>
      </c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</row>
    <row r="23" spans="1:19" x14ac:dyDescent="0.3">
      <c r="A23" s="72" t="s">
        <v>760</v>
      </c>
      <c r="B23" s="12" t="s">
        <v>759</v>
      </c>
      <c r="C23" s="12" t="s">
        <v>761</v>
      </c>
      <c r="D23" s="71">
        <v>489.88389999999998</v>
      </c>
      <c r="E23" s="14">
        <v>200</v>
      </c>
      <c r="F23" s="70">
        <v>97976.77</v>
      </c>
      <c r="G23" s="2" t="s">
        <v>762</v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</row>
    <row r="24" spans="1:19" x14ac:dyDescent="0.3">
      <c r="A24" s="72" t="s">
        <v>833</v>
      </c>
      <c r="B24" s="12" t="s">
        <v>832</v>
      </c>
      <c r="C24" s="12" t="s">
        <v>834</v>
      </c>
      <c r="D24" s="71">
        <v>47.375889999999998</v>
      </c>
      <c r="E24" s="14">
        <v>520</v>
      </c>
      <c r="F24" s="70">
        <v>24635.46</v>
      </c>
      <c r="G24" s="2" t="s">
        <v>835</v>
      </c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</row>
    <row r="25" spans="1:19" x14ac:dyDescent="0.3">
      <c r="A25" s="72" t="s">
        <v>838</v>
      </c>
      <c r="B25" s="12" t="s">
        <v>837</v>
      </c>
      <c r="C25" s="12" t="s">
        <v>836</v>
      </c>
      <c r="D25" s="71">
        <v>178.8895</v>
      </c>
      <c r="E25" s="14">
        <v>212</v>
      </c>
      <c r="F25" s="70">
        <v>37924.57</v>
      </c>
      <c r="G25" s="2" t="s">
        <v>839</v>
      </c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</row>
    <row r="26" spans="1:19" x14ac:dyDescent="0.3">
      <c r="A26" s="72" t="s">
        <v>841</v>
      </c>
      <c r="B26" s="12" t="s">
        <v>793</v>
      </c>
      <c r="C26" s="12" t="s">
        <v>840</v>
      </c>
      <c r="D26" s="71">
        <v>5427.0609999999997</v>
      </c>
      <c r="E26" s="13">
        <v>18</v>
      </c>
      <c r="F26" s="84">
        <v>97687.1</v>
      </c>
      <c r="G26" s="2" t="s">
        <v>842</v>
      </c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</row>
    <row r="27" spans="1:19" x14ac:dyDescent="0.3">
      <c r="A27" s="72" t="s">
        <v>856</v>
      </c>
      <c r="B27" s="12" t="s">
        <v>855</v>
      </c>
      <c r="C27" s="12" t="s">
        <v>854</v>
      </c>
      <c r="D27" s="71">
        <v>108</v>
      </c>
      <c r="E27" s="14">
        <v>300</v>
      </c>
      <c r="F27" s="70">
        <v>32400</v>
      </c>
      <c r="G27" s="2" t="s">
        <v>857</v>
      </c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</row>
    <row r="28" spans="1:19" x14ac:dyDescent="0.3">
      <c r="A28" s="72" t="s">
        <v>1181</v>
      </c>
      <c r="B28" s="12" t="s">
        <v>1180</v>
      </c>
      <c r="C28" s="12" t="s">
        <v>1179</v>
      </c>
      <c r="D28" s="71">
        <v>43.521810000000002</v>
      </c>
      <c r="E28" s="14">
        <v>138</v>
      </c>
      <c r="F28" s="70">
        <v>6006.01</v>
      </c>
      <c r="G28" s="2" t="s">
        <v>1182</v>
      </c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</row>
    <row r="29" spans="1:19" x14ac:dyDescent="0.3">
      <c r="A29" s="72" t="s">
        <v>1207</v>
      </c>
      <c r="B29" s="12" t="s">
        <v>1206</v>
      </c>
      <c r="C29" s="12" t="s">
        <v>1205</v>
      </c>
      <c r="D29" s="71">
        <v>604.51319999999998</v>
      </c>
      <c r="E29" s="14">
        <v>3120</v>
      </c>
      <c r="F29" s="70">
        <v>1886081.13</v>
      </c>
      <c r="G29" s="2" t="s">
        <v>1208</v>
      </c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</row>
    <row r="30" spans="1:19" x14ac:dyDescent="0.3">
      <c r="A30" s="72" t="s">
        <v>1229</v>
      </c>
      <c r="B30" s="12" t="s">
        <v>1228</v>
      </c>
      <c r="C30" s="12" t="s">
        <v>1227</v>
      </c>
      <c r="D30" s="71">
        <v>362.67320000000001</v>
      </c>
      <c r="E30" s="14">
        <v>0</v>
      </c>
      <c r="F30" s="70">
        <v>0</v>
      </c>
      <c r="G30" s="2" t="s">
        <v>1230</v>
      </c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</row>
    <row r="31" spans="1:19" x14ac:dyDescent="0.3">
      <c r="A31" s="72" t="s">
        <v>1233</v>
      </c>
      <c r="B31" s="12" t="s">
        <v>1232</v>
      </c>
      <c r="C31" s="12" t="s">
        <v>1234</v>
      </c>
      <c r="D31" s="71">
        <v>316.77330000000001</v>
      </c>
      <c r="E31" s="14">
        <v>31</v>
      </c>
      <c r="F31" s="70">
        <v>9819.9699999999993</v>
      </c>
      <c r="G31" s="2" t="s">
        <v>1235</v>
      </c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</row>
    <row r="32" spans="1:19" x14ac:dyDescent="0.3">
      <c r="A32" s="8"/>
      <c r="B32" s="9"/>
      <c r="C32" s="9"/>
      <c r="D32" s="10"/>
      <c r="E32" s="69">
        <v>3</v>
      </c>
      <c r="F32" s="11">
        <v>2806.74</v>
      </c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</row>
    <row r="33" spans="1:19" x14ac:dyDescent="0.3">
      <c r="A33" s="8"/>
      <c r="B33" s="9"/>
      <c r="C33" s="9"/>
      <c r="D33" s="10"/>
      <c r="E33" s="69">
        <v>3</v>
      </c>
      <c r="F33" s="11">
        <v>1799.9</v>
      </c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</row>
    <row r="34" spans="1:19" x14ac:dyDescent="0.3">
      <c r="A34" s="8"/>
      <c r="B34" s="9"/>
      <c r="C34" s="9"/>
      <c r="D34" s="10"/>
      <c r="E34" s="69">
        <v>7</v>
      </c>
      <c r="F34" s="11">
        <v>49981.96</v>
      </c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</row>
    <row r="35" spans="1:19" x14ac:dyDescent="0.3">
      <c r="A35" s="8"/>
      <c r="B35" s="9"/>
      <c r="C35" s="9"/>
      <c r="D35" s="10"/>
      <c r="E35" s="69">
        <v>1</v>
      </c>
      <c r="F35" s="11">
        <v>6736.79</v>
      </c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</row>
    <row r="36" spans="1:19" x14ac:dyDescent="0.3">
      <c r="A36" s="8"/>
      <c r="B36" s="9"/>
      <c r="C36" s="9"/>
      <c r="D36" s="10"/>
      <c r="E36" s="69">
        <v>0</v>
      </c>
      <c r="F36" s="11">
        <v>0</v>
      </c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</row>
    <row r="37" spans="1:19" x14ac:dyDescent="0.3">
      <c r="A37" s="8"/>
      <c r="B37" s="9"/>
      <c r="C37" s="9"/>
      <c r="D37" s="10"/>
      <c r="E37" s="69">
        <v>45</v>
      </c>
      <c r="F37" s="11">
        <v>130919.4</v>
      </c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</row>
    <row r="38" spans="1:19" x14ac:dyDescent="0.3">
      <c r="A38" s="8"/>
      <c r="B38" s="9"/>
      <c r="C38" s="9"/>
      <c r="D38" s="10"/>
      <c r="E38" s="69">
        <v>0</v>
      </c>
      <c r="F38" s="11">
        <v>0</v>
      </c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</row>
    <row r="39" spans="1:19" x14ac:dyDescent="0.3">
      <c r="A39" s="8"/>
      <c r="B39" s="9"/>
      <c r="C39" s="9"/>
      <c r="D39" s="10"/>
      <c r="E39" s="69">
        <v>300</v>
      </c>
      <c r="F39" s="11">
        <v>10763.01</v>
      </c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</row>
    <row r="40" spans="1:19" x14ac:dyDescent="0.3">
      <c r="A40" s="8"/>
      <c r="B40" s="9"/>
      <c r="C40" s="9"/>
      <c r="D40" s="10"/>
      <c r="E40" s="69">
        <v>800</v>
      </c>
      <c r="F40" s="11">
        <v>28877.040000000001</v>
      </c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</row>
    <row r="41" spans="1:19" x14ac:dyDescent="0.3">
      <c r="A41" s="8"/>
      <c r="B41" s="9"/>
      <c r="C41" s="9"/>
      <c r="D41" s="10"/>
      <c r="E41" s="69">
        <v>1100</v>
      </c>
      <c r="F41" s="11">
        <v>39696.03</v>
      </c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</row>
    <row r="42" spans="1:19" x14ac:dyDescent="0.3">
      <c r="A42" s="8"/>
      <c r="B42" s="9"/>
      <c r="C42" s="9"/>
      <c r="D42" s="10"/>
      <c r="E42" s="69">
        <v>800</v>
      </c>
      <c r="F42" s="11">
        <v>28862</v>
      </c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</row>
    <row r="43" spans="1:19" x14ac:dyDescent="0.3">
      <c r="A43" s="8"/>
      <c r="B43" s="9"/>
      <c r="C43" s="9"/>
      <c r="D43" s="10"/>
      <c r="E43" s="69">
        <v>2000</v>
      </c>
      <c r="F43" s="11">
        <v>72134</v>
      </c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</row>
    <row r="44" spans="1:19" x14ac:dyDescent="0.3">
      <c r="A44" s="8"/>
      <c r="B44" s="9"/>
      <c r="C44" s="9"/>
      <c r="D44" s="10"/>
      <c r="E44" s="69">
        <v>1470</v>
      </c>
      <c r="F44" s="11">
        <v>53062.74</v>
      </c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</row>
    <row r="45" spans="1:19" ht="25.8" customHeight="1" x14ac:dyDescent="0.3">
      <c r="A45" s="8"/>
      <c r="B45" s="9"/>
      <c r="C45" s="9"/>
      <c r="D45" s="10"/>
      <c r="E45" s="69">
        <v>4</v>
      </c>
      <c r="F45" s="11">
        <v>144.08000000000001</v>
      </c>
      <c r="G45" s="2"/>
      <c r="H45" s="1"/>
      <c r="I45" s="2"/>
      <c r="J45" s="94" t="s">
        <v>1239</v>
      </c>
      <c r="K45" s="2"/>
      <c r="L45" s="2"/>
      <c r="M45" s="2"/>
      <c r="N45" s="2"/>
      <c r="O45" s="2"/>
      <c r="P45" s="2"/>
      <c r="Q45" s="2"/>
      <c r="R45" s="2"/>
      <c r="S45" s="2"/>
    </row>
    <row r="46" spans="1:19" x14ac:dyDescent="0.3">
      <c r="A46" s="8"/>
      <c r="B46" s="9"/>
      <c r="C46" s="9"/>
      <c r="D46" s="10"/>
      <c r="E46" s="69">
        <v>142832</v>
      </c>
      <c r="F46" s="11">
        <v>1059253.74</v>
      </c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</row>
    <row r="47" spans="1:19" x14ac:dyDescent="0.3">
      <c r="A47" s="8"/>
      <c r="B47" s="9"/>
      <c r="C47" s="9"/>
      <c r="D47" s="10"/>
      <c r="E47" s="69">
        <v>2915</v>
      </c>
      <c r="F47" s="11">
        <v>35634.42</v>
      </c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</row>
    <row r="48" spans="1:19" x14ac:dyDescent="0.3">
      <c r="A48" s="8"/>
      <c r="B48" s="9"/>
      <c r="C48" s="9"/>
      <c r="D48" s="10"/>
      <c r="E48" s="69">
        <v>1913</v>
      </c>
      <c r="F48" s="11">
        <v>73070.679999999993</v>
      </c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</row>
    <row r="49" spans="1:19" x14ac:dyDescent="0.3">
      <c r="A49" s="8"/>
      <c r="B49" s="9"/>
      <c r="C49" s="9"/>
      <c r="D49" s="10"/>
      <c r="E49" s="69">
        <v>194</v>
      </c>
      <c r="F49" s="11">
        <v>16809.66</v>
      </c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</row>
    <row r="50" spans="1:19" x14ac:dyDescent="0.3">
      <c r="A50" s="8"/>
      <c r="B50" s="9"/>
      <c r="C50" s="9"/>
      <c r="D50" s="10"/>
      <c r="E50" s="69">
        <v>163</v>
      </c>
      <c r="F50" s="11">
        <v>14487.29</v>
      </c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</row>
    <row r="51" spans="1:19" x14ac:dyDescent="0.3">
      <c r="A51" s="8"/>
      <c r="B51" s="9"/>
      <c r="C51" s="9"/>
      <c r="D51" s="10"/>
      <c r="E51" s="69">
        <v>304464</v>
      </c>
      <c r="F51" s="11">
        <v>3048188.19</v>
      </c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</row>
    <row r="52" spans="1:19" x14ac:dyDescent="0.3">
      <c r="A52" s="8"/>
      <c r="B52" s="9"/>
      <c r="C52" s="9"/>
      <c r="D52" s="10"/>
      <c r="E52" s="69">
        <v>0</v>
      </c>
      <c r="F52" s="11">
        <v>0</v>
      </c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</row>
    <row r="53" spans="1:19" x14ac:dyDescent="0.3">
      <c r="A53" s="8"/>
      <c r="B53" s="9"/>
      <c r="C53" s="9"/>
      <c r="D53" s="10"/>
      <c r="E53" s="69">
        <v>53930</v>
      </c>
      <c r="F53" s="11">
        <v>1341917.82</v>
      </c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</row>
    <row r="54" spans="1:19" x14ac:dyDescent="0.3">
      <c r="A54" s="8"/>
      <c r="B54" s="9"/>
      <c r="C54" s="9"/>
      <c r="D54" s="10"/>
      <c r="E54" s="69">
        <v>714455</v>
      </c>
      <c r="F54" s="11">
        <v>6679644.419999999</v>
      </c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</row>
    <row r="55" spans="1:19" x14ac:dyDescent="0.3">
      <c r="A55" s="8"/>
      <c r="B55" s="9"/>
      <c r="C55" s="9"/>
      <c r="D55" s="10"/>
      <c r="E55" s="69">
        <v>250</v>
      </c>
      <c r="F55" s="11">
        <v>14526</v>
      </c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</row>
    <row r="56" spans="1:19" x14ac:dyDescent="0.3">
      <c r="A56" s="8"/>
      <c r="B56" s="9"/>
      <c r="C56" s="9"/>
      <c r="D56" s="10"/>
      <c r="E56" s="69">
        <v>779750</v>
      </c>
      <c r="F56" s="11">
        <v>4538686.87</v>
      </c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</row>
    <row r="57" spans="1:19" x14ac:dyDescent="0.3">
      <c r="A57" s="8"/>
      <c r="B57" s="9"/>
      <c r="C57" s="9"/>
      <c r="D57" s="10"/>
      <c r="E57" s="69">
        <v>250</v>
      </c>
      <c r="F57" s="11">
        <v>4825.7299999999996</v>
      </c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</row>
    <row r="58" spans="1:19" x14ac:dyDescent="0.3">
      <c r="A58" s="8"/>
      <c r="B58" s="9"/>
      <c r="C58" s="9"/>
      <c r="D58" s="10"/>
      <c r="E58" s="69">
        <v>7750</v>
      </c>
      <c r="F58" s="11">
        <v>155847.54999999999</v>
      </c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</row>
    <row r="59" spans="1:19" x14ac:dyDescent="0.3">
      <c r="A59" s="8"/>
      <c r="B59" s="9"/>
      <c r="C59" s="9"/>
      <c r="D59" s="10"/>
      <c r="E59" s="69">
        <v>0</v>
      </c>
      <c r="F59" s="11">
        <v>0</v>
      </c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</row>
    <row r="60" spans="1:19" x14ac:dyDescent="0.3">
      <c r="A60" s="8"/>
      <c r="B60" s="9"/>
      <c r="C60" s="9"/>
      <c r="D60" s="10"/>
      <c r="E60" s="69">
        <v>65892</v>
      </c>
      <c r="F60" s="11">
        <v>1540998.4</v>
      </c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</row>
    <row r="61" spans="1:19" x14ac:dyDescent="0.3">
      <c r="A61" s="8"/>
      <c r="B61" s="9"/>
      <c r="C61" s="9"/>
      <c r="D61" s="10"/>
      <c r="E61" s="69">
        <v>0</v>
      </c>
      <c r="F61" s="11">
        <v>0</v>
      </c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</row>
    <row r="62" spans="1:19" x14ac:dyDescent="0.3">
      <c r="A62" s="8"/>
      <c r="B62" s="9"/>
      <c r="C62" s="9"/>
      <c r="D62" s="10"/>
      <c r="E62" s="69">
        <v>8982</v>
      </c>
      <c r="F62" s="11">
        <v>157482.19</v>
      </c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</row>
    <row r="63" spans="1:19" x14ac:dyDescent="0.3">
      <c r="A63" s="8"/>
      <c r="B63" s="9"/>
      <c r="C63" s="9"/>
      <c r="D63" s="10"/>
      <c r="E63" s="69">
        <v>575</v>
      </c>
      <c r="F63" s="11">
        <v>4007.99</v>
      </c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</row>
    <row r="64" spans="1:19" x14ac:dyDescent="0.3">
      <c r="A64" s="8"/>
      <c r="B64" s="9"/>
      <c r="C64" s="9"/>
      <c r="D64" s="10"/>
      <c r="E64" s="69">
        <v>12724</v>
      </c>
      <c r="F64" s="11">
        <v>235412.87</v>
      </c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</row>
    <row r="65" spans="1:19" x14ac:dyDescent="0.3">
      <c r="A65" s="8"/>
      <c r="B65" s="9"/>
      <c r="C65" s="9"/>
      <c r="D65" s="10"/>
      <c r="E65" s="69">
        <v>2000</v>
      </c>
      <c r="F65" s="11">
        <v>21442</v>
      </c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</row>
    <row r="66" spans="1:19" x14ac:dyDescent="0.3">
      <c r="A66" s="8"/>
      <c r="B66" s="9"/>
      <c r="C66" s="9"/>
      <c r="D66" s="10"/>
      <c r="E66" s="69">
        <v>37390</v>
      </c>
      <c r="F66" s="11">
        <v>669452.3600000001</v>
      </c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</row>
    <row r="67" spans="1:19" x14ac:dyDescent="0.3">
      <c r="A67" s="8"/>
      <c r="B67" s="9"/>
      <c r="C67" s="9"/>
      <c r="D67" s="10"/>
      <c r="E67" s="69">
        <v>0</v>
      </c>
      <c r="F67" s="11">
        <v>0</v>
      </c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</row>
    <row r="68" spans="1:19" x14ac:dyDescent="0.3">
      <c r="A68" s="8"/>
      <c r="B68" s="9"/>
      <c r="C68" s="9"/>
      <c r="D68" s="10"/>
      <c r="E68" s="69">
        <v>15500</v>
      </c>
      <c r="F68" s="11">
        <v>126452.1</v>
      </c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</row>
    <row r="69" spans="1:19" x14ac:dyDescent="0.3">
      <c r="A69" s="8"/>
      <c r="B69" s="9"/>
      <c r="C69" s="9"/>
      <c r="D69" s="10"/>
      <c r="E69" s="69">
        <v>0</v>
      </c>
      <c r="F69" s="11">
        <v>0</v>
      </c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</row>
    <row r="70" spans="1:19" x14ac:dyDescent="0.3">
      <c r="A70" s="8"/>
      <c r="B70" s="9"/>
      <c r="C70" s="9"/>
      <c r="D70" s="10"/>
      <c r="E70" s="69">
        <v>144300</v>
      </c>
      <c r="F70" s="11">
        <v>950504.08</v>
      </c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</row>
    <row r="71" spans="1:19" x14ac:dyDescent="0.3">
      <c r="A71" s="8"/>
      <c r="B71" s="9"/>
      <c r="C71" s="9"/>
      <c r="D71" s="10"/>
      <c r="E71" s="69">
        <v>2466163</v>
      </c>
      <c r="F71" s="11">
        <v>15217411.77</v>
      </c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</row>
    <row r="72" spans="1:19" x14ac:dyDescent="0.3">
      <c r="A72" s="8"/>
      <c r="B72" s="9"/>
      <c r="C72" s="9"/>
      <c r="D72" s="10"/>
      <c r="E72" s="69">
        <v>304</v>
      </c>
      <c r="F72" s="11">
        <v>13100.67</v>
      </c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</row>
    <row r="73" spans="1:19" x14ac:dyDescent="0.3">
      <c r="A73" s="8"/>
      <c r="B73" s="9"/>
      <c r="C73" s="9"/>
      <c r="D73" s="10"/>
      <c r="E73" s="69">
        <v>48485</v>
      </c>
      <c r="F73" s="11">
        <v>626833.79</v>
      </c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</row>
    <row r="74" spans="1:19" x14ac:dyDescent="0.3">
      <c r="A74" s="8"/>
      <c r="B74" s="9"/>
      <c r="C74" s="9"/>
      <c r="D74" s="10"/>
      <c r="E74" s="69">
        <v>10766</v>
      </c>
      <c r="F74" s="11">
        <v>128384.44</v>
      </c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</row>
    <row r="75" spans="1:19" x14ac:dyDescent="0.3">
      <c r="A75" s="8"/>
      <c r="B75" s="9"/>
      <c r="C75" s="9"/>
      <c r="D75" s="10"/>
      <c r="E75" s="69">
        <v>33152</v>
      </c>
      <c r="F75" s="11">
        <v>265103.32999999996</v>
      </c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</row>
    <row r="76" spans="1:19" x14ac:dyDescent="0.3">
      <c r="A76" s="8"/>
      <c r="B76" s="9"/>
      <c r="C76" s="9"/>
      <c r="D76" s="10"/>
      <c r="E76" s="69">
        <v>7639</v>
      </c>
      <c r="F76" s="11">
        <v>78453.289999999994</v>
      </c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</row>
    <row r="77" spans="1:19" x14ac:dyDescent="0.3">
      <c r="A77" s="8"/>
      <c r="B77" s="9"/>
      <c r="C77" s="9"/>
      <c r="D77" s="10"/>
      <c r="E77" s="69">
        <v>0</v>
      </c>
      <c r="F77" s="11">
        <v>0</v>
      </c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</row>
    <row r="78" spans="1:19" x14ac:dyDescent="0.3">
      <c r="A78" s="8"/>
      <c r="B78" s="9"/>
      <c r="C78" s="9"/>
      <c r="D78" s="10"/>
      <c r="E78" s="69">
        <v>4213</v>
      </c>
      <c r="F78" s="11">
        <v>47360.44</v>
      </c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</row>
    <row r="79" spans="1:19" x14ac:dyDescent="0.3">
      <c r="A79" s="8"/>
      <c r="B79" s="9"/>
      <c r="C79" s="9"/>
      <c r="D79" s="10"/>
      <c r="E79" s="69">
        <v>57486</v>
      </c>
      <c r="F79" s="11">
        <v>862902.49000000011</v>
      </c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</row>
    <row r="80" spans="1:19" x14ac:dyDescent="0.3">
      <c r="A80" s="8"/>
      <c r="B80" s="9"/>
      <c r="C80" s="9"/>
      <c r="D80" s="10"/>
      <c r="E80" s="69">
        <v>7600</v>
      </c>
      <c r="F80" s="11">
        <v>66511.399999999994</v>
      </c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</row>
    <row r="81" spans="1:19" x14ac:dyDescent="0.3">
      <c r="A81" s="8"/>
      <c r="B81" s="9"/>
      <c r="C81" s="9"/>
      <c r="D81" s="10"/>
      <c r="E81" s="69">
        <v>3286</v>
      </c>
      <c r="F81" s="11">
        <v>82182.070000000007</v>
      </c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</row>
    <row r="82" spans="1:19" x14ac:dyDescent="0.3">
      <c r="A82" s="8"/>
      <c r="B82" s="9"/>
      <c r="C82" s="9"/>
      <c r="D82" s="10"/>
      <c r="E82" s="69">
        <v>21148</v>
      </c>
      <c r="F82" s="11">
        <v>167211.34</v>
      </c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</row>
    <row r="83" spans="1:19" x14ac:dyDescent="0.3">
      <c r="A83" s="8"/>
      <c r="B83" s="9"/>
      <c r="C83" s="9"/>
      <c r="D83" s="10"/>
      <c r="E83" s="69">
        <v>24980</v>
      </c>
      <c r="F83" s="11">
        <v>200286.89</v>
      </c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</row>
    <row r="84" spans="1:19" x14ac:dyDescent="0.3">
      <c r="A84" s="8"/>
      <c r="B84" s="9"/>
      <c r="C84" s="9"/>
      <c r="D84" s="10"/>
      <c r="E84" s="69">
        <v>16274</v>
      </c>
      <c r="F84" s="11">
        <v>136075.13</v>
      </c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</row>
    <row r="85" spans="1:19" x14ac:dyDescent="0.3">
      <c r="A85" s="8"/>
      <c r="B85" s="9"/>
      <c r="C85" s="9"/>
      <c r="D85" s="10"/>
      <c r="E85" s="69">
        <v>19250</v>
      </c>
      <c r="F85" s="11">
        <v>250616.05</v>
      </c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</row>
    <row r="86" spans="1:19" x14ac:dyDescent="0.3">
      <c r="A86" s="8"/>
      <c r="B86" s="9"/>
      <c r="C86" s="9"/>
      <c r="D86" s="10"/>
      <c r="E86" s="69">
        <v>11478</v>
      </c>
      <c r="F86" s="11">
        <v>153115.23000000001</v>
      </c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</row>
    <row r="87" spans="1:19" x14ac:dyDescent="0.3">
      <c r="A87" s="8"/>
      <c r="B87" s="9"/>
      <c r="C87" s="9"/>
      <c r="D87" s="10"/>
      <c r="E87" s="69">
        <v>3926</v>
      </c>
      <c r="F87" s="11">
        <v>57080.12</v>
      </c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</row>
    <row r="88" spans="1:19" x14ac:dyDescent="0.3">
      <c r="A88" s="8"/>
      <c r="B88" s="9"/>
      <c r="C88" s="9"/>
      <c r="D88" s="10"/>
      <c r="E88" s="69">
        <v>0</v>
      </c>
      <c r="F88" s="11">
        <v>0</v>
      </c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</row>
    <row r="89" spans="1:19" x14ac:dyDescent="0.3">
      <c r="A89" s="8"/>
      <c r="B89" s="9"/>
      <c r="C89" s="9"/>
      <c r="D89" s="10"/>
      <c r="E89" s="69">
        <v>4640</v>
      </c>
      <c r="F89" s="11">
        <v>90371.89</v>
      </c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</row>
    <row r="90" spans="1:19" x14ac:dyDescent="0.3">
      <c r="A90" s="8"/>
      <c r="B90" s="9"/>
      <c r="C90" s="9"/>
      <c r="D90" s="10"/>
      <c r="E90" s="69">
        <v>13874</v>
      </c>
      <c r="F90" s="11">
        <v>188865.13</v>
      </c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</row>
    <row r="91" spans="1:19" x14ac:dyDescent="0.3">
      <c r="A91" s="8"/>
      <c r="B91" s="9"/>
      <c r="C91" s="9"/>
      <c r="D91" s="10"/>
      <c r="E91" s="69">
        <v>6402</v>
      </c>
      <c r="F91" s="11">
        <v>91914.79</v>
      </c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</row>
    <row r="92" spans="1:19" x14ac:dyDescent="0.3">
      <c r="A92" s="8"/>
      <c r="B92" s="9"/>
      <c r="C92" s="9"/>
      <c r="D92" s="10"/>
      <c r="E92" s="69">
        <v>2382</v>
      </c>
      <c r="F92" s="11">
        <v>126457.52</v>
      </c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</row>
    <row r="93" spans="1:19" x14ac:dyDescent="0.3">
      <c r="A93" s="8"/>
      <c r="B93" s="9"/>
      <c r="C93" s="9"/>
      <c r="D93" s="10"/>
      <c r="E93" s="69">
        <v>398</v>
      </c>
      <c r="F93" s="11">
        <v>74092.990000000005</v>
      </c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</row>
    <row r="94" spans="1:19" x14ac:dyDescent="0.3">
      <c r="A94" s="8"/>
      <c r="B94" s="9"/>
      <c r="C94" s="9"/>
      <c r="D94" s="10"/>
      <c r="E94" s="69">
        <v>220</v>
      </c>
      <c r="F94" s="11">
        <v>7598.71</v>
      </c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</row>
    <row r="95" spans="1:19" x14ac:dyDescent="0.3">
      <c r="A95" s="8"/>
      <c r="B95" s="9"/>
      <c r="C95" s="9"/>
      <c r="D95" s="10"/>
      <c r="E95" s="69">
        <v>149</v>
      </c>
      <c r="F95" s="11">
        <v>15946.189999999999</v>
      </c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</row>
    <row r="96" spans="1:19" x14ac:dyDescent="0.3">
      <c r="A96" s="8"/>
      <c r="B96" s="9"/>
      <c r="C96" s="9"/>
      <c r="D96" s="10"/>
      <c r="E96" s="69">
        <v>1810</v>
      </c>
      <c r="F96" s="11">
        <v>53255.99</v>
      </c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</row>
    <row r="97" spans="1:19" x14ac:dyDescent="0.3">
      <c r="A97" s="8"/>
      <c r="B97" s="9"/>
      <c r="C97" s="9"/>
      <c r="D97" s="10"/>
      <c r="E97" s="69">
        <v>1875</v>
      </c>
      <c r="F97" s="11">
        <v>54476.26</v>
      </c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</row>
    <row r="98" spans="1:19" x14ac:dyDescent="0.3">
      <c r="A98" s="8"/>
      <c r="B98" s="9"/>
      <c r="C98" s="9"/>
      <c r="D98" s="10"/>
      <c r="E98" s="69">
        <v>810</v>
      </c>
      <c r="F98" s="11">
        <v>24459.74</v>
      </c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</row>
    <row r="99" spans="1:19" x14ac:dyDescent="0.3">
      <c r="A99" s="8"/>
      <c r="B99" s="9"/>
      <c r="C99" s="9"/>
      <c r="D99" s="10"/>
      <c r="E99" s="69">
        <v>1306</v>
      </c>
      <c r="F99" s="11">
        <v>37859.71</v>
      </c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</row>
    <row r="100" spans="1:19" x14ac:dyDescent="0.3">
      <c r="A100" s="8"/>
      <c r="B100" s="9"/>
      <c r="C100" s="9"/>
      <c r="D100" s="10"/>
      <c r="E100" s="69">
        <v>535</v>
      </c>
      <c r="F100" s="11">
        <v>16666.52</v>
      </c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</row>
    <row r="101" spans="1:19" x14ac:dyDescent="0.3">
      <c r="A101" s="8"/>
      <c r="B101" s="9"/>
      <c r="C101" s="9"/>
      <c r="D101" s="10"/>
      <c r="E101" s="69">
        <v>767</v>
      </c>
      <c r="F101" s="11">
        <v>24062.34</v>
      </c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</row>
    <row r="102" spans="1:19" x14ac:dyDescent="0.3">
      <c r="A102" s="8"/>
      <c r="B102" s="9"/>
      <c r="C102" s="9"/>
      <c r="D102" s="10"/>
      <c r="E102" s="69">
        <v>1354</v>
      </c>
      <c r="F102" s="11">
        <v>55776.15</v>
      </c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</row>
    <row r="103" spans="1:19" x14ac:dyDescent="0.3">
      <c r="A103" s="8"/>
      <c r="B103" s="9"/>
      <c r="C103" s="9"/>
      <c r="D103" s="10"/>
      <c r="E103" s="69">
        <v>1177</v>
      </c>
      <c r="F103" s="11">
        <v>34426.78</v>
      </c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</row>
    <row r="104" spans="1:19" x14ac:dyDescent="0.3">
      <c r="A104" s="8"/>
      <c r="B104" s="9"/>
      <c r="C104" s="9"/>
      <c r="D104" s="10"/>
      <c r="E104" s="69">
        <v>827</v>
      </c>
      <c r="F104" s="11">
        <v>24578.77</v>
      </c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</row>
    <row r="105" spans="1:19" x14ac:dyDescent="0.3">
      <c r="A105" s="8"/>
      <c r="B105" s="9"/>
      <c r="C105" s="9"/>
      <c r="D105" s="10"/>
      <c r="E105" s="69">
        <v>971</v>
      </c>
      <c r="F105" s="11">
        <v>53971.57</v>
      </c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</row>
    <row r="106" spans="1:19" x14ac:dyDescent="0.3">
      <c r="A106" s="8"/>
      <c r="B106" s="9"/>
      <c r="C106" s="9"/>
      <c r="D106" s="10"/>
      <c r="E106" s="69">
        <v>797</v>
      </c>
      <c r="F106" s="11">
        <v>35102.189999999995</v>
      </c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</row>
    <row r="107" spans="1:19" x14ac:dyDescent="0.3">
      <c r="A107" s="8"/>
      <c r="B107" s="9"/>
      <c r="C107" s="9"/>
      <c r="D107" s="10"/>
      <c r="E107" s="69">
        <v>370</v>
      </c>
      <c r="F107" s="11">
        <v>22063.03</v>
      </c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</row>
    <row r="108" spans="1:19" x14ac:dyDescent="0.3">
      <c r="A108" s="8"/>
      <c r="B108" s="9"/>
      <c r="C108" s="9"/>
      <c r="D108" s="10"/>
      <c r="E108" s="69">
        <v>340</v>
      </c>
      <c r="F108" s="11">
        <v>16275.84</v>
      </c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</row>
    <row r="109" spans="1:19" x14ac:dyDescent="0.3">
      <c r="A109" s="8"/>
      <c r="B109" s="9"/>
      <c r="C109" s="9"/>
      <c r="D109" s="10"/>
      <c r="E109" s="69">
        <v>1298</v>
      </c>
      <c r="F109" s="11">
        <v>54205.18</v>
      </c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</row>
    <row r="110" spans="1:19" x14ac:dyDescent="0.3">
      <c r="A110" s="8"/>
      <c r="B110" s="9"/>
      <c r="C110" s="9"/>
      <c r="D110" s="10"/>
      <c r="E110" s="69">
        <v>3995</v>
      </c>
      <c r="F110" s="11">
        <v>174524</v>
      </c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</row>
    <row r="111" spans="1:19" x14ac:dyDescent="0.3">
      <c r="A111" s="8"/>
      <c r="B111" s="9"/>
      <c r="C111" s="9"/>
      <c r="D111" s="10"/>
      <c r="E111" s="69">
        <v>361</v>
      </c>
      <c r="F111" s="11">
        <v>18466.349999999999</v>
      </c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</row>
    <row r="112" spans="1:19" x14ac:dyDescent="0.3">
      <c r="A112" s="8"/>
      <c r="B112" s="9"/>
      <c r="C112" s="9"/>
      <c r="D112" s="10"/>
      <c r="E112" s="69">
        <v>2078</v>
      </c>
      <c r="F112" s="11">
        <v>94214.89</v>
      </c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</row>
    <row r="113" spans="1:19" x14ac:dyDescent="0.3">
      <c r="A113" s="8"/>
      <c r="B113" s="9"/>
      <c r="C113" s="9"/>
      <c r="D113" s="10"/>
      <c r="E113" s="69">
        <v>419</v>
      </c>
      <c r="F113" s="11">
        <v>18487.259999999998</v>
      </c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</row>
    <row r="114" spans="1:19" x14ac:dyDescent="0.3">
      <c r="A114" s="8"/>
      <c r="B114" s="9"/>
      <c r="C114" s="9"/>
      <c r="D114" s="10"/>
      <c r="E114" s="69">
        <v>500</v>
      </c>
      <c r="F114" s="11">
        <v>5361.9</v>
      </c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</row>
    <row r="115" spans="1:19" x14ac:dyDescent="0.3">
      <c r="A115" s="8"/>
      <c r="B115" s="9"/>
      <c r="C115" s="9"/>
      <c r="D115" s="10"/>
      <c r="E115" s="69">
        <v>56</v>
      </c>
      <c r="F115" s="11">
        <v>2786.72</v>
      </c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</row>
    <row r="116" spans="1:19" x14ac:dyDescent="0.3">
      <c r="A116" s="8"/>
      <c r="B116" s="9"/>
      <c r="C116" s="9"/>
      <c r="D116" s="10"/>
      <c r="E116" s="69">
        <v>7788</v>
      </c>
      <c r="F116" s="11">
        <v>121385.35999999999</v>
      </c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</row>
    <row r="117" spans="1:19" x14ac:dyDescent="0.3">
      <c r="A117" s="8"/>
      <c r="B117" s="9"/>
      <c r="C117" s="9"/>
      <c r="D117" s="10"/>
      <c r="E117" s="69">
        <v>1000</v>
      </c>
      <c r="F117" s="11">
        <v>26922</v>
      </c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</row>
    <row r="118" spans="1:19" x14ac:dyDescent="0.3">
      <c r="A118" s="8"/>
      <c r="B118" s="9"/>
      <c r="C118" s="9"/>
      <c r="D118" s="10"/>
      <c r="E118" s="69">
        <v>312000</v>
      </c>
      <c r="F118" s="11">
        <v>2053547.0299999998</v>
      </c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</row>
    <row r="119" spans="1:19" x14ac:dyDescent="0.3">
      <c r="A119" s="8"/>
      <c r="B119" s="9"/>
      <c r="C119" s="9"/>
      <c r="D119" s="10"/>
      <c r="E119" s="69">
        <v>3450</v>
      </c>
      <c r="F119" s="11">
        <v>88565.849999999991</v>
      </c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</row>
    <row r="120" spans="1:19" x14ac:dyDescent="0.3">
      <c r="A120" s="8"/>
      <c r="B120" s="9"/>
      <c r="C120" s="9"/>
      <c r="D120" s="10"/>
      <c r="E120" s="69">
        <v>1226</v>
      </c>
      <c r="F120" s="11">
        <v>49159.040000000001</v>
      </c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</row>
    <row r="121" spans="1:19" x14ac:dyDescent="0.3">
      <c r="A121" s="8"/>
      <c r="B121" s="9"/>
      <c r="C121" s="9"/>
      <c r="D121" s="10"/>
      <c r="E121" s="69">
        <v>4208</v>
      </c>
      <c r="F121" s="11">
        <v>85900.01</v>
      </c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</row>
    <row r="122" spans="1:19" x14ac:dyDescent="0.3">
      <c r="A122" s="8"/>
      <c r="B122" s="9"/>
      <c r="C122" s="9"/>
      <c r="D122" s="10"/>
      <c r="E122" s="69">
        <v>741</v>
      </c>
      <c r="F122" s="11">
        <v>34265.839999999997</v>
      </c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</row>
    <row r="123" spans="1:19" x14ac:dyDescent="0.3">
      <c r="A123" s="8"/>
      <c r="B123" s="9"/>
      <c r="C123" s="9"/>
      <c r="D123" s="10"/>
      <c r="E123" s="69">
        <v>3140</v>
      </c>
      <c r="F123" s="11">
        <v>63294.239999999998</v>
      </c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</row>
    <row r="124" spans="1:19" x14ac:dyDescent="0.3">
      <c r="A124" s="8"/>
      <c r="B124" s="9"/>
      <c r="C124" s="9"/>
      <c r="D124" s="10"/>
      <c r="E124" s="69">
        <v>2560</v>
      </c>
      <c r="F124" s="11">
        <v>32451.58</v>
      </c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</row>
    <row r="125" spans="1:19" x14ac:dyDescent="0.3">
      <c r="A125" s="8"/>
      <c r="B125" s="9"/>
      <c r="C125" s="9"/>
      <c r="D125" s="10"/>
      <c r="E125" s="69">
        <v>3992</v>
      </c>
      <c r="F125" s="11">
        <v>25460.58</v>
      </c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</row>
    <row r="126" spans="1:19" x14ac:dyDescent="0.3">
      <c r="A126" s="8"/>
      <c r="B126" s="9"/>
      <c r="C126" s="9"/>
      <c r="D126" s="10"/>
      <c r="E126" s="69">
        <v>1823</v>
      </c>
      <c r="F126" s="11">
        <v>11949.58</v>
      </c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</row>
    <row r="127" spans="1:19" x14ac:dyDescent="0.3">
      <c r="A127" s="8"/>
      <c r="B127" s="9"/>
      <c r="C127" s="9"/>
      <c r="D127" s="10"/>
      <c r="E127" s="69">
        <v>21031</v>
      </c>
      <c r="F127" s="11">
        <v>160203.64000000001</v>
      </c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</row>
    <row r="128" spans="1:19" x14ac:dyDescent="0.3">
      <c r="A128" s="8"/>
      <c r="B128" s="9"/>
      <c r="C128" s="9"/>
      <c r="D128" s="10"/>
      <c r="E128" s="69">
        <v>4338</v>
      </c>
      <c r="F128" s="11">
        <v>30509.59</v>
      </c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</row>
    <row r="129" spans="1:19" x14ac:dyDescent="0.3">
      <c r="A129" s="8"/>
      <c r="B129" s="9"/>
      <c r="C129" s="9"/>
      <c r="D129" s="10"/>
      <c r="E129" s="69">
        <v>2282</v>
      </c>
      <c r="F129" s="11">
        <v>12542.21</v>
      </c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</row>
    <row r="130" spans="1:19" x14ac:dyDescent="0.3">
      <c r="A130" s="8"/>
      <c r="B130" s="9"/>
      <c r="C130" s="9"/>
      <c r="D130" s="10"/>
      <c r="E130" s="69">
        <v>448</v>
      </c>
      <c r="F130" s="11">
        <v>4221.7700000000004</v>
      </c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</row>
    <row r="131" spans="1:19" x14ac:dyDescent="0.3">
      <c r="A131" s="8"/>
      <c r="B131" s="9"/>
      <c r="C131" s="9"/>
      <c r="D131" s="10"/>
      <c r="E131" s="69">
        <v>1134</v>
      </c>
      <c r="F131" s="11">
        <v>7787.19</v>
      </c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</row>
    <row r="132" spans="1:19" x14ac:dyDescent="0.3">
      <c r="A132" s="8"/>
      <c r="B132" s="9"/>
      <c r="C132" s="9"/>
      <c r="D132" s="10"/>
      <c r="E132" s="69">
        <v>200</v>
      </c>
      <c r="F132" s="11">
        <v>1084.3599999999999</v>
      </c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</row>
    <row r="133" spans="1:19" x14ac:dyDescent="0.3">
      <c r="A133" s="8"/>
      <c r="B133" s="9"/>
      <c r="C133" s="9"/>
      <c r="D133" s="10"/>
      <c r="E133" s="69">
        <v>154293</v>
      </c>
      <c r="F133" s="11">
        <v>1742924.5899999999</v>
      </c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</row>
    <row r="134" spans="1:19" x14ac:dyDescent="0.3">
      <c r="A134" s="8"/>
      <c r="B134" s="9"/>
      <c r="C134" s="9"/>
      <c r="D134" s="10"/>
      <c r="E134" s="69">
        <v>9300</v>
      </c>
      <c r="F134" s="11">
        <v>186082.72</v>
      </c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</row>
    <row r="135" spans="1:19" x14ac:dyDescent="0.3">
      <c r="A135" s="8"/>
      <c r="B135" s="9"/>
      <c r="C135" s="9"/>
      <c r="D135" s="10"/>
      <c r="E135" s="69">
        <v>7645</v>
      </c>
      <c r="F135" s="11">
        <v>38536.92</v>
      </c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</row>
    <row r="136" spans="1:19" x14ac:dyDescent="0.3">
      <c r="A136" s="8"/>
      <c r="B136" s="9"/>
      <c r="C136" s="9"/>
      <c r="D136" s="10"/>
      <c r="E136" s="69">
        <v>1748</v>
      </c>
      <c r="F136" s="11">
        <v>10728.8</v>
      </c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</row>
    <row r="137" spans="1:19" x14ac:dyDescent="0.3">
      <c r="A137" s="8"/>
      <c r="B137" s="9"/>
      <c r="C137" s="9"/>
      <c r="D137" s="10"/>
      <c r="E137" s="69">
        <v>2860</v>
      </c>
      <c r="F137" s="11">
        <v>16913.34</v>
      </c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Synthèse">
                <anchor moveWithCells="1" sizeWithCells="1">
                  <from>
                    <xdr:col>6</xdr:col>
                    <xdr:colOff>76200</xdr:colOff>
                    <xdr:row>0</xdr:row>
                    <xdr:rowOff>60960</xdr:rowOff>
                  </from>
                  <to>
                    <xdr:col>8</xdr:col>
                    <xdr:colOff>464820</xdr:colOff>
                    <xdr:row>2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7"/>
  <sheetViews>
    <sheetView workbookViewId="0">
      <selection activeCell="F5" sqref="F5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12.109375" style="2" customWidth="1"/>
    <col min="258" max="258" width="32.88671875" style="2" customWidth="1"/>
    <col min="259" max="259" width="29.33203125" style="2" customWidth="1"/>
    <col min="260" max="260" width="0" style="2" hidden="1" customWidth="1"/>
    <col min="261" max="261" width="16.109375" style="2" customWidth="1"/>
    <col min="262" max="262" width="28.109375" style="2" customWidth="1"/>
    <col min="263" max="512" width="9.109375" style="2"/>
    <col min="513" max="513" width="12.109375" style="2" customWidth="1"/>
    <col min="514" max="514" width="32.88671875" style="2" customWidth="1"/>
    <col min="515" max="515" width="29.33203125" style="2" customWidth="1"/>
    <col min="516" max="516" width="0" style="2" hidden="1" customWidth="1"/>
    <col min="517" max="517" width="16.109375" style="2" customWidth="1"/>
    <col min="518" max="518" width="28.109375" style="2" customWidth="1"/>
    <col min="519" max="768" width="9.109375" style="2"/>
    <col min="769" max="769" width="12.109375" style="2" customWidth="1"/>
    <col min="770" max="770" width="32.88671875" style="2" customWidth="1"/>
    <col min="771" max="771" width="29.33203125" style="2" customWidth="1"/>
    <col min="772" max="772" width="0" style="2" hidden="1" customWidth="1"/>
    <col min="773" max="773" width="16.109375" style="2" customWidth="1"/>
    <col min="774" max="774" width="28.109375" style="2" customWidth="1"/>
    <col min="775" max="1024" width="9.109375" style="2"/>
    <col min="1025" max="1025" width="12.109375" style="2" customWidth="1"/>
    <col min="1026" max="1026" width="32.88671875" style="2" customWidth="1"/>
    <col min="1027" max="1027" width="29.33203125" style="2" customWidth="1"/>
    <col min="1028" max="1028" width="0" style="2" hidden="1" customWidth="1"/>
    <col min="1029" max="1029" width="16.109375" style="2" customWidth="1"/>
    <col min="1030" max="1030" width="28.109375" style="2" customWidth="1"/>
    <col min="1031" max="1280" width="9.109375" style="2"/>
    <col min="1281" max="1281" width="12.109375" style="2" customWidth="1"/>
    <col min="1282" max="1282" width="32.88671875" style="2" customWidth="1"/>
    <col min="1283" max="1283" width="29.33203125" style="2" customWidth="1"/>
    <col min="1284" max="1284" width="0" style="2" hidden="1" customWidth="1"/>
    <col min="1285" max="1285" width="16.109375" style="2" customWidth="1"/>
    <col min="1286" max="1286" width="28.109375" style="2" customWidth="1"/>
    <col min="1287" max="1536" width="9.109375" style="2"/>
    <col min="1537" max="1537" width="12.109375" style="2" customWidth="1"/>
    <col min="1538" max="1538" width="32.88671875" style="2" customWidth="1"/>
    <col min="1539" max="1539" width="29.33203125" style="2" customWidth="1"/>
    <col min="1540" max="1540" width="0" style="2" hidden="1" customWidth="1"/>
    <col min="1541" max="1541" width="16.109375" style="2" customWidth="1"/>
    <col min="1542" max="1542" width="28.109375" style="2" customWidth="1"/>
    <col min="1543" max="1792" width="9.109375" style="2"/>
    <col min="1793" max="1793" width="12.109375" style="2" customWidth="1"/>
    <col min="1794" max="1794" width="32.88671875" style="2" customWidth="1"/>
    <col min="1795" max="1795" width="29.33203125" style="2" customWidth="1"/>
    <col min="1796" max="1796" width="0" style="2" hidden="1" customWidth="1"/>
    <col min="1797" max="1797" width="16.109375" style="2" customWidth="1"/>
    <col min="1798" max="1798" width="28.109375" style="2" customWidth="1"/>
    <col min="1799" max="2048" width="9.109375" style="2"/>
    <col min="2049" max="2049" width="12.109375" style="2" customWidth="1"/>
    <col min="2050" max="2050" width="32.88671875" style="2" customWidth="1"/>
    <col min="2051" max="2051" width="29.33203125" style="2" customWidth="1"/>
    <col min="2052" max="2052" width="0" style="2" hidden="1" customWidth="1"/>
    <col min="2053" max="2053" width="16.109375" style="2" customWidth="1"/>
    <col min="2054" max="2054" width="28.109375" style="2" customWidth="1"/>
    <col min="2055" max="2304" width="9.109375" style="2"/>
    <col min="2305" max="2305" width="12.109375" style="2" customWidth="1"/>
    <col min="2306" max="2306" width="32.88671875" style="2" customWidth="1"/>
    <col min="2307" max="2307" width="29.33203125" style="2" customWidth="1"/>
    <col min="2308" max="2308" width="0" style="2" hidden="1" customWidth="1"/>
    <col min="2309" max="2309" width="16.109375" style="2" customWidth="1"/>
    <col min="2310" max="2310" width="28.109375" style="2" customWidth="1"/>
    <col min="2311" max="2560" width="9.109375" style="2"/>
    <col min="2561" max="2561" width="12.109375" style="2" customWidth="1"/>
    <col min="2562" max="2562" width="32.88671875" style="2" customWidth="1"/>
    <col min="2563" max="2563" width="29.33203125" style="2" customWidth="1"/>
    <col min="2564" max="2564" width="0" style="2" hidden="1" customWidth="1"/>
    <col min="2565" max="2565" width="16.109375" style="2" customWidth="1"/>
    <col min="2566" max="2566" width="28.109375" style="2" customWidth="1"/>
    <col min="2567" max="2816" width="9.109375" style="2"/>
    <col min="2817" max="2817" width="12.109375" style="2" customWidth="1"/>
    <col min="2818" max="2818" width="32.88671875" style="2" customWidth="1"/>
    <col min="2819" max="2819" width="29.33203125" style="2" customWidth="1"/>
    <col min="2820" max="2820" width="0" style="2" hidden="1" customWidth="1"/>
    <col min="2821" max="2821" width="16.109375" style="2" customWidth="1"/>
    <col min="2822" max="2822" width="28.109375" style="2" customWidth="1"/>
    <col min="2823" max="3072" width="9.109375" style="2"/>
    <col min="3073" max="3073" width="12.109375" style="2" customWidth="1"/>
    <col min="3074" max="3074" width="32.88671875" style="2" customWidth="1"/>
    <col min="3075" max="3075" width="29.33203125" style="2" customWidth="1"/>
    <col min="3076" max="3076" width="0" style="2" hidden="1" customWidth="1"/>
    <col min="3077" max="3077" width="16.109375" style="2" customWidth="1"/>
    <col min="3078" max="3078" width="28.109375" style="2" customWidth="1"/>
    <col min="3079" max="3328" width="9.109375" style="2"/>
    <col min="3329" max="3329" width="12.109375" style="2" customWidth="1"/>
    <col min="3330" max="3330" width="32.88671875" style="2" customWidth="1"/>
    <col min="3331" max="3331" width="29.33203125" style="2" customWidth="1"/>
    <col min="3332" max="3332" width="0" style="2" hidden="1" customWidth="1"/>
    <col min="3333" max="3333" width="16.109375" style="2" customWidth="1"/>
    <col min="3334" max="3334" width="28.109375" style="2" customWidth="1"/>
    <col min="3335" max="3584" width="9.109375" style="2"/>
    <col min="3585" max="3585" width="12.109375" style="2" customWidth="1"/>
    <col min="3586" max="3586" width="32.88671875" style="2" customWidth="1"/>
    <col min="3587" max="3587" width="29.33203125" style="2" customWidth="1"/>
    <col min="3588" max="3588" width="0" style="2" hidden="1" customWidth="1"/>
    <col min="3589" max="3589" width="16.109375" style="2" customWidth="1"/>
    <col min="3590" max="3590" width="28.109375" style="2" customWidth="1"/>
    <col min="3591" max="3840" width="9.109375" style="2"/>
    <col min="3841" max="3841" width="12.109375" style="2" customWidth="1"/>
    <col min="3842" max="3842" width="32.88671875" style="2" customWidth="1"/>
    <col min="3843" max="3843" width="29.33203125" style="2" customWidth="1"/>
    <col min="3844" max="3844" width="0" style="2" hidden="1" customWidth="1"/>
    <col min="3845" max="3845" width="16.109375" style="2" customWidth="1"/>
    <col min="3846" max="3846" width="28.109375" style="2" customWidth="1"/>
    <col min="3847" max="4096" width="9.109375" style="2"/>
    <col min="4097" max="4097" width="12.109375" style="2" customWidth="1"/>
    <col min="4098" max="4098" width="32.88671875" style="2" customWidth="1"/>
    <col min="4099" max="4099" width="29.33203125" style="2" customWidth="1"/>
    <col min="4100" max="4100" width="0" style="2" hidden="1" customWidth="1"/>
    <col min="4101" max="4101" width="16.109375" style="2" customWidth="1"/>
    <col min="4102" max="4102" width="28.109375" style="2" customWidth="1"/>
    <col min="4103" max="4352" width="9.109375" style="2"/>
    <col min="4353" max="4353" width="12.109375" style="2" customWidth="1"/>
    <col min="4354" max="4354" width="32.88671875" style="2" customWidth="1"/>
    <col min="4355" max="4355" width="29.33203125" style="2" customWidth="1"/>
    <col min="4356" max="4356" width="0" style="2" hidden="1" customWidth="1"/>
    <col min="4357" max="4357" width="16.109375" style="2" customWidth="1"/>
    <col min="4358" max="4358" width="28.109375" style="2" customWidth="1"/>
    <col min="4359" max="4608" width="9.109375" style="2"/>
    <col min="4609" max="4609" width="12.109375" style="2" customWidth="1"/>
    <col min="4610" max="4610" width="32.88671875" style="2" customWidth="1"/>
    <col min="4611" max="4611" width="29.33203125" style="2" customWidth="1"/>
    <col min="4612" max="4612" width="0" style="2" hidden="1" customWidth="1"/>
    <col min="4613" max="4613" width="16.109375" style="2" customWidth="1"/>
    <col min="4614" max="4614" width="28.109375" style="2" customWidth="1"/>
    <col min="4615" max="4864" width="9.109375" style="2"/>
    <col min="4865" max="4865" width="12.109375" style="2" customWidth="1"/>
    <col min="4866" max="4866" width="32.88671875" style="2" customWidth="1"/>
    <col min="4867" max="4867" width="29.33203125" style="2" customWidth="1"/>
    <col min="4868" max="4868" width="0" style="2" hidden="1" customWidth="1"/>
    <col min="4869" max="4869" width="16.109375" style="2" customWidth="1"/>
    <col min="4870" max="4870" width="28.109375" style="2" customWidth="1"/>
    <col min="4871" max="5120" width="9.109375" style="2"/>
    <col min="5121" max="5121" width="12.109375" style="2" customWidth="1"/>
    <col min="5122" max="5122" width="32.88671875" style="2" customWidth="1"/>
    <col min="5123" max="5123" width="29.33203125" style="2" customWidth="1"/>
    <col min="5124" max="5124" width="0" style="2" hidden="1" customWidth="1"/>
    <col min="5125" max="5125" width="16.109375" style="2" customWidth="1"/>
    <col min="5126" max="5126" width="28.109375" style="2" customWidth="1"/>
    <col min="5127" max="5376" width="9.109375" style="2"/>
    <col min="5377" max="5377" width="12.109375" style="2" customWidth="1"/>
    <col min="5378" max="5378" width="32.88671875" style="2" customWidth="1"/>
    <col min="5379" max="5379" width="29.33203125" style="2" customWidth="1"/>
    <col min="5380" max="5380" width="0" style="2" hidden="1" customWidth="1"/>
    <col min="5381" max="5381" width="16.109375" style="2" customWidth="1"/>
    <col min="5382" max="5382" width="28.109375" style="2" customWidth="1"/>
    <col min="5383" max="5632" width="9.109375" style="2"/>
    <col min="5633" max="5633" width="12.109375" style="2" customWidth="1"/>
    <col min="5634" max="5634" width="32.88671875" style="2" customWidth="1"/>
    <col min="5635" max="5635" width="29.33203125" style="2" customWidth="1"/>
    <col min="5636" max="5636" width="0" style="2" hidden="1" customWidth="1"/>
    <col min="5637" max="5637" width="16.109375" style="2" customWidth="1"/>
    <col min="5638" max="5638" width="28.109375" style="2" customWidth="1"/>
    <col min="5639" max="5888" width="9.109375" style="2"/>
    <col min="5889" max="5889" width="12.109375" style="2" customWidth="1"/>
    <col min="5890" max="5890" width="32.88671875" style="2" customWidth="1"/>
    <col min="5891" max="5891" width="29.33203125" style="2" customWidth="1"/>
    <col min="5892" max="5892" width="0" style="2" hidden="1" customWidth="1"/>
    <col min="5893" max="5893" width="16.109375" style="2" customWidth="1"/>
    <col min="5894" max="5894" width="28.109375" style="2" customWidth="1"/>
    <col min="5895" max="6144" width="9.109375" style="2"/>
    <col min="6145" max="6145" width="12.109375" style="2" customWidth="1"/>
    <col min="6146" max="6146" width="32.88671875" style="2" customWidth="1"/>
    <col min="6147" max="6147" width="29.33203125" style="2" customWidth="1"/>
    <col min="6148" max="6148" width="0" style="2" hidden="1" customWidth="1"/>
    <col min="6149" max="6149" width="16.109375" style="2" customWidth="1"/>
    <col min="6150" max="6150" width="28.109375" style="2" customWidth="1"/>
    <col min="6151" max="6400" width="9.109375" style="2"/>
    <col min="6401" max="6401" width="12.109375" style="2" customWidth="1"/>
    <col min="6402" max="6402" width="32.88671875" style="2" customWidth="1"/>
    <col min="6403" max="6403" width="29.33203125" style="2" customWidth="1"/>
    <col min="6404" max="6404" width="0" style="2" hidden="1" customWidth="1"/>
    <col min="6405" max="6405" width="16.109375" style="2" customWidth="1"/>
    <col min="6406" max="6406" width="28.109375" style="2" customWidth="1"/>
    <col min="6407" max="6656" width="9.109375" style="2"/>
    <col min="6657" max="6657" width="12.109375" style="2" customWidth="1"/>
    <col min="6658" max="6658" width="32.88671875" style="2" customWidth="1"/>
    <col min="6659" max="6659" width="29.33203125" style="2" customWidth="1"/>
    <col min="6660" max="6660" width="0" style="2" hidden="1" customWidth="1"/>
    <col min="6661" max="6661" width="16.109375" style="2" customWidth="1"/>
    <col min="6662" max="6662" width="28.109375" style="2" customWidth="1"/>
    <col min="6663" max="6912" width="9.109375" style="2"/>
    <col min="6913" max="6913" width="12.109375" style="2" customWidth="1"/>
    <col min="6914" max="6914" width="32.88671875" style="2" customWidth="1"/>
    <col min="6915" max="6915" width="29.33203125" style="2" customWidth="1"/>
    <col min="6916" max="6916" width="0" style="2" hidden="1" customWidth="1"/>
    <col min="6917" max="6917" width="16.109375" style="2" customWidth="1"/>
    <col min="6918" max="6918" width="28.109375" style="2" customWidth="1"/>
    <col min="6919" max="7168" width="9.109375" style="2"/>
    <col min="7169" max="7169" width="12.109375" style="2" customWidth="1"/>
    <col min="7170" max="7170" width="32.88671875" style="2" customWidth="1"/>
    <col min="7171" max="7171" width="29.33203125" style="2" customWidth="1"/>
    <col min="7172" max="7172" width="0" style="2" hidden="1" customWidth="1"/>
    <col min="7173" max="7173" width="16.109375" style="2" customWidth="1"/>
    <col min="7174" max="7174" width="28.109375" style="2" customWidth="1"/>
    <col min="7175" max="7424" width="9.109375" style="2"/>
    <col min="7425" max="7425" width="12.109375" style="2" customWidth="1"/>
    <col min="7426" max="7426" width="32.88671875" style="2" customWidth="1"/>
    <col min="7427" max="7427" width="29.33203125" style="2" customWidth="1"/>
    <col min="7428" max="7428" width="0" style="2" hidden="1" customWidth="1"/>
    <col min="7429" max="7429" width="16.109375" style="2" customWidth="1"/>
    <col min="7430" max="7430" width="28.109375" style="2" customWidth="1"/>
    <col min="7431" max="7680" width="9.109375" style="2"/>
    <col min="7681" max="7681" width="12.109375" style="2" customWidth="1"/>
    <col min="7682" max="7682" width="32.88671875" style="2" customWidth="1"/>
    <col min="7683" max="7683" width="29.33203125" style="2" customWidth="1"/>
    <col min="7684" max="7684" width="0" style="2" hidden="1" customWidth="1"/>
    <col min="7685" max="7685" width="16.109375" style="2" customWidth="1"/>
    <col min="7686" max="7686" width="28.109375" style="2" customWidth="1"/>
    <col min="7687" max="7936" width="9.109375" style="2"/>
    <col min="7937" max="7937" width="12.109375" style="2" customWidth="1"/>
    <col min="7938" max="7938" width="32.88671875" style="2" customWidth="1"/>
    <col min="7939" max="7939" width="29.33203125" style="2" customWidth="1"/>
    <col min="7940" max="7940" width="0" style="2" hidden="1" customWidth="1"/>
    <col min="7941" max="7941" width="16.109375" style="2" customWidth="1"/>
    <col min="7942" max="7942" width="28.109375" style="2" customWidth="1"/>
    <col min="7943" max="8192" width="9.109375" style="2"/>
    <col min="8193" max="8193" width="12.109375" style="2" customWidth="1"/>
    <col min="8194" max="8194" width="32.88671875" style="2" customWidth="1"/>
    <col min="8195" max="8195" width="29.33203125" style="2" customWidth="1"/>
    <col min="8196" max="8196" width="0" style="2" hidden="1" customWidth="1"/>
    <col min="8197" max="8197" width="16.109375" style="2" customWidth="1"/>
    <col min="8198" max="8198" width="28.109375" style="2" customWidth="1"/>
    <col min="8199" max="8448" width="9.109375" style="2"/>
    <col min="8449" max="8449" width="12.109375" style="2" customWidth="1"/>
    <col min="8450" max="8450" width="32.88671875" style="2" customWidth="1"/>
    <col min="8451" max="8451" width="29.33203125" style="2" customWidth="1"/>
    <col min="8452" max="8452" width="0" style="2" hidden="1" customWidth="1"/>
    <col min="8453" max="8453" width="16.109375" style="2" customWidth="1"/>
    <col min="8454" max="8454" width="28.109375" style="2" customWidth="1"/>
    <col min="8455" max="8704" width="9.109375" style="2"/>
    <col min="8705" max="8705" width="12.109375" style="2" customWidth="1"/>
    <col min="8706" max="8706" width="32.88671875" style="2" customWidth="1"/>
    <col min="8707" max="8707" width="29.33203125" style="2" customWidth="1"/>
    <col min="8708" max="8708" width="0" style="2" hidden="1" customWidth="1"/>
    <col min="8709" max="8709" width="16.109375" style="2" customWidth="1"/>
    <col min="8710" max="8710" width="28.109375" style="2" customWidth="1"/>
    <col min="8711" max="8960" width="9.109375" style="2"/>
    <col min="8961" max="8961" width="12.109375" style="2" customWidth="1"/>
    <col min="8962" max="8962" width="32.88671875" style="2" customWidth="1"/>
    <col min="8963" max="8963" width="29.33203125" style="2" customWidth="1"/>
    <col min="8964" max="8964" width="0" style="2" hidden="1" customWidth="1"/>
    <col min="8965" max="8965" width="16.109375" style="2" customWidth="1"/>
    <col min="8966" max="8966" width="28.109375" style="2" customWidth="1"/>
    <col min="8967" max="9216" width="9.109375" style="2"/>
    <col min="9217" max="9217" width="12.109375" style="2" customWidth="1"/>
    <col min="9218" max="9218" width="32.88671875" style="2" customWidth="1"/>
    <col min="9219" max="9219" width="29.33203125" style="2" customWidth="1"/>
    <col min="9220" max="9220" width="0" style="2" hidden="1" customWidth="1"/>
    <col min="9221" max="9221" width="16.109375" style="2" customWidth="1"/>
    <col min="9222" max="9222" width="28.109375" style="2" customWidth="1"/>
    <col min="9223" max="9472" width="9.109375" style="2"/>
    <col min="9473" max="9473" width="12.109375" style="2" customWidth="1"/>
    <col min="9474" max="9474" width="32.88671875" style="2" customWidth="1"/>
    <col min="9475" max="9475" width="29.33203125" style="2" customWidth="1"/>
    <col min="9476" max="9476" width="0" style="2" hidden="1" customWidth="1"/>
    <col min="9477" max="9477" width="16.109375" style="2" customWidth="1"/>
    <col min="9478" max="9478" width="28.109375" style="2" customWidth="1"/>
    <col min="9479" max="9728" width="9.109375" style="2"/>
    <col min="9729" max="9729" width="12.109375" style="2" customWidth="1"/>
    <col min="9730" max="9730" width="32.88671875" style="2" customWidth="1"/>
    <col min="9731" max="9731" width="29.33203125" style="2" customWidth="1"/>
    <col min="9732" max="9732" width="0" style="2" hidden="1" customWidth="1"/>
    <col min="9733" max="9733" width="16.109375" style="2" customWidth="1"/>
    <col min="9734" max="9734" width="28.109375" style="2" customWidth="1"/>
    <col min="9735" max="9984" width="9.109375" style="2"/>
    <col min="9985" max="9985" width="12.109375" style="2" customWidth="1"/>
    <col min="9986" max="9986" width="32.88671875" style="2" customWidth="1"/>
    <col min="9987" max="9987" width="29.33203125" style="2" customWidth="1"/>
    <col min="9988" max="9988" width="0" style="2" hidden="1" customWidth="1"/>
    <col min="9989" max="9989" width="16.109375" style="2" customWidth="1"/>
    <col min="9990" max="9990" width="28.109375" style="2" customWidth="1"/>
    <col min="9991" max="10240" width="9.109375" style="2"/>
    <col min="10241" max="10241" width="12.109375" style="2" customWidth="1"/>
    <col min="10242" max="10242" width="32.88671875" style="2" customWidth="1"/>
    <col min="10243" max="10243" width="29.33203125" style="2" customWidth="1"/>
    <col min="10244" max="10244" width="0" style="2" hidden="1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12.109375" style="2" customWidth="1"/>
    <col min="10498" max="10498" width="32.88671875" style="2" customWidth="1"/>
    <col min="10499" max="10499" width="29.33203125" style="2" customWidth="1"/>
    <col min="10500" max="10500" width="0" style="2" hidden="1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12.109375" style="2" customWidth="1"/>
    <col min="10754" max="10754" width="32.88671875" style="2" customWidth="1"/>
    <col min="10755" max="10755" width="29.33203125" style="2" customWidth="1"/>
    <col min="10756" max="10756" width="0" style="2" hidden="1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12.109375" style="2" customWidth="1"/>
    <col min="11010" max="11010" width="32.88671875" style="2" customWidth="1"/>
    <col min="11011" max="11011" width="29.33203125" style="2" customWidth="1"/>
    <col min="11012" max="11012" width="0" style="2" hidden="1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12.109375" style="2" customWidth="1"/>
    <col min="11266" max="11266" width="32.88671875" style="2" customWidth="1"/>
    <col min="11267" max="11267" width="29.33203125" style="2" customWidth="1"/>
    <col min="11268" max="11268" width="0" style="2" hidden="1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12.109375" style="2" customWidth="1"/>
    <col min="11522" max="11522" width="32.88671875" style="2" customWidth="1"/>
    <col min="11523" max="11523" width="29.33203125" style="2" customWidth="1"/>
    <col min="11524" max="11524" width="0" style="2" hidden="1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12.109375" style="2" customWidth="1"/>
    <col min="11778" max="11778" width="32.88671875" style="2" customWidth="1"/>
    <col min="11779" max="11779" width="29.33203125" style="2" customWidth="1"/>
    <col min="11780" max="11780" width="0" style="2" hidden="1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12.109375" style="2" customWidth="1"/>
    <col min="12034" max="12034" width="32.88671875" style="2" customWidth="1"/>
    <col min="12035" max="12035" width="29.33203125" style="2" customWidth="1"/>
    <col min="12036" max="12036" width="0" style="2" hidden="1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12.109375" style="2" customWidth="1"/>
    <col min="12290" max="12290" width="32.88671875" style="2" customWidth="1"/>
    <col min="12291" max="12291" width="29.33203125" style="2" customWidth="1"/>
    <col min="12292" max="12292" width="0" style="2" hidden="1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12.109375" style="2" customWidth="1"/>
    <col min="12546" max="12546" width="32.88671875" style="2" customWidth="1"/>
    <col min="12547" max="12547" width="29.33203125" style="2" customWidth="1"/>
    <col min="12548" max="12548" width="0" style="2" hidden="1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12.109375" style="2" customWidth="1"/>
    <col min="12802" max="12802" width="32.88671875" style="2" customWidth="1"/>
    <col min="12803" max="12803" width="29.33203125" style="2" customWidth="1"/>
    <col min="12804" max="12804" width="0" style="2" hidden="1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12.109375" style="2" customWidth="1"/>
    <col min="13058" max="13058" width="32.88671875" style="2" customWidth="1"/>
    <col min="13059" max="13059" width="29.33203125" style="2" customWidth="1"/>
    <col min="13060" max="13060" width="0" style="2" hidden="1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12.109375" style="2" customWidth="1"/>
    <col min="13314" max="13314" width="32.88671875" style="2" customWidth="1"/>
    <col min="13315" max="13315" width="29.33203125" style="2" customWidth="1"/>
    <col min="13316" max="13316" width="0" style="2" hidden="1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12.109375" style="2" customWidth="1"/>
    <col min="13570" max="13570" width="32.88671875" style="2" customWidth="1"/>
    <col min="13571" max="13571" width="29.33203125" style="2" customWidth="1"/>
    <col min="13572" max="13572" width="0" style="2" hidden="1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12.109375" style="2" customWidth="1"/>
    <col min="13826" max="13826" width="32.88671875" style="2" customWidth="1"/>
    <col min="13827" max="13827" width="29.33203125" style="2" customWidth="1"/>
    <col min="13828" max="13828" width="0" style="2" hidden="1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12.109375" style="2" customWidth="1"/>
    <col min="14082" max="14082" width="32.88671875" style="2" customWidth="1"/>
    <col min="14083" max="14083" width="29.33203125" style="2" customWidth="1"/>
    <col min="14084" max="14084" width="0" style="2" hidden="1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12.109375" style="2" customWidth="1"/>
    <col min="14338" max="14338" width="32.88671875" style="2" customWidth="1"/>
    <col min="14339" max="14339" width="29.33203125" style="2" customWidth="1"/>
    <col min="14340" max="14340" width="0" style="2" hidden="1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12.109375" style="2" customWidth="1"/>
    <col min="14594" max="14594" width="32.88671875" style="2" customWidth="1"/>
    <col min="14595" max="14595" width="29.33203125" style="2" customWidth="1"/>
    <col min="14596" max="14596" width="0" style="2" hidden="1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12.109375" style="2" customWidth="1"/>
    <col min="14850" max="14850" width="32.88671875" style="2" customWidth="1"/>
    <col min="14851" max="14851" width="29.33203125" style="2" customWidth="1"/>
    <col min="14852" max="14852" width="0" style="2" hidden="1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12.109375" style="2" customWidth="1"/>
    <col min="15106" max="15106" width="32.88671875" style="2" customWidth="1"/>
    <col min="15107" max="15107" width="29.33203125" style="2" customWidth="1"/>
    <col min="15108" max="15108" width="0" style="2" hidden="1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12.109375" style="2" customWidth="1"/>
    <col min="15362" max="15362" width="32.88671875" style="2" customWidth="1"/>
    <col min="15363" max="15363" width="29.33203125" style="2" customWidth="1"/>
    <col min="15364" max="15364" width="0" style="2" hidden="1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12.109375" style="2" customWidth="1"/>
    <col min="15618" max="15618" width="32.88671875" style="2" customWidth="1"/>
    <col min="15619" max="15619" width="29.33203125" style="2" customWidth="1"/>
    <col min="15620" max="15620" width="0" style="2" hidden="1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12.109375" style="2" customWidth="1"/>
    <col min="15874" max="15874" width="32.88671875" style="2" customWidth="1"/>
    <col min="15875" max="15875" width="29.33203125" style="2" customWidth="1"/>
    <col min="15876" max="15876" width="0" style="2" hidden="1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12.109375" style="2" customWidth="1"/>
    <col min="16130" max="16130" width="32.88671875" style="2" customWidth="1"/>
    <col min="16131" max="16131" width="29.33203125" style="2" customWidth="1"/>
    <col min="16132" max="16132" width="0" style="2" hidden="1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103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101</v>
      </c>
      <c r="B4" s="12" t="s">
        <v>100</v>
      </c>
      <c r="C4" s="12" t="s">
        <v>102</v>
      </c>
      <c r="D4" s="71">
        <v>2763.75</v>
      </c>
      <c r="E4" s="14">
        <v>5</v>
      </c>
      <c r="F4" s="70">
        <v>13818.75</v>
      </c>
    </row>
    <row r="5" spans="1:6" ht="12.75" customHeight="1" x14ac:dyDescent="0.25">
      <c r="A5" s="72" t="s">
        <v>101</v>
      </c>
      <c r="B5" s="12" t="s">
        <v>100</v>
      </c>
      <c r="C5" s="12" t="s">
        <v>99</v>
      </c>
      <c r="D5" s="71">
        <v>2764.8519999999999</v>
      </c>
      <c r="E5" s="14">
        <v>4</v>
      </c>
      <c r="F5" s="70">
        <v>11059.41</v>
      </c>
    </row>
    <row r="6" spans="1:6" ht="12.75" customHeight="1" x14ac:dyDescent="0.25">
      <c r="A6" s="8"/>
      <c r="B6" s="9"/>
      <c r="C6" s="9"/>
      <c r="D6" s="10"/>
      <c r="E6" s="69">
        <f>SUM($E$4:$E$5)/1</f>
        <v>9</v>
      </c>
      <c r="F6" s="11">
        <f>SUM($F$4:$F$5)/1</f>
        <v>24878.16</v>
      </c>
    </row>
    <row r="7" spans="1:6" ht="12.75" customHeight="1" thickBot="1" x14ac:dyDescent="0.3">
      <c r="A7" s="68"/>
      <c r="B7" s="67"/>
      <c r="C7" s="67"/>
      <c r="D7" s="66"/>
      <c r="E7" s="65">
        <f>SUM($E$4:$E$6)/2</f>
        <v>9</v>
      </c>
      <c r="F7" s="64">
        <f>SUM($F$4:$F$6)/2</f>
        <v>24878.16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32"/>
  <sheetViews>
    <sheetView workbookViewId="0">
      <selection activeCell="F4" sqref="F4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11" style="2" customWidth="1"/>
    <col min="258" max="258" width="32.88671875" style="2" customWidth="1"/>
    <col min="259" max="259" width="29.33203125" style="2" customWidth="1"/>
    <col min="260" max="260" width="16.6640625" style="2" customWidth="1"/>
    <col min="261" max="261" width="16.109375" style="2" customWidth="1"/>
    <col min="262" max="262" width="28.109375" style="2" customWidth="1"/>
    <col min="263" max="512" width="9.109375" style="2"/>
    <col min="513" max="513" width="11" style="2" customWidth="1"/>
    <col min="514" max="514" width="32.88671875" style="2" customWidth="1"/>
    <col min="515" max="515" width="29.33203125" style="2" customWidth="1"/>
    <col min="516" max="516" width="16.6640625" style="2" customWidth="1"/>
    <col min="517" max="517" width="16.109375" style="2" customWidth="1"/>
    <col min="518" max="518" width="28.109375" style="2" customWidth="1"/>
    <col min="519" max="768" width="9.109375" style="2"/>
    <col min="769" max="769" width="11" style="2" customWidth="1"/>
    <col min="770" max="770" width="32.88671875" style="2" customWidth="1"/>
    <col min="771" max="771" width="29.33203125" style="2" customWidth="1"/>
    <col min="772" max="772" width="16.6640625" style="2" customWidth="1"/>
    <col min="773" max="773" width="16.109375" style="2" customWidth="1"/>
    <col min="774" max="774" width="28.109375" style="2" customWidth="1"/>
    <col min="775" max="1024" width="9.109375" style="2"/>
    <col min="1025" max="1025" width="11" style="2" customWidth="1"/>
    <col min="1026" max="1026" width="32.88671875" style="2" customWidth="1"/>
    <col min="1027" max="1027" width="29.33203125" style="2" customWidth="1"/>
    <col min="1028" max="1028" width="16.664062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11" style="2" customWidth="1"/>
    <col min="1282" max="1282" width="32.88671875" style="2" customWidth="1"/>
    <col min="1283" max="1283" width="29.33203125" style="2" customWidth="1"/>
    <col min="1284" max="1284" width="16.664062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11" style="2" customWidth="1"/>
    <col min="1538" max="1538" width="32.88671875" style="2" customWidth="1"/>
    <col min="1539" max="1539" width="29.33203125" style="2" customWidth="1"/>
    <col min="1540" max="1540" width="16.664062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11" style="2" customWidth="1"/>
    <col min="1794" max="1794" width="32.88671875" style="2" customWidth="1"/>
    <col min="1795" max="1795" width="29.33203125" style="2" customWidth="1"/>
    <col min="1796" max="1796" width="16.664062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11" style="2" customWidth="1"/>
    <col min="2050" max="2050" width="32.88671875" style="2" customWidth="1"/>
    <col min="2051" max="2051" width="29.33203125" style="2" customWidth="1"/>
    <col min="2052" max="2052" width="16.664062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11" style="2" customWidth="1"/>
    <col min="2306" max="2306" width="32.88671875" style="2" customWidth="1"/>
    <col min="2307" max="2307" width="29.33203125" style="2" customWidth="1"/>
    <col min="2308" max="2308" width="16.664062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11" style="2" customWidth="1"/>
    <col min="2562" max="2562" width="32.88671875" style="2" customWidth="1"/>
    <col min="2563" max="2563" width="29.33203125" style="2" customWidth="1"/>
    <col min="2564" max="2564" width="16.664062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11" style="2" customWidth="1"/>
    <col min="2818" max="2818" width="32.88671875" style="2" customWidth="1"/>
    <col min="2819" max="2819" width="29.33203125" style="2" customWidth="1"/>
    <col min="2820" max="2820" width="16.664062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11" style="2" customWidth="1"/>
    <col min="3074" max="3074" width="32.88671875" style="2" customWidth="1"/>
    <col min="3075" max="3075" width="29.33203125" style="2" customWidth="1"/>
    <col min="3076" max="3076" width="16.664062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11" style="2" customWidth="1"/>
    <col min="3330" max="3330" width="32.88671875" style="2" customWidth="1"/>
    <col min="3331" max="3331" width="29.33203125" style="2" customWidth="1"/>
    <col min="3332" max="3332" width="16.664062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11" style="2" customWidth="1"/>
    <col min="3586" max="3586" width="32.88671875" style="2" customWidth="1"/>
    <col min="3587" max="3587" width="29.33203125" style="2" customWidth="1"/>
    <col min="3588" max="3588" width="16.664062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11" style="2" customWidth="1"/>
    <col min="3842" max="3842" width="32.88671875" style="2" customWidth="1"/>
    <col min="3843" max="3843" width="29.33203125" style="2" customWidth="1"/>
    <col min="3844" max="3844" width="16.664062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11" style="2" customWidth="1"/>
    <col min="4098" max="4098" width="32.88671875" style="2" customWidth="1"/>
    <col min="4099" max="4099" width="29.33203125" style="2" customWidth="1"/>
    <col min="4100" max="4100" width="16.664062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11" style="2" customWidth="1"/>
    <col min="4354" max="4354" width="32.88671875" style="2" customWidth="1"/>
    <col min="4355" max="4355" width="29.33203125" style="2" customWidth="1"/>
    <col min="4356" max="4356" width="16.664062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11" style="2" customWidth="1"/>
    <col min="4610" max="4610" width="32.88671875" style="2" customWidth="1"/>
    <col min="4611" max="4611" width="29.33203125" style="2" customWidth="1"/>
    <col min="4612" max="4612" width="16.664062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11" style="2" customWidth="1"/>
    <col min="4866" max="4866" width="32.88671875" style="2" customWidth="1"/>
    <col min="4867" max="4867" width="29.33203125" style="2" customWidth="1"/>
    <col min="4868" max="4868" width="16.664062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11" style="2" customWidth="1"/>
    <col min="5122" max="5122" width="32.88671875" style="2" customWidth="1"/>
    <col min="5123" max="5123" width="29.33203125" style="2" customWidth="1"/>
    <col min="5124" max="5124" width="16.664062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11" style="2" customWidth="1"/>
    <col min="5378" max="5378" width="32.88671875" style="2" customWidth="1"/>
    <col min="5379" max="5379" width="29.33203125" style="2" customWidth="1"/>
    <col min="5380" max="5380" width="16.664062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11" style="2" customWidth="1"/>
    <col min="5634" max="5634" width="32.88671875" style="2" customWidth="1"/>
    <col min="5635" max="5635" width="29.33203125" style="2" customWidth="1"/>
    <col min="5636" max="5636" width="16.664062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11" style="2" customWidth="1"/>
    <col min="5890" max="5890" width="32.88671875" style="2" customWidth="1"/>
    <col min="5891" max="5891" width="29.33203125" style="2" customWidth="1"/>
    <col min="5892" max="5892" width="16.664062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11" style="2" customWidth="1"/>
    <col min="6146" max="6146" width="32.88671875" style="2" customWidth="1"/>
    <col min="6147" max="6147" width="29.33203125" style="2" customWidth="1"/>
    <col min="6148" max="6148" width="16.664062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11" style="2" customWidth="1"/>
    <col min="6402" max="6402" width="32.88671875" style="2" customWidth="1"/>
    <col min="6403" max="6403" width="29.33203125" style="2" customWidth="1"/>
    <col min="6404" max="6404" width="16.664062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11" style="2" customWidth="1"/>
    <col min="6658" max="6658" width="32.88671875" style="2" customWidth="1"/>
    <col min="6659" max="6659" width="29.33203125" style="2" customWidth="1"/>
    <col min="6660" max="6660" width="16.664062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11" style="2" customWidth="1"/>
    <col min="6914" max="6914" width="32.88671875" style="2" customWidth="1"/>
    <col min="6915" max="6915" width="29.33203125" style="2" customWidth="1"/>
    <col min="6916" max="6916" width="16.664062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11" style="2" customWidth="1"/>
    <col min="7170" max="7170" width="32.88671875" style="2" customWidth="1"/>
    <col min="7171" max="7171" width="29.33203125" style="2" customWidth="1"/>
    <col min="7172" max="7172" width="16.664062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11" style="2" customWidth="1"/>
    <col min="7426" max="7426" width="32.88671875" style="2" customWidth="1"/>
    <col min="7427" max="7427" width="29.33203125" style="2" customWidth="1"/>
    <col min="7428" max="7428" width="16.664062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11" style="2" customWidth="1"/>
    <col min="7682" max="7682" width="32.88671875" style="2" customWidth="1"/>
    <col min="7683" max="7683" width="29.33203125" style="2" customWidth="1"/>
    <col min="7684" max="7684" width="16.664062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11" style="2" customWidth="1"/>
    <col min="7938" max="7938" width="32.88671875" style="2" customWidth="1"/>
    <col min="7939" max="7939" width="29.33203125" style="2" customWidth="1"/>
    <col min="7940" max="7940" width="16.664062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11" style="2" customWidth="1"/>
    <col min="8194" max="8194" width="32.88671875" style="2" customWidth="1"/>
    <col min="8195" max="8195" width="29.33203125" style="2" customWidth="1"/>
    <col min="8196" max="8196" width="16.664062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11" style="2" customWidth="1"/>
    <col min="8450" max="8450" width="32.88671875" style="2" customWidth="1"/>
    <col min="8451" max="8451" width="29.33203125" style="2" customWidth="1"/>
    <col min="8452" max="8452" width="16.664062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11" style="2" customWidth="1"/>
    <col min="8706" max="8706" width="32.88671875" style="2" customWidth="1"/>
    <col min="8707" max="8707" width="29.33203125" style="2" customWidth="1"/>
    <col min="8708" max="8708" width="16.664062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11" style="2" customWidth="1"/>
    <col min="8962" max="8962" width="32.88671875" style="2" customWidth="1"/>
    <col min="8963" max="8963" width="29.33203125" style="2" customWidth="1"/>
    <col min="8964" max="8964" width="16.664062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11" style="2" customWidth="1"/>
    <col min="9218" max="9218" width="32.88671875" style="2" customWidth="1"/>
    <col min="9219" max="9219" width="29.33203125" style="2" customWidth="1"/>
    <col min="9220" max="9220" width="16.664062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11" style="2" customWidth="1"/>
    <col min="9474" max="9474" width="32.88671875" style="2" customWidth="1"/>
    <col min="9475" max="9475" width="29.33203125" style="2" customWidth="1"/>
    <col min="9476" max="9476" width="16.664062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11" style="2" customWidth="1"/>
    <col min="9730" max="9730" width="32.88671875" style="2" customWidth="1"/>
    <col min="9731" max="9731" width="29.33203125" style="2" customWidth="1"/>
    <col min="9732" max="9732" width="16.664062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11" style="2" customWidth="1"/>
    <col min="9986" max="9986" width="32.88671875" style="2" customWidth="1"/>
    <col min="9987" max="9987" width="29.33203125" style="2" customWidth="1"/>
    <col min="9988" max="9988" width="16.664062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11" style="2" customWidth="1"/>
    <col min="10242" max="10242" width="32.88671875" style="2" customWidth="1"/>
    <col min="10243" max="10243" width="29.33203125" style="2" customWidth="1"/>
    <col min="10244" max="10244" width="16.664062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11" style="2" customWidth="1"/>
    <col min="10498" max="10498" width="32.88671875" style="2" customWidth="1"/>
    <col min="10499" max="10499" width="29.33203125" style="2" customWidth="1"/>
    <col min="10500" max="10500" width="16.664062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11" style="2" customWidth="1"/>
    <col min="10754" max="10754" width="32.88671875" style="2" customWidth="1"/>
    <col min="10755" max="10755" width="29.33203125" style="2" customWidth="1"/>
    <col min="10756" max="10756" width="16.664062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11" style="2" customWidth="1"/>
    <col min="11010" max="11010" width="32.88671875" style="2" customWidth="1"/>
    <col min="11011" max="11011" width="29.33203125" style="2" customWidth="1"/>
    <col min="11012" max="11012" width="16.664062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11" style="2" customWidth="1"/>
    <col min="11266" max="11266" width="32.88671875" style="2" customWidth="1"/>
    <col min="11267" max="11267" width="29.33203125" style="2" customWidth="1"/>
    <col min="11268" max="11268" width="16.664062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11" style="2" customWidth="1"/>
    <col min="11522" max="11522" width="32.88671875" style="2" customWidth="1"/>
    <col min="11523" max="11523" width="29.33203125" style="2" customWidth="1"/>
    <col min="11524" max="11524" width="16.664062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11" style="2" customWidth="1"/>
    <col min="11778" max="11778" width="32.88671875" style="2" customWidth="1"/>
    <col min="11779" max="11779" width="29.33203125" style="2" customWidth="1"/>
    <col min="11780" max="11780" width="16.664062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11" style="2" customWidth="1"/>
    <col min="12034" max="12034" width="32.88671875" style="2" customWidth="1"/>
    <col min="12035" max="12035" width="29.33203125" style="2" customWidth="1"/>
    <col min="12036" max="12036" width="16.664062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11" style="2" customWidth="1"/>
    <col min="12290" max="12290" width="32.88671875" style="2" customWidth="1"/>
    <col min="12291" max="12291" width="29.33203125" style="2" customWidth="1"/>
    <col min="12292" max="12292" width="16.664062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11" style="2" customWidth="1"/>
    <col min="12546" max="12546" width="32.88671875" style="2" customWidth="1"/>
    <col min="12547" max="12547" width="29.33203125" style="2" customWidth="1"/>
    <col min="12548" max="12548" width="16.664062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11" style="2" customWidth="1"/>
    <col min="12802" max="12802" width="32.88671875" style="2" customWidth="1"/>
    <col min="12803" max="12803" width="29.33203125" style="2" customWidth="1"/>
    <col min="12804" max="12804" width="16.664062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11" style="2" customWidth="1"/>
    <col min="13058" max="13058" width="32.88671875" style="2" customWidth="1"/>
    <col min="13059" max="13059" width="29.33203125" style="2" customWidth="1"/>
    <col min="13060" max="13060" width="16.664062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11" style="2" customWidth="1"/>
    <col min="13314" max="13314" width="32.88671875" style="2" customWidth="1"/>
    <col min="13315" max="13315" width="29.33203125" style="2" customWidth="1"/>
    <col min="13316" max="13316" width="16.664062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11" style="2" customWidth="1"/>
    <col min="13570" max="13570" width="32.88671875" style="2" customWidth="1"/>
    <col min="13571" max="13571" width="29.33203125" style="2" customWidth="1"/>
    <col min="13572" max="13572" width="16.664062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11" style="2" customWidth="1"/>
    <col min="13826" max="13826" width="32.88671875" style="2" customWidth="1"/>
    <col min="13827" max="13827" width="29.33203125" style="2" customWidth="1"/>
    <col min="13828" max="13828" width="16.664062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11" style="2" customWidth="1"/>
    <col min="14082" max="14082" width="32.88671875" style="2" customWidth="1"/>
    <col min="14083" max="14083" width="29.33203125" style="2" customWidth="1"/>
    <col min="14084" max="14084" width="16.664062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11" style="2" customWidth="1"/>
    <col min="14338" max="14338" width="32.88671875" style="2" customWidth="1"/>
    <col min="14339" max="14339" width="29.33203125" style="2" customWidth="1"/>
    <col min="14340" max="14340" width="16.664062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11" style="2" customWidth="1"/>
    <col min="14594" max="14594" width="32.88671875" style="2" customWidth="1"/>
    <col min="14595" max="14595" width="29.33203125" style="2" customWidth="1"/>
    <col min="14596" max="14596" width="16.664062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11" style="2" customWidth="1"/>
    <col min="14850" max="14850" width="32.88671875" style="2" customWidth="1"/>
    <col min="14851" max="14851" width="29.33203125" style="2" customWidth="1"/>
    <col min="14852" max="14852" width="16.664062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11" style="2" customWidth="1"/>
    <col min="15106" max="15106" width="32.88671875" style="2" customWidth="1"/>
    <col min="15107" max="15107" width="29.33203125" style="2" customWidth="1"/>
    <col min="15108" max="15108" width="16.664062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11" style="2" customWidth="1"/>
    <col min="15362" max="15362" width="32.88671875" style="2" customWidth="1"/>
    <col min="15363" max="15363" width="29.33203125" style="2" customWidth="1"/>
    <col min="15364" max="15364" width="16.664062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11" style="2" customWidth="1"/>
    <col min="15618" max="15618" width="32.88671875" style="2" customWidth="1"/>
    <col min="15619" max="15619" width="29.33203125" style="2" customWidth="1"/>
    <col min="15620" max="15620" width="16.664062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11" style="2" customWidth="1"/>
    <col min="15874" max="15874" width="32.88671875" style="2" customWidth="1"/>
    <col min="15875" max="15875" width="29.33203125" style="2" customWidth="1"/>
    <col min="15876" max="15876" width="16.664062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11" style="2" customWidth="1"/>
    <col min="16130" max="16130" width="32.88671875" style="2" customWidth="1"/>
    <col min="16131" max="16131" width="29.33203125" style="2" customWidth="1"/>
    <col min="16132" max="16132" width="16.664062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139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135</v>
      </c>
      <c r="B4" s="12" t="s">
        <v>134</v>
      </c>
      <c r="C4" s="12" t="s">
        <v>138</v>
      </c>
      <c r="D4" s="71">
        <v>2443</v>
      </c>
      <c r="E4" s="14">
        <v>3</v>
      </c>
      <c r="F4" s="70">
        <v>7329</v>
      </c>
    </row>
    <row r="5" spans="1:6" ht="12.75" customHeight="1" x14ac:dyDescent="0.25">
      <c r="A5" s="72" t="s">
        <v>135</v>
      </c>
      <c r="B5" s="12" t="s">
        <v>134</v>
      </c>
      <c r="C5" s="12" t="s">
        <v>137</v>
      </c>
      <c r="D5" s="71">
        <v>10424.52</v>
      </c>
      <c r="E5" s="14">
        <v>24</v>
      </c>
      <c r="F5" s="70">
        <v>250188.47</v>
      </c>
    </row>
    <row r="6" spans="1:6" ht="12.75" customHeight="1" x14ac:dyDescent="0.25">
      <c r="A6" s="72" t="s">
        <v>135</v>
      </c>
      <c r="B6" s="12" t="s">
        <v>134</v>
      </c>
      <c r="C6" s="12" t="s">
        <v>136</v>
      </c>
      <c r="D6" s="71">
        <v>14572.11</v>
      </c>
      <c r="E6" s="14">
        <v>0</v>
      </c>
      <c r="F6" s="70">
        <v>0</v>
      </c>
    </row>
    <row r="7" spans="1:6" ht="12.75" customHeight="1" x14ac:dyDescent="0.25">
      <c r="A7" s="72" t="s">
        <v>135</v>
      </c>
      <c r="B7" s="12" t="s">
        <v>134</v>
      </c>
      <c r="C7" s="12" t="s">
        <v>133</v>
      </c>
      <c r="D7" s="71">
        <v>9027.5280000000002</v>
      </c>
      <c r="E7" s="14">
        <v>7</v>
      </c>
      <c r="F7" s="70">
        <v>63192.7</v>
      </c>
    </row>
    <row r="8" spans="1:6" ht="12.75" customHeight="1" x14ac:dyDescent="0.25">
      <c r="A8" s="8"/>
      <c r="B8" s="9"/>
      <c r="C8" s="9"/>
      <c r="D8" s="10"/>
      <c r="E8" s="69">
        <f>SUM($E$4:$E$7)/1</f>
        <v>34</v>
      </c>
      <c r="F8" s="11">
        <f>SUM($F$4:$F$7)/1</f>
        <v>320710.17</v>
      </c>
    </row>
    <row r="9" spans="1:6" ht="12.75" customHeight="1" x14ac:dyDescent="0.25">
      <c r="A9" s="72" t="s">
        <v>127</v>
      </c>
      <c r="B9" s="12" t="s">
        <v>126</v>
      </c>
      <c r="C9" s="12" t="s">
        <v>132</v>
      </c>
      <c r="D9" s="71">
        <v>104</v>
      </c>
      <c r="E9" s="14">
        <v>50</v>
      </c>
      <c r="F9" s="70">
        <v>5200</v>
      </c>
    </row>
    <row r="10" spans="1:6" ht="12.75" customHeight="1" x14ac:dyDescent="0.25">
      <c r="A10" s="72" t="s">
        <v>127</v>
      </c>
      <c r="B10" s="12" t="s">
        <v>126</v>
      </c>
      <c r="C10" s="12" t="s">
        <v>131</v>
      </c>
      <c r="D10" s="71">
        <v>0</v>
      </c>
      <c r="E10" s="14">
        <v>18</v>
      </c>
      <c r="F10" s="70">
        <v>0</v>
      </c>
    </row>
    <row r="11" spans="1:6" ht="12.75" customHeight="1" x14ac:dyDescent="0.25">
      <c r="A11" s="72" t="s">
        <v>127</v>
      </c>
      <c r="B11" s="12" t="s">
        <v>126</v>
      </c>
      <c r="C11" s="12" t="s">
        <v>130</v>
      </c>
      <c r="D11" s="71">
        <v>1158</v>
      </c>
      <c r="E11" s="14">
        <v>50</v>
      </c>
      <c r="F11" s="70">
        <v>57900</v>
      </c>
    </row>
    <row r="12" spans="1:6" ht="12.75" customHeight="1" x14ac:dyDescent="0.25">
      <c r="A12" s="72" t="s">
        <v>127</v>
      </c>
      <c r="B12" s="12" t="s">
        <v>126</v>
      </c>
      <c r="C12" s="12" t="s">
        <v>129</v>
      </c>
      <c r="D12" s="71">
        <v>313</v>
      </c>
      <c r="E12" s="14">
        <v>0</v>
      </c>
      <c r="F12" s="70">
        <v>0</v>
      </c>
    </row>
    <row r="13" spans="1:6" ht="12.75" customHeight="1" x14ac:dyDescent="0.25">
      <c r="A13" s="72" t="s">
        <v>127</v>
      </c>
      <c r="B13" s="12" t="s">
        <v>126</v>
      </c>
      <c r="C13" s="12" t="s">
        <v>128</v>
      </c>
      <c r="D13" s="71">
        <v>448.99</v>
      </c>
      <c r="E13" s="14">
        <v>0</v>
      </c>
      <c r="F13" s="70">
        <v>0</v>
      </c>
    </row>
    <row r="14" spans="1:6" ht="12.75" customHeight="1" x14ac:dyDescent="0.25">
      <c r="A14" s="72" t="s">
        <v>127</v>
      </c>
      <c r="B14" s="12" t="s">
        <v>126</v>
      </c>
      <c r="C14" s="12" t="s">
        <v>125</v>
      </c>
      <c r="D14" s="71">
        <v>142.99600000000001</v>
      </c>
      <c r="E14" s="14">
        <v>297</v>
      </c>
      <c r="F14" s="70">
        <v>42469.81</v>
      </c>
    </row>
    <row r="15" spans="1:6" ht="12.75" customHeight="1" x14ac:dyDescent="0.25">
      <c r="A15" s="8"/>
      <c r="B15" s="9"/>
      <c r="C15" s="9"/>
      <c r="D15" s="10"/>
      <c r="E15" s="69">
        <f>SUM($E$9:$E$14)/1</f>
        <v>415</v>
      </c>
      <c r="F15" s="11">
        <f>SUM($F$9:$F$14)/1</f>
        <v>105569.81</v>
      </c>
    </row>
    <row r="16" spans="1:6" ht="12.75" customHeight="1" x14ac:dyDescent="0.25">
      <c r="A16" s="72" t="s">
        <v>124</v>
      </c>
      <c r="B16" s="12" t="s">
        <v>123</v>
      </c>
      <c r="C16" s="12" t="s">
        <v>122</v>
      </c>
      <c r="D16" s="71">
        <v>1008.476</v>
      </c>
      <c r="E16" s="14">
        <v>50</v>
      </c>
      <c r="F16" s="70">
        <v>50423.8</v>
      </c>
    </row>
    <row r="17" spans="1:6" ht="12.75" customHeight="1" x14ac:dyDescent="0.25">
      <c r="A17" s="8"/>
      <c r="B17" s="9"/>
      <c r="C17" s="9"/>
      <c r="D17" s="10"/>
      <c r="E17" s="69">
        <f>SUM($E$16)/1</f>
        <v>50</v>
      </c>
      <c r="F17" s="11">
        <f>SUM($F$16)/1</f>
        <v>50423.8</v>
      </c>
    </row>
    <row r="18" spans="1:6" ht="12.75" customHeight="1" x14ac:dyDescent="0.25">
      <c r="A18" s="72" t="s">
        <v>115</v>
      </c>
      <c r="B18" s="12" t="s">
        <v>114</v>
      </c>
      <c r="C18" s="12" t="s">
        <v>121</v>
      </c>
      <c r="D18" s="71">
        <v>2561.3359999999998</v>
      </c>
      <c r="E18" s="14">
        <v>23</v>
      </c>
      <c r="F18" s="70">
        <v>58910.73</v>
      </c>
    </row>
    <row r="19" spans="1:6" ht="12.75" customHeight="1" x14ac:dyDescent="0.25">
      <c r="A19" s="72" t="s">
        <v>115</v>
      </c>
      <c r="B19" s="12" t="s">
        <v>114</v>
      </c>
      <c r="C19" s="12" t="s">
        <v>120</v>
      </c>
      <c r="D19" s="71">
        <v>2353.8029999999999</v>
      </c>
      <c r="E19" s="14">
        <v>4</v>
      </c>
      <c r="F19" s="70">
        <v>9415.2099999999991</v>
      </c>
    </row>
    <row r="20" spans="1:6" ht="12.75" customHeight="1" x14ac:dyDescent="0.25">
      <c r="A20" s="72" t="s">
        <v>115</v>
      </c>
      <c r="B20" s="12" t="s">
        <v>114</v>
      </c>
      <c r="C20" s="12" t="s">
        <v>119</v>
      </c>
      <c r="D20" s="71">
        <v>721.58500000000004</v>
      </c>
      <c r="E20" s="14">
        <v>38</v>
      </c>
      <c r="F20" s="70">
        <v>27420.23</v>
      </c>
    </row>
    <row r="21" spans="1:6" ht="12.75" customHeight="1" x14ac:dyDescent="0.25">
      <c r="A21" s="72" t="s">
        <v>115</v>
      </c>
      <c r="B21" s="12" t="s">
        <v>114</v>
      </c>
      <c r="C21" s="12" t="s">
        <v>118</v>
      </c>
      <c r="D21" s="71">
        <v>8249.2139999999999</v>
      </c>
      <c r="E21" s="14">
        <v>12</v>
      </c>
      <c r="F21" s="70">
        <v>98990.57</v>
      </c>
    </row>
    <row r="22" spans="1:6" ht="12.75" customHeight="1" x14ac:dyDescent="0.25">
      <c r="A22" s="72" t="s">
        <v>115</v>
      </c>
      <c r="B22" s="12" t="s">
        <v>114</v>
      </c>
      <c r="C22" s="12" t="s">
        <v>117</v>
      </c>
      <c r="D22" s="71">
        <v>0</v>
      </c>
      <c r="E22" s="14">
        <v>18</v>
      </c>
      <c r="F22" s="70">
        <v>0</v>
      </c>
    </row>
    <row r="23" spans="1:6" ht="12.75" customHeight="1" x14ac:dyDescent="0.25">
      <c r="A23" s="72" t="s">
        <v>115</v>
      </c>
      <c r="B23" s="12" t="s">
        <v>114</v>
      </c>
      <c r="C23" s="12" t="s">
        <v>116</v>
      </c>
      <c r="D23" s="71">
        <v>932.31029999999998</v>
      </c>
      <c r="E23" s="14">
        <v>38</v>
      </c>
      <c r="F23" s="70">
        <v>35427.79</v>
      </c>
    </row>
    <row r="24" spans="1:6" ht="12.75" customHeight="1" x14ac:dyDescent="0.25">
      <c r="A24" s="72" t="s">
        <v>115</v>
      </c>
      <c r="B24" s="12" t="s">
        <v>114</v>
      </c>
      <c r="C24" s="12" t="s">
        <v>113</v>
      </c>
      <c r="D24" s="71">
        <v>0</v>
      </c>
      <c r="E24" s="14">
        <v>6</v>
      </c>
      <c r="F24" s="70">
        <v>0</v>
      </c>
    </row>
    <row r="25" spans="1:6" ht="12.75" customHeight="1" x14ac:dyDescent="0.25">
      <c r="A25" s="8"/>
      <c r="B25" s="9"/>
      <c r="C25" s="9"/>
      <c r="D25" s="10"/>
      <c r="E25" s="69">
        <f>SUM($E$18:$E$24)/1</f>
        <v>139</v>
      </c>
      <c r="F25" s="11">
        <f>SUM($F$18:$F$24)/1</f>
        <v>230164.53</v>
      </c>
    </row>
    <row r="26" spans="1:6" ht="12.75" customHeight="1" x14ac:dyDescent="0.25">
      <c r="A26" s="72" t="s">
        <v>112</v>
      </c>
      <c r="B26" s="12" t="s">
        <v>111</v>
      </c>
      <c r="C26" s="12" t="s">
        <v>110</v>
      </c>
      <c r="D26" s="71">
        <v>16.489999999999998</v>
      </c>
      <c r="E26" s="14">
        <v>8000</v>
      </c>
      <c r="F26" s="70">
        <v>131920</v>
      </c>
    </row>
    <row r="27" spans="1:6" ht="12.75" customHeight="1" x14ac:dyDescent="0.25">
      <c r="A27" s="8"/>
      <c r="B27" s="9"/>
      <c r="C27" s="9"/>
      <c r="D27" s="10"/>
      <c r="E27" s="69">
        <f>SUM($E$26)/1</f>
        <v>8000</v>
      </c>
      <c r="F27" s="11">
        <f>SUM($F$26)/1</f>
        <v>131920</v>
      </c>
    </row>
    <row r="28" spans="1:6" ht="12.75" customHeight="1" x14ac:dyDescent="0.25">
      <c r="A28" s="72" t="s">
        <v>109</v>
      </c>
      <c r="B28" s="12" t="s">
        <v>108</v>
      </c>
      <c r="C28" s="12" t="s">
        <v>107</v>
      </c>
      <c r="D28" s="71">
        <v>4533.7650000000003</v>
      </c>
      <c r="E28" s="14">
        <v>17</v>
      </c>
      <c r="F28" s="70">
        <v>77074.009999999995</v>
      </c>
    </row>
    <row r="29" spans="1:6" ht="12.75" customHeight="1" x14ac:dyDescent="0.25">
      <c r="A29" s="8"/>
      <c r="B29" s="9"/>
      <c r="C29" s="9"/>
      <c r="D29" s="10"/>
      <c r="E29" s="69">
        <f>SUM($E$28)/1</f>
        <v>17</v>
      </c>
      <c r="F29" s="11">
        <f>SUM($F$28)/1</f>
        <v>77074.009999999995</v>
      </c>
    </row>
    <row r="30" spans="1:6" ht="12.75" customHeight="1" x14ac:dyDescent="0.25">
      <c r="A30" s="72" t="s">
        <v>106</v>
      </c>
      <c r="B30" s="12" t="s">
        <v>105</v>
      </c>
      <c r="C30" s="12" t="s">
        <v>104</v>
      </c>
      <c r="D30" s="71">
        <v>432.20400000000001</v>
      </c>
      <c r="E30" s="14">
        <v>50</v>
      </c>
      <c r="F30" s="70">
        <v>21610.2</v>
      </c>
    </row>
    <row r="31" spans="1:6" ht="12.75" customHeight="1" x14ac:dyDescent="0.25">
      <c r="A31" s="8"/>
      <c r="B31" s="9"/>
      <c r="C31" s="9"/>
      <c r="D31" s="10"/>
      <c r="E31" s="69">
        <f>SUM($E$30)/1</f>
        <v>50</v>
      </c>
      <c r="F31" s="11">
        <f>SUM($F$30)/1</f>
        <v>21610.2</v>
      </c>
    </row>
    <row r="32" spans="1:6" ht="12.75" customHeight="1" thickBot="1" x14ac:dyDescent="0.3">
      <c r="A32" s="68"/>
      <c r="B32" s="67"/>
      <c r="C32" s="67"/>
      <c r="D32" s="66"/>
      <c r="E32" s="65">
        <f>SUM($E$4:$E$31)/2</f>
        <v>8705</v>
      </c>
      <c r="F32" s="77">
        <f>SUM($F$4:$F$31)/2</f>
        <v>937472.52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7"/>
  <sheetViews>
    <sheetView workbookViewId="0">
      <selection activeCell="F4" sqref="F4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9.5546875" style="2" customWidth="1"/>
    <col min="258" max="258" width="32.88671875" style="2" customWidth="1"/>
    <col min="259" max="259" width="29.33203125" style="2" customWidth="1"/>
    <col min="260" max="260" width="24.88671875" style="2" customWidth="1"/>
    <col min="261" max="261" width="16.109375" style="2" customWidth="1"/>
    <col min="262" max="262" width="28.109375" style="2" customWidth="1"/>
    <col min="263" max="512" width="9.109375" style="2"/>
    <col min="513" max="513" width="9.5546875" style="2" customWidth="1"/>
    <col min="514" max="514" width="32.88671875" style="2" customWidth="1"/>
    <col min="515" max="515" width="29.33203125" style="2" customWidth="1"/>
    <col min="516" max="516" width="24.88671875" style="2" customWidth="1"/>
    <col min="517" max="517" width="16.109375" style="2" customWidth="1"/>
    <col min="518" max="518" width="28.109375" style="2" customWidth="1"/>
    <col min="519" max="768" width="9.109375" style="2"/>
    <col min="769" max="769" width="9.5546875" style="2" customWidth="1"/>
    <col min="770" max="770" width="32.88671875" style="2" customWidth="1"/>
    <col min="771" max="771" width="29.33203125" style="2" customWidth="1"/>
    <col min="772" max="772" width="24.88671875" style="2" customWidth="1"/>
    <col min="773" max="773" width="16.109375" style="2" customWidth="1"/>
    <col min="774" max="774" width="28.109375" style="2" customWidth="1"/>
    <col min="775" max="1024" width="9.109375" style="2"/>
    <col min="1025" max="1025" width="9.5546875" style="2" customWidth="1"/>
    <col min="1026" max="1026" width="32.88671875" style="2" customWidth="1"/>
    <col min="1027" max="1027" width="29.33203125" style="2" customWidth="1"/>
    <col min="1028" max="1028" width="24.8867187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9.5546875" style="2" customWidth="1"/>
    <col min="1282" max="1282" width="32.88671875" style="2" customWidth="1"/>
    <col min="1283" max="1283" width="29.33203125" style="2" customWidth="1"/>
    <col min="1284" max="1284" width="24.8867187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9.5546875" style="2" customWidth="1"/>
    <col min="1538" max="1538" width="32.88671875" style="2" customWidth="1"/>
    <col min="1539" max="1539" width="29.33203125" style="2" customWidth="1"/>
    <col min="1540" max="1540" width="24.8867187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9.5546875" style="2" customWidth="1"/>
    <col min="1794" max="1794" width="32.88671875" style="2" customWidth="1"/>
    <col min="1795" max="1795" width="29.33203125" style="2" customWidth="1"/>
    <col min="1796" max="1796" width="24.8867187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9.5546875" style="2" customWidth="1"/>
    <col min="2050" max="2050" width="32.88671875" style="2" customWidth="1"/>
    <col min="2051" max="2051" width="29.33203125" style="2" customWidth="1"/>
    <col min="2052" max="2052" width="24.8867187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9.5546875" style="2" customWidth="1"/>
    <col min="2306" max="2306" width="32.88671875" style="2" customWidth="1"/>
    <col min="2307" max="2307" width="29.33203125" style="2" customWidth="1"/>
    <col min="2308" max="2308" width="24.8867187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9.5546875" style="2" customWidth="1"/>
    <col min="2562" max="2562" width="32.88671875" style="2" customWidth="1"/>
    <col min="2563" max="2563" width="29.33203125" style="2" customWidth="1"/>
    <col min="2564" max="2564" width="24.8867187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9.5546875" style="2" customWidth="1"/>
    <col min="2818" max="2818" width="32.88671875" style="2" customWidth="1"/>
    <col min="2819" max="2819" width="29.33203125" style="2" customWidth="1"/>
    <col min="2820" max="2820" width="24.8867187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9.5546875" style="2" customWidth="1"/>
    <col min="3074" max="3074" width="32.88671875" style="2" customWidth="1"/>
    <col min="3075" max="3075" width="29.33203125" style="2" customWidth="1"/>
    <col min="3076" max="3076" width="24.8867187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9.5546875" style="2" customWidth="1"/>
    <col min="3330" max="3330" width="32.88671875" style="2" customWidth="1"/>
    <col min="3331" max="3331" width="29.33203125" style="2" customWidth="1"/>
    <col min="3332" max="3332" width="24.8867187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9.5546875" style="2" customWidth="1"/>
    <col min="3586" max="3586" width="32.88671875" style="2" customWidth="1"/>
    <col min="3587" max="3587" width="29.33203125" style="2" customWidth="1"/>
    <col min="3588" max="3588" width="24.8867187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9.5546875" style="2" customWidth="1"/>
    <col min="3842" max="3842" width="32.88671875" style="2" customWidth="1"/>
    <col min="3843" max="3843" width="29.33203125" style="2" customWidth="1"/>
    <col min="3844" max="3844" width="24.8867187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9.5546875" style="2" customWidth="1"/>
    <col min="4098" max="4098" width="32.88671875" style="2" customWidth="1"/>
    <col min="4099" max="4099" width="29.33203125" style="2" customWidth="1"/>
    <col min="4100" max="4100" width="24.8867187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9.5546875" style="2" customWidth="1"/>
    <col min="4354" max="4354" width="32.88671875" style="2" customWidth="1"/>
    <col min="4355" max="4355" width="29.33203125" style="2" customWidth="1"/>
    <col min="4356" max="4356" width="24.8867187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9.5546875" style="2" customWidth="1"/>
    <col min="4610" max="4610" width="32.88671875" style="2" customWidth="1"/>
    <col min="4611" max="4611" width="29.33203125" style="2" customWidth="1"/>
    <col min="4612" max="4612" width="24.8867187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9.5546875" style="2" customWidth="1"/>
    <col min="4866" max="4866" width="32.88671875" style="2" customWidth="1"/>
    <col min="4867" max="4867" width="29.33203125" style="2" customWidth="1"/>
    <col min="4868" max="4868" width="24.8867187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9.5546875" style="2" customWidth="1"/>
    <col min="5122" max="5122" width="32.88671875" style="2" customWidth="1"/>
    <col min="5123" max="5123" width="29.33203125" style="2" customWidth="1"/>
    <col min="5124" max="5124" width="24.8867187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9.5546875" style="2" customWidth="1"/>
    <col min="5378" max="5378" width="32.88671875" style="2" customWidth="1"/>
    <col min="5379" max="5379" width="29.33203125" style="2" customWidth="1"/>
    <col min="5380" max="5380" width="24.8867187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9.5546875" style="2" customWidth="1"/>
    <col min="5634" max="5634" width="32.88671875" style="2" customWidth="1"/>
    <col min="5635" max="5635" width="29.33203125" style="2" customWidth="1"/>
    <col min="5636" max="5636" width="24.8867187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9.5546875" style="2" customWidth="1"/>
    <col min="5890" max="5890" width="32.88671875" style="2" customWidth="1"/>
    <col min="5891" max="5891" width="29.33203125" style="2" customWidth="1"/>
    <col min="5892" max="5892" width="24.8867187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9.5546875" style="2" customWidth="1"/>
    <col min="6146" max="6146" width="32.88671875" style="2" customWidth="1"/>
    <col min="6147" max="6147" width="29.33203125" style="2" customWidth="1"/>
    <col min="6148" max="6148" width="24.8867187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9.5546875" style="2" customWidth="1"/>
    <col min="6402" max="6402" width="32.88671875" style="2" customWidth="1"/>
    <col min="6403" max="6403" width="29.33203125" style="2" customWidth="1"/>
    <col min="6404" max="6404" width="24.8867187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9.5546875" style="2" customWidth="1"/>
    <col min="6658" max="6658" width="32.88671875" style="2" customWidth="1"/>
    <col min="6659" max="6659" width="29.33203125" style="2" customWidth="1"/>
    <col min="6660" max="6660" width="24.8867187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9.5546875" style="2" customWidth="1"/>
    <col min="6914" max="6914" width="32.88671875" style="2" customWidth="1"/>
    <col min="6915" max="6915" width="29.33203125" style="2" customWidth="1"/>
    <col min="6916" max="6916" width="24.8867187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9.5546875" style="2" customWidth="1"/>
    <col min="7170" max="7170" width="32.88671875" style="2" customWidth="1"/>
    <col min="7171" max="7171" width="29.33203125" style="2" customWidth="1"/>
    <col min="7172" max="7172" width="24.8867187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9.5546875" style="2" customWidth="1"/>
    <col min="7426" max="7426" width="32.88671875" style="2" customWidth="1"/>
    <col min="7427" max="7427" width="29.33203125" style="2" customWidth="1"/>
    <col min="7428" max="7428" width="24.8867187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9.5546875" style="2" customWidth="1"/>
    <col min="7682" max="7682" width="32.88671875" style="2" customWidth="1"/>
    <col min="7683" max="7683" width="29.33203125" style="2" customWidth="1"/>
    <col min="7684" max="7684" width="24.8867187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9.5546875" style="2" customWidth="1"/>
    <col min="7938" max="7938" width="32.88671875" style="2" customWidth="1"/>
    <col min="7939" max="7939" width="29.33203125" style="2" customWidth="1"/>
    <col min="7940" max="7940" width="24.8867187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9.5546875" style="2" customWidth="1"/>
    <col min="8194" max="8194" width="32.88671875" style="2" customWidth="1"/>
    <col min="8195" max="8195" width="29.33203125" style="2" customWidth="1"/>
    <col min="8196" max="8196" width="24.8867187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9.5546875" style="2" customWidth="1"/>
    <col min="8450" max="8450" width="32.88671875" style="2" customWidth="1"/>
    <col min="8451" max="8451" width="29.33203125" style="2" customWidth="1"/>
    <col min="8452" max="8452" width="24.8867187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9.5546875" style="2" customWidth="1"/>
    <col min="8706" max="8706" width="32.88671875" style="2" customWidth="1"/>
    <col min="8707" max="8707" width="29.33203125" style="2" customWidth="1"/>
    <col min="8708" max="8708" width="24.8867187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9.5546875" style="2" customWidth="1"/>
    <col min="8962" max="8962" width="32.88671875" style="2" customWidth="1"/>
    <col min="8963" max="8963" width="29.33203125" style="2" customWidth="1"/>
    <col min="8964" max="8964" width="24.8867187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9.5546875" style="2" customWidth="1"/>
    <col min="9218" max="9218" width="32.88671875" style="2" customWidth="1"/>
    <col min="9219" max="9219" width="29.33203125" style="2" customWidth="1"/>
    <col min="9220" max="9220" width="24.8867187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9.5546875" style="2" customWidth="1"/>
    <col min="9474" max="9474" width="32.88671875" style="2" customWidth="1"/>
    <col min="9475" max="9475" width="29.33203125" style="2" customWidth="1"/>
    <col min="9476" max="9476" width="24.8867187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9.5546875" style="2" customWidth="1"/>
    <col min="9730" max="9730" width="32.88671875" style="2" customWidth="1"/>
    <col min="9731" max="9731" width="29.33203125" style="2" customWidth="1"/>
    <col min="9732" max="9732" width="24.8867187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9.5546875" style="2" customWidth="1"/>
    <col min="9986" max="9986" width="32.88671875" style="2" customWidth="1"/>
    <col min="9987" max="9987" width="29.33203125" style="2" customWidth="1"/>
    <col min="9988" max="9988" width="24.8867187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9.5546875" style="2" customWidth="1"/>
    <col min="10242" max="10242" width="32.88671875" style="2" customWidth="1"/>
    <col min="10243" max="10243" width="29.33203125" style="2" customWidth="1"/>
    <col min="10244" max="10244" width="24.8867187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9.5546875" style="2" customWidth="1"/>
    <col min="10498" max="10498" width="32.88671875" style="2" customWidth="1"/>
    <col min="10499" max="10499" width="29.33203125" style="2" customWidth="1"/>
    <col min="10500" max="10500" width="24.8867187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9.5546875" style="2" customWidth="1"/>
    <col min="10754" max="10754" width="32.88671875" style="2" customWidth="1"/>
    <col min="10755" max="10755" width="29.33203125" style="2" customWidth="1"/>
    <col min="10756" max="10756" width="24.8867187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9.5546875" style="2" customWidth="1"/>
    <col min="11010" max="11010" width="32.88671875" style="2" customWidth="1"/>
    <col min="11011" max="11011" width="29.33203125" style="2" customWidth="1"/>
    <col min="11012" max="11012" width="24.8867187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9.5546875" style="2" customWidth="1"/>
    <col min="11266" max="11266" width="32.88671875" style="2" customWidth="1"/>
    <col min="11267" max="11267" width="29.33203125" style="2" customWidth="1"/>
    <col min="11268" max="11268" width="24.8867187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9.5546875" style="2" customWidth="1"/>
    <col min="11522" max="11522" width="32.88671875" style="2" customWidth="1"/>
    <col min="11523" max="11523" width="29.33203125" style="2" customWidth="1"/>
    <col min="11524" max="11524" width="24.8867187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9.5546875" style="2" customWidth="1"/>
    <col min="11778" max="11778" width="32.88671875" style="2" customWidth="1"/>
    <col min="11779" max="11779" width="29.33203125" style="2" customWidth="1"/>
    <col min="11780" max="11780" width="24.8867187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9.5546875" style="2" customWidth="1"/>
    <col min="12034" max="12034" width="32.88671875" style="2" customWidth="1"/>
    <col min="12035" max="12035" width="29.33203125" style="2" customWidth="1"/>
    <col min="12036" max="12036" width="24.8867187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9.5546875" style="2" customWidth="1"/>
    <col min="12290" max="12290" width="32.88671875" style="2" customWidth="1"/>
    <col min="12291" max="12291" width="29.33203125" style="2" customWidth="1"/>
    <col min="12292" max="12292" width="24.8867187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9.5546875" style="2" customWidth="1"/>
    <col min="12546" max="12546" width="32.88671875" style="2" customWidth="1"/>
    <col min="12547" max="12547" width="29.33203125" style="2" customWidth="1"/>
    <col min="12548" max="12548" width="24.8867187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9.5546875" style="2" customWidth="1"/>
    <col min="12802" max="12802" width="32.88671875" style="2" customWidth="1"/>
    <col min="12803" max="12803" width="29.33203125" style="2" customWidth="1"/>
    <col min="12804" max="12804" width="24.8867187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9.5546875" style="2" customWidth="1"/>
    <col min="13058" max="13058" width="32.88671875" style="2" customWidth="1"/>
    <col min="13059" max="13059" width="29.33203125" style="2" customWidth="1"/>
    <col min="13060" max="13060" width="24.8867187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9.5546875" style="2" customWidth="1"/>
    <col min="13314" max="13314" width="32.88671875" style="2" customWidth="1"/>
    <col min="13315" max="13315" width="29.33203125" style="2" customWidth="1"/>
    <col min="13316" max="13316" width="24.8867187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9.5546875" style="2" customWidth="1"/>
    <col min="13570" max="13570" width="32.88671875" style="2" customWidth="1"/>
    <col min="13571" max="13571" width="29.33203125" style="2" customWidth="1"/>
    <col min="13572" max="13572" width="24.8867187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9.5546875" style="2" customWidth="1"/>
    <col min="13826" max="13826" width="32.88671875" style="2" customWidth="1"/>
    <col min="13827" max="13827" width="29.33203125" style="2" customWidth="1"/>
    <col min="13828" max="13828" width="24.8867187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9.5546875" style="2" customWidth="1"/>
    <col min="14082" max="14082" width="32.88671875" style="2" customWidth="1"/>
    <col min="14083" max="14083" width="29.33203125" style="2" customWidth="1"/>
    <col min="14084" max="14084" width="24.8867187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9.5546875" style="2" customWidth="1"/>
    <col min="14338" max="14338" width="32.88671875" style="2" customWidth="1"/>
    <col min="14339" max="14339" width="29.33203125" style="2" customWidth="1"/>
    <col min="14340" max="14340" width="24.8867187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9.5546875" style="2" customWidth="1"/>
    <col min="14594" max="14594" width="32.88671875" style="2" customWidth="1"/>
    <col min="14595" max="14595" width="29.33203125" style="2" customWidth="1"/>
    <col min="14596" max="14596" width="24.8867187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9.5546875" style="2" customWidth="1"/>
    <col min="14850" max="14850" width="32.88671875" style="2" customWidth="1"/>
    <col min="14851" max="14851" width="29.33203125" style="2" customWidth="1"/>
    <col min="14852" max="14852" width="24.8867187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9.5546875" style="2" customWidth="1"/>
    <col min="15106" max="15106" width="32.88671875" style="2" customWidth="1"/>
    <col min="15107" max="15107" width="29.33203125" style="2" customWidth="1"/>
    <col min="15108" max="15108" width="24.8867187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9.5546875" style="2" customWidth="1"/>
    <col min="15362" max="15362" width="32.88671875" style="2" customWidth="1"/>
    <col min="15363" max="15363" width="29.33203125" style="2" customWidth="1"/>
    <col min="15364" max="15364" width="24.8867187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9.5546875" style="2" customWidth="1"/>
    <col min="15618" max="15618" width="32.88671875" style="2" customWidth="1"/>
    <col min="15619" max="15619" width="29.33203125" style="2" customWidth="1"/>
    <col min="15620" max="15620" width="24.8867187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9.5546875" style="2" customWidth="1"/>
    <col min="15874" max="15874" width="32.88671875" style="2" customWidth="1"/>
    <col min="15875" max="15875" width="29.33203125" style="2" customWidth="1"/>
    <col min="15876" max="15876" width="24.8867187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9.5546875" style="2" customWidth="1"/>
    <col min="16130" max="16130" width="32.88671875" style="2" customWidth="1"/>
    <col min="16131" max="16131" width="29.33203125" style="2" customWidth="1"/>
    <col min="16132" max="16132" width="24.8867187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144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142</v>
      </c>
      <c r="B4" s="12" t="s">
        <v>141</v>
      </c>
      <c r="C4" s="12" t="s">
        <v>143</v>
      </c>
      <c r="D4" s="71">
        <v>48.631799999999998</v>
      </c>
      <c r="E4" s="14">
        <v>2080</v>
      </c>
      <c r="F4" s="70">
        <v>101154.14</v>
      </c>
    </row>
    <row r="5" spans="1:6" ht="12.75" customHeight="1" x14ac:dyDescent="0.25">
      <c r="A5" s="72" t="s">
        <v>142</v>
      </c>
      <c r="B5" s="12" t="s">
        <v>141</v>
      </c>
      <c r="C5" s="12" t="s">
        <v>140</v>
      </c>
      <c r="D5" s="71">
        <v>48.126190000000001</v>
      </c>
      <c r="E5" s="14">
        <v>370</v>
      </c>
      <c r="F5" s="70">
        <v>17806.689999999999</v>
      </c>
    </row>
    <row r="6" spans="1:6" ht="12.75" customHeight="1" x14ac:dyDescent="0.25">
      <c r="A6" s="8"/>
      <c r="B6" s="9"/>
      <c r="C6" s="9"/>
      <c r="D6" s="10"/>
      <c r="E6" s="69">
        <f>SUM($E$4:$E$5)/1</f>
        <v>2450</v>
      </c>
      <c r="F6" s="11">
        <f>SUM($F$4:$F$5)/1</f>
        <v>118960.83</v>
      </c>
    </row>
    <row r="7" spans="1:6" ht="12.75" customHeight="1" thickBot="1" x14ac:dyDescent="0.3">
      <c r="A7" s="68"/>
      <c r="B7" s="67"/>
      <c r="C7" s="67"/>
      <c r="D7" s="66"/>
      <c r="E7" s="65">
        <f>SUM($E$4:$E$6)/2</f>
        <v>2450</v>
      </c>
      <c r="F7" s="78">
        <f>SUM($F$4:$F$6)/2</f>
        <v>118960.83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28"/>
  <sheetViews>
    <sheetView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13.109375" style="2" customWidth="1"/>
    <col min="258" max="258" width="32.88671875" style="2" customWidth="1"/>
    <col min="259" max="259" width="29.33203125" style="2" customWidth="1"/>
    <col min="260" max="260" width="0.33203125" style="2" customWidth="1"/>
    <col min="261" max="261" width="16.109375" style="2" customWidth="1"/>
    <col min="262" max="262" width="28.109375" style="2" customWidth="1"/>
    <col min="263" max="512" width="9.109375" style="2"/>
    <col min="513" max="513" width="13.109375" style="2" customWidth="1"/>
    <col min="514" max="514" width="32.88671875" style="2" customWidth="1"/>
    <col min="515" max="515" width="29.33203125" style="2" customWidth="1"/>
    <col min="516" max="516" width="0.33203125" style="2" customWidth="1"/>
    <col min="517" max="517" width="16.109375" style="2" customWidth="1"/>
    <col min="518" max="518" width="28.109375" style="2" customWidth="1"/>
    <col min="519" max="768" width="9.109375" style="2"/>
    <col min="769" max="769" width="13.109375" style="2" customWidth="1"/>
    <col min="770" max="770" width="32.88671875" style="2" customWidth="1"/>
    <col min="771" max="771" width="29.33203125" style="2" customWidth="1"/>
    <col min="772" max="772" width="0.33203125" style="2" customWidth="1"/>
    <col min="773" max="773" width="16.109375" style="2" customWidth="1"/>
    <col min="774" max="774" width="28.109375" style="2" customWidth="1"/>
    <col min="775" max="1024" width="9.109375" style="2"/>
    <col min="1025" max="1025" width="13.109375" style="2" customWidth="1"/>
    <col min="1026" max="1026" width="32.88671875" style="2" customWidth="1"/>
    <col min="1027" max="1027" width="29.33203125" style="2" customWidth="1"/>
    <col min="1028" max="1028" width="0.3320312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13.109375" style="2" customWidth="1"/>
    <col min="1282" max="1282" width="32.88671875" style="2" customWidth="1"/>
    <col min="1283" max="1283" width="29.33203125" style="2" customWidth="1"/>
    <col min="1284" max="1284" width="0.3320312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13.109375" style="2" customWidth="1"/>
    <col min="1538" max="1538" width="32.88671875" style="2" customWidth="1"/>
    <col min="1539" max="1539" width="29.33203125" style="2" customWidth="1"/>
    <col min="1540" max="1540" width="0.3320312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13.109375" style="2" customWidth="1"/>
    <col min="1794" max="1794" width="32.88671875" style="2" customWidth="1"/>
    <col min="1795" max="1795" width="29.33203125" style="2" customWidth="1"/>
    <col min="1796" max="1796" width="0.3320312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13.109375" style="2" customWidth="1"/>
    <col min="2050" max="2050" width="32.88671875" style="2" customWidth="1"/>
    <col min="2051" max="2051" width="29.33203125" style="2" customWidth="1"/>
    <col min="2052" max="2052" width="0.3320312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13.109375" style="2" customWidth="1"/>
    <col min="2306" max="2306" width="32.88671875" style="2" customWidth="1"/>
    <col min="2307" max="2307" width="29.33203125" style="2" customWidth="1"/>
    <col min="2308" max="2308" width="0.3320312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13.109375" style="2" customWidth="1"/>
    <col min="2562" max="2562" width="32.88671875" style="2" customWidth="1"/>
    <col min="2563" max="2563" width="29.33203125" style="2" customWidth="1"/>
    <col min="2564" max="2564" width="0.3320312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13.109375" style="2" customWidth="1"/>
    <col min="2818" max="2818" width="32.88671875" style="2" customWidth="1"/>
    <col min="2819" max="2819" width="29.33203125" style="2" customWidth="1"/>
    <col min="2820" max="2820" width="0.3320312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13.109375" style="2" customWidth="1"/>
    <col min="3074" max="3074" width="32.88671875" style="2" customWidth="1"/>
    <col min="3075" max="3075" width="29.33203125" style="2" customWidth="1"/>
    <col min="3076" max="3076" width="0.3320312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13.109375" style="2" customWidth="1"/>
    <col min="3330" max="3330" width="32.88671875" style="2" customWidth="1"/>
    <col min="3331" max="3331" width="29.33203125" style="2" customWidth="1"/>
    <col min="3332" max="3332" width="0.3320312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13.109375" style="2" customWidth="1"/>
    <col min="3586" max="3586" width="32.88671875" style="2" customWidth="1"/>
    <col min="3587" max="3587" width="29.33203125" style="2" customWidth="1"/>
    <col min="3588" max="3588" width="0.3320312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13.109375" style="2" customWidth="1"/>
    <col min="3842" max="3842" width="32.88671875" style="2" customWidth="1"/>
    <col min="3843" max="3843" width="29.33203125" style="2" customWidth="1"/>
    <col min="3844" max="3844" width="0.3320312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13.109375" style="2" customWidth="1"/>
    <col min="4098" max="4098" width="32.88671875" style="2" customWidth="1"/>
    <col min="4099" max="4099" width="29.33203125" style="2" customWidth="1"/>
    <col min="4100" max="4100" width="0.3320312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13.109375" style="2" customWidth="1"/>
    <col min="4354" max="4354" width="32.88671875" style="2" customWidth="1"/>
    <col min="4355" max="4355" width="29.33203125" style="2" customWidth="1"/>
    <col min="4356" max="4356" width="0.3320312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13.109375" style="2" customWidth="1"/>
    <col min="4610" max="4610" width="32.88671875" style="2" customWidth="1"/>
    <col min="4611" max="4611" width="29.33203125" style="2" customWidth="1"/>
    <col min="4612" max="4612" width="0.3320312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13.109375" style="2" customWidth="1"/>
    <col min="4866" max="4866" width="32.88671875" style="2" customWidth="1"/>
    <col min="4867" max="4867" width="29.33203125" style="2" customWidth="1"/>
    <col min="4868" max="4868" width="0.3320312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13.109375" style="2" customWidth="1"/>
    <col min="5122" max="5122" width="32.88671875" style="2" customWidth="1"/>
    <col min="5123" max="5123" width="29.33203125" style="2" customWidth="1"/>
    <col min="5124" max="5124" width="0.3320312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13.109375" style="2" customWidth="1"/>
    <col min="5378" max="5378" width="32.88671875" style="2" customWidth="1"/>
    <col min="5379" max="5379" width="29.33203125" style="2" customWidth="1"/>
    <col min="5380" max="5380" width="0.3320312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13.109375" style="2" customWidth="1"/>
    <col min="5634" max="5634" width="32.88671875" style="2" customWidth="1"/>
    <col min="5635" max="5635" width="29.33203125" style="2" customWidth="1"/>
    <col min="5636" max="5636" width="0.3320312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13.109375" style="2" customWidth="1"/>
    <col min="5890" max="5890" width="32.88671875" style="2" customWidth="1"/>
    <col min="5891" max="5891" width="29.33203125" style="2" customWidth="1"/>
    <col min="5892" max="5892" width="0.3320312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13.109375" style="2" customWidth="1"/>
    <col min="6146" max="6146" width="32.88671875" style="2" customWidth="1"/>
    <col min="6147" max="6147" width="29.33203125" style="2" customWidth="1"/>
    <col min="6148" max="6148" width="0.3320312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13.109375" style="2" customWidth="1"/>
    <col min="6402" max="6402" width="32.88671875" style="2" customWidth="1"/>
    <col min="6403" max="6403" width="29.33203125" style="2" customWidth="1"/>
    <col min="6404" max="6404" width="0.3320312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13.109375" style="2" customWidth="1"/>
    <col min="6658" max="6658" width="32.88671875" style="2" customWidth="1"/>
    <col min="6659" max="6659" width="29.33203125" style="2" customWidth="1"/>
    <col min="6660" max="6660" width="0.3320312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13.109375" style="2" customWidth="1"/>
    <col min="6914" max="6914" width="32.88671875" style="2" customWidth="1"/>
    <col min="6915" max="6915" width="29.33203125" style="2" customWidth="1"/>
    <col min="6916" max="6916" width="0.3320312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13.109375" style="2" customWidth="1"/>
    <col min="7170" max="7170" width="32.88671875" style="2" customWidth="1"/>
    <col min="7171" max="7171" width="29.33203125" style="2" customWidth="1"/>
    <col min="7172" max="7172" width="0.3320312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13.109375" style="2" customWidth="1"/>
    <col min="7426" max="7426" width="32.88671875" style="2" customWidth="1"/>
    <col min="7427" max="7427" width="29.33203125" style="2" customWidth="1"/>
    <col min="7428" max="7428" width="0.3320312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13.109375" style="2" customWidth="1"/>
    <col min="7682" max="7682" width="32.88671875" style="2" customWidth="1"/>
    <col min="7683" max="7683" width="29.33203125" style="2" customWidth="1"/>
    <col min="7684" max="7684" width="0.3320312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13.109375" style="2" customWidth="1"/>
    <col min="7938" max="7938" width="32.88671875" style="2" customWidth="1"/>
    <col min="7939" max="7939" width="29.33203125" style="2" customWidth="1"/>
    <col min="7940" max="7940" width="0.3320312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13.109375" style="2" customWidth="1"/>
    <col min="8194" max="8194" width="32.88671875" style="2" customWidth="1"/>
    <col min="8195" max="8195" width="29.33203125" style="2" customWidth="1"/>
    <col min="8196" max="8196" width="0.3320312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13.109375" style="2" customWidth="1"/>
    <col min="8450" max="8450" width="32.88671875" style="2" customWidth="1"/>
    <col min="8451" max="8451" width="29.33203125" style="2" customWidth="1"/>
    <col min="8452" max="8452" width="0.3320312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13.109375" style="2" customWidth="1"/>
    <col min="8706" max="8706" width="32.88671875" style="2" customWidth="1"/>
    <col min="8707" max="8707" width="29.33203125" style="2" customWidth="1"/>
    <col min="8708" max="8708" width="0.3320312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13.109375" style="2" customWidth="1"/>
    <col min="8962" max="8962" width="32.88671875" style="2" customWidth="1"/>
    <col min="8963" max="8963" width="29.33203125" style="2" customWidth="1"/>
    <col min="8964" max="8964" width="0.3320312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13.109375" style="2" customWidth="1"/>
    <col min="9218" max="9218" width="32.88671875" style="2" customWidth="1"/>
    <col min="9219" max="9219" width="29.33203125" style="2" customWidth="1"/>
    <col min="9220" max="9220" width="0.3320312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13.109375" style="2" customWidth="1"/>
    <col min="9474" max="9474" width="32.88671875" style="2" customWidth="1"/>
    <col min="9475" max="9475" width="29.33203125" style="2" customWidth="1"/>
    <col min="9476" max="9476" width="0.3320312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13.109375" style="2" customWidth="1"/>
    <col min="9730" max="9730" width="32.88671875" style="2" customWidth="1"/>
    <col min="9731" max="9731" width="29.33203125" style="2" customWidth="1"/>
    <col min="9732" max="9732" width="0.3320312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13.109375" style="2" customWidth="1"/>
    <col min="9986" max="9986" width="32.88671875" style="2" customWidth="1"/>
    <col min="9987" max="9987" width="29.33203125" style="2" customWidth="1"/>
    <col min="9988" max="9988" width="0.3320312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13.109375" style="2" customWidth="1"/>
    <col min="10242" max="10242" width="32.88671875" style="2" customWidth="1"/>
    <col min="10243" max="10243" width="29.33203125" style="2" customWidth="1"/>
    <col min="10244" max="10244" width="0.3320312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13.109375" style="2" customWidth="1"/>
    <col min="10498" max="10498" width="32.88671875" style="2" customWidth="1"/>
    <col min="10499" max="10499" width="29.33203125" style="2" customWidth="1"/>
    <col min="10500" max="10500" width="0.3320312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13.109375" style="2" customWidth="1"/>
    <col min="10754" max="10754" width="32.88671875" style="2" customWidth="1"/>
    <col min="10755" max="10755" width="29.33203125" style="2" customWidth="1"/>
    <col min="10756" max="10756" width="0.3320312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13.109375" style="2" customWidth="1"/>
    <col min="11010" max="11010" width="32.88671875" style="2" customWidth="1"/>
    <col min="11011" max="11011" width="29.33203125" style="2" customWidth="1"/>
    <col min="11012" max="11012" width="0.3320312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13.109375" style="2" customWidth="1"/>
    <col min="11266" max="11266" width="32.88671875" style="2" customWidth="1"/>
    <col min="11267" max="11267" width="29.33203125" style="2" customWidth="1"/>
    <col min="11268" max="11268" width="0.3320312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13.109375" style="2" customWidth="1"/>
    <col min="11522" max="11522" width="32.88671875" style="2" customWidth="1"/>
    <col min="11523" max="11523" width="29.33203125" style="2" customWidth="1"/>
    <col min="11524" max="11524" width="0.3320312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13.109375" style="2" customWidth="1"/>
    <col min="11778" max="11778" width="32.88671875" style="2" customWidth="1"/>
    <col min="11779" max="11779" width="29.33203125" style="2" customWidth="1"/>
    <col min="11780" max="11780" width="0.3320312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13.109375" style="2" customWidth="1"/>
    <col min="12034" max="12034" width="32.88671875" style="2" customWidth="1"/>
    <col min="12035" max="12035" width="29.33203125" style="2" customWidth="1"/>
    <col min="12036" max="12036" width="0.3320312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13.109375" style="2" customWidth="1"/>
    <col min="12290" max="12290" width="32.88671875" style="2" customWidth="1"/>
    <col min="12291" max="12291" width="29.33203125" style="2" customWidth="1"/>
    <col min="12292" max="12292" width="0.3320312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13.109375" style="2" customWidth="1"/>
    <col min="12546" max="12546" width="32.88671875" style="2" customWidth="1"/>
    <col min="12547" max="12547" width="29.33203125" style="2" customWidth="1"/>
    <col min="12548" max="12548" width="0.3320312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13.109375" style="2" customWidth="1"/>
    <col min="12802" max="12802" width="32.88671875" style="2" customWidth="1"/>
    <col min="12803" max="12803" width="29.33203125" style="2" customWidth="1"/>
    <col min="12804" max="12804" width="0.3320312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13.109375" style="2" customWidth="1"/>
    <col min="13058" max="13058" width="32.88671875" style="2" customWidth="1"/>
    <col min="13059" max="13059" width="29.33203125" style="2" customWidth="1"/>
    <col min="13060" max="13060" width="0.3320312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13.109375" style="2" customWidth="1"/>
    <col min="13314" max="13314" width="32.88671875" style="2" customWidth="1"/>
    <col min="13315" max="13315" width="29.33203125" style="2" customWidth="1"/>
    <col min="13316" max="13316" width="0.3320312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13.109375" style="2" customWidth="1"/>
    <col min="13570" max="13570" width="32.88671875" style="2" customWidth="1"/>
    <col min="13571" max="13571" width="29.33203125" style="2" customWidth="1"/>
    <col min="13572" max="13572" width="0.3320312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13.109375" style="2" customWidth="1"/>
    <col min="13826" max="13826" width="32.88671875" style="2" customWidth="1"/>
    <col min="13827" max="13827" width="29.33203125" style="2" customWidth="1"/>
    <col min="13828" max="13828" width="0.3320312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13.109375" style="2" customWidth="1"/>
    <col min="14082" max="14082" width="32.88671875" style="2" customWidth="1"/>
    <col min="14083" max="14083" width="29.33203125" style="2" customWidth="1"/>
    <col min="14084" max="14084" width="0.3320312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13.109375" style="2" customWidth="1"/>
    <col min="14338" max="14338" width="32.88671875" style="2" customWidth="1"/>
    <col min="14339" max="14339" width="29.33203125" style="2" customWidth="1"/>
    <col min="14340" max="14340" width="0.3320312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13.109375" style="2" customWidth="1"/>
    <col min="14594" max="14594" width="32.88671875" style="2" customWidth="1"/>
    <col min="14595" max="14595" width="29.33203125" style="2" customWidth="1"/>
    <col min="14596" max="14596" width="0.3320312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13.109375" style="2" customWidth="1"/>
    <col min="14850" max="14850" width="32.88671875" style="2" customWidth="1"/>
    <col min="14851" max="14851" width="29.33203125" style="2" customWidth="1"/>
    <col min="14852" max="14852" width="0.3320312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13.109375" style="2" customWidth="1"/>
    <col min="15106" max="15106" width="32.88671875" style="2" customWidth="1"/>
    <col min="15107" max="15107" width="29.33203125" style="2" customWidth="1"/>
    <col min="15108" max="15108" width="0.3320312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13.109375" style="2" customWidth="1"/>
    <col min="15362" max="15362" width="32.88671875" style="2" customWidth="1"/>
    <col min="15363" max="15363" width="29.33203125" style="2" customWidth="1"/>
    <col min="15364" max="15364" width="0.3320312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13.109375" style="2" customWidth="1"/>
    <col min="15618" max="15618" width="32.88671875" style="2" customWidth="1"/>
    <col min="15619" max="15619" width="29.33203125" style="2" customWidth="1"/>
    <col min="15620" max="15620" width="0.3320312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13.109375" style="2" customWidth="1"/>
    <col min="15874" max="15874" width="32.88671875" style="2" customWidth="1"/>
    <col min="15875" max="15875" width="29.33203125" style="2" customWidth="1"/>
    <col min="15876" max="15876" width="0.3320312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13.109375" style="2" customWidth="1"/>
    <col min="16130" max="16130" width="32.88671875" style="2" customWidth="1"/>
    <col min="16131" max="16131" width="29.33203125" style="2" customWidth="1"/>
    <col min="16132" max="16132" width="0.3320312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181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180</v>
      </c>
      <c r="B4" s="12" t="s">
        <v>179</v>
      </c>
      <c r="C4" s="12" t="s">
        <v>178</v>
      </c>
      <c r="D4" s="71">
        <v>2611.5340000000001</v>
      </c>
      <c r="E4" s="14">
        <v>13</v>
      </c>
      <c r="F4" s="70">
        <v>33949.94</v>
      </c>
    </row>
    <row r="5" spans="1:6" ht="12.75" customHeight="1" x14ac:dyDescent="0.25">
      <c r="A5" s="8"/>
      <c r="B5" s="9"/>
      <c r="C5" s="9"/>
      <c r="D5" s="10"/>
      <c r="E5" s="69">
        <f>SUM($E$4)/1</f>
        <v>13</v>
      </c>
      <c r="F5" s="11">
        <f>SUM($F$4)/1</f>
        <v>33949.94</v>
      </c>
    </row>
    <row r="6" spans="1:6" ht="12.75" customHeight="1" x14ac:dyDescent="0.25">
      <c r="A6" s="72" t="s">
        <v>177</v>
      </c>
      <c r="B6" s="12" t="s">
        <v>176</v>
      </c>
      <c r="C6" s="12" t="s">
        <v>175</v>
      </c>
      <c r="D6" s="71">
        <v>4032.8</v>
      </c>
      <c r="E6" s="14">
        <v>9</v>
      </c>
      <c r="F6" s="70">
        <v>36295.199999999997</v>
      </c>
    </row>
    <row r="7" spans="1:6" ht="12.75" customHeight="1" x14ac:dyDescent="0.25">
      <c r="A7" s="8"/>
      <c r="B7" s="9"/>
      <c r="C7" s="9"/>
      <c r="D7" s="10"/>
      <c r="E7" s="69">
        <f>SUM($E$6)/1</f>
        <v>9</v>
      </c>
      <c r="F7" s="11">
        <f>SUM($F$6)/1</f>
        <v>36295.199999999997</v>
      </c>
    </row>
    <row r="8" spans="1:6" ht="12.75" customHeight="1" x14ac:dyDescent="0.25">
      <c r="A8" s="72" t="s">
        <v>174</v>
      </c>
      <c r="B8" s="12" t="s">
        <v>173</v>
      </c>
      <c r="C8" s="12" t="s">
        <v>172</v>
      </c>
      <c r="D8" s="71">
        <v>4399.9319999999998</v>
      </c>
      <c r="E8" s="14">
        <v>9</v>
      </c>
      <c r="F8" s="70">
        <v>39599.39</v>
      </c>
    </row>
    <row r="9" spans="1:6" ht="12.75" customHeight="1" x14ac:dyDescent="0.25">
      <c r="A9" s="8"/>
      <c r="B9" s="9"/>
      <c r="C9" s="9"/>
      <c r="D9" s="10"/>
      <c r="E9" s="69">
        <f>SUM($E$8)/1</f>
        <v>9</v>
      </c>
      <c r="F9" s="11">
        <f>SUM($F$8)/1</f>
        <v>39599.39</v>
      </c>
    </row>
    <row r="10" spans="1:6" ht="12.75" customHeight="1" x14ac:dyDescent="0.25">
      <c r="A10" s="72" t="s">
        <v>171</v>
      </c>
      <c r="B10" s="12" t="s">
        <v>170</v>
      </c>
      <c r="C10" s="12" t="s">
        <v>169</v>
      </c>
      <c r="D10" s="71">
        <v>4256.9570000000003</v>
      </c>
      <c r="E10" s="14">
        <v>0</v>
      </c>
      <c r="F10" s="70">
        <v>0</v>
      </c>
    </row>
    <row r="11" spans="1:6" ht="12.75" customHeight="1" x14ac:dyDescent="0.25">
      <c r="A11" s="8"/>
      <c r="B11" s="9"/>
      <c r="C11" s="9"/>
      <c r="D11" s="10"/>
      <c r="E11" s="69">
        <f>SUM($E$10)/1</f>
        <v>0</v>
      </c>
      <c r="F11" s="11">
        <f>SUM($F$10)/1</f>
        <v>0</v>
      </c>
    </row>
    <row r="12" spans="1:6" ht="12.75" customHeight="1" x14ac:dyDescent="0.25">
      <c r="A12" s="72" t="s">
        <v>168</v>
      </c>
      <c r="B12" s="12" t="s">
        <v>167</v>
      </c>
      <c r="C12" s="12" t="s">
        <v>166</v>
      </c>
      <c r="D12" s="71">
        <v>4695.2749999999996</v>
      </c>
      <c r="E12" s="14">
        <v>42</v>
      </c>
      <c r="F12" s="70">
        <v>197201.57</v>
      </c>
    </row>
    <row r="13" spans="1:6" ht="12.75" customHeight="1" x14ac:dyDescent="0.25">
      <c r="A13" s="8"/>
      <c r="B13" s="9"/>
      <c r="C13" s="9"/>
      <c r="D13" s="10"/>
      <c r="E13" s="69">
        <f>SUM($E$12)/1</f>
        <v>42</v>
      </c>
      <c r="F13" s="11">
        <f>SUM($F$12)/1</f>
        <v>197201.57</v>
      </c>
    </row>
    <row r="14" spans="1:6" ht="12.75" customHeight="1" x14ac:dyDescent="0.25">
      <c r="A14" s="72" t="s">
        <v>165</v>
      </c>
      <c r="B14" s="12" t="s">
        <v>164</v>
      </c>
      <c r="C14" s="12" t="s">
        <v>163</v>
      </c>
      <c r="D14" s="71">
        <v>4857.777</v>
      </c>
      <c r="E14" s="14">
        <v>21</v>
      </c>
      <c r="F14" s="70">
        <v>102013.31</v>
      </c>
    </row>
    <row r="15" spans="1:6" ht="12.75" customHeight="1" x14ac:dyDescent="0.25">
      <c r="A15" s="8"/>
      <c r="B15" s="9"/>
      <c r="C15" s="9"/>
      <c r="D15" s="10"/>
      <c r="E15" s="69">
        <f>SUM($E$14)/1</f>
        <v>21</v>
      </c>
      <c r="F15" s="11">
        <f>SUM($F$14)/1</f>
        <v>102013.31</v>
      </c>
    </row>
    <row r="16" spans="1:6" ht="12.75" customHeight="1" x14ac:dyDescent="0.25">
      <c r="A16" s="72" t="s">
        <v>162</v>
      </c>
      <c r="B16" s="12" t="s">
        <v>161</v>
      </c>
      <c r="C16" s="12" t="s">
        <v>160</v>
      </c>
      <c r="D16" s="71">
        <v>3769.5630000000001</v>
      </c>
      <c r="E16" s="14">
        <v>10</v>
      </c>
      <c r="F16" s="70">
        <v>37695.629999999997</v>
      </c>
    </row>
    <row r="17" spans="1:6" ht="12.75" customHeight="1" x14ac:dyDescent="0.25">
      <c r="A17" s="8"/>
      <c r="B17" s="9"/>
      <c r="C17" s="9"/>
      <c r="D17" s="10"/>
      <c r="E17" s="69">
        <f>SUM($E$16)/1</f>
        <v>10</v>
      </c>
      <c r="F17" s="11">
        <f>SUM($F$16)/1</f>
        <v>37695.629999999997</v>
      </c>
    </row>
    <row r="18" spans="1:6" ht="12.75" customHeight="1" x14ac:dyDescent="0.25">
      <c r="A18" s="72" t="s">
        <v>159</v>
      </c>
      <c r="B18" s="12" t="s">
        <v>158</v>
      </c>
      <c r="C18" s="12" t="s">
        <v>157</v>
      </c>
      <c r="D18" s="71">
        <v>5485.6239999999998</v>
      </c>
      <c r="E18" s="14">
        <v>9</v>
      </c>
      <c r="F18" s="70">
        <v>49370.61</v>
      </c>
    </row>
    <row r="19" spans="1:6" ht="12.75" customHeight="1" x14ac:dyDescent="0.25">
      <c r="A19" s="8"/>
      <c r="B19" s="9"/>
      <c r="C19" s="9"/>
      <c r="D19" s="10"/>
      <c r="E19" s="69">
        <f>SUM($E$18)/1</f>
        <v>9</v>
      </c>
      <c r="F19" s="11">
        <f>SUM($F$18)/1</f>
        <v>49370.61</v>
      </c>
    </row>
    <row r="20" spans="1:6" ht="12.75" customHeight="1" x14ac:dyDescent="0.25">
      <c r="A20" s="72" t="s">
        <v>156</v>
      </c>
      <c r="B20" s="12" t="s">
        <v>155</v>
      </c>
      <c r="C20" s="12" t="s">
        <v>154</v>
      </c>
      <c r="D20" s="71">
        <v>4566</v>
      </c>
      <c r="E20" s="14">
        <v>5</v>
      </c>
      <c r="F20" s="70">
        <v>22830</v>
      </c>
    </row>
    <row r="21" spans="1:6" ht="12.75" customHeight="1" x14ac:dyDescent="0.25">
      <c r="A21" s="8"/>
      <c r="B21" s="9"/>
      <c r="C21" s="9"/>
      <c r="D21" s="10"/>
      <c r="E21" s="69">
        <f>SUM($E$20)/1</f>
        <v>5</v>
      </c>
      <c r="F21" s="11">
        <f>SUM($F$20)/1</f>
        <v>22830</v>
      </c>
    </row>
    <row r="22" spans="1:6" ht="12.75" customHeight="1" x14ac:dyDescent="0.25">
      <c r="A22" s="72" t="s">
        <v>153</v>
      </c>
      <c r="B22" s="12" t="s">
        <v>152</v>
      </c>
      <c r="C22" s="12" t="s">
        <v>151</v>
      </c>
      <c r="D22" s="71">
        <v>5622.652</v>
      </c>
      <c r="E22" s="14">
        <v>8</v>
      </c>
      <c r="F22" s="70">
        <v>44981.22</v>
      </c>
    </row>
    <row r="23" spans="1:6" ht="12.75" customHeight="1" x14ac:dyDescent="0.25">
      <c r="A23" s="8"/>
      <c r="B23" s="9"/>
      <c r="C23" s="9"/>
      <c r="D23" s="10"/>
      <c r="E23" s="69">
        <f>SUM($E$22)/1</f>
        <v>8</v>
      </c>
      <c r="F23" s="11">
        <f>SUM($F$22)/1</f>
        <v>44981.22</v>
      </c>
    </row>
    <row r="24" spans="1:6" ht="12.75" customHeight="1" x14ac:dyDescent="0.25">
      <c r="A24" s="72" t="s">
        <v>150</v>
      </c>
      <c r="B24" s="12" t="s">
        <v>149</v>
      </c>
      <c r="C24" s="12" t="s">
        <v>148</v>
      </c>
      <c r="D24" s="71">
        <v>4869.3019999999997</v>
      </c>
      <c r="E24" s="14">
        <v>0</v>
      </c>
      <c r="F24" s="70">
        <v>0</v>
      </c>
    </row>
    <row r="25" spans="1:6" ht="12.75" customHeight="1" x14ac:dyDescent="0.25">
      <c r="A25" s="8"/>
      <c r="B25" s="9"/>
      <c r="C25" s="9"/>
      <c r="D25" s="10"/>
      <c r="E25" s="69">
        <f>SUM($E$24)/1</f>
        <v>0</v>
      </c>
      <c r="F25" s="11">
        <f>SUM($F$24)/1</f>
        <v>0</v>
      </c>
    </row>
    <row r="26" spans="1:6" ht="12.75" customHeight="1" x14ac:dyDescent="0.25">
      <c r="A26" s="72" t="s">
        <v>147</v>
      </c>
      <c r="B26" s="12" t="s">
        <v>146</v>
      </c>
      <c r="C26" s="12" t="s">
        <v>145</v>
      </c>
      <c r="D26" s="71">
        <v>4389.4049999999997</v>
      </c>
      <c r="E26" s="14">
        <v>5</v>
      </c>
      <c r="F26" s="70">
        <v>21947.02</v>
      </c>
    </row>
    <row r="27" spans="1:6" ht="12.75" customHeight="1" x14ac:dyDescent="0.25">
      <c r="A27" s="8"/>
      <c r="B27" s="9"/>
      <c r="C27" s="9"/>
      <c r="D27" s="10"/>
      <c r="E27" s="69">
        <f>SUM($E$26)/1</f>
        <v>5</v>
      </c>
      <c r="F27" s="11">
        <f>SUM($F$26)/1</f>
        <v>21947.02</v>
      </c>
    </row>
    <row r="28" spans="1:6" ht="12.75" customHeight="1" thickBot="1" x14ac:dyDescent="0.3">
      <c r="A28" s="68"/>
      <c r="B28" s="67"/>
      <c r="C28" s="67"/>
      <c r="D28" s="66"/>
      <c r="E28" s="65">
        <f>SUM($E$4:$E$27)/2</f>
        <v>131</v>
      </c>
      <c r="F28" s="79">
        <f>SUM($F$4:$F$27)/2</f>
        <v>585883.89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152"/>
  <sheetViews>
    <sheetView workbookViewId="0">
      <selection activeCell="C1" sqref="C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0.109375" style="2" customWidth="1"/>
    <col min="258" max="258" width="32.88671875" style="2" customWidth="1"/>
    <col min="259" max="259" width="44.5546875" style="2" customWidth="1"/>
    <col min="260" max="260" width="34.33203125" style="2" customWidth="1"/>
    <col min="261" max="261" width="16.109375" style="2" customWidth="1"/>
    <col min="262" max="262" width="28.109375" style="2" customWidth="1"/>
    <col min="263" max="512" width="9.109375" style="2"/>
    <col min="513" max="513" width="0.109375" style="2" customWidth="1"/>
    <col min="514" max="514" width="32.88671875" style="2" customWidth="1"/>
    <col min="515" max="515" width="44.5546875" style="2" customWidth="1"/>
    <col min="516" max="516" width="34.33203125" style="2" customWidth="1"/>
    <col min="517" max="517" width="16.109375" style="2" customWidth="1"/>
    <col min="518" max="518" width="28.109375" style="2" customWidth="1"/>
    <col min="519" max="768" width="9.109375" style="2"/>
    <col min="769" max="769" width="0.109375" style="2" customWidth="1"/>
    <col min="770" max="770" width="32.88671875" style="2" customWidth="1"/>
    <col min="771" max="771" width="44.5546875" style="2" customWidth="1"/>
    <col min="772" max="772" width="34.33203125" style="2" customWidth="1"/>
    <col min="773" max="773" width="16.109375" style="2" customWidth="1"/>
    <col min="774" max="774" width="28.109375" style="2" customWidth="1"/>
    <col min="775" max="1024" width="9.109375" style="2"/>
    <col min="1025" max="1025" width="0.109375" style="2" customWidth="1"/>
    <col min="1026" max="1026" width="32.88671875" style="2" customWidth="1"/>
    <col min="1027" max="1027" width="44.5546875" style="2" customWidth="1"/>
    <col min="1028" max="1028" width="34.3320312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0.109375" style="2" customWidth="1"/>
    <col min="1282" max="1282" width="32.88671875" style="2" customWidth="1"/>
    <col min="1283" max="1283" width="44.5546875" style="2" customWidth="1"/>
    <col min="1284" max="1284" width="34.3320312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0.109375" style="2" customWidth="1"/>
    <col min="1538" max="1538" width="32.88671875" style="2" customWidth="1"/>
    <col min="1539" max="1539" width="44.5546875" style="2" customWidth="1"/>
    <col min="1540" max="1540" width="34.3320312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0.109375" style="2" customWidth="1"/>
    <col min="1794" max="1794" width="32.88671875" style="2" customWidth="1"/>
    <col min="1795" max="1795" width="44.5546875" style="2" customWidth="1"/>
    <col min="1796" max="1796" width="34.3320312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0.109375" style="2" customWidth="1"/>
    <col min="2050" max="2050" width="32.88671875" style="2" customWidth="1"/>
    <col min="2051" max="2051" width="44.5546875" style="2" customWidth="1"/>
    <col min="2052" max="2052" width="34.3320312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0.109375" style="2" customWidth="1"/>
    <col min="2306" max="2306" width="32.88671875" style="2" customWidth="1"/>
    <col min="2307" max="2307" width="44.5546875" style="2" customWidth="1"/>
    <col min="2308" max="2308" width="34.3320312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0.109375" style="2" customWidth="1"/>
    <col min="2562" max="2562" width="32.88671875" style="2" customWidth="1"/>
    <col min="2563" max="2563" width="44.5546875" style="2" customWidth="1"/>
    <col min="2564" max="2564" width="34.3320312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0.109375" style="2" customWidth="1"/>
    <col min="2818" max="2818" width="32.88671875" style="2" customWidth="1"/>
    <col min="2819" max="2819" width="44.5546875" style="2" customWidth="1"/>
    <col min="2820" max="2820" width="34.3320312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0.109375" style="2" customWidth="1"/>
    <col min="3074" max="3074" width="32.88671875" style="2" customWidth="1"/>
    <col min="3075" max="3075" width="44.5546875" style="2" customWidth="1"/>
    <col min="3076" max="3076" width="34.3320312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0.109375" style="2" customWidth="1"/>
    <col min="3330" max="3330" width="32.88671875" style="2" customWidth="1"/>
    <col min="3331" max="3331" width="44.5546875" style="2" customWidth="1"/>
    <col min="3332" max="3332" width="34.3320312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0.109375" style="2" customWidth="1"/>
    <col min="3586" max="3586" width="32.88671875" style="2" customWidth="1"/>
    <col min="3587" max="3587" width="44.5546875" style="2" customWidth="1"/>
    <col min="3588" max="3588" width="34.3320312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0.109375" style="2" customWidth="1"/>
    <col min="3842" max="3842" width="32.88671875" style="2" customWidth="1"/>
    <col min="3843" max="3843" width="44.5546875" style="2" customWidth="1"/>
    <col min="3844" max="3844" width="34.3320312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0.109375" style="2" customWidth="1"/>
    <col min="4098" max="4098" width="32.88671875" style="2" customWidth="1"/>
    <col min="4099" max="4099" width="44.5546875" style="2" customWidth="1"/>
    <col min="4100" max="4100" width="34.3320312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0.109375" style="2" customWidth="1"/>
    <col min="4354" max="4354" width="32.88671875" style="2" customWidth="1"/>
    <col min="4355" max="4355" width="44.5546875" style="2" customWidth="1"/>
    <col min="4356" max="4356" width="34.3320312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0.109375" style="2" customWidth="1"/>
    <col min="4610" max="4610" width="32.88671875" style="2" customWidth="1"/>
    <col min="4611" max="4611" width="44.5546875" style="2" customWidth="1"/>
    <col min="4612" max="4612" width="34.3320312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0.109375" style="2" customWidth="1"/>
    <col min="4866" max="4866" width="32.88671875" style="2" customWidth="1"/>
    <col min="4867" max="4867" width="44.5546875" style="2" customWidth="1"/>
    <col min="4868" max="4868" width="34.3320312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0.109375" style="2" customWidth="1"/>
    <col min="5122" max="5122" width="32.88671875" style="2" customWidth="1"/>
    <col min="5123" max="5123" width="44.5546875" style="2" customWidth="1"/>
    <col min="5124" max="5124" width="34.3320312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0.109375" style="2" customWidth="1"/>
    <col min="5378" max="5378" width="32.88671875" style="2" customWidth="1"/>
    <col min="5379" max="5379" width="44.5546875" style="2" customWidth="1"/>
    <col min="5380" max="5380" width="34.3320312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0.109375" style="2" customWidth="1"/>
    <col min="5634" max="5634" width="32.88671875" style="2" customWidth="1"/>
    <col min="5635" max="5635" width="44.5546875" style="2" customWidth="1"/>
    <col min="5636" max="5636" width="34.3320312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0.109375" style="2" customWidth="1"/>
    <col min="5890" max="5890" width="32.88671875" style="2" customWidth="1"/>
    <col min="5891" max="5891" width="44.5546875" style="2" customWidth="1"/>
    <col min="5892" max="5892" width="34.3320312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0.109375" style="2" customWidth="1"/>
    <col min="6146" max="6146" width="32.88671875" style="2" customWidth="1"/>
    <col min="6147" max="6147" width="44.5546875" style="2" customWidth="1"/>
    <col min="6148" max="6148" width="34.3320312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0.109375" style="2" customWidth="1"/>
    <col min="6402" max="6402" width="32.88671875" style="2" customWidth="1"/>
    <col min="6403" max="6403" width="44.5546875" style="2" customWidth="1"/>
    <col min="6404" max="6404" width="34.3320312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0.109375" style="2" customWidth="1"/>
    <col min="6658" max="6658" width="32.88671875" style="2" customWidth="1"/>
    <col min="6659" max="6659" width="44.5546875" style="2" customWidth="1"/>
    <col min="6660" max="6660" width="34.3320312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0.109375" style="2" customWidth="1"/>
    <col min="6914" max="6914" width="32.88671875" style="2" customWidth="1"/>
    <col min="6915" max="6915" width="44.5546875" style="2" customWidth="1"/>
    <col min="6916" max="6916" width="34.3320312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0.109375" style="2" customWidth="1"/>
    <col min="7170" max="7170" width="32.88671875" style="2" customWidth="1"/>
    <col min="7171" max="7171" width="44.5546875" style="2" customWidth="1"/>
    <col min="7172" max="7172" width="34.3320312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0.109375" style="2" customWidth="1"/>
    <col min="7426" max="7426" width="32.88671875" style="2" customWidth="1"/>
    <col min="7427" max="7427" width="44.5546875" style="2" customWidth="1"/>
    <col min="7428" max="7428" width="34.3320312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0.109375" style="2" customWidth="1"/>
    <col min="7682" max="7682" width="32.88671875" style="2" customWidth="1"/>
    <col min="7683" max="7683" width="44.5546875" style="2" customWidth="1"/>
    <col min="7684" max="7684" width="34.3320312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0.109375" style="2" customWidth="1"/>
    <col min="7938" max="7938" width="32.88671875" style="2" customWidth="1"/>
    <col min="7939" max="7939" width="44.5546875" style="2" customWidth="1"/>
    <col min="7940" max="7940" width="34.3320312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0.109375" style="2" customWidth="1"/>
    <col min="8194" max="8194" width="32.88671875" style="2" customWidth="1"/>
    <col min="8195" max="8195" width="44.5546875" style="2" customWidth="1"/>
    <col min="8196" max="8196" width="34.3320312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0.109375" style="2" customWidth="1"/>
    <col min="8450" max="8450" width="32.88671875" style="2" customWidth="1"/>
    <col min="8451" max="8451" width="44.5546875" style="2" customWidth="1"/>
    <col min="8452" max="8452" width="34.3320312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0.109375" style="2" customWidth="1"/>
    <col min="8706" max="8706" width="32.88671875" style="2" customWidth="1"/>
    <col min="8707" max="8707" width="44.5546875" style="2" customWidth="1"/>
    <col min="8708" max="8708" width="34.3320312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0.109375" style="2" customWidth="1"/>
    <col min="8962" max="8962" width="32.88671875" style="2" customWidth="1"/>
    <col min="8963" max="8963" width="44.5546875" style="2" customWidth="1"/>
    <col min="8964" max="8964" width="34.3320312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0.109375" style="2" customWidth="1"/>
    <col min="9218" max="9218" width="32.88671875" style="2" customWidth="1"/>
    <col min="9219" max="9219" width="44.5546875" style="2" customWidth="1"/>
    <col min="9220" max="9220" width="34.3320312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0.109375" style="2" customWidth="1"/>
    <col min="9474" max="9474" width="32.88671875" style="2" customWidth="1"/>
    <col min="9475" max="9475" width="44.5546875" style="2" customWidth="1"/>
    <col min="9476" max="9476" width="34.3320312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0.109375" style="2" customWidth="1"/>
    <col min="9730" max="9730" width="32.88671875" style="2" customWidth="1"/>
    <col min="9731" max="9731" width="44.5546875" style="2" customWidth="1"/>
    <col min="9732" max="9732" width="34.3320312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0.109375" style="2" customWidth="1"/>
    <col min="9986" max="9986" width="32.88671875" style="2" customWidth="1"/>
    <col min="9987" max="9987" width="44.5546875" style="2" customWidth="1"/>
    <col min="9988" max="9988" width="34.3320312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0.109375" style="2" customWidth="1"/>
    <col min="10242" max="10242" width="32.88671875" style="2" customWidth="1"/>
    <col min="10243" max="10243" width="44.5546875" style="2" customWidth="1"/>
    <col min="10244" max="10244" width="34.3320312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0.109375" style="2" customWidth="1"/>
    <col min="10498" max="10498" width="32.88671875" style="2" customWidth="1"/>
    <col min="10499" max="10499" width="44.5546875" style="2" customWidth="1"/>
    <col min="10500" max="10500" width="34.3320312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0.109375" style="2" customWidth="1"/>
    <col min="10754" max="10754" width="32.88671875" style="2" customWidth="1"/>
    <col min="10755" max="10755" width="44.5546875" style="2" customWidth="1"/>
    <col min="10756" max="10756" width="34.3320312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0.109375" style="2" customWidth="1"/>
    <col min="11010" max="11010" width="32.88671875" style="2" customWidth="1"/>
    <col min="11011" max="11011" width="44.5546875" style="2" customWidth="1"/>
    <col min="11012" max="11012" width="34.3320312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0.109375" style="2" customWidth="1"/>
    <col min="11266" max="11266" width="32.88671875" style="2" customWidth="1"/>
    <col min="11267" max="11267" width="44.5546875" style="2" customWidth="1"/>
    <col min="11268" max="11268" width="34.3320312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0.109375" style="2" customWidth="1"/>
    <col min="11522" max="11522" width="32.88671875" style="2" customWidth="1"/>
    <col min="11523" max="11523" width="44.5546875" style="2" customWidth="1"/>
    <col min="11524" max="11524" width="34.3320312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0.109375" style="2" customWidth="1"/>
    <col min="11778" max="11778" width="32.88671875" style="2" customWidth="1"/>
    <col min="11779" max="11779" width="44.5546875" style="2" customWidth="1"/>
    <col min="11780" max="11780" width="34.3320312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0.109375" style="2" customWidth="1"/>
    <col min="12034" max="12034" width="32.88671875" style="2" customWidth="1"/>
    <col min="12035" max="12035" width="44.5546875" style="2" customWidth="1"/>
    <col min="12036" max="12036" width="34.3320312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0.109375" style="2" customWidth="1"/>
    <col min="12290" max="12290" width="32.88671875" style="2" customWidth="1"/>
    <col min="12291" max="12291" width="44.5546875" style="2" customWidth="1"/>
    <col min="12292" max="12292" width="34.3320312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0.109375" style="2" customWidth="1"/>
    <col min="12546" max="12546" width="32.88671875" style="2" customWidth="1"/>
    <col min="12547" max="12547" width="44.5546875" style="2" customWidth="1"/>
    <col min="12548" max="12548" width="34.3320312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0.109375" style="2" customWidth="1"/>
    <col min="12802" max="12802" width="32.88671875" style="2" customWidth="1"/>
    <col min="12803" max="12803" width="44.5546875" style="2" customWidth="1"/>
    <col min="12804" max="12804" width="34.3320312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0.109375" style="2" customWidth="1"/>
    <col min="13058" max="13058" width="32.88671875" style="2" customWidth="1"/>
    <col min="13059" max="13059" width="44.5546875" style="2" customWidth="1"/>
    <col min="13060" max="13060" width="34.3320312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0.109375" style="2" customWidth="1"/>
    <col min="13314" max="13314" width="32.88671875" style="2" customWidth="1"/>
    <col min="13315" max="13315" width="44.5546875" style="2" customWidth="1"/>
    <col min="13316" max="13316" width="34.3320312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0.109375" style="2" customWidth="1"/>
    <col min="13570" max="13570" width="32.88671875" style="2" customWidth="1"/>
    <col min="13571" max="13571" width="44.5546875" style="2" customWidth="1"/>
    <col min="13572" max="13572" width="34.3320312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0.109375" style="2" customWidth="1"/>
    <col min="13826" max="13826" width="32.88671875" style="2" customWidth="1"/>
    <col min="13827" max="13827" width="44.5546875" style="2" customWidth="1"/>
    <col min="13828" max="13828" width="34.3320312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0.109375" style="2" customWidth="1"/>
    <col min="14082" max="14082" width="32.88671875" style="2" customWidth="1"/>
    <col min="14083" max="14083" width="44.5546875" style="2" customWidth="1"/>
    <col min="14084" max="14084" width="34.3320312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0.109375" style="2" customWidth="1"/>
    <col min="14338" max="14338" width="32.88671875" style="2" customWidth="1"/>
    <col min="14339" max="14339" width="44.5546875" style="2" customWidth="1"/>
    <col min="14340" max="14340" width="34.3320312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0.109375" style="2" customWidth="1"/>
    <col min="14594" max="14594" width="32.88671875" style="2" customWidth="1"/>
    <col min="14595" max="14595" width="44.5546875" style="2" customWidth="1"/>
    <col min="14596" max="14596" width="34.3320312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0.109375" style="2" customWidth="1"/>
    <col min="14850" max="14850" width="32.88671875" style="2" customWidth="1"/>
    <col min="14851" max="14851" width="44.5546875" style="2" customWidth="1"/>
    <col min="14852" max="14852" width="34.3320312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0.109375" style="2" customWidth="1"/>
    <col min="15106" max="15106" width="32.88671875" style="2" customWidth="1"/>
    <col min="15107" max="15107" width="44.5546875" style="2" customWidth="1"/>
    <col min="15108" max="15108" width="34.3320312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0.109375" style="2" customWidth="1"/>
    <col min="15362" max="15362" width="32.88671875" style="2" customWidth="1"/>
    <col min="15363" max="15363" width="44.5546875" style="2" customWidth="1"/>
    <col min="15364" max="15364" width="34.3320312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0.109375" style="2" customWidth="1"/>
    <col min="15618" max="15618" width="32.88671875" style="2" customWidth="1"/>
    <col min="15619" max="15619" width="44.5546875" style="2" customWidth="1"/>
    <col min="15620" max="15620" width="34.3320312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0.109375" style="2" customWidth="1"/>
    <col min="15874" max="15874" width="32.88671875" style="2" customWidth="1"/>
    <col min="15875" max="15875" width="44.5546875" style="2" customWidth="1"/>
    <col min="15876" max="15876" width="34.3320312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0.109375" style="2" customWidth="1"/>
    <col min="16130" max="16130" width="32.88671875" style="2" customWidth="1"/>
    <col min="16131" max="16131" width="44.5546875" style="2" customWidth="1"/>
    <col min="16132" max="16132" width="34.3320312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351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350</v>
      </c>
      <c r="B4" s="12" t="s">
        <v>349</v>
      </c>
      <c r="C4" s="12" t="s">
        <v>348</v>
      </c>
      <c r="D4" s="71">
        <v>815.005</v>
      </c>
      <c r="E4" s="14">
        <v>150</v>
      </c>
      <c r="F4" s="70">
        <v>122250.75</v>
      </c>
    </row>
    <row r="5" spans="1:6" ht="12.75" customHeight="1" x14ac:dyDescent="0.25">
      <c r="A5" s="8"/>
      <c r="B5" s="9"/>
      <c r="C5" s="9"/>
      <c r="D5" s="10"/>
      <c r="E5" s="69">
        <f>SUM($E$4)/1</f>
        <v>150</v>
      </c>
      <c r="F5" s="11">
        <f>SUM($F$4)/1</f>
        <v>122250.75</v>
      </c>
    </row>
    <row r="6" spans="1:6" ht="12.75" customHeight="1" x14ac:dyDescent="0.25">
      <c r="A6" s="72" t="s">
        <v>338</v>
      </c>
      <c r="B6" s="12" t="s">
        <v>337</v>
      </c>
      <c r="C6" s="12" t="s">
        <v>347</v>
      </c>
      <c r="D6" s="71">
        <v>0</v>
      </c>
      <c r="E6" s="13">
        <v>100</v>
      </c>
      <c r="F6" s="70">
        <v>0</v>
      </c>
    </row>
    <row r="7" spans="1:6" ht="12.75" customHeight="1" x14ac:dyDescent="0.25">
      <c r="A7" s="72" t="s">
        <v>338</v>
      </c>
      <c r="B7" s="12" t="s">
        <v>337</v>
      </c>
      <c r="C7" s="12" t="s">
        <v>346</v>
      </c>
      <c r="D7" s="71">
        <v>0</v>
      </c>
      <c r="E7" s="14">
        <v>50</v>
      </c>
      <c r="F7" s="70">
        <v>0</v>
      </c>
    </row>
    <row r="8" spans="1:6" ht="12.75" customHeight="1" x14ac:dyDescent="0.25">
      <c r="A8" s="72" t="s">
        <v>338</v>
      </c>
      <c r="B8" s="12" t="s">
        <v>337</v>
      </c>
      <c r="C8" s="12" t="s">
        <v>345</v>
      </c>
      <c r="D8" s="71">
        <v>0</v>
      </c>
      <c r="E8" s="14">
        <v>35</v>
      </c>
      <c r="F8" s="70">
        <v>0</v>
      </c>
    </row>
    <row r="9" spans="1:6" ht="12.75" customHeight="1" x14ac:dyDescent="0.25">
      <c r="A9" s="72" t="s">
        <v>338</v>
      </c>
      <c r="B9" s="12" t="s">
        <v>337</v>
      </c>
      <c r="C9" s="12" t="s">
        <v>344</v>
      </c>
      <c r="D9" s="71">
        <v>0</v>
      </c>
      <c r="E9" s="14">
        <v>35</v>
      </c>
      <c r="F9" s="70">
        <v>0</v>
      </c>
    </row>
    <row r="10" spans="1:6" ht="12.75" customHeight="1" x14ac:dyDescent="0.25">
      <c r="A10" s="72" t="s">
        <v>338</v>
      </c>
      <c r="B10" s="12" t="s">
        <v>337</v>
      </c>
      <c r="C10" s="12" t="s">
        <v>343</v>
      </c>
      <c r="D10" s="71">
        <v>0</v>
      </c>
      <c r="E10" s="14">
        <v>35</v>
      </c>
      <c r="F10" s="70">
        <v>0</v>
      </c>
    </row>
    <row r="11" spans="1:6" ht="12.75" customHeight="1" x14ac:dyDescent="0.25">
      <c r="A11" s="72" t="s">
        <v>338</v>
      </c>
      <c r="B11" s="12" t="s">
        <v>337</v>
      </c>
      <c r="C11" s="12" t="s">
        <v>342</v>
      </c>
      <c r="D11" s="71">
        <v>0</v>
      </c>
      <c r="E11" s="14">
        <v>50</v>
      </c>
      <c r="F11" s="70">
        <v>0</v>
      </c>
    </row>
    <row r="12" spans="1:6" ht="12.75" customHeight="1" x14ac:dyDescent="0.25">
      <c r="A12" s="72" t="s">
        <v>338</v>
      </c>
      <c r="B12" s="12" t="s">
        <v>337</v>
      </c>
      <c r="C12" s="12" t="s">
        <v>341</v>
      </c>
      <c r="D12" s="71">
        <v>0</v>
      </c>
      <c r="E12" s="14">
        <v>50</v>
      </c>
      <c r="F12" s="70">
        <v>0</v>
      </c>
    </row>
    <row r="13" spans="1:6" ht="12.75" customHeight="1" x14ac:dyDescent="0.25">
      <c r="A13" s="72" t="s">
        <v>338</v>
      </c>
      <c r="B13" s="12" t="s">
        <v>337</v>
      </c>
      <c r="C13" s="12" t="s">
        <v>340</v>
      </c>
      <c r="D13" s="71">
        <v>0</v>
      </c>
      <c r="E13" s="14">
        <v>50</v>
      </c>
      <c r="F13" s="70">
        <v>0</v>
      </c>
    </row>
    <row r="14" spans="1:6" ht="12.75" customHeight="1" x14ac:dyDescent="0.25">
      <c r="A14" s="72" t="s">
        <v>338</v>
      </c>
      <c r="B14" s="12" t="s">
        <v>337</v>
      </c>
      <c r="C14" s="12" t="s">
        <v>339</v>
      </c>
      <c r="D14" s="71">
        <v>0</v>
      </c>
      <c r="E14" s="14">
        <v>5000</v>
      </c>
      <c r="F14" s="70">
        <v>0</v>
      </c>
    </row>
    <row r="15" spans="1:6" ht="12.75" customHeight="1" x14ac:dyDescent="0.25">
      <c r="A15" s="72" t="s">
        <v>338</v>
      </c>
      <c r="B15" s="12" t="s">
        <v>337</v>
      </c>
      <c r="C15" s="12" t="s">
        <v>336</v>
      </c>
      <c r="D15" s="71">
        <v>0</v>
      </c>
      <c r="E15" s="14">
        <v>50</v>
      </c>
      <c r="F15" s="70">
        <v>0</v>
      </c>
    </row>
    <row r="16" spans="1:6" ht="12.75" customHeight="1" x14ac:dyDescent="0.25">
      <c r="A16" s="8"/>
      <c r="B16" s="9"/>
      <c r="C16" s="9"/>
      <c r="D16" s="10"/>
      <c r="E16" s="69">
        <f>SUM($E$6:$E$15)/1</f>
        <v>5455</v>
      </c>
      <c r="F16" s="11">
        <f>SUM($F$6:$F$15)/1</f>
        <v>0</v>
      </c>
    </row>
    <row r="17" spans="1:6" ht="12.75" customHeight="1" x14ac:dyDescent="0.25">
      <c r="A17" s="72" t="s">
        <v>335</v>
      </c>
      <c r="B17" s="12" t="s">
        <v>334</v>
      </c>
      <c r="C17" s="12" t="s">
        <v>333</v>
      </c>
      <c r="D17" s="71">
        <v>2.1348500000000001</v>
      </c>
      <c r="E17" s="14">
        <v>143000</v>
      </c>
      <c r="F17" s="70">
        <v>305283.28000000003</v>
      </c>
    </row>
    <row r="18" spans="1:6" ht="12.75" customHeight="1" x14ac:dyDescent="0.25">
      <c r="A18" s="8"/>
      <c r="B18" s="9"/>
      <c r="C18" s="9"/>
      <c r="D18" s="10"/>
      <c r="E18" s="69">
        <f>SUM($E$17)/1</f>
        <v>143000</v>
      </c>
      <c r="F18" s="11">
        <f>SUM($F$17)/1</f>
        <v>305283.28000000003</v>
      </c>
    </row>
    <row r="19" spans="1:6" ht="12.75" customHeight="1" x14ac:dyDescent="0.25">
      <c r="A19" s="72" t="s">
        <v>332</v>
      </c>
      <c r="B19" s="12" t="s">
        <v>331</v>
      </c>
      <c r="C19" s="12" t="s">
        <v>330</v>
      </c>
      <c r="D19" s="71">
        <v>7203.75</v>
      </c>
      <c r="E19" s="13">
        <v>0</v>
      </c>
      <c r="F19" s="70">
        <v>0</v>
      </c>
    </row>
    <row r="20" spans="1:6" ht="12.75" customHeight="1" x14ac:dyDescent="0.25">
      <c r="A20" s="8"/>
      <c r="B20" s="9"/>
      <c r="C20" s="9"/>
      <c r="D20" s="10"/>
      <c r="E20" s="69">
        <f>SUM($E$19)/1</f>
        <v>0</v>
      </c>
      <c r="F20" s="11">
        <f>SUM($F$19)/1</f>
        <v>0</v>
      </c>
    </row>
    <row r="21" spans="1:6" ht="12.75" customHeight="1" x14ac:dyDescent="0.25">
      <c r="A21" s="72" t="s">
        <v>329</v>
      </c>
      <c r="B21" s="12" t="s">
        <v>328</v>
      </c>
      <c r="C21" s="12" t="s">
        <v>327</v>
      </c>
      <c r="D21" s="71">
        <v>2.4656799999999999</v>
      </c>
      <c r="E21" s="14">
        <v>200000</v>
      </c>
      <c r="F21" s="70">
        <v>493135.98</v>
      </c>
    </row>
    <row r="22" spans="1:6" ht="12.75" customHeight="1" x14ac:dyDescent="0.25">
      <c r="A22" s="8"/>
      <c r="B22" s="9"/>
      <c r="C22" s="9"/>
      <c r="D22" s="10"/>
      <c r="E22" s="69">
        <f>SUM($E$21)/1</f>
        <v>200000</v>
      </c>
      <c r="F22" s="11">
        <f>SUM($F$21)/1</f>
        <v>493135.98</v>
      </c>
    </row>
    <row r="23" spans="1:6" ht="12.75" customHeight="1" x14ac:dyDescent="0.25">
      <c r="A23" s="72" t="s">
        <v>325</v>
      </c>
      <c r="B23" s="12" t="s">
        <v>324</v>
      </c>
      <c r="C23" s="12" t="s">
        <v>326</v>
      </c>
      <c r="D23" s="71">
        <v>0</v>
      </c>
      <c r="E23" s="14">
        <v>165000</v>
      </c>
      <c r="F23" s="70">
        <v>0</v>
      </c>
    </row>
    <row r="24" spans="1:6" ht="12.75" customHeight="1" x14ac:dyDescent="0.25">
      <c r="A24" s="72" t="s">
        <v>325</v>
      </c>
      <c r="B24" s="12" t="s">
        <v>324</v>
      </c>
      <c r="C24" s="12" t="s">
        <v>323</v>
      </c>
      <c r="D24" s="71">
        <v>0</v>
      </c>
      <c r="E24" s="14">
        <v>35000</v>
      </c>
      <c r="F24" s="70">
        <v>0</v>
      </c>
    </row>
    <row r="25" spans="1:6" ht="12.75" customHeight="1" x14ac:dyDescent="0.25">
      <c r="A25" s="8"/>
      <c r="B25" s="9"/>
      <c r="C25" s="9"/>
      <c r="D25" s="10"/>
      <c r="E25" s="69">
        <f>SUM($E$23:$E$24)/1</f>
        <v>200000</v>
      </c>
      <c r="F25" s="11">
        <f>SUM($F$23:$F$24)/1</f>
        <v>0</v>
      </c>
    </row>
    <row r="26" spans="1:6" ht="12.75" customHeight="1" x14ac:dyDescent="0.25">
      <c r="A26" s="72" t="s">
        <v>321</v>
      </c>
      <c r="B26" s="12" t="s">
        <v>320</v>
      </c>
      <c r="C26" s="12" t="s">
        <v>322</v>
      </c>
      <c r="D26" s="71">
        <v>2.76328</v>
      </c>
      <c r="E26" s="14">
        <v>68500</v>
      </c>
      <c r="F26" s="70">
        <v>189284.63</v>
      </c>
    </row>
    <row r="27" spans="1:6" ht="12.75" customHeight="1" x14ac:dyDescent="0.25">
      <c r="A27" s="72" t="s">
        <v>321</v>
      </c>
      <c r="B27" s="12" t="s">
        <v>320</v>
      </c>
      <c r="C27" s="12" t="s">
        <v>319</v>
      </c>
      <c r="D27" s="71">
        <v>17.362400000000001</v>
      </c>
      <c r="E27" s="14">
        <v>1500</v>
      </c>
      <c r="F27" s="70">
        <v>26043.599999999999</v>
      </c>
    </row>
    <row r="28" spans="1:6" ht="12.75" customHeight="1" x14ac:dyDescent="0.25">
      <c r="A28" s="8"/>
      <c r="B28" s="9"/>
      <c r="C28" s="9"/>
      <c r="D28" s="10"/>
      <c r="E28" s="69">
        <f>SUM($E$26:$E$27)/1</f>
        <v>70000</v>
      </c>
      <c r="F28" s="11">
        <f>SUM($F$26:$F$27)/1</f>
        <v>215328.23</v>
      </c>
    </row>
    <row r="29" spans="1:6" ht="12.75" customHeight="1" x14ac:dyDescent="0.25">
      <c r="A29" s="72" t="s">
        <v>318</v>
      </c>
      <c r="B29" s="12" t="s">
        <v>317</v>
      </c>
      <c r="C29" s="12" t="s">
        <v>316</v>
      </c>
      <c r="D29" s="71">
        <v>0</v>
      </c>
      <c r="E29" s="14">
        <v>91000</v>
      </c>
      <c r="F29" s="70">
        <v>0</v>
      </c>
    </row>
    <row r="30" spans="1:6" ht="12.75" customHeight="1" x14ac:dyDescent="0.25">
      <c r="A30" s="8"/>
      <c r="B30" s="9"/>
      <c r="C30" s="9"/>
      <c r="D30" s="10"/>
      <c r="E30" s="69">
        <f>SUM($E$29)/1</f>
        <v>91000</v>
      </c>
      <c r="F30" s="11">
        <f>SUM($F$29)/1</f>
        <v>0</v>
      </c>
    </row>
    <row r="31" spans="1:6" ht="12.75" customHeight="1" x14ac:dyDescent="0.25">
      <c r="A31" s="72" t="s">
        <v>303</v>
      </c>
      <c r="B31" s="12" t="s">
        <v>302</v>
      </c>
      <c r="C31" s="12" t="s">
        <v>315</v>
      </c>
      <c r="D31" s="71">
        <v>8.93</v>
      </c>
      <c r="E31" s="14">
        <v>0</v>
      </c>
      <c r="F31" s="70">
        <v>0</v>
      </c>
    </row>
    <row r="32" spans="1:6" ht="12.75" customHeight="1" x14ac:dyDescent="0.25">
      <c r="A32" s="72" t="s">
        <v>303</v>
      </c>
      <c r="B32" s="12" t="s">
        <v>302</v>
      </c>
      <c r="C32" s="12" t="s">
        <v>314</v>
      </c>
      <c r="D32" s="71">
        <v>7.43</v>
      </c>
      <c r="E32" s="14">
        <v>0</v>
      </c>
      <c r="F32" s="70">
        <v>0</v>
      </c>
    </row>
    <row r="33" spans="1:6" ht="12.75" customHeight="1" x14ac:dyDescent="0.25">
      <c r="A33" s="72" t="s">
        <v>303</v>
      </c>
      <c r="B33" s="12" t="s">
        <v>302</v>
      </c>
      <c r="C33" s="12" t="s">
        <v>313</v>
      </c>
      <c r="D33" s="71">
        <v>6.96</v>
      </c>
      <c r="E33" s="14">
        <v>4000</v>
      </c>
      <c r="F33" s="70">
        <v>27840</v>
      </c>
    </row>
    <row r="34" spans="1:6" ht="12.75" customHeight="1" x14ac:dyDescent="0.25">
      <c r="A34" s="72" t="s">
        <v>303</v>
      </c>
      <c r="B34" s="12" t="s">
        <v>302</v>
      </c>
      <c r="C34" s="12" t="s">
        <v>312</v>
      </c>
      <c r="D34" s="71">
        <v>1.6007899999999999</v>
      </c>
      <c r="E34" s="14">
        <v>4000</v>
      </c>
      <c r="F34" s="70">
        <v>6403.15</v>
      </c>
    </row>
    <row r="35" spans="1:6" ht="12.75" customHeight="1" x14ac:dyDescent="0.25">
      <c r="A35" s="72" t="s">
        <v>303</v>
      </c>
      <c r="B35" s="12" t="s">
        <v>302</v>
      </c>
      <c r="C35" s="12" t="s">
        <v>311</v>
      </c>
      <c r="D35" s="71">
        <v>13.096</v>
      </c>
      <c r="E35" s="14">
        <v>0</v>
      </c>
      <c r="F35" s="70">
        <v>0</v>
      </c>
    </row>
    <row r="36" spans="1:6" ht="12.75" customHeight="1" x14ac:dyDescent="0.25">
      <c r="A36" s="72" t="s">
        <v>303</v>
      </c>
      <c r="B36" s="12" t="s">
        <v>302</v>
      </c>
      <c r="C36" s="12" t="s">
        <v>310</v>
      </c>
      <c r="D36" s="71">
        <v>1.77</v>
      </c>
      <c r="E36" s="14">
        <v>5500</v>
      </c>
      <c r="F36" s="70">
        <v>9735</v>
      </c>
    </row>
    <row r="37" spans="1:6" ht="12.75" customHeight="1" x14ac:dyDescent="0.25">
      <c r="A37" s="72" t="s">
        <v>303</v>
      </c>
      <c r="B37" s="12" t="s">
        <v>302</v>
      </c>
      <c r="C37" s="12" t="s">
        <v>309</v>
      </c>
      <c r="D37" s="71">
        <v>2.12</v>
      </c>
      <c r="E37" s="14">
        <v>300000</v>
      </c>
      <c r="F37" s="70">
        <v>635999.97</v>
      </c>
    </row>
    <row r="38" spans="1:6" ht="12.75" customHeight="1" x14ac:dyDescent="0.25">
      <c r="A38" s="72" t="s">
        <v>303</v>
      </c>
      <c r="B38" s="12" t="s">
        <v>302</v>
      </c>
      <c r="C38" s="12" t="s">
        <v>308</v>
      </c>
      <c r="D38" s="71">
        <v>1.5980000000000001</v>
      </c>
      <c r="E38" s="14">
        <v>31000</v>
      </c>
      <c r="F38" s="70">
        <v>49538</v>
      </c>
    </row>
    <row r="39" spans="1:6" ht="12.75" customHeight="1" x14ac:dyDescent="0.25">
      <c r="A39" s="72" t="s">
        <v>303</v>
      </c>
      <c r="B39" s="12" t="s">
        <v>302</v>
      </c>
      <c r="C39" s="12" t="s">
        <v>307</v>
      </c>
      <c r="D39" s="71">
        <v>1.6259699999999999</v>
      </c>
      <c r="E39" s="13">
        <v>0</v>
      </c>
      <c r="F39" s="70">
        <v>0</v>
      </c>
    </row>
    <row r="40" spans="1:6" ht="12.75" customHeight="1" x14ac:dyDescent="0.25">
      <c r="A40" s="72" t="s">
        <v>303</v>
      </c>
      <c r="B40" s="12" t="s">
        <v>302</v>
      </c>
      <c r="C40" s="12" t="s">
        <v>306</v>
      </c>
      <c r="D40" s="71">
        <v>1.996</v>
      </c>
      <c r="E40" s="13">
        <v>200000</v>
      </c>
      <c r="F40" s="70">
        <v>399200.01</v>
      </c>
    </row>
    <row r="41" spans="1:6" ht="12.75" customHeight="1" x14ac:dyDescent="0.25">
      <c r="A41" s="72" t="s">
        <v>303</v>
      </c>
      <c r="B41" s="12" t="s">
        <v>302</v>
      </c>
      <c r="C41" s="12" t="s">
        <v>305</v>
      </c>
      <c r="D41" s="71">
        <v>2.2000000000000002</v>
      </c>
      <c r="E41" s="14">
        <v>0</v>
      </c>
      <c r="F41" s="70">
        <v>0</v>
      </c>
    </row>
    <row r="42" spans="1:6" ht="12.75" customHeight="1" x14ac:dyDescent="0.25">
      <c r="A42" s="72" t="s">
        <v>303</v>
      </c>
      <c r="B42" s="12" t="s">
        <v>302</v>
      </c>
      <c r="C42" s="12" t="s">
        <v>304</v>
      </c>
      <c r="D42" s="71">
        <v>2.29</v>
      </c>
      <c r="E42" s="14">
        <v>0</v>
      </c>
      <c r="F42" s="70">
        <v>0</v>
      </c>
    </row>
    <row r="43" spans="1:6" ht="12.75" customHeight="1" x14ac:dyDescent="0.25">
      <c r="A43" s="72" t="s">
        <v>303</v>
      </c>
      <c r="B43" s="12" t="s">
        <v>302</v>
      </c>
      <c r="C43" s="12" t="s">
        <v>301</v>
      </c>
      <c r="D43" s="71">
        <v>6913.6930000000002</v>
      </c>
      <c r="E43" s="14">
        <v>70</v>
      </c>
      <c r="F43" s="70">
        <v>483958.54</v>
      </c>
    </row>
    <row r="44" spans="1:6" ht="12.75" customHeight="1" x14ac:dyDescent="0.25">
      <c r="A44" s="8"/>
      <c r="B44" s="9"/>
      <c r="C44" s="9"/>
      <c r="D44" s="10"/>
      <c r="E44" s="69">
        <f>SUM($E$31:$E$43)/1</f>
        <v>544570</v>
      </c>
      <c r="F44" s="11">
        <f>SUM($F$31:$F$43)/1</f>
        <v>1612674.67</v>
      </c>
    </row>
    <row r="45" spans="1:6" ht="12.75" customHeight="1" x14ac:dyDescent="0.25">
      <c r="A45" s="72" t="s">
        <v>300</v>
      </c>
      <c r="B45" s="12" t="s">
        <v>299</v>
      </c>
      <c r="C45" s="12" t="s">
        <v>298</v>
      </c>
      <c r="D45" s="71">
        <v>22.96</v>
      </c>
      <c r="E45" s="14">
        <v>1000</v>
      </c>
      <c r="F45" s="70">
        <v>22960</v>
      </c>
    </row>
    <row r="46" spans="1:6" ht="12.75" customHeight="1" x14ac:dyDescent="0.25">
      <c r="A46" s="8"/>
      <c r="B46" s="9"/>
      <c r="C46" s="9"/>
      <c r="D46" s="10"/>
      <c r="E46" s="69">
        <f>SUM($E$45)/1</f>
        <v>1000</v>
      </c>
      <c r="F46" s="11">
        <f>SUM($F$45)/1</f>
        <v>22960</v>
      </c>
    </row>
    <row r="47" spans="1:6" ht="12.75" customHeight="1" x14ac:dyDescent="0.25">
      <c r="A47" s="72" t="s">
        <v>297</v>
      </c>
      <c r="B47" s="12" t="s">
        <v>296</v>
      </c>
      <c r="C47" s="12" t="s">
        <v>295</v>
      </c>
      <c r="D47" s="71">
        <v>4825</v>
      </c>
      <c r="E47" s="14">
        <v>20</v>
      </c>
      <c r="F47" s="70">
        <v>96500</v>
      </c>
    </row>
    <row r="48" spans="1:6" ht="12.75" customHeight="1" x14ac:dyDescent="0.25">
      <c r="A48" s="8"/>
      <c r="B48" s="9"/>
      <c r="C48" s="9"/>
      <c r="D48" s="10"/>
      <c r="E48" s="69">
        <f>SUM($E$47)/1</f>
        <v>20</v>
      </c>
      <c r="F48" s="11">
        <f>SUM($F$47)/1</f>
        <v>96500</v>
      </c>
    </row>
    <row r="49" spans="1:6" ht="12.75" customHeight="1" x14ac:dyDescent="0.25">
      <c r="A49" s="72" t="s">
        <v>294</v>
      </c>
      <c r="B49" s="12" t="s">
        <v>293</v>
      </c>
      <c r="C49" s="12" t="s">
        <v>292</v>
      </c>
      <c r="D49" s="71">
        <v>2085.1999999999998</v>
      </c>
      <c r="E49" s="14">
        <v>0</v>
      </c>
      <c r="F49" s="70">
        <v>0</v>
      </c>
    </row>
    <row r="50" spans="1:6" ht="12.75" customHeight="1" x14ac:dyDescent="0.25">
      <c r="A50" s="8"/>
      <c r="B50" s="9"/>
      <c r="C50" s="9"/>
      <c r="D50" s="10"/>
      <c r="E50" s="69">
        <f>SUM($E$49)/1</f>
        <v>0</v>
      </c>
      <c r="F50" s="11">
        <f>SUM($F$49)/1</f>
        <v>0</v>
      </c>
    </row>
    <row r="51" spans="1:6" ht="12.75" customHeight="1" x14ac:dyDescent="0.25">
      <c r="A51" s="72" t="s">
        <v>287</v>
      </c>
      <c r="B51" s="12" t="s">
        <v>286</v>
      </c>
      <c r="C51" s="12" t="s">
        <v>291</v>
      </c>
      <c r="D51" s="71">
        <v>0</v>
      </c>
      <c r="E51" s="14">
        <v>0</v>
      </c>
      <c r="F51" s="70">
        <v>0</v>
      </c>
    </row>
    <row r="52" spans="1:6" ht="12.75" customHeight="1" x14ac:dyDescent="0.25">
      <c r="A52" s="72" t="s">
        <v>287</v>
      </c>
      <c r="B52" s="12" t="s">
        <v>286</v>
      </c>
      <c r="C52" s="12" t="s">
        <v>290</v>
      </c>
      <c r="D52" s="71">
        <v>18.626999999999999</v>
      </c>
      <c r="E52" s="14">
        <v>0</v>
      </c>
      <c r="F52" s="70">
        <v>0</v>
      </c>
    </row>
    <row r="53" spans="1:6" ht="12.75" customHeight="1" x14ac:dyDescent="0.25">
      <c r="A53" s="72" t="s">
        <v>287</v>
      </c>
      <c r="B53" s="12" t="s">
        <v>286</v>
      </c>
      <c r="C53" s="12" t="s">
        <v>289</v>
      </c>
      <c r="D53" s="71">
        <v>0</v>
      </c>
      <c r="E53" s="14">
        <v>0</v>
      </c>
      <c r="F53" s="70">
        <v>0</v>
      </c>
    </row>
    <row r="54" spans="1:6" ht="12.75" customHeight="1" x14ac:dyDescent="0.25">
      <c r="A54" s="72" t="s">
        <v>287</v>
      </c>
      <c r="B54" s="12" t="s">
        <v>286</v>
      </c>
      <c r="C54" s="12" t="s">
        <v>288</v>
      </c>
      <c r="D54" s="71">
        <v>5.1749999999999998</v>
      </c>
      <c r="E54" s="14">
        <v>0</v>
      </c>
      <c r="F54" s="70">
        <v>0</v>
      </c>
    </row>
    <row r="55" spans="1:6" ht="12.75" customHeight="1" x14ac:dyDescent="0.25">
      <c r="A55" s="72" t="s">
        <v>287</v>
      </c>
      <c r="B55" s="12" t="s">
        <v>286</v>
      </c>
      <c r="C55" s="12" t="s">
        <v>285</v>
      </c>
      <c r="D55" s="71">
        <v>0</v>
      </c>
      <c r="E55" s="14">
        <v>0</v>
      </c>
      <c r="F55" s="70">
        <v>0</v>
      </c>
    </row>
    <row r="56" spans="1:6" ht="12.75" customHeight="1" x14ac:dyDescent="0.25">
      <c r="A56" s="8"/>
      <c r="B56" s="9"/>
      <c r="C56" s="9"/>
      <c r="D56" s="10"/>
      <c r="E56" s="69">
        <f>SUM($E$51:$E$55)/1</f>
        <v>0</v>
      </c>
      <c r="F56" s="11">
        <f>SUM($F$51:$F$55)/1</f>
        <v>0</v>
      </c>
    </row>
    <row r="57" spans="1:6" ht="12.75" customHeight="1" x14ac:dyDescent="0.25">
      <c r="A57" s="72" t="s">
        <v>242</v>
      </c>
      <c r="B57" s="12" t="s">
        <v>241</v>
      </c>
      <c r="C57" s="12" t="s">
        <v>284</v>
      </c>
      <c r="D57" s="71">
        <v>0</v>
      </c>
      <c r="E57" s="14">
        <v>0</v>
      </c>
      <c r="F57" s="70">
        <v>0</v>
      </c>
    </row>
    <row r="58" spans="1:6" ht="12.75" customHeight="1" x14ac:dyDescent="0.25">
      <c r="A58" s="72" t="s">
        <v>242</v>
      </c>
      <c r="B58" s="12" t="s">
        <v>241</v>
      </c>
      <c r="C58" s="12" t="s">
        <v>283</v>
      </c>
      <c r="D58" s="71">
        <v>0</v>
      </c>
      <c r="E58" s="14">
        <v>0</v>
      </c>
      <c r="F58" s="70">
        <v>0</v>
      </c>
    </row>
    <row r="59" spans="1:6" ht="12.75" customHeight="1" x14ac:dyDescent="0.25">
      <c r="A59" s="72" t="s">
        <v>242</v>
      </c>
      <c r="B59" s="12" t="s">
        <v>241</v>
      </c>
      <c r="C59" s="12" t="s">
        <v>282</v>
      </c>
      <c r="D59" s="71">
        <v>0</v>
      </c>
      <c r="E59" s="14">
        <v>0</v>
      </c>
      <c r="F59" s="70">
        <v>0</v>
      </c>
    </row>
    <row r="60" spans="1:6" ht="12.75" customHeight="1" x14ac:dyDescent="0.25">
      <c r="A60" s="72" t="s">
        <v>242</v>
      </c>
      <c r="B60" s="12" t="s">
        <v>241</v>
      </c>
      <c r="C60" s="12" t="s">
        <v>281</v>
      </c>
      <c r="D60" s="71">
        <v>1.7515799999999999</v>
      </c>
      <c r="E60" s="13">
        <v>20000</v>
      </c>
      <c r="F60" s="70">
        <v>35031.5</v>
      </c>
    </row>
    <row r="61" spans="1:6" ht="12.75" customHeight="1" x14ac:dyDescent="0.25">
      <c r="A61" s="72" t="s">
        <v>242</v>
      </c>
      <c r="B61" s="12" t="s">
        <v>241</v>
      </c>
      <c r="C61" s="12" t="s">
        <v>280</v>
      </c>
      <c r="D61" s="71">
        <v>1.49</v>
      </c>
      <c r="E61" s="14">
        <v>0</v>
      </c>
      <c r="F61" s="70">
        <v>0</v>
      </c>
    </row>
    <row r="62" spans="1:6" ht="12.75" customHeight="1" x14ac:dyDescent="0.25">
      <c r="A62" s="72" t="s">
        <v>242</v>
      </c>
      <c r="B62" s="12" t="s">
        <v>241</v>
      </c>
      <c r="C62" s="12" t="s">
        <v>279</v>
      </c>
      <c r="D62" s="71">
        <v>1.49</v>
      </c>
      <c r="E62" s="14">
        <v>0</v>
      </c>
      <c r="F62" s="70">
        <v>0</v>
      </c>
    </row>
    <row r="63" spans="1:6" ht="12.75" customHeight="1" x14ac:dyDescent="0.25">
      <c r="A63" s="72" t="s">
        <v>242</v>
      </c>
      <c r="B63" s="12" t="s">
        <v>241</v>
      </c>
      <c r="C63" s="12" t="s">
        <v>278</v>
      </c>
      <c r="D63" s="71">
        <v>1.7597499999999999</v>
      </c>
      <c r="E63" s="14">
        <v>10000</v>
      </c>
      <c r="F63" s="70">
        <v>17597.5</v>
      </c>
    </row>
    <row r="64" spans="1:6" ht="12.75" customHeight="1" x14ac:dyDescent="0.25">
      <c r="A64" s="72" t="s">
        <v>242</v>
      </c>
      <c r="B64" s="12" t="s">
        <v>241</v>
      </c>
      <c r="C64" s="12" t="s">
        <v>277</v>
      </c>
      <c r="D64" s="71">
        <v>1.49</v>
      </c>
      <c r="E64" s="14">
        <v>0</v>
      </c>
      <c r="F64" s="70">
        <v>0</v>
      </c>
    </row>
    <row r="65" spans="1:6" ht="12.75" customHeight="1" x14ac:dyDescent="0.25">
      <c r="A65" s="72" t="s">
        <v>242</v>
      </c>
      <c r="B65" s="12" t="s">
        <v>241</v>
      </c>
      <c r="C65" s="12" t="s">
        <v>276</v>
      </c>
      <c r="D65" s="71">
        <v>1.49</v>
      </c>
      <c r="E65" s="13">
        <v>0</v>
      </c>
      <c r="F65" s="70">
        <v>0</v>
      </c>
    </row>
    <row r="66" spans="1:6" ht="12.75" customHeight="1" x14ac:dyDescent="0.25">
      <c r="A66" s="72" t="s">
        <v>242</v>
      </c>
      <c r="B66" s="12" t="s">
        <v>241</v>
      </c>
      <c r="C66" s="12" t="s">
        <v>275</v>
      </c>
      <c r="D66" s="71">
        <v>1.49</v>
      </c>
      <c r="E66" s="14">
        <v>0</v>
      </c>
      <c r="F66" s="70">
        <v>0</v>
      </c>
    </row>
    <row r="67" spans="1:6" ht="12.75" customHeight="1" x14ac:dyDescent="0.25">
      <c r="A67" s="72" t="s">
        <v>242</v>
      </c>
      <c r="B67" s="12" t="s">
        <v>241</v>
      </c>
      <c r="C67" s="12" t="s">
        <v>274</v>
      </c>
      <c r="D67" s="71">
        <v>5.6464499999999997</v>
      </c>
      <c r="E67" s="14">
        <v>10000</v>
      </c>
      <c r="F67" s="70">
        <v>56464.5</v>
      </c>
    </row>
    <row r="68" spans="1:6" ht="12.75" customHeight="1" x14ac:dyDescent="0.25">
      <c r="A68" s="72" t="s">
        <v>242</v>
      </c>
      <c r="B68" s="12" t="s">
        <v>241</v>
      </c>
      <c r="C68" s="12" t="s">
        <v>273</v>
      </c>
      <c r="D68" s="71">
        <v>3.0942500000000002</v>
      </c>
      <c r="E68" s="14">
        <v>15000</v>
      </c>
      <c r="F68" s="70">
        <v>46413.71</v>
      </c>
    </row>
    <row r="69" spans="1:6" ht="12.75" customHeight="1" x14ac:dyDescent="0.25">
      <c r="A69" s="72" t="s">
        <v>242</v>
      </c>
      <c r="B69" s="12" t="s">
        <v>241</v>
      </c>
      <c r="C69" s="12" t="s">
        <v>272</v>
      </c>
      <c r="D69" s="71">
        <v>2.0154299999999998</v>
      </c>
      <c r="E69" s="14">
        <v>25000</v>
      </c>
      <c r="F69" s="70">
        <v>50385.83</v>
      </c>
    </row>
    <row r="70" spans="1:6" ht="12.75" customHeight="1" x14ac:dyDescent="0.25">
      <c r="A70" s="72" t="s">
        <v>242</v>
      </c>
      <c r="B70" s="12" t="s">
        <v>241</v>
      </c>
      <c r="C70" s="12" t="s">
        <v>271</v>
      </c>
      <c r="D70" s="71">
        <v>3.1018500000000002</v>
      </c>
      <c r="E70" s="14">
        <v>10000</v>
      </c>
      <c r="F70" s="70">
        <v>31018.45</v>
      </c>
    </row>
    <row r="71" spans="1:6" ht="12.75" customHeight="1" x14ac:dyDescent="0.25">
      <c r="A71" s="72" t="s">
        <v>242</v>
      </c>
      <c r="B71" s="12" t="s">
        <v>241</v>
      </c>
      <c r="C71" s="12" t="s">
        <v>270</v>
      </c>
      <c r="D71" s="71">
        <v>3.0942500000000002</v>
      </c>
      <c r="E71" s="14">
        <v>0</v>
      </c>
      <c r="F71" s="70">
        <v>0</v>
      </c>
    </row>
    <row r="72" spans="1:6" ht="12.75" customHeight="1" x14ac:dyDescent="0.25">
      <c r="A72" s="72" t="s">
        <v>242</v>
      </c>
      <c r="B72" s="12" t="s">
        <v>241</v>
      </c>
      <c r="C72" s="12" t="s">
        <v>269</v>
      </c>
      <c r="D72" s="71">
        <v>3.0942500000000002</v>
      </c>
      <c r="E72" s="14">
        <v>0</v>
      </c>
      <c r="F72" s="70">
        <v>0</v>
      </c>
    </row>
    <row r="73" spans="1:6" ht="12.75" customHeight="1" x14ac:dyDescent="0.25">
      <c r="A73" s="72" t="s">
        <v>242</v>
      </c>
      <c r="B73" s="12" t="s">
        <v>241</v>
      </c>
      <c r="C73" s="12" t="s">
        <v>268</v>
      </c>
      <c r="D73" s="71">
        <v>3.07111</v>
      </c>
      <c r="E73" s="14">
        <v>0</v>
      </c>
      <c r="F73" s="70">
        <v>0</v>
      </c>
    </row>
    <row r="74" spans="1:6" ht="12.75" customHeight="1" x14ac:dyDescent="0.25">
      <c r="A74" s="72" t="s">
        <v>242</v>
      </c>
      <c r="B74" s="12" t="s">
        <v>241</v>
      </c>
      <c r="C74" s="12" t="s">
        <v>267</v>
      </c>
      <c r="D74" s="71">
        <v>2.5044400000000002</v>
      </c>
      <c r="E74" s="14">
        <v>0</v>
      </c>
      <c r="F74" s="70">
        <v>0</v>
      </c>
    </row>
    <row r="75" spans="1:6" ht="12.75" customHeight="1" x14ac:dyDescent="0.25">
      <c r="A75" s="72" t="s">
        <v>242</v>
      </c>
      <c r="B75" s="12" t="s">
        <v>241</v>
      </c>
      <c r="C75" s="12" t="s">
        <v>266</v>
      </c>
      <c r="D75" s="71">
        <v>3.1357499999999998</v>
      </c>
      <c r="E75" s="14">
        <v>0</v>
      </c>
      <c r="F75" s="70">
        <v>0</v>
      </c>
    </row>
    <row r="76" spans="1:6" ht="12.75" customHeight="1" x14ac:dyDescent="0.25">
      <c r="A76" s="72" t="s">
        <v>242</v>
      </c>
      <c r="B76" s="12" t="s">
        <v>241</v>
      </c>
      <c r="C76" s="12" t="s">
        <v>265</v>
      </c>
      <c r="D76" s="71">
        <v>3.0456500000000002</v>
      </c>
      <c r="E76" s="14">
        <v>0</v>
      </c>
      <c r="F76" s="70">
        <v>0</v>
      </c>
    </row>
    <row r="77" spans="1:6" ht="12.75" customHeight="1" x14ac:dyDescent="0.25">
      <c r="A77" s="72" t="s">
        <v>242</v>
      </c>
      <c r="B77" s="12" t="s">
        <v>241</v>
      </c>
      <c r="C77" s="12" t="s">
        <v>264</v>
      </c>
      <c r="D77" s="71">
        <v>0.7</v>
      </c>
      <c r="E77" s="14">
        <v>0</v>
      </c>
      <c r="F77" s="70">
        <v>0</v>
      </c>
    </row>
    <row r="78" spans="1:6" ht="12.75" customHeight="1" x14ac:dyDescent="0.25">
      <c r="A78" s="72" t="s">
        <v>242</v>
      </c>
      <c r="B78" s="12" t="s">
        <v>241</v>
      </c>
      <c r="C78" s="12" t="s">
        <v>263</v>
      </c>
      <c r="D78" s="71">
        <v>0.7</v>
      </c>
      <c r="E78" s="14">
        <v>0</v>
      </c>
      <c r="F78" s="70">
        <v>0</v>
      </c>
    </row>
    <row r="79" spans="1:6" ht="12.75" customHeight="1" x14ac:dyDescent="0.25">
      <c r="A79" s="72" t="s">
        <v>242</v>
      </c>
      <c r="B79" s="12" t="s">
        <v>241</v>
      </c>
      <c r="C79" s="12" t="s">
        <v>262</v>
      </c>
      <c r="D79" s="71">
        <v>0.7</v>
      </c>
      <c r="E79" s="14">
        <v>0</v>
      </c>
      <c r="F79" s="70">
        <v>0</v>
      </c>
    </row>
    <row r="80" spans="1:6" ht="12.75" customHeight="1" x14ac:dyDescent="0.25">
      <c r="A80" s="72" t="s">
        <v>242</v>
      </c>
      <c r="B80" s="12" t="s">
        <v>241</v>
      </c>
      <c r="C80" s="12" t="s">
        <v>261</v>
      </c>
      <c r="D80" s="71">
        <v>0.96475999999999995</v>
      </c>
      <c r="E80" s="14">
        <v>0</v>
      </c>
      <c r="F80" s="70">
        <v>0</v>
      </c>
    </row>
    <row r="81" spans="1:6" ht="12.75" customHeight="1" x14ac:dyDescent="0.25">
      <c r="A81" s="72" t="s">
        <v>242</v>
      </c>
      <c r="B81" s="12" t="s">
        <v>241</v>
      </c>
      <c r="C81" s="12" t="s">
        <v>260</v>
      </c>
      <c r="D81" s="71">
        <v>0.84443999999999997</v>
      </c>
      <c r="E81" s="14">
        <v>0</v>
      </c>
      <c r="F81" s="70">
        <v>0</v>
      </c>
    </row>
    <row r="82" spans="1:6" ht="12.75" customHeight="1" x14ac:dyDescent="0.25">
      <c r="A82" s="72" t="s">
        <v>242</v>
      </c>
      <c r="B82" s="12" t="s">
        <v>241</v>
      </c>
      <c r="C82" s="12" t="s">
        <v>259</v>
      </c>
      <c r="D82" s="71">
        <v>0.96475</v>
      </c>
      <c r="E82" s="14">
        <v>0</v>
      </c>
      <c r="F82" s="70">
        <v>0</v>
      </c>
    </row>
    <row r="83" spans="1:6" ht="12.75" customHeight="1" x14ac:dyDescent="0.25">
      <c r="A83" s="72" t="s">
        <v>242</v>
      </c>
      <c r="B83" s="12" t="s">
        <v>241</v>
      </c>
      <c r="C83" s="12" t="s">
        <v>258</v>
      </c>
      <c r="D83" s="71">
        <v>0.9325</v>
      </c>
      <c r="E83" s="14">
        <v>0</v>
      </c>
      <c r="F83" s="70">
        <v>0</v>
      </c>
    </row>
    <row r="84" spans="1:6" ht="12.75" customHeight="1" x14ac:dyDescent="0.25">
      <c r="A84" s="72" t="s">
        <v>242</v>
      </c>
      <c r="B84" s="12" t="s">
        <v>241</v>
      </c>
      <c r="C84" s="12" t="s">
        <v>257</v>
      </c>
      <c r="D84" s="71">
        <v>2.6652999999999998</v>
      </c>
      <c r="E84" s="14">
        <v>0</v>
      </c>
      <c r="F84" s="70">
        <v>0</v>
      </c>
    </row>
    <row r="85" spans="1:6" ht="12.75" customHeight="1" x14ac:dyDescent="0.25">
      <c r="A85" s="72" t="s">
        <v>242</v>
      </c>
      <c r="B85" s="12" t="s">
        <v>241</v>
      </c>
      <c r="C85" s="12" t="s">
        <v>256</v>
      </c>
      <c r="D85" s="71">
        <v>9.5333000000000006</v>
      </c>
      <c r="E85" s="14">
        <v>2200</v>
      </c>
      <c r="F85" s="70">
        <v>20973.26</v>
      </c>
    </row>
    <row r="86" spans="1:6" ht="12.75" customHeight="1" x14ac:dyDescent="0.25">
      <c r="A86" s="72" t="s">
        <v>242</v>
      </c>
      <c r="B86" s="12" t="s">
        <v>241</v>
      </c>
      <c r="C86" s="12" t="s">
        <v>255</v>
      </c>
      <c r="D86" s="71">
        <v>7.5125099999999998</v>
      </c>
      <c r="E86" s="14">
        <v>750</v>
      </c>
      <c r="F86" s="70">
        <v>5634.38</v>
      </c>
    </row>
    <row r="87" spans="1:6" ht="12.75" customHeight="1" x14ac:dyDescent="0.25">
      <c r="A87" s="72" t="s">
        <v>242</v>
      </c>
      <c r="B87" s="12" t="s">
        <v>241</v>
      </c>
      <c r="C87" s="12" t="s">
        <v>254</v>
      </c>
      <c r="D87" s="71">
        <v>4.4823599999999999</v>
      </c>
      <c r="E87" s="14">
        <v>0</v>
      </c>
      <c r="F87" s="70">
        <v>0</v>
      </c>
    </row>
    <row r="88" spans="1:6" ht="12.75" customHeight="1" x14ac:dyDescent="0.25">
      <c r="A88" s="72" t="s">
        <v>242</v>
      </c>
      <c r="B88" s="12" t="s">
        <v>241</v>
      </c>
      <c r="C88" s="12" t="s">
        <v>253</v>
      </c>
      <c r="D88" s="71">
        <v>3.12222</v>
      </c>
      <c r="E88" s="14">
        <v>500</v>
      </c>
      <c r="F88" s="70">
        <v>1561.11</v>
      </c>
    </row>
    <row r="89" spans="1:6" ht="12.75" customHeight="1" x14ac:dyDescent="0.25">
      <c r="A89" s="72" t="s">
        <v>242</v>
      </c>
      <c r="B89" s="12" t="s">
        <v>241</v>
      </c>
      <c r="C89" s="12" t="s">
        <v>252</v>
      </c>
      <c r="D89" s="71">
        <v>4.5625</v>
      </c>
      <c r="E89" s="14">
        <v>0</v>
      </c>
      <c r="F89" s="70">
        <v>0</v>
      </c>
    </row>
    <row r="90" spans="1:6" ht="12.75" customHeight="1" x14ac:dyDescent="0.25">
      <c r="A90" s="72" t="s">
        <v>242</v>
      </c>
      <c r="B90" s="12" t="s">
        <v>241</v>
      </c>
      <c r="C90" s="12" t="s">
        <v>251</v>
      </c>
      <c r="D90" s="71">
        <v>4.5625</v>
      </c>
      <c r="E90" s="14">
        <v>0</v>
      </c>
      <c r="F90" s="70">
        <v>0</v>
      </c>
    </row>
    <row r="91" spans="1:6" ht="12.75" customHeight="1" x14ac:dyDescent="0.25">
      <c r="A91" s="72" t="s">
        <v>242</v>
      </c>
      <c r="B91" s="12" t="s">
        <v>241</v>
      </c>
      <c r="C91" s="12" t="s">
        <v>250</v>
      </c>
      <c r="D91" s="71">
        <v>9.5333000000000006</v>
      </c>
      <c r="E91" s="14">
        <v>1200</v>
      </c>
      <c r="F91" s="70">
        <v>11439.96</v>
      </c>
    </row>
    <row r="92" spans="1:6" ht="12.75" customHeight="1" x14ac:dyDescent="0.25">
      <c r="A92" s="72" t="s">
        <v>242</v>
      </c>
      <c r="B92" s="12" t="s">
        <v>241</v>
      </c>
      <c r="C92" s="12" t="s">
        <v>249</v>
      </c>
      <c r="D92" s="71">
        <v>4.4823599999999999</v>
      </c>
      <c r="E92" s="14">
        <v>0</v>
      </c>
      <c r="F92" s="70">
        <v>0</v>
      </c>
    </row>
    <row r="93" spans="1:6" ht="12.75" customHeight="1" x14ac:dyDescent="0.25">
      <c r="A93" s="72" t="s">
        <v>242</v>
      </c>
      <c r="B93" s="12" t="s">
        <v>241</v>
      </c>
      <c r="C93" s="12" t="s">
        <v>248</v>
      </c>
      <c r="D93" s="71">
        <v>4.5625</v>
      </c>
      <c r="E93" s="14">
        <v>0</v>
      </c>
      <c r="F93" s="70">
        <v>0</v>
      </c>
    </row>
    <row r="94" spans="1:6" ht="12.75" customHeight="1" x14ac:dyDescent="0.25">
      <c r="A94" s="72" t="s">
        <v>242</v>
      </c>
      <c r="B94" s="12" t="s">
        <v>241</v>
      </c>
      <c r="C94" s="12" t="s">
        <v>247</v>
      </c>
      <c r="D94" s="71">
        <v>3.8050000000000002</v>
      </c>
      <c r="E94" s="14">
        <v>2600</v>
      </c>
      <c r="F94" s="70">
        <v>9893</v>
      </c>
    </row>
    <row r="95" spans="1:6" ht="12.75" customHeight="1" x14ac:dyDescent="0.25">
      <c r="A95" s="72" t="s">
        <v>242</v>
      </c>
      <c r="B95" s="12" t="s">
        <v>241</v>
      </c>
      <c r="C95" s="12" t="s">
        <v>246</v>
      </c>
      <c r="D95" s="71">
        <v>4.4823599999999999</v>
      </c>
      <c r="E95" s="14">
        <v>0</v>
      </c>
      <c r="F95" s="70">
        <v>0</v>
      </c>
    </row>
    <row r="96" spans="1:6" ht="12.75" customHeight="1" x14ac:dyDescent="0.25">
      <c r="A96" s="72" t="s">
        <v>242</v>
      </c>
      <c r="B96" s="12" t="s">
        <v>241</v>
      </c>
      <c r="C96" s="12" t="s">
        <v>245</v>
      </c>
      <c r="D96" s="71">
        <v>4.5625</v>
      </c>
      <c r="E96" s="14">
        <v>500</v>
      </c>
      <c r="F96" s="70">
        <v>2281.25</v>
      </c>
    </row>
    <row r="97" spans="1:6" ht="12.75" customHeight="1" x14ac:dyDescent="0.25">
      <c r="A97" s="72" t="s">
        <v>242</v>
      </c>
      <c r="B97" s="12" t="s">
        <v>241</v>
      </c>
      <c r="C97" s="12" t="s">
        <v>244</v>
      </c>
      <c r="D97" s="71">
        <v>4.5625</v>
      </c>
      <c r="E97" s="14">
        <v>0</v>
      </c>
      <c r="F97" s="70">
        <v>0</v>
      </c>
    </row>
    <row r="98" spans="1:6" ht="12.75" customHeight="1" x14ac:dyDescent="0.25">
      <c r="A98" s="72" t="s">
        <v>242</v>
      </c>
      <c r="B98" s="12" t="s">
        <v>241</v>
      </c>
      <c r="C98" s="12" t="s">
        <v>243</v>
      </c>
      <c r="D98" s="71">
        <v>4.4823599999999999</v>
      </c>
      <c r="E98" s="14">
        <v>0</v>
      </c>
      <c r="F98" s="70">
        <v>0</v>
      </c>
    </row>
    <row r="99" spans="1:6" ht="12.75" customHeight="1" x14ac:dyDescent="0.25">
      <c r="A99" s="72" t="s">
        <v>242</v>
      </c>
      <c r="B99" s="12" t="s">
        <v>241</v>
      </c>
      <c r="C99" s="12" t="s">
        <v>240</v>
      </c>
      <c r="D99" s="71">
        <v>3.8050000000000002</v>
      </c>
      <c r="E99" s="14">
        <v>0</v>
      </c>
      <c r="F99" s="70">
        <v>0</v>
      </c>
    </row>
    <row r="100" spans="1:6" ht="12.75" customHeight="1" x14ac:dyDescent="0.25">
      <c r="A100" s="8"/>
      <c r="B100" s="9"/>
      <c r="C100" s="9"/>
      <c r="D100" s="10"/>
      <c r="E100" s="69">
        <f>SUM($E$57:$E$99)/1</f>
        <v>97750</v>
      </c>
      <c r="F100" s="11">
        <f>SUM($F$57:$F$99)/1</f>
        <v>288694.45</v>
      </c>
    </row>
    <row r="101" spans="1:6" ht="12.75" customHeight="1" x14ac:dyDescent="0.25">
      <c r="A101" s="72" t="s">
        <v>238</v>
      </c>
      <c r="B101" s="12" t="s">
        <v>237</v>
      </c>
      <c r="C101" s="12" t="s">
        <v>239</v>
      </c>
      <c r="D101" s="71">
        <v>0</v>
      </c>
      <c r="E101" s="14">
        <v>0</v>
      </c>
      <c r="F101" s="70">
        <v>0</v>
      </c>
    </row>
    <row r="102" spans="1:6" ht="12.75" customHeight="1" x14ac:dyDescent="0.25">
      <c r="A102" s="72" t="s">
        <v>238</v>
      </c>
      <c r="B102" s="12" t="s">
        <v>237</v>
      </c>
      <c r="C102" s="12" t="s">
        <v>236</v>
      </c>
      <c r="D102" s="71">
        <v>0</v>
      </c>
      <c r="E102" s="14">
        <v>0</v>
      </c>
      <c r="F102" s="70">
        <v>0</v>
      </c>
    </row>
    <row r="103" spans="1:6" ht="12.75" customHeight="1" x14ac:dyDescent="0.25">
      <c r="A103" s="8"/>
      <c r="B103" s="9"/>
      <c r="C103" s="9"/>
      <c r="D103" s="10"/>
      <c r="E103" s="69">
        <f>SUM($E$101:$E$102)/1</f>
        <v>0</v>
      </c>
      <c r="F103" s="11">
        <f>SUM($F$101:$F$102)/1</f>
        <v>0</v>
      </c>
    </row>
    <row r="104" spans="1:6" ht="12.75" customHeight="1" x14ac:dyDescent="0.25">
      <c r="A104" s="72" t="s">
        <v>235</v>
      </c>
      <c r="B104" s="12" t="s">
        <v>234</v>
      </c>
      <c r="C104" s="12" t="s">
        <v>233</v>
      </c>
      <c r="D104" s="71">
        <v>3.4807000000000001</v>
      </c>
      <c r="E104" s="14">
        <v>20000</v>
      </c>
      <c r="F104" s="70">
        <v>69614</v>
      </c>
    </row>
    <row r="105" spans="1:6" ht="12.75" customHeight="1" x14ac:dyDescent="0.25">
      <c r="A105" s="8"/>
      <c r="B105" s="9"/>
      <c r="C105" s="9"/>
      <c r="D105" s="10"/>
      <c r="E105" s="69">
        <f>SUM($E$104)/1</f>
        <v>20000</v>
      </c>
      <c r="F105" s="11">
        <f>SUM($F$104)/1</f>
        <v>69614</v>
      </c>
    </row>
    <row r="106" spans="1:6" ht="12.75" customHeight="1" x14ac:dyDescent="0.25">
      <c r="A106" s="72" t="s">
        <v>232</v>
      </c>
      <c r="B106" s="12" t="s">
        <v>231</v>
      </c>
      <c r="C106" s="12" t="s">
        <v>230</v>
      </c>
      <c r="D106" s="71">
        <v>2.1123099999999999</v>
      </c>
      <c r="E106" s="14">
        <v>31500</v>
      </c>
      <c r="F106" s="70">
        <v>66537.7</v>
      </c>
    </row>
    <row r="107" spans="1:6" ht="12.75" customHeight="1" x14ac:dyDescent="0.25">
      <c r="A107" s="8"/>
      <c r="B107" s="9"/>
      <c r="C107" s="9"/>
      <c r="D107" s="10"/>
      <c r="E107" s="69">
        <f>SUM($E$106)/1</f>
        <v>31500</v>
      </c>
      <c r="F107" s="11">
        <f>SUM($F$106)/1</f>
        <v>66537.7</v>
      </c>
    </row>
    <row r="108" spans="1:6" ht="12.75" customHeight="1" x14ac:dyDescent="0.25">
      <c r="A108" s="72" t="s">
        <v>229</v>
      </c>
      <c r="B108" s="12" t="s">
        <v>228</v>
      </c>
      <c r="C108" s="12" t="s">
        <v>227</v>
      </c>
      <c r="D108" s="71">
        <v>7.2045399999999997</v>
      </c>
      <c r="E108" s="13">
        <v>50000</v>
      </c>
      <c r="F108" s="70">
        <v>360227.13</v>
      </c>
    </row>
    <row r="109" spans="1:6" ht="12.75" customHeight="1" x14ac:dyDescent="0.25">
      <c r="A109" s="8"/>
      <c r="B109" s="9"/>
      <c r="C109" s="9"/>
      <c r="D109" s="10"/>
      <c r="E109" s="69">
        <f>SUM($E$108)/1</f>
        <v>50000</v>
      </c>
      <c r="F109" s="11">
        <f>SUM($F$108)/1</f>
        <v>360227.13</v>
      </c>
    </row>
    <row r="110" spans="1:6" ht="12.75" customHeight="1" x14ac:dyDescent="0.25">
      <c r="A110" s="72" t="s">
        <v>226</v>
      </c>
      <c r="B110" s="12" t="s">
        <v>225</v>
      </c>
      <c r="C110" s="12" t="s">
        <v>224</v>
      </c>
      <c r="D110" s="71">
        <v>2.2447900000000001</v>
      </c>
      <c r="E110" s="14">
        <v>0</v>
      </c>
      <c r="F110" s="70">
        <v>0</v>
      </c>
    </row>
    <row r="111" spans="1:6" ht="12.75" customHeight="1" x14ac:dyDescent="0.25">
      <c r="A111" s="8"/>
      <c r="B111" s="9"/>
      <c r="C111" s="9"/>
      <c r="D111" s="10"/>
      <c r="E111" s="69">
        <f>SUM($E$110)/1</f>
        <v>0</v>
      </c>
      <c r="F111" s="11">
        <f>SUM($F$110)/1</f>
        <v>0</v>
      </c>
    </row>
    <row r="112" spans="1:6" ht="12.75" customHeight="1" x14ac:dyDescent="0.25">
      <c r="A112" s="72" t="s">
        <v>222</v>
      </c>
      <c r="B112" s="12" t="s">
        <v>221</v>
      </c>
      <c r="C112" s="12" t="s">
        <v>223</v>
      </c>
      <c r="D112" s="71">
        <v>11.756919999999999</v>
      </c>
      <c r="E112" s="14">
        <v>0</v>
      </c>
      <c r="F112" s="70">
        <v>0</v>
      </c>
    </row>
    <row r="113" spans="1:6" ht="12.75" customHeight="1" x14ac:dyDescent="0.25">
      <c r="A113" s="72" t="s">
        <v>222</v>
      </c>
      <c r="B113" s="12" t="s">
        <v>221</v>
      </c>
      <c r="C113" s="12" t="s">
        <v>220</v>
      </c>
      <c r="D113" s="71">
        <v>2.3250000000000002</v>
      </c>
      <c r="E113" s="14">
        <v>0</v>
      </c>
      <c r="F113" s="70">
        <v>0</v>
      </c>
    </row>
    <row r="114" spans="1:6" ht="12.75" customHeight="1" x14ac:dyDescent="0.25">
      <c r="A114" s="8"/>
      <c r="B114" s="9"/>
      <c r="C114" s="9"/>
      <c r="D114" s="10"/>
      <c r="E114" s="69">
        <f>SUM($E$112:$E$113)/1</f>
        <v>0</v>
      </c>
      <c r="F114" s="11">
        <f>SUM($F$112:$F$113)/1</f>
        <v>0</v>
      </c>
    </row>
    <row r="115" spans="1:6" ht="12.75" customHeight="1" x14ac:dyDescent="0.25">
      <c r="A115" s="72" t="s">
        <v>219</v>
      </c>
      <c r="B115" s="12" t="s">
        <v>218</v>
      </c>
      <c r="C115" s="12" t="s">
        <v>217</v>
      </c>
      <c r="D115" s="71">
        <v>3.0524399999999998</v>
      </c>
      <c r="E115" s="14">
        <v>0</v>
      </c>
      <c r="F115" s="70">
        <v>0</v>
      </c>
    </row>
    <row r="116" spans="1:6" ht="12.75" customHeight="1" x14ac:dyDescent="0.25">
      <c r="A116" s="8"/>
      <c r="B116" s="9"/>
      <c r="C116" s="9"/>
      <c r="D116" s="10"/>
      <c r="E116" s="69">
        <f>SUM($E$115)/1</f>
        <v>0</v>
      </c>
      <c r="F116" s="11">
        <f>SUM($F$115)/1</f>
        <v>0</v>
      </c>
    </row>
    <row r="117" spans="1:6" ht="12.75" customHeight="1" x14ac:dyDescent="0.25">
      <c r="A117" s="72" t="s">
        <v>216</v>
      </c>
      <c r="B117" s="12" t="s">
        <v>215</v>
      </c>
      <c r="C117" s="12" t="s">
        <v>214</v>
      </c>
      <c r="D117" s="71">
        <v>2.23874</v>
      </c>
      <c r="E117" s="14">
        <v>367500</v>
      </c>
      <c r="F117" s="70">
        <v>822735.1</v>
      </c>
    </row>
    <row r="118" spans="1:6" ht="12.75" customHeight="1" x14ac:dyDescent="0.25">
      <c r="A118" s="8"/>
      <c r="B118" s="9"/>
      <c r="C118" s="9"/>
      <c r="D118" s="10"/>
      <c r="E118" s="69">
        <f>SUM($E$117)/1</f>
        <v>367500</v>
      </c>
      <c r="F118" s="11">
        <f>SUM($F$117)/1</f>
        <v>822735.1</v>
      </c>
    </row>
    <row r="119" spans="1:6" ht="12.75" customHeight="1" x14ac:dyDescent="0.25">
      <c r="A119" s="72" t="s">
        <v>205</v>
      </c>
      <c r="B119" s="12" t="s">
        <v>204</v>
      </c>
      <c r="C119" s="12" t="s">
        <v>213</v>
      </c>
      <c r="D119" s="71">
        <v>0.75</v>
      </c>
      <c r="E119" s="14">
        <v>0</v>
      </c>
      <c r="F119" s="70">
        <v>0</v>
      </c>
    </row>
    <row r="120" spans="1:6" ht="12.75" customHeight="1" x14ac:dyDescent="0.25">
      <c r="A120" s="72" t="s">
        <v>205</v>
      </c>
      <c r="B120" s="12" t="s">
        <v>204</v>
      </c>
      <c r="C120" s="12" t="s">
        <v>212</v>
      </c>
      <c r="D120" s="71">
        <v>1.0137</v>
      </c>
      <c r="E120" s="14">
        <v>50000</v>
      </c>
      <c r="F120" s="70">
        <v>50685.01</v>
      </c>
    </row>
    <row r="121" spans="1:6" ht="12.75" customHeight="1" x14ac:dyDescent="0.25">
      <c r="A121" s="72" t="s">
        <v>205</v>
      </c>
      <c r="B121" s="12" t="s">
        <v>204</v>
      </c>
      <c r="C121" s="12" t="s">
        <v>211</v>
      </c>
      <c r="D121" s="71">
        <v>1.79</v>
      </c>
      <c r="E121" s="14">
        <v>0</v>
      </c>
      <c r="F121" s="70">
        <v>0</v>
      </c>
    </row>
    <row r="122" spans="1:6" ht="12.75" customHeight="1" x14ac:dyDescent="0.25">
      <c r="A122" s="72" t="s">
        <v>205</v>
      </c>
      <c r="B122" s="12" t="s">
        <v>204</v>
      </c>
      <c r="C122" s="12" t="s">
        <v>210</v>
      </c>
      <c r="D122" s="71">
        <v>1.72363</v>
      </c>
      <c r="E122" s="14">
        <v>50000</v>
      </c>
      <c r="F122" s="70">
        <v>86181.28</v>
      </c>
    </row>
    <row r="123" spans="1:6" ht="12.75" customHeight="1" x14ac:dyDescent="0.25">
      <c r="A123" s="72" t="s">
        <v>205</v>
      </c>
      <c r="B123" s="12" t="s">
        <v>204</v>
      </c>
      <c r="C123" s="12" t="s">
        <v>209</v>
      </c>
      <c r="D123" s="71">
        <v>0.75</v>
      </c>
      <c r="E123" s="14">
        <v>0</v>
      </c>
      <c r="F123" s="70">
        <v>0</v>
      </c>
    </row>
    <row r="124" spans="1:6" ht="12.75" customHeight="1" x14ac:dyDescent="0.25">
      <c r="A124" s="72" t="s">
        <v>205</v>
      </c>
      <c r="B124" s="12" t="s">
        <v>204</v>
      </c>
      <c r="C124" s="12" t="s">
        <v>208</v>
      </c>
      <c r="D124" s="71">
        <v>1.01319</v>
      </c>
      <c r="E124" s="14">
        <v>0</v>
      </c>
      <c r="F124" s="70">
        <v>0</v>
      </c>
    </row>
    <row r="125" spans="1:6" ht="12.75" customHeight="1" x14ac:dyDescent="0.25">
      <c r="A125" s="72" t="s">
        <v>205</v>
      </c>
      <c r="B125" s="12" t="s">
        <v>204</v>
      </c>
      <c r="C125" s="12" t="s">
        <v>207</v>
      </c>
      <c r="D125" s="71">
        <v>1.4950000000000001</v>
      </c>
      <c r="E125" s="14">
        <v>0</v>
      </c>
      <c r="F125" s="70">
        <v>0</v>
      </c>
    </row>
    <row r="126" spans="1:6" ht="12.75" customHeight="1" x14ac:dyDescent="0.25">
      <c r="A126" s="72" t="s">
        <v>205</v>
      </c>
      <c r="B126" s="12" t="s">
        <v>204</v>
      </c>
      <c r="C126" s="12" t="s">
        <v>206</v>
      </c>
      <c r="D126" s="71">
        <v>1.7065900000000001</v>
      </c>
      <c r="E126" s="14">
        <v>40000</v>
      </c>
      <c r="F126" s="70">
        <v>68263.56</v>
      </c>
    </row>
    <row r="127" spans="1:6" ht="12.75" customHeight="1" x14ac:dyDescent="0.25">
      <c r="A127" s="72" t="s">
        <v>205</v>
      </c>
      <c r="B127" s="12" t="s">
        <v>204</v>
      </c>
      <c r="C127" s="12" t="s">
        <v>203</v>
      </c>
      <c r="D127" s="71">
        <v>1.1200000000000001</v>
      </c>
      <c r="E127" s="14">
        <v>0</v>
      </c>
      <c r="F127" s="70">
        <v>0</v>
      </c>
    </row>
    <row r="128" spans="1:6" ht="12.75" customHeight="1" x14ac:dyDescent="0.25">
      <c r="A128" s="8"/>
      <c r="B128" s="9"/>
      <c r="C128" s="9"/>
      <c r="D128" s="10"/>
      <c r="E128" s="69">
        <f>SUM($E$119:$E$127)/1</f>
        <v>140000</v>
      </c>
      <c r="F128" s="11">
        <f>SUM($F$119:$F$127)/1</f>
        <v>205129.85</v>
      </c>
    </row>
    <row r="129" spans="1:6" ht="12.75" customHeight="1" x14ac:dyDescent="0.25">
      <c r="A129" s="72" t="s">
        <v>186</v>
      </c>
      <c r="B129" s="12" t="s">
        <v>185</v>
      </c>
      <c r="C129" s="12" t="s">
        <v>202</v>
      </c>
      <c r="D129" s="71">
        <v>0</v>
      </c>
      <c r="E129" s="13">
        <v>0</v>
      </c>
      <c r="F129" s="70">
        <v>0</v>
      </c>
    </row>
    <row r="130" spans="1:6" ht="12.75" customHeight="1" x14ac:dyDescent="0.25">
      <c r="A130" s="72" t="s">
        <v>186</v>
      </c>
      <c r="B130" s="12" t="s">
        <v>185</v>
      </c>
      <c r="C130" s="12" t="s">
        <v>201</v>
      </c>
      <c r="D130" s="71">
        <v>1310</v>
      </c>
      <c r="E130" s="14">
        <v>0</v>
      </c>
      <c r="F130" s="70">
        <v>0</v>
      </c>
    </row>
    <row r="131" spans="1:6" ht="12.75" customHeight="1" x14ac:dyDescent="0.25">
      <c r="A131" s="72" t="s">
        <v>186</v>
      </c>
      <c r="B131" s="12" t="s">
        <v>185</v>
      </c>
      <c r="C131" s="12" t="s">
        <v>200</v>
      </c>
      <c r="D131" s="71">
        <v>2538.4</v>
      </c>
      <c r="E131" s="14">
        <v>0</v>
      </c>
      <c r="F131" s="70">
        <v>0</v>
      </c>
    </row>
    <row r="132" spans="1:6" ht="12.75" customHeight="1" x14ac:dyDescent="0.25">
      <c r="A132" s="72" t="s">
        <v>186</v>
      </c>
      <c r="B132" s="12" t="s">
        <v>185</v>
      </c>
      <c r="C132" s="12" t="s">
        <v>199</v>
      </c>
      <c r="D132" s="71">
        <v>886.35</v>
      </c>
      <c r="E132" s="14">
        <v>0</v>
      </c>
      <c r="F132" s="70">
        <v>0</v>
      </c>
    </row>
    <row r="133" spans="1:6" ht="12.75" customHeight="1" x14ac:dyDescent="0.25">
      <c r="A133" s="72" t="s">
        <v>186</v>
      </c>
      <c r="B133" s="12" t="s">
        <v>185</v>
      </c>
      <c r="C133" s="12" t="s">
        <v>198</v>
      </c>
      <c r="D133" s="71">
        <v>1881.95</v>
      </c>
      <c r="E133" s="13">
        <v>10</v>
      </c>
      <c r="F133" s="70">
        <v>18819.5</v>
      </c>
    </row>
    <row r="134" spans="1:6" ht="12.75" customHeight="1" x14ac:dyDescent="0.25">
      <c r="A134" s="72" t="s">
        <v>186</v>
      </c>
      <c r="B134" s="12" t="s">
        <v>185</v>
      </c>
      <c r="C134" s="12" t="s">
        <v>197</v>
      </c>
      <c r="D134" s="71">
        <v>648.875</v>
      </c>
      <c r="E134" s="14">
        <v>0</v>
      </c>
      <c r="F134" s="70">
        <v>0</v>
      </c>
    </row>
    <row r="135" spans="1:6" ht="12.75" customHeight="1" x14ac:dyDescent="0.25">
      <c r="A135" s="72" t="s">
        <v>186</v>
      </c>
      <c r="B135" s="12" t="s">
        <v>185</v>
      </c>
      <c r="C135" s="12" t="s">
        <v>196</v>
      </c>
      <c r="D135" s="71">
        <v>594.64290000000005</v>
      </c>
      <c r="E135" s="14">
        <v>0</v>
      </c>
      <c r="F135" s="70">
        <v>0</v>
      </c>
    </row>
    <row r="136" spans="1:6" ht="12.75" customHeight="1" x14ac:dyDescent="0.25">
      <c r="A136" s="72" t="s">
        <v>186</v>
      </c>
      <c r="B136" s="12" t="s">
        <v>185</v>
      </c>
      <c r="C136" s="12" t="s">
        <v>195</v>
      </c>
      <c r="D136" s="71">
        <v>407</v>
      </c>
      <c r="E136" s="14">
        <v>57</v>
      </c>
      <c r="F136" s="70">
        <v>23199</v>
      </c>
    </row>
    <row r="137" spans="1:6" ht="12.75" customHeight="1" x14ac:dyDescent="0.25">
      <c r="A137" s="72" t="s">
        <v>186</v>
      </c>
      <c r="B137" s="12" t="s">
        <v>185</v>
      </c>
      <c r="C137" s="12" t="s">
        <v>194</v>
      </c>
      <c r="D137" s="71">
        <v>1473</v>
      </c>
      <c r="E137" s="14">
        <v>10</v>
      </c>
      <c r="F137" s="70">
        <v>14730</v>
      </c>
    </row>
    <row r="138" spans="1:6" ht="12.75" customHeight="1" x14ac:dyDescent="0.25">
      <c r="A138" s="72" t="s">
        <v>186</v>
      </c>
      <c r="B138" s="12" t="s">
        <v>185</v>
      </c>
      <c r="C138" s="12" t="s">
        <v>193</v>
      </c>
      <c r="D138" s="71">
        <v>5000</v>
      </c>
      <c r="E138" s="14">
        <v>0</v>
      </c>
      <c r="F138" s="70">
        <v>0</v>
      </c>
    </row>
    <row r="139" spans="1:6" ht="12.75" customHeight="1" x14ac:dyDescent="0.25">
      <c r="A139" s="72" t="s">
        <v>186</v>
      </c>
      <c r="B139" s="12" t="s">
        <v>185</v>
      </c>
      <c r="C139" s="12" t="s">
        <v>192</v>
      </c>
      <c r="D139" s="71">
        <v>6751.6</v>
      </c>
      <c r="E139" s="14">
        <v>7</v>
      </c>
      <c r="F139" s="70">
        <v>47261.2</v>
      </c>
    </row>
    <row r="140" spans="1:6" ht="12.75" customHeight="1" x14ac:dyDescent="0.25">
      <c r="A140" s="72" t="s">
        <v>186</v>
      </c>
      <c r="B140" s="12" t="s">
        <v>185</v>
      </c>
      <c r="C140" s="12" t="s">
        <v>191</v>
      </c>
      <c r="D140" s="71">
        <v>11.445600000000001</v>
      </c>
      <c r="E140" s="14">
        <v>0</v>
      </c>
      <c r="F140" s="70">
        <v>0</v>
      </c>
    </row>
    <row r="141" spans="1:6" ht="12.75" customHeight="1" x14ac:dyDescent="0.25">
      <c r="A141" s="72" t="s">
        <v>186</v>
      </c>
      <c r="B141" s="12" t="s">
        <v>185</v>
      </c>
      <c r="C141" s="12" t="s">
        <v>190</v>
      </c>
      <c r="D141" s="71">
        <v>77.243700000000004</v>
      </c>
      <c r="E141" s="13">
        <v>7000</v>
      </c>
      <c r="F141" s="70">
        <v>540705.89</v>
      </c>
    </row>
    <row r="142" spans="1:6" ht="12.75" customHeight="1" x14ac:dyDescent="0.25">
      <c r="A142" s="72" t="s">
        <v>186</v>
      </c>
      <c r="B142" s="12" t="s">
        <v>185</v>
      </c>
      <c r="C142" s="12" t="s">
        <v>189</v>
      </c>
      <c r="D142" s="71">
        <v>4647.3999999999996</v>
      </c>
      <c r="E142" s="14">
        <v>5</v>
      </c>
      <c r="F142" s="70">
        <v>23237</v>
      </c>
    </row>
    <row r="143" spans="1:6" ht="12.75" customHeight="1" x14ac:dyDescent="0.25">
      <c r="A143" s="72" t="s">
        <v>186</v>
      </c>
      <c r="B143" s="12" t="s">
        <v>185</v>
      </c>
      <c r="C143" s="12" t="s">
        <v>188</v>
      </c>
      <c r="D143" s="71">
        <v>3445</v>
      </c>
      <c r="E143" s="14">
        <v>1</v>
      </c>
      <c r="F143" s="70">
        <v>3445</v>
      </c>
    </row>
    <row r="144" spans="1:6" ht="12.75" customHeight="1" x14ac:dyDescent="0.25">
      <c r="A144" s="72" t="s">
        <v>186</v>
      </c>
      <c r="B144" s="12" t="s">
        <v>185</v>
      </c>
      <c r="C144" s="12" t="s">
        <v>187</v>
      </c>
      <c r="D144" s="71">
        <v>1338.52</v>
      </c>
      <c r="E144" s="14">
        <v>33</v>
      </c>
      <c r="F144" s="70">
        <v>44171.15</v>
      </c>
    </row>
    <row r="145" spans="1:6" ht="12.75" customHeight="1" x14ac:dyDescent="0.25">
      <c r="A145" s="72" t="s">
        <v>186</v>
      </c>
      <c r="B145" s="12" t="s">
        <v>185</v>
      </c>
      <c r="C145" s="12" t="s">
        <v>184</v>
      </c>
      <c r="D145" s="71">
        <v>2240.88</v>
      </c>
      <c r="E145" s="14">
        <v>0</v>
      </c>
      <c r="F145" s="70">
        <v>0</v>
      </c>
    </row>
    <row r="146" spans="1:6" ht="12.75" customHeight="1" x14ac:dyDescent="0.25">
      <c r="A146" s="8"/>
      <c r="B146" s="9"/>
      <c r="C146" s="9"/>
      <c r="D146" s="10"/>
      <c r="E146" s="69">
        <f>SUM($E$129:$E$145)/1</f>
        <v>7123</v>
      </c>
      <c r="F146" s="11">
        <f>SUM($F$129:$F$145)/1</f>
        <v>715568.74</v>
      </c>
    </row>
    <row r="147" spans="1:6" ht="12.75" customHeight="1" thickBot="1" x14ac:dyDescent="0.3">
      <c r="A147" s="68"/>
      <c r="B147" s="67"/>
      <c r="C147" s="67"/>
      <c r="D147" s="66"/>
      <c r="E147" s="65">
        <f>SUM($E$4:$E$146)/2</f>
        <v>1969068</v>
      </c>
      <c r="F147" s="79">
        <f>SUM($F$4:$F$146)/2</f>
        <v>5396639.8799999999</v>
      </c>
    </row>
    <row r="151" spans="1:6" x14ac:dyDescent="0.25">
      <c r="E151" s="5" t="s">
        <v>183</v>
      </c>
      <c r="F151" s="80">
        <f>F5+F18+F22+F28+F33+F34+F36+F37+F38+F40+F46+F100+F105+F107+F109+F117+F128+F146</f>
        <v>4816181.3400000008</v>
      </c>
    </row>
    <row r="152" spans="1:6" x14ac:dyDescent="0.25">
      <c r="E152" s="5" t="s">
        <v>182</v>
      </c>
      <c r="F152" s="3">
        <f>F43+F47</f>
        <v>580458.54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54"/>
  <sheetViews>
    <sheetView topLeftCell="A34"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13.44140625" style="2" customWidth="1"/>
    <col min="258" max="258" width="32.88671875" style="2" customWidth="1"/>
    <col min="259" max="259" width="29.33203125" style="2" customWidth="1"/>
    <col min="260" max="260" width="13.5546875" style="2" customWidth="1"/>
    <col min="261" max="261" width="16.109375" style="2" customWidth="1"/>
    <col min="262" max="262" width="28.109375" style="2" customWidth="1"/>
    <col min="263" max="512" width="9.109375" style="2"/>
    <col min="513" max="513" width="13.44140625" style="2" customWidth="1"/>
    <col min="514" max="514" width="32.88671875" style="2" customWidth="1"/>
    <col min="515" max="515" width="29.33203125" style="2" customWidth="1"/>
    <col min="516" max="516" width="13.5546875" style="2" customWidth="1"/>
    <col min="517" max="517" width="16.109375" style="2" customWidth="1"/>
    <col min="518" max="518" width="28.109375" style="2" customWidth="1"/>
    <col min="519" max="768" width="9.109375" style="2"/>
    <col min="769" max="769" width="13.44140625" style="2" customWidth="1"/>
    <col min="770" max="770" width="32.88671875" style="2" customWidth="1"/>
    <col min="771" max="771" width="29.33203125" style="2" customWidth="1"/>
    <col min="772" max="772" width="13.5546875" style="2" customWidth="1"/>
    <col min="773" max="773" width="16.109375" style="2" customWidth="1"/>
    <col min="774" max="774" width="28.109375" style="2" customWidth="1"/>
    <col min="775" max="1024" width="9.109375" style="2"/>
    <col min="1025" max="1025" width="13.44140625" style="2" customWidth="1"/>
    <col min="1026" max="1026" width="32.88671875" style="2" customWidth="1"/>
    <col min="1027" max="1027" width="29.33203125" style="2" customWidth="1"/>
    <col min="1028" max="1028" width="13.554687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13.44140625" style="2" customWidth="1"/>
    <col min="1282" max="1282" width="32.88671875" style="2" customWidth="1"/>
    <col min="1283" max="1283" width="29.33203125" style="2" customWidth="1"/>
    <col min="1284" max="1284" width="13.554687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13.44140625" style="2" customWidth="1"/>
    <col min="1538" max="1538" width="32.88671875" style="2" customWidth="1"/>
    <col min="1539" max="1539" width="29.33203125" style="2" customWidth="1"/>
    <col min="1540" max="1540" width="13.554687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13.44140625" style="2" customWidth="1"/>
    <col min="1794" max="1794" width="32.88671875" style="2" customWidth="1"/>
    <col min="1795" max="1795" width="29.33203125" style="2" customWidth="1"/>
    <col min="1796" max="1796" width="13.554687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13.44140625" style="2" customWidth="1"/>
    <col min="2050" max="2050" width="32.88671875" style="2" customWidth="1"/>
    <col min="2051" max="2051" width="29.33203125" style="2" customWidth="1"/>
    <col min="2052" max="2052" width="13.554687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13.44140625" style="2" customWidth="1"/>
    <col min="2306" max="2306" width="32.88671875" style="2" customWidth="1"/>
    <col min="2307" max="2307" width="29.33203125" style="2" customWidth="1"/>
    <col min="2308" max="2308" width="13.554687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13.44140625" style="2" customWidth="1"/>
    <col min="2562" max="2562" width="32.88671875" style="2" customWidth="1"/>
    <col min="2563" max="2563" width="29.33203125" style="2" customWidth="1"/>
    <col min="2564" max="2564" width="13.554687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13.44140625" style="2" customWidth="1"/>
    <col min="2818" max="2818" width="32.88671875" style="2" customWidth="1"/>
    <col min="2819" max="2819" width="29.33203125" style="2" customWidth="1"/>
    <col min="2820" max="2820" width="13.554687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13.44140625" style="2" customWidth="1"/>
    <col min="3074" max="3074" width="32.88671875" style="2" customWidth="1"/>
    <col min="3075" max="3075" width="29.33203125" style="2" customWidth="1"/>
    <col min="3076" max="3076" width="13.554687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13.44140625" style="2" customWidth="1"/>
    <col min="3330" max="3330" width="32.88671875" style="2" customWidth="1"/>
    <col min="3331" max="3331" width="29.33203125" style="2" customWidth="1"/>
    <col min="3332" max="3332" width="13.554687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13.44140625" style="2" customWidth="1"/>
    <col min="3586" max="3586" width="32.88671875" style="2" customWidth="1"/>
    <col min="3587" max="3587" width="29.33203125" style="2" customWidth="1"/>
    <col min="3588" max="3588" width="13.554687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13.44140625" style="2" customWidth="1"/>
    <col min="3842" max="3842" width="32.88671875" style="2" customWidth="1"/>
    <col min="3843" max="3843" width="29.33203125" style="2" customWidth="1"/>
    <col min="3844" max="3844" width="13.554687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13.44140625" style="2" customWidth="1"/>
    <col min="4098" max="4098" width="32.88671875" style="2" customWidth="1"/>
    <col min="4099" max="4099" width="29.33203125" style="2" customWidth="1"/>
    <col min="4100" max="4100" width="13.554687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13.44140625" style="2" customWidth="1"/>
    <col min="4354" max="4354" width="32.88671875" style="2" customWidth="1"/>
    <col min="4355" max="4355" width="29.33203125" style="2" customWidth="1"/>
    <col min="4356" max="4356" width="13.554687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13.44140625" style="2" customWidth="1"/>
    <col min="4610" max="4610" width="32.88671875" style="2" customWidth="1"/>
    <col min="4611" max="4611" width="29.33203125" style="2" customWidth="1"/>
    <col min="4612" max="4612" width="13.554687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13.44140625" style="2" customWidth="1"/>
    <col min="4866" max="4866" width="32.88671875" style="2" customWidth="1"/>
    <col min="4867" max="4867" width="29.33203125" style="2" customWidth="1"/>
    <col min="4868" max="4868" width="13.554687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13.44140625" style="2" customWidth="1"/>
    <col min="5122" max="5122" width="32.88671875" style="2" customWidth="1"/>
    <col min="5123" max="5123" width="29.33203125" style="2" customWidth="1"/>
    <col min="5124" max="5124" width="13.554687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13.44140625" style="2" customWidth="1"/>
    <col min="5378" max="5378" width="32.88671875" style="2" customWidth="1"/>
    <col min="5379" max="5379" width="29.33203125" style="2" customWidth="1"/>
    <col min="5380" max="5380" width="13.554687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13.44140625" style="2" customWidth="1"/>
    <col min="5634" max="5634" width="32.88671875" style="2" customWidth="1"/>
    <col min="5635" max="5635" width="29.33203125" style="2" customWidth="1"/>
    <col min="5636" max="5636" width="13.554687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13.44140625" style="2" customWidth="1"/>
    <col min="5890" max="5890" width="32.88671875" style="2" customWidth="1"/>
    <col min="5891" max="5891" width="29.33203125" style="2" customWidth="1"/>
    <col min="5892" max="5892" width="13.554687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13.44140625" style="2" customWidth="1"/>
    <col min="6146" max="6146" width="32.88671875" style="2" customWidth="1"/>
    <col min="6147" max="6147" width="29.33203125" style="2" customWidth="1"/>
    <col min="6148" max="6148" width="13.554687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13.44140625" style="2" customWidth="1"/>
    <col min="6402" max="6402" width="32.88671875" style="2" customWidth="1"/>
    <col min="6403" max="6403" width="29.33203125" style="2" customWidth="1"/>
    <col min="6404" max="6404" width="13.554687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13.44140625" style="2" customWidth="1"/>
    <col min="6658" max="6658" width="32.88671875" style="2" customWidth="1"/>
    <col min="6659" max="6659" width="29.33203125" style="2" customWidth="1"/>
    <col min="6660" max="6660" width="13.554687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13.44140625" style="2" customWidth="1"/>
    <col min="6914" max="6914" width="32.88671875" style="2" customWidth="1"/>
    <col min="6915" max="6915" width="29.33203125" style="2" customWidth="1"/>
    <col min="6916" max="6916" width="13.554687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13.44140625" style="2" customWidth="1"/>
    <col min="7170" max="7170" width="32.88671875" style="2" customWidth="1"/>
    <col min="7171" max="7171" width="29.33203125" style="2" customWidth="1"/>
    <col min="7172" max="7172" width="13.554687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13.44140625" style="2" customWidth="1"/>
    <col min="7426" max="7426" width="32.88671875" style="2" customWidth="1"/>
    <col min="7427" max="7427" width="29.33203125" style="2" customWidth="1"/>
    <col min="7428" max="7428" width="13.554687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13.44140625" style="2" customWidth="1"/>
    <col min="7682" max="7682" width="32.88671875" style="2" customWidth="1"/>
    <col min="7683" max="7683" width="29.33203125" style="2" customWidth="1"/>
    <col min="7684" max="7684" width="13.554687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13.44140625" style="2" customWidth="1"/>
    <col min="7938" max="7938" width="32.88671875" style="2" customWidth="1"/>
    <col min="7939" max="7939" width="29.33203125" style="2" customWidth="1"/>
    <col min="7940" max="7940" width="13.554687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13.44140625" style="2" customWidth="1"/>
    <col min="8194" max="8194" width="32.88671875" style="2" customWidth="1"/>
    <col min="8195" max="8195" width="29.33203125" style="2" customWidth="1"/>
    <col min="8196" max="8196" width="13.554687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13.44140625" style="2" customWidth="1"/>
    <col min="8450" max="8450" width="32.88671875" style="2" customWidth="1"/>
    <col min="8451" max="8451" width="29.33203125" style="2" customWidth="1"/>
    <col min="8452" max="8452" width="13.554687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13.44140625" style="2" customWidth="1"/>
    <col min="8706" max="8706" width="32.88671875" style="2" customWidth="1"/>
    <col min="8707" max="8707" width="29.33203125" style="2" customWidth="1"/>
    <col min="8708" max="8708" width="13.554687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13.44140625" style="2" customWidth="1"/>
    <col min="8962" max="8962" width="32.88671875" style="2" customWidth="1"/>
    <col min="8963" max="8963" width="29.33203125" style="2" customWidth="1"/>
    <col min="8964" max="8964" width="13.554687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13.44140625" style="2" customWidth="1"/>
    <col min="9218" max="9218" width="32.88671875" style="2" customWidth="1"/>
    <col min="9219" max="9219" width="29.33203125" style="2" customWidth="1"/>
    <col min="9220" max="9220" width="13.554687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13.44140625" style="2" customWidth="1"/>
    <col min="9474" max="9474" width="32.88671875" style="2" customWidth="1"/>
    <col min="9475" max="9475" width="29.33203125" style="2" customWidth="1"/>
    <col min="9476" max="9476" width="13.554687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13.44140625" style="2" customWidth="1"/>
    <col min="9730" max="9730" width="32.88671875" style="2" customWidth="1"/>
    <col min="9731" max="9731" width="29.33203125" style="2" customWidth="1"/>
    <col min="9732" max="9732" width="13.554687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13.44140625" style="2" customWidth="1"/>
    <col min="9986" max="9986" width="32.88671875" style="2" customWidth="1"/>
    <col min="9987" max="9987" width="29.33203125" style="2" customWidth="1"/>
    <col min="9988" max="9988" width="13.554687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13.44140625" style="2" customWidth="1"/>
    <col min="10242" max="10242" width="32.88671875" style="2" customWidth="1"/>
    <col min="10243" max="10243" width="29.33203125" style="2" customWidth="1"/>
    <col min="10244" max="10244" width="13.554687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13.44140625" style="2" customWidth="1"/>
    <col min="10498" max="10498" width="32.88671875" style="2" customWidth="1"/>
    <col min="10499" max="10499" width="29.33203125" style="2" customWidth="1"/>
    <col min="10500" max="10500" width="13.554687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13.44140625" style="2" customWidth="1"/>
    <col min="10754" max="10754" width="32.88671875" style="2" customWidth="1"/>
    <col min="10755" max="10755" width="29.33203125" style="2" customWidth="1"/>
    <col min="10756" max="10756" width="13.554687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13.44140625" style="2" customWidth="1"/>
    <col min="11010" max="11010" width="32.88671875" style="2" customWidth="1"/>
    <col min="11011" max="11011" width="29.33203125" style="2" customWidth="1"/>
    <col min="11012" max="11012" width="13.554687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13.44140625" style="2" customWidth="1"/>
    <col min="11266" max="11266" width="32.88671875" style="2" customWidth="1"/>
    <col min="11267" max="11267" width="29.33203125" style="2" customWidth="1"/>
    <col min="11268" max="11268" width="13.554687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13.44140625" style="2" customWidth="1"/>
    <col min="11522" max="11522" width="32.88671875" style="2" customWidth="1"/>
    <col min="11523" max="11523" width="29.33203125" style="2" customWidth="1"/>
    <col min="11524" max="11524" width="13.554687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13.44140625" style="2" customWidth="1"/>
    <col min="11778" max="11778" width="32.88671875" style="2" customWidth="1"/>
    <col min="11779" max="11779" width="29.33203125" style="2" customWidth="1"/>
    <col min="11780" max="11780" width="13.554687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13.44140625" style="2" customWidth="1"/>
    <col min="12034" max="12034" width="32.88671875" style="2" customWidth="1"/>
    <col min="12035" max="12035" width="29.33203125" style="2" customWidth="1"/>
    <col min="12036" max="12036" width="13.554687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13.44140625" style="2" customWidth="1"/>
    <col min="12290" max="12290" width="32.88671875" style="2" customWidth="1"/>
    <col min="12291" max="12291" width="29.33203125" style="2" customWidth="1"/>
    <col min="12292" max="12292" width="13.554687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13.44140625" style="2" customWidth="1"/>
    <col min="12546" max="12546" width="32.88671875" style="2" customWidth="1"/>
    <col min="12547" max="12547" width="29.33203125" style="2" customWidth="1"/>
    <col min="12548" max="12548" width="13.554687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13.44140625" style="2" customWidth="1"/>
    <col min="12802" max="12802" width="32.88671875" style="2" customWidth="1"/>
    <col min="12803" max="12803" width="29.33203125" style="2" customWidth="1"/>
    <col min="12804" max="12804" width="13.554687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13.44140625" style="2" customWidth="1"/>
    <col min="13058" max="13058" width="32.88671875" style="2" customWidth="1"/>
    <col min="13059" max="13059" width="29.33203125" style="2" customWidth="1"/>
    <col min="13060" max="13060" width="13.554687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13.44140625" style="2" customWidth="1"/>
    <col min="13314" max="13314" width="32.88671875" style="2" customWidth="1"/>
    <col min="13315" max="13315" width="29.33203125" style="2" customWidth="1"/>
    <col min="13316" max="13316" width="13.554687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13.44140625" style="2" customWidth="1"/>
    <col min="13570" max="13570" width="32.88671875" style="2" customWidth="1"/>
    <col min="13571" max="13571" width="29.33203125" style="2" customWidth="1"/>
    <col min="13572" max="13572" width="13.554687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13.44140625" style="2" customWidth="1"/>
    <col min="13826" max="13826" width="32.88671875" style="2" customWidth="1"/>
    <col min="13827" max="13827" width="29.33203125" style="2" customWidth="1"/>
    <col min="13828" max="13828" width="13.554687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13.44140625" style="2" customWidth="1"/>
    <col min="14082" max="14082" width="32.88671875" style="2" customWidth="1"/>
    <col min="14083" max="14083" width="29.33203125" style="2" customWidth="1"/>
    <col min="14084" max="14084" width="13.554687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13.44140625" style="2" customWidth="1"/>
    <col min="14338" max="14338" width="32.88671875" style="2" customWidth="1"/>
    <col min="14339" max="14339" width="29.33203125" style="2" customWidth="1"/>
    <col min="14340" max="14340" width="13.554687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13.44140625" style="2" customWidth="1"/>
    <col min="14594" max="14594" width="32.88671875" style="2" customWidth="1"/>
    <col min="14595" max="14595" width="29.33203125" style="2" customWidth="1"/>
    <col min="14596" max="14596" width="13.554687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13.44140625" style="2" customWidth="1"/>
    <col min="14850" max="14850" width="32.88671875" style="2" customWidth="1"/>
    <col min="14851" max="14851" width="29.33203125" style="2" customWidth="1"/>
    <col min="14852" max="14852" width="13.554687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13.44140625" style="2" customWidth="1"/>
    <col min="15106" max="15106" width="32.88671875" style="2" customWidth="1"/>
    <col min="15107" max="15107" width="29.33203125" style="2" customWidth="1"/>
    <col min="15108" max="15108" width="13.554687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13.44140625" style="2" customWidth="1"/>
    <col min="15362" max="15362" width="32.88671875" style="2" customWidth="1"/>
    <col min="15363" max="15363" width="29.33203125" style="2" customWidth="1"/>
    <col min="15364" max="15364" width="13.554687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13.44140625" style="2" customWidth="1"/>
    <col min="15618" max="15618" width="32.88671875" style="2" customWidth="1"/>
    <col min="15619" max="15619" width="29.33203125" style="2" customWidth="1"/>
    <col min="15620" max="15620" width="13.554687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13.44140625" style="2" customWidth="1"/>
    <col min="15874" max="15874" width="32.88671875" style="2" customWidth="1"/>
    <col min="15875" max="15875" width="29.33203125" style="2" customWidth="1"/>
    <col min="15876" max="15876" width="13.554687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13.44140625" style="2" customWidth="1"/>
    <col min="16130" max="16130" width="32.88671875" style="2" customWidth="1"/>
    <col min="16131" max="16131" width="29.33203125" style="2" customWidth="1"/>
    <col min="16132" max="16132" width="13.554687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416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415</v>
      </c>
      <c r="B4" s="12" t="s">
        <v>414</v>
      </c>
      <c r="C4" s="12" t="s">
        <v>400</v>
      </c>
      <c r="D4" s="71">
        <v>3.02</v>
      </c>
      <c r="E4" s="14">
        <v>12685</v>
      </c>
      <c r="F4" s="70">
        <v>38308.699999999997</v>
      </c>
    </row>
    <row r="5" spans="1:6" ht="12.75" customHeight="1" x14ac:dyDescent="0.25">
      <c r="A5" s="8"/>
      <c r="B5" s="9"/>
      <c r="C5" s="9"/>
      <c r="D5" s="10"/>
      <c r="E5" s="69">
        <f>SUM($E$4)/1</f>
        <v>12685</v>
      </c>
      <c r="F5" s="11">
        <f>SUM($F$4)/1</f>
        <v>38308.699999999997</v>
      </c>
    </row>
    <row r="6" spans="1:6" ht="12.75" customHeight="1" x14ac:dyDescent="0.25">
      <c r="A6" s="72" t="s">
        <v>413</v>
      </c>
      <c r="B6" s="12" t="s">
        <v>412</v>
      </c>
      <c r="C6" s="12" t="s">
        <v>400</v>
      </c>
      <c r="D6" s="71">
        <v>3.1541800000000002</v>
      </c>
      <c r="E6" s="14">
        <v>3250</v>
      </c>
      <c r="F6" s="70">
        <v>10251.07</v>
      </c>
    </row>
    <row r="7" spans="1:6" ht="12.75" customHeight="1" x14ac:dyDescent="0.25">
      <c r="A7" s="8"/>
      <c r="B7" s="9"/>
      <c r="C7" s="9"/>
      <c r="D7" s="10"/>
      <c r="E7" s="69">
        <f>SUM($E$6)/1</f>
        <v>3250</v>
      </c>
      <c r="F7" s="11">
        <f>SUM($F$6)/1</f>
        <v>10251.07</v>
      </c>
    </row>
    <row r="8" spans="1:6" ht="12.75" customHeight="1" x14ac:dyDescent="0.25">
      <c r="A8" s="72" t="s">
        <v>411</v>
      </c>
      <c r="B8" s="12" t="s">
        <v>410</v>
      </c>
      <c r="C8" s="12" t="s">
        <v>403</v>
      </c>
      <c r="D8" s="71">
        <v>5.9899100000000001</v>
      </c>
      <c r="E8" s="14">
        <v>6050</v>
      </c>
      <c r="F8" s="70">
        <v>36238.93</v>
      </c>
    </row>
    <row r="9" spans="1:6" ht="12.75" customHeight="1" x14ac:dyDescent="0.25">
      <c r="A9" s="8"/>
      <c r="B9" s="9"/>
      <c r="C9" s="9"/>
      <c r="D9" s="10"/>
      <c r="E9" s="69">
        <f>SUM($E$8)/1</f>
        <v>6050</v>
      </c>
      <c r="F9" s="11">
        <f>SUM($F$8)/1</f>
        <v>36238.93</v>
      </c>
    </row>
    <row r="10" spans="1:6" ht="12.75" customHeight="1" x14ac:dyDescent="0.25">
      <c r="A10" s="72" t="s">
        <v>409</v>
      </c>
      <c r="B10" s="12" t="s">
        <v>408</v>
      </c>
      <c r="C10" s="12" t="s">
        <v>400</v>
      </c>
      <c r="D10" s="71">
        <v>3.3921299999999999</v>
      </c>
      <c r="E10" s="14">
        <v>3075</v>
      </c>
      <c r="F10" s="70">
        <v>10430.790000000001</v>
      </c>
    </row>
    <row r="11" spans="1:6" ht="12.75" customHeight="1" x14ac:dyDescent="0.25">
      <c r="A11" s="8"/>
      <c r="B11" s="9"/>
      <c r="C11" s="9"/>
      <c r="D11" s="10"/>
      <c r="E11" s="69">
        <f>SUM($E$10)/1</f>
        <v>3075</v>
      </c>
      <c r="F11" s="11">
        <f>SUM($F$10)/1</f>
        <v>10430.790000000001</v>
      </c>
    </row>
    <row r="12" spans="1:6" ht="12.75" customHeight="1" x14ac:dyDescent="0.25">
      <c r="A12" s="72" t="s">
        <v>407</v>
      </c>
      <c r="B12" s="12" t="s">
        <v>406</v>
      </c>
      <c r="C12" s="12" t="s">
        <v>387</v>
      </c>
      <c r="D12" s="71">
        <v>3.34056</v>
      </c>
      <c r="E12" s="14">
        <v>2125</v>
      </c>
      <c r="F12" s="70">
        <v>7098.69</v>
      </c>
    </row>
    <row r="13" spans="1:6" ht="12.75" customHeight="1" x14ac:dyDescent="0.25">
      <c r="A13" s="8"/>
      <c r="B13" s="9"/>
      <c r="C13" s="9"/>
      <c r="D13" s="10"/>
      <c r="E13" s="69">
        <f>SUM($E$12)/1</f>
        <v>2125</v>
      </c>
      <c r="F13" s="11">
        <f>SUM($F$12)/1</f>
        <v>7098.69</v>
      </c>
    </row>
    <row r="14" spans="1:6" ht="12.75" customHeight="1" x14ac:dyDescent="0.25">
      <c r="A14" s="72" t="s">
        <v>405</v>
      </c>
      <c r="B14" s="12" t="s">
        <v>404</v>
      </c>
      <c r="C14" s="12" t="s">
        <v>403</v>
      </c>
      <c r="D14" s="71">
        <v>5.569</v>
      </c>
      <c r="E14" s="14">
        <v>375</v>
      </c>
      <c r="F14" s="70">
        <v>2088.37</v>
      </c>
    </row>
    <row r="15" spans="1:6" ht="12.75" customHeight="1" x14ac:dyDescent="0.25">
      <c r="A15" s="8"/>
      <c r="B15" s="9"/>
      <c r="C15" s="9"/>
      <c r="D15" s="10"/>
      <c r="E15" s="69">
        <f>SUM($E$14)/1</f>
        <v>375</v>
      </c>
      <c r="F15" s="11">
        <f>SUM($F$14)/1</f>
        <v>2088.37</v>
      </c>
    </row>
    <row r="16" spans="1:6" ht="12.75" customHeight="1" x14ac:dyDescent="0.25">
      <c r="A16" s="72" t="s">
        <v>402</v>
      </c>
      <c r="B16" s="12" t="s">
        <v>401</v>
      </c>
      <c r="C16" s="12" t="s">
        <v>400</v>
      </c>
      <c r="D16" s="71">
        <v>2.9609999999999999</v>
      </c>
      <c r="E16" s="14">
        <v>1400</v>
      </c>
      <c r="F16" s="70">
        <v>4145.3900000000003</v>
      </c>
    </row>
    <row r="17" spans="1:6" ht="12.75" customHeight="1" x14ac:dyDescent="0.25">
      <c r="A17" s="8"/>
      <c r="B17" s="9"/>
      <c r="C17" s="9"/>
      <c r="D17" s="10"/>
      <c r="E17" s="69">
        <f>SUM($E$16)/1</f>
        <v>1400</v>
      </c>
      <c r="F17" s="11">
        <f>SUM($F$16)/1</f>
        <v>4145.3900000000003</v>
      </c>
    </row>
    <row r="18" spans="1:6" ht="12.75" customHeight="1" x14ac:dyDescent="0.25">
      <c r="A18" s="72" t="s">
        <v>399</v>
      </c>
      <c r="B18" s="12" t="s">
        <v>398</v>
      </c>
      <c r="C18" s="12" t="s">
        <v>397</v>
      </c>
      <c r="D18" s="71">
        <v>3.27962</v>
      </c>
      <c r="E18" s="14">
        <v>100</v>
      </c>
      <c r="F18" s="70">
        <v>327.96</v>
      </c>
    </row>
    <row r="19" spans="1:6" ht="12.75" customHeight="1" x14ac:dyDescent="0.25">
      <c r="A19" s="8"/>
      <c r="B19" s="9"/>
      <c r="C19" s="9"/>
      <c r="D19" s="10"/>
      <c r="E19" s="69">
        <f>SUM($E$18)/1</f>
        <v>100</v>
      </c>
      <c r="F19" s="11">
        <f>SUM($F$18)/1</f>
        <v>327.96</v>
      </c>
    </row>
    <row r="20" spans="1:6" ht="12.75" customHeight="1" x14ac:dyDescent="0.25">
      <c r="A20" s="72" t="s">
        <v>396</v>
      </c>
      <c r="B20" s="12" t="s">
        <v>395</v>
      </c>
      <c r="C20" s="12" t="s">
        <v>394</v>
      </c>
      <c r="D20" s="71">
        <v>4.641</v>
      </c>
      <c r="E20" s="14">
        <v>0</v>
      </c>
      <c r="F20" s="70">
        <v>0</v>
      </c>
    </row>
    <row r="21" spans="1:6" ht="12.75" customHeight="1" x14ac:dyDescent="0.25">
      <c r="A21" s="8"/>
      <c r="B21" s="9"/>
      <c r="C21" s="9"/>
      <c r="D21" s="10"/>
      <c r="E21" s="69">
        <f>SUM($E$20)/1</f>
        <v>0</v>
      </c>
      <c r="F21" s="11">
        <f>SUM($F$20)/1</f>
        <v>0</v>
      </c>
    </row>
    <row r="22" spans="1:6" ht="12.75" customHeight="1" x14ac:dyDescent="0.25">
      <c r="A22" s="72" t="s">
        <v>393</v>
      </c>
      <c r="B22" s="12" t="s">
        <v>392</v>
      </c>
      <c r="C22" s="12" t="s">
        <v>369</v>
      </c>
      <c r="D22" s="71">
        <v>3.85</v>
      </c>
      <c r="E22" s="14">
        <v>0</v>
      </c>
      <c r="F22" s="70">
        <v>0</v>
      </c>
    </row>
    <row r="23" spans="1:6" ht="12.75" customHeight="1" x14ac:dyDescent="0.25">
      <c r="A23" s="8"/>
      <c r="B23" s="9"/>
      <c r="C23" s="9"/>
      <c r="D23" s="10"/>
      <c r="E23" s="69">
        <f>SUM($E$22)/1</f>
        <v>0</v>
      </c>
      <c r="F23" s="11">
        <f>SUM($F$22)/1</f>
        <v>0</v>
      </c>
    </row>
    <row r="24" spans="1:6" ht="12.75" customHeight="1" x14ac:dyDescent="0.25">
      <c r="A24" s="72" t="s">
        <v>391</v>
      </c>
      <c r="B24" s="12" t="s">
        <v>390</v>
      </c>
      <c r="C24" s="12" t="s">
        <v>372</v>
      </c>
      <c r="D24" s="71">
        <v>5.7669899999999998</v>
      </c>
      <c r="E24" s="14">
        <v>0</v>
      </c>
      <c r="F24" s="70">
        <v>0</v>
      </c>
    </row>
    <row r="25" spans="1:6" ht="12.75" customHeight="1" x14ac:dyDescent="0.25">
      <c r="A25" s="8"/>
      <c r="B25" s="9"/>
      <c r="C25" s="9"/>
      <c r="D25" s="10"/>
      <c r="E25" s="69">
        <f>SUM($E$24)/1</f>
        <v>0</v>
      </c>
      <c r="F25" s="11">
        <f>SUM($F$24)/1</f>
        <v>0</v>
      </c>
    </row>
    <row r="26" spans="1:6" ht="12.75" customHeight="1" x14ac:dyDescent="0.25">
      <c r="A26" s="72" t="s">
        <v>389</v>
      </c>
      <c r="B26" s="12" t="s">
        <v>388</v>
      </c>
      <c r="C26" s="12" t="s">
        <v>387</v>
      </c>
      <c r="D26" s="71">
        <v>2.6511</v>
      </c>
      <c r="E26" s="14">
        <v>300</v>
      </c>
      <c r="F26" s="70">
        <v>795.33</v>
      </c>
    </row>
    <row r="27" spans="1:6" ht="12.75" customHeight="1" x14ac:dyDescent="0.25">
      <c r="A27" s="8"/>
      <c r="B27" s="9"/>
      <c r="C27" s="9"/>
      <c r="D27" s="10"/>
      <c r="E27" s="69">
        <f>SUM($E$26)/1</f>
        <v>300</v>
      </c>
      <c r="F27" s="11">
        <f>SUM($F$26)/1</f>
        <v>795.33</v>
      </c>
    </row>
    <row r="28" spans="1:6" ht="12.75" customHeight="1" x14ac:dyDescent="0.25">
      <c r="A28" s="72" t="s">
        <v>386</v>
      </c>
      <c r="B28" s="12" t="s">
        <v>385</v>
      </c>
      <c r="C28" s="12" t="s">
        <v>358</v>
      </c>
      <c r="D28" s="71">
        <v>5.68</v>
      </c>
      <c r="E28" s="14">
        <v>17575</v>
      </c>
      <c r="F28" s="70">
        <v>99826</v>
      </c>
    </row>
    <row r="29" spans="1:6" ht="12.75" customHeight="1" x14ac:dyDescent="0.25">
      <c r="A29" s="8"/>
      <c r="B29" s="9"/>
      <c r="C29" s="9"/>
      <c r="D29" s="10"/>
      <c r="E29" s="69">
        <f>SUM($E$28)/1</f>
        <v>17575</v>
      </c>
      <c r="F29" s="11">
        <f>SUM($F$28)/1</f>
        <v>99826</v>
      </c>
    </row>
    <row r="30" spans="1:6" ht="12.75" customHeight="1" x14ac:dyDescent="0.25">
      <c r="A30" s="72" t="s">
        <v>384</v>
      </c>
      <c r="B30" s="12" t="s">
        <v>383</v>
      </c>
      <c r="C30" s="12" t="s">
        <v>382</v>
      </c>
      <c r="D30" s="71">
        <v>9.3450000000000006</v>
      </c>
      <c r="E30" s="14">
        <v>7600</v>
      </c>
      <c r="F30" s="70">
        <v>71022.009999999995</v>
      </c>
    </row>
    <row r="31" spans="1:6" ht="12.75" customHeight="1" x14ac:dyDescent="0.25">
      <c r="A31" s="8"/>
      <c r="B31" s="9"/>
      <c r="C31" s="9"/>
      <c r="D31" s="10"/>
      <c r="E31" s="69">
        <f>SUM($E$30)/1</f>
        <v>7600</v>
      </c>
      <c r="F31" s="11">
        <f>SUM($F$30)/1</f>
        <v>71022.009999999995</v>
      </c>
    </row>
    <row r="32" spans="1:6" ht="12.75" customHeight="1" x14ac:dyDescent="0.25">
      <c r="A32" s="72" t="s">
        <v>381</v>
      </c>
      <c r="B32" s="12" t="s">
        <v>380</v>
      </c>
      <c r="C32" s="12" t="s">
        <v>379</v>
      </c>
      <c r="D32" s="71">
        <v>10.862730000000001</v>
      </c>
      <c r="E32" s="14">
        <v>0</v>
      </c>
      <c r="F32" s="70">
        <v>0</v>
      </c>
    </row>
    <row r="33" spans="1:6" ht="12.75" customHeight="1" x14ac:dyDescent="0.25">
      <c r="A33" s="8"/>
      <c r="B33" s="9"/>
      <c r="C33" s="9"/>
      <c r="D33" s="10"/>
      <c r="E33" s="69">
        <f>SUM($E$32)/1</f>
        <v>0</v>
      </c>
      <c r="F33" s="11">
        <f>SUM($F$32)/1</f>
        <v>0</v>
      </c>
    </row>
    <row r="34" spans="1:6" ht="12.75" customHeight="1" x14ac:dyDescent="0.25">
      <c r="A34" s="72" t="s">
        <v>378</v>
      </c>
      <c r="B34" s="12" t="s">
        <v>377</v>
      </c>
      <c r="C34" s="12" t="s">
        <v>372</v>
      </c>
      <c r="D34" s="71">
        <v>8.1724399999999999</v>
      </c>
      <c r="E34" s="14">
        <v>4500</v>
      </c>
      <c r="F34" s="70">
        <v>36775.97</v>
      </c>
    </row>
    <row r="35" spans="1:6" ht="12.75" customHeight="1" x14ac:dyDescent="0.25">
      <c r="A35" s="8"/>
      <c r="B35" s="9"/>
      <c r="C35" s="9"/>
      <c r="D35" s="10"/>
      <c r="E35" s="69">
        <f>SUM($E$34)/1</f>
        <v>4500</v>
      </c>
      <c r="F35" s="11">
        <f>SUM($F$34)/1</f>
        <v>36775.97</v>
      </c>
    </row>
    <row r="36" spans="1:6" ht="12.75" customHeight="1" x14ac:dyDescent="0.25">
      <c r="A36" s="72" t="s">
        <v>376</v>
      </c>
      <c r="B36" s="12" t="s">
        <v>375</v>
      </c>
      <c r="C36" s="12" t="s">
        <v>358</v>
      </c>
      <c r="D36" s="71">
        <v>11.58093</v>
      </c>
      <c r="E36" s="14">
        <v>150</v>
      </c>
      <c r="F36" s="70">
        <v>1737.14</v>
      </c>
    </row>
    <row r="37" spans="1:6" ht="12.75" customHeight="1" x14ac:dyDescent="0.25">
      <c r="A37" s="8"/>
      <c r="B37" s="9"/>
      <c r="C37" s="9"/>
      <c r="D37" s="10"/>
      <c r="E37" s="69">
        <f>SUM($E$36)/1</f>
        <v>150</v>
      </c>
      <c r="F37" s="11">
        <f>SUM($F$36)/1</f>
        <v>1737.14</v>
      </c>
    </row>
    <row r="38" spans="1:6" ht="12.75" customHeight="1" x14ac:dyDescent="0.25">
      <c r="A38" s="72" t="s">
        <v>374</v>
      </c>
      <c r="B38" s="12" t="s">
        <v>373</v>
      </c>
      <c r="C38" s="12" t="s">
        <v>372</v>
      </c>
      <c r="D38" s="71">
        <v>6.4580000000000002</v>
      </c>
      <c r="E38" s="14">
        <v>530</v>
      </c>
      <c r="F38" s="70">
        <v>3422.74</v>
      </c>
    </row>
    <row r="39" spans="1:6" ht="12.75" customHeight="1" x14ac:dyDescent="0.25">
      <c r="A39" s="8"/>
      <c r="B39" s="9"/>
      <c r="C39" s="9"/>
      <c r="D39" s="10"/>
      <c r="E39" s="69">
        <f>SUM($E$38)/1</f>
        <v>530</v>
      </c>
      <c r="F39" s="11">
        <f>SUM($F$38)/1</f>
        <v>3422.74</v>
      </c>
    </row>
    <row r="40" spans="1:6" ht="12.75" customHeight="1" x14ac:dyDescent="0.25">
      <c r="A40" s="72" t="s">
        <v>371</v>
      </c>
      <c r="B40" s="12" t="s">
        <v>370</v>
      </c>
      <c r="C40" s="12" t="s">
        <v>369</v>
      </c>
      <c r="D40" s="71">
        <v>8.9809900000000003</v>
      </c>
      <c r="E40" s="14">
        <v>115</v>
      </c>
      <c r="F40" s="70">
        <v>1032.81</v>
      </c>
    </row>
    <row r="41" spans="1:6" ht="12.75" customHeight="1" x14ac:dyDescent="0.25">
      <c r="A41" s="8"/>
      <c r="B41" s="9"/>
      <c r="C41" s="9"/>
      <c r="D41" s="10"/>
      <c r="E41" s="69">
        <f>SUM($E$40)/1</f>
        <v>115</v>
      </c>
      <c r="F41" s="11">
        <f>SUM($F$40)/1</f>
        <v>1032.81</v>
      </c>
    </row>
    <row r="42" spans="1:6" ht="12.75" customHeight="1" x14ac:dyDescent="0.25">
      <c r="A42" s="72" t="s">
        <v>368</v>
      </c>
      <c r="B42" s="12" t="s">
        <v>367</v>
      </c>
      <c r="C42" s="12" t="s">
        <v>358</v>
      </c>
      <c r="D42" s="71">
        <v>10.372949999999999</v>
      </c>
      <c r="E42" s="14">
        <v>150</v>
      </c>
      <c r="F42" s="70">
        <v>1555.94</v>
      </c>
    </row>
    <row r="43" spans="1:6" ht="12.75" customHeight="1" x14ac:dyDescent="0.25">
      <c r="A43" s="8"/>
      <c r="B43" s="9"/>
      <c r="C43" s="9"/>
      <c r="D43" s="10"/>
      <c r="E43" s="69">
        <f>SUM($E$42)/1</f>
        <v>150</v>
      </c>
      <c r="F43" s="11">
        <f>SUM($F$42)/1</f>
        <v>1555.94</v>
      </c>
    </row>
    <row r="44" spans="1:6" ht="12.75" customHeight="1" x14ac:dyDescent="0.25">
      <c r="A44" s="72" t="s">
        <v>366</v>
      </c>
      <c r="B44" s="12" t="s">
        <v>365</v>
      </c>
      <c r="C44" s="12" t="s">
        <v>364</v>
      </c>
      <c r="D44" s="71">
        <v>60.397910000000003</v>
      </c>
      <c r="E44" s="14">
        <v>0</v>
      </c>
      <c r="F44" s="70">
        <v>0</v>
      </c>
    </row>
    <row r="45" spans="1:6" ht="12.75" customHeight="1" x14ac:dyDescent="0.25">
      <c r="A45" s="8"/>
      <c r="B45" s="9"/>
      <c r="C45" s="9"/>
      <c r="D45" s="10"/>
      <c r="E45" s="69">
        <f>SUM($E$44)/1</f>
        <v>0</v>
      </c>
      <c r="F45" s="11">
        <f>SUM($F$44)/1</f>
        <v>0</v>
      </c>
    </row>
    <row r="46" spans="1:6" ht="12.75" customHeight="1" x14ac:dyDescent="0.25">
      <c r="A46" s="72" t="s">
        <v>363</v>
      </c>
      <c r="B46" s="12" t="s">
        <v>362</v>
      </c>
      <c r="C46" s="12" t="s">
        <v>361</v>
      </c>
      <c r="D46" s="71">
        <v>30.190149999999999</v>
      </c>
      <c r="E46" s="14">
        <v>0</v>
      </c>
      <c r="F46" s="70">
        <v>0</v>
      </c>
    </row>
    <row r="47" spans="1:6" ht="12.75" customHeight="1" x14ac:dyDescent="0.25">
      <c r="A47" s="8"/>
      <c r="B47" s="9"/>
      <c r="C47" s="9"/>
      <c r="D47" s="10"/>
      <c r="E47" s="69">
        <f>SUM($E$46)/1</f>
        <v>0</v>
      </c>
      <c r="F47" s="11">
        <f>SUM($F$46)/1</f>
        <v>0</v>
      </c>
    </row>
    <row r="48" spans="1:6" ht="12.75" customHeight="1" x14ac:dyDescent="0.25">
      <c r="A48" s="72" t="s">
        <v>360</v>
      </c>
      <c r="B48" s="12" t="s">
        <v>359</v>
      </c>
      <c r="C48" s="12" t="s">
        <v>358</v>
      </c>
      <c r="D48" s="71">
        <v>9.5500000000000007</v>
      </c>
      <c r="E48" s="14">
        <v>0</v>
      </c>
      <c r="F48" s="70">
        <v>0</v>
      </c>
    </row>
    <row r="49" spans="1:6" ht="12.75" customHeight="1" x14ac:dyDescent="0.25">
      <c r="A49" s="8"/>
      <c r="B49" s="9"/>
      <c r="C49" s="9"/>
      <c r="D49" s="10"/>
      <c r="E49" s="69">
        <f>SUM($E$48)/1</f>
        <v>0</v>
      </c>
      <c r="F49" s="11">
        <f>SUM($F$48)/1</f>
        <v>0</v>
      </c>
    </row>
    <row r="50" spans="1:6" ht="12.75" customHeight="1" x14ac:dyDescent="0.25">
      <c r="A50" s="72" t="s">
        <v>357</v>
      </c>
      <c r="B50" s="12" t="s">
        <v>356</v>
      </c>
      <c r="C50" s="12" t="s">
        <v>355</v>
      </c>
      <c r="D50" s="71">
        <v>21.287089999999999</v>
      </c>
      <c r="E50" s="14">
        <v>1700</v>
      </c>
      <c r="F50" s="70">
        <v>36188.06</v>
      </c>
    </row>
    <row r="51" spans="1:6" ht="12.75" customHeight="1" x14ac:dyDescent="0.25">
      <c r="A51" s="8"/>
      <c r="B51" s="9"/>
      <c r="C51" s="9"/>
      <c r="D51" s="10"/>
      <c r="E51" s="69">
        <f>SUM($E$50)/1</f>
        <v>1700</v>
      </c>
      <c r="F51" s="11">
        <f>SUM($F$50)/1</f>
        <v>36188.06</v>
      </c>
    </row>
    <row r="52" spans="1:6" ht="12.75" customHeight="1" x14ac:dyDescent="0.25">
      <c r="A52" s="72" t="s">
        <v>354</v>
      </c>
      <c r="B52" s="12" t="s">
        <v>353</v>
      </c>
      <c r="C52" s="12" t="s">
        <v>352</v>
      </c>
      <c r="D52" s="71">
        <v>56.768000000000001</v>
      </c>
      <c r="E52" s="14">
        <v>0</v>
      </c>
      <c r="F52" s="70">
        <v>0</v>
      </c>
    </row>
    <row r="53" spans="1:6" ht="12.75" customHeight="1" x14ac:dyDescent="0.25">
      <c r="A53" s="8"/>
      <c r="B53" s="9"/>
      <c r="C53" s="9"/>
      <c r="D53" s="10"/>
      <c r="E53" s="69">
        <f>SUM($E$52)/1</f>
        <v>0</v>
      </c>
      <c r="F53" s="11">
        <f>SUM($F$52)/1</f>
        <v>0</v>
      </c>
    </row>
    <row r="54" spans="1:6" ht="12.75" customHeight="1" thickBot="1" x14ac:dyDescent="0.3">
      <c r="A54" s="68"/>
      <c r="B54" s="67"/>
      <c r="C54" s="67"/>
      <c r="D54" s="66"/>
      <c r="E54" s="65">
        <f>SUM($E$4:$E$53)/2</f>
        <v>61680</v>
      </c>
      <c r="F54" s="79">
        <f>SUM($F$4:$F$53)/2</f>
        <v>361245.9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10"/>
  <sheetViews>
    <sheetView workbookViewId="0">
      <selection activeCell="C1" sqref="C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13.109375" style="2" customWidth="1"/>
    <col min="258" max="258" width="32.88671875" style="2" customWidth="1"/>
    <col min="259" max="259" width="29.33203125" style="2" customWidth="1"/>
    <col min="260" max="260" width="12.5546875" style="2" customWidth="1"/>
    <col min="261" max="261" width="16.109375" style="2" customWidth="1"/>
    <col min="262" max="262" width="28.109375" style="2" customWidth="1"/>
    <col min="263" max="512" width="9.109375" style="2"/>
    <col min="513" max="513" width="13.109375" style="2" customWidth="1"/>
    <col min="514" max="514" width="32.88671875" style="2" customWidth="1"/>
    <col min="515" max="515" width="29.33203125" style="2" customWidth="1"/>
    <col min="516" max="516" width="12.5546875" style="2" customWidth="1"/>
    <col min="517" max="517" width="16.109375" style="2" customWidth="1"/>
    <col min="518" max="518" width="28.109375" style="2" customWidth="1"/>
    <col min="519" max="768" width="9.109375" style="2"/>
    <col min="769" max="769" width="13.109375" style="2" customWidth="1"/>
    <col min="770" max="770" width="32.88671875" style="2" customWidth="1"/>
    <col min="771" max="771" width="29.33203125" style="2" customWidth="1"/>
    <col min="772" max="772" width="12.5546875" style="2" customWidth="1"/>
    <col min="773" max="773" width="16.109375" style="2" customWidth="1"/>
    <col min="774" max="774" width="28.109375" style="2" customWidth="1"/>
    <col min="775" max="1024" width="9.109375" style="2"/>
    <col min="1025" max="1025" width="13.109375" style="2" customWidth="1"/>
    <col min="1026" max="1026" width="32.88671875" style="2" customWidth="1"/>
    <col min="1027" max="1027" width="29.33203125" style="2" customWidth="1"/>
    <col min="1028" max="1028" width="12.554687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13.109375" style="2" customWidth="1"/>
    <col min="1282" max="1282" width="32.88671875" style="2" customWidth="1"/>
    <col min="1283" max="1283" width="29.33203125" style="2" customWidth="1"/>
    <col min="1284" max="1284" width="12.554687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13.109375" style="2" customWidth="1"/>
    <col min="1538" max="1538" width="32.88671875" style="2" customWidth="1"/>
    <col min="1539" max="1539" width="29.33203125" style="2" customWidth="1"/>
    <col min="1540" max="1540" width="12.554687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13.109375" style="2" customWidth="1"/>
    <col min="1794" max="1794" width="32.88671875" style="2" customWidth="1"/>
    <col min="1795" max="1795" width="29.33203125" style="2" customWidth="1"/>
    <col min="1796" max="1796" width="12.554687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13.109375" style="2" customWidth="1"/>
    <col min="2050" max="2050" width="32.88671875" style="2" customWidth="1"/>
    <col min="2051" max="2051" width="29.33203125" style="2" customWidth="1"/>
    <col min="2052" max="2052" width="12.554687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13.109375" style="2" customWidth="1"/>
    <col min="2306" max="2306" width="32.88671875" style="2" customWidth="1"/>
    <col min="2307" max="2307" width="29.33203125" style="2" customWidth="1"/>
    <col min="2308" max="2308" width="12.554687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13.109375" style="2" customWidth="1"/>
    <col min="2562" max="2562" width="32.88671875" style="2" customWidth="1"/>
    <col min="2563" max="2563" width="29.33203125" style="2" customWidth="1"/>
    <col min="2564" max="2564" width="12.554687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13.109375" style="2" customWidth="1"/>
    <col min="2818" max="2818" width="32.88671875" style="2" customWidth="1"/>
    <col min="2819" max="2819" width="29.33203125" style="2" customWidth="1"/>
    <col min="2820" max="2820" width="12.554687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13.109375" style="2" customWidth="1"/>
    <col min="3074" max="3074" width="32.88671875" style="2" customWidth="1"/>
    <col min="3075" max="3075" width="29.33203125" style="2" customWidth="1"/>
    <col min="3076" max="3076" width="12.554687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13.109375" style="2" customWidth="1"/>
    <col min="3330" max="3330" width="32.88671875" style="2" customWidth="1"/>
    <col min="3331" max="3331" width="29.33203125" style="2" customWidth="1"/>
    <col min="3332" max="3332" width="12.554687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13.109375" style="2" customWidth="1"/>
    <col min="3586" max="3586" width="32.88671875" style="2" customWidth="1"/>
    <col min="3587" max="3587" width="29.33203125" style="2" customWidth="1"/>
    <col min="3588" max="3588" width="12.554687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13.109375" style="2" customWidth="1"/>
    <col min="3842" max="3842" width="32.88671875" style="2" customWidth="1"/>
    <col min="3843" max="3843" width="29.33203125" style="2" customWidth="1"/>
    <col min="3844" max="3844" width="12.554687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13.109375" style="2" customWidth="1"/>
    <col min="4098" max="4098" width="32.88671875" style="2" customWidth="1"/>
    <col min="4099" max="4099" width="29.33203125" style="2" customWidth="1"/>
    <col min="4100" max="4100" width="12.554687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13.109375" style="2" customWidth="1"/>
    <col min="4354" max="4354" width="32.88671875" style="2" customWidth="1"/>
    <col min="4355" max="4355" width="29.33203125" style="2" customWidth="1"/>
    <col min="4356" max="4356" width="12.554687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13.109375" style="2" customWidth="1"/>
    <col min="4610" max="4610" width="32.88671875" style="2" customWidth="1"/>
    <col min="4611" max="4611" width="29.33203125" style="2" customWidth="1"/>
    <col min="4612" max="4612" width="12.554687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13.109375" style="2" customWidth="1"/>
    <col min="4866" max="4866" width="32.88671875" style="2" customWidth="1"/>
    <col min="4867" max="4867" width="29.33203125" style="2" customWidth="1"/>
    <col min="4868" max="4868" width="12.554687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13.109375" style="2" customWidth="1"/>
    <col min="5122" max="5122" width="32.88671875" style="2" customWidth="1"/>
    <col min="5123" max="5123" width="29.33203125" style="2" customWidth="1"/>
    <col min="5124" max="5124" width="12.554687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13.109375" style="2" customWidth="1"/>
    <col min="5378" max="5378" width="32.88671875" style="2" customWidth="1"/>
    <col min="5379" max="5379" width="29.33203125" style="2" customWidth="1"/>
    <col min="5380" max="5380" width="12.554687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13.109375" style="2" customWidth="1"/>
    <col min="5634" max="5634" width="32.88671875" style="2" customWidth="1"/>
    <col min="5635" max="5635" width="29.33203125" style="2" customWidth="1"/>
    <col min="5636" max="5636" width="12.554687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13.109375" style="2" customWidth="1"/>
    <col min="5890" max="5890" width="32.88671875" style="2" customWidth="1"/>
    <col min="5891" max="5891" width="29.33203125" style="2" customWidth="1"/>
    <col min="5892" max="5892" width="12.554687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13.109375" style="2" customWidth="1"/>
    <col min="6146" max="6146" width="32.88671875" style="2" customWidth="1"/>
    <col min="6147" max="6147" width="29.33203125" style="2" customWidth="1"/>
    <col min="6148" max="6148" width="12.554687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13.109375" style="2" customWidth="1"/>
    <col min="6402" max="6402" width="32.88671875" style="2" customWidth="1"/>
    <col min="6403" max="6403" width="29.33203125" style="2" customWidth="1"/>
    <col min="6404" max="6404" width="12.554687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13.109375" style="2" customWidth="1"/>
    <col min="6658" max="6658" width="32.88671875" style="2" customWidth="1"/>
    <col min="6659" max="6659" width="29.33203125" style="2" customWidth="1"/>
    <col min="6660" max="6660" width="12.554687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13.109375" style="2" customWidth="1"/>
    <col min="6914" max="6914" width="32.88671875" style="2" customWidth="1"/>
    <col min="6915" max="6915" width="29.33203125" style="2" customWidth="1"/>
    <col min="6916" max="6916" width="12.554687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13.109375" style="2" customWidth="1"/>
    <col min="7170" max="7170" width="32.88671875" style="2" customWidth="1"/>
    <col min="7171" max="7171" width="29.33203125" style="2" customWidth="1"/>
    <col min="7172" max="7172" width="12.554687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13.109375" style="2" customWidth="1"/>
    <col min="7426" max="7426" width="32.88671875" style="2" customWidth="1"/>
    <col min="7427" max="7427" width="29.33203125" style="2" customWidth="1"/>
    <col min="7428" max="7428" width="12.554687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13.109375" style="2" customWidth="1"/>
    <col min="7682" max="7682" width="32.88671875" style="2" customWidth="1"/>
    <col min="7683" max="7683" width="29.33203125" style="2" customWidth="1"/>
    <col min="7684" max="7684" width="12.554687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13.109375" style="2" customWidth="1"/>
    <col min="7938" max="7938" width="32.88671875" style="2" customWidth="1"/>
    <col min="7939" max="7939" width="29.33203125" style="2" customWidth="1"/>
    <col min="7940" max="7940" width="12.554687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13.109375" style="2" customWidth="1"/>
    <col min="8194" max="8194" width="32.88671875" style="2" customWidth="1"/>
    <col min="8195" max="8195" width="29.33203125" style="2" customWidth="1"/>
    <col min="8196" max="8196" width="12.554687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13.109375" style="2" customWidth="1"/>
    <col min="8450" max="8450" width="32.88671875" style="2" customWidth="1"/>
    <col min="8451" max="8451" width="29.33203125" style="2" customWidth="1"/>
    <col min="8452" max="8452" width="12.554687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13.109375" style="2" customWidth="1"/>
    <col min="8706" max="8706" width="32.88671875" style="2" customWidth="1"/>
    <col min="8707" max="8707" width="29.33203125" style="2" customWidth="1"/>
    <col min="8708" max="8708" width="12.554687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13.109375" style="2" customWidth="1"/>
    <col min="8962" max="8962" width="32.88671875" style="2" customWidth="1"/>
    <col min="8963" max="8963" width="29.33203125" style="2" customWidth="1"/>
    <col min="8964" max="8964" width="12.554687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13.109375" style="2" customWidth="1"/>
    <col min="9218" max="9218" width="32.88671875" style="2" customWidth="1"/>
    <col min="9219" max="9219" width="29.33203125" style="2" customWidth="1"/>
    <col min="9220" max="9220" width="12.554687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13.109375" style="2" customWidth="1"/>
    <col min="9474" max="9474" width="32.88671875" style="2" customWidth="1"/>
    <col min="9475" max="9475" width="29.33203125" style="2" customWidth="1"/>
    <col min="9476" max="9476" width="12.554687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13.109375" style="2" customWidth="1"/>
    <col min="9730" max="9730" width="32.88671875" style="2" customWidth="1"/>
    <col min="9731" max="9731" width="29.33203125" style="2" customWidth="1"/>
    <col min="9732" max="9732" width="12.554687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13.109375" style="2" customWidth="1"/>
    <col min="9986" max="9986" width="32.88671875" style="2" customWidth="1"/>
    <col min="9987" max="9987" width="29.33203125" style="2" customWidth="1"/>
    <col min="9988" max="9988" width="12.554687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13.109375" style="2" customWidth="1"/>
    <col min="10242" max="10242" width="32.88671875" style="2" customWidth="1"/>
    <col min="10243" max="10243" width="29.33203125" style="2" customWidth="1"/>
    <col min="10244" max="10244" width="12.554687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13.109375" style="2" customWidth="1"/>
    <col min="10498" max="10498" width="32.88671875" style="2" customWidth="1"/>
    <col min="10499" max="10499" width="29.33203125" style="2" customWidth="1"/>
    <col min="10500" max="10500" width="12.554687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13.109375" style="2" customWidth="1"/>
    <col min="10754" max="10754" width="32.88671875" style="2" customWidth="1"/>
    <col min="10755" max="10755" width="29.33203125" style="2" customWidth="1"/>
    <col min="10756" max="10756" width="12.554687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13.109375" style="2" customWidth="1"/>
    <col min="11010" max="11010" width="32.88671875" style="2" customWidth="1"/>
    <col min="11011" max="11011" width="29.33203125" style="2" customWidth="1"/>
    <col min="11012" max="11012" width="12.554687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13.109375" style="2" customWidth="1"/>
    <col min="11266" max="11266" width="32.88671875" style="2" customWidth="1"/>
    <col min="11267" max="11267" width="29.33203125" style="2" customWidth="1"/>
    <col min="11268" max="11268" width="12.554687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13.109375" style="2" customWidth="1"/>
    <col min="11522" max="11522" width="32.88671875" style="2" customWidth="1"/>
    <col min="11523" max="11523" width="29.33203125" style="2" customWidth="1"/>
    <col min="11524" max="11524" width="12.554687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13.109375" style="2" customWidth="1"/>
    <col min="11778" max="11778" width="32.88671875" style="2" customWidth="1"/>
    <col min="11779" max="11779" width="29.33203125" style="2" customWidth="1"/>
    <col min="11780" max="11780" width="12.554687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13.109375" style="2" customWidth="1"/>
    <col min="12034" max="12034" width="32.88671875" style="2" customWidth="1"/>
    <col min="12035" max="12035" width="29.33203125" style="2" customWidth="1"/>
    <col min="12036" max="12036" width="12.554687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13.109375" style="2" customWidth="1"/>
    <col min="12290" max="12290" width="32.88671875" style="2" customWidth="1"/>
    <col min="12291" max="12291" width="29.33203125" style="2" customWidth="1"/>
    <col min="12292" max="12292" width="12.554687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13.109375" style="2" customWidth="1"/>
    <col min="12546" max="12546" width="32.88671875" style="2" customWidth="1"/>
    <col min="12547" max="12547" width="29.33203125" style="2" customWidth="1"/>
    <col min="12548" max="12548" width="12.554687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13.109375" style="2" customWidth="1"/>
    <col min="12802" max="12802" width="32.88671875" style="2" customWidth="1"/>
    <col min="12803" max="12803" width="29.33203125" style="2" customWidth="1"/>
    <col min="12804" max="12804" width="12.554687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13.109375" style="2" customWidth="1"/>
    <col min="13058" max="13058" width="32.88671875" style="2" customWidth="1"/>
    <col min="13059" max="13059" width="29.33203125" style="2" customWidth="1"/>
    <col min="13060" max="13060" width="12.554687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13.109375" style="2" customWidth="1"/>
    <col min="13314" max="13314" width="32.88671875" style="2" customWidth="1"/>
    <col min="13315" max="13315" width="29.33203125" style="2" customWidth="1"/>
    <col min="13316" max="13316" width="12.554687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13.109375" style="2" customWidth="1"/>
    <col min="13570" max="13570" width="32.88671875" style="2" customWidth="1"/>
    <col min="13571" max="13571" width="29.33203125" style="2" customWidth="1"/>
    <col min="13572" max="13572" width="12.554687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13.109375" style="2" customWidth="1"/>
    <col min="13826" max="13826" width="32.88671875" style="2" customWidth="1"/>
    <col min="13827" max="13827" width="29.33203125" style="2" customWidth="1"/>
    <col min="13828" max="13828" width="12.554687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13.109375" style="2" customWidth="1"/>
    <col min="14082" max="14082" width="32.88671875" style="2" customWidth="1"/>
    <col min="14083" max="14083" width="29.33203125" style="2" customWidth="1"/>
    <col min="14084" max="14084" width="12.554687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13.109375" style="2" customWidth="1"/>
    <col min="14338" max="14338" width="32.88671875" style="2" customWidth="1"/>
    <col min="14339" max="14339" width="29.33203125" style="2" customWidth="1"/>
    <col min="14340" max="14340" width="12.554687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13.109375" style="2" customWidth="1"/>
    <col min="14594" max="14594" width="32.88671875" style="2" customWidth="1"/>
    <col min="14595" max="14595" width="29.33203125" style="2" customWidth="1"/>
    <col min="14596" max="14596" width="12.554687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13.109375" style="2" customWidth="1"/>
    <col min="14850" max="14850" width="32.88671875" style="2" customWidth="1"/>
    <col min="14851" max="14851" width="29.33203125" style="2" customWidth="1"/>
    <col min="14852" max="14852" width="12.554687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13.109375" style="2" customWidth="1"/>
    <col min="15106" max="15106" width="32.88671875" style="2" customWidth="1"/>
    <col min="15107" max="15107" width="29.33203125" style="2" customWidth="1"/>
    <col min="15108" max="15108" width="12.554687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13.109375" style="2" customWidth="1"/>
    <col min="15362" max="15362" width="32.88671875" style="2" customWidth="1"/>
    <col min="15363" max="15363" width="29.33203125" style="2" customWidth="1"/>
    <col min="15364" max="15364" width="12.554687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13.109375" style="2" customWidth="1"/>
    <col min="15618" max="15618" width="32.88671875" style="2" customWidth="1"/>
    <col min="15619" max="15619" width="29.33203125" style="2" customWidth="1"/>
    <col min="15620" max="15620" width="12.554687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13.109375" style="2" customWidth="1"/>
    <col min="15874" max="15874" width="32.88671875" style="2" customWidth="1"/>
    <col min="15875" max="15875" width="29.33203125" style="2" customWidth="1"/>
    <col min="15876" max="15876" width="12.554687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13.109375" style="2" customWidth="1"/>
    <col min="16130" max="16130" width="32.88671875" style="2" customWidth="1"/>
    <col min="16131" max="16131" width="29.33203125" style="2" customWidth="1"/>
    <col min="16132" max="16132" width="12.554687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426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425</v>
      </c>
      <c r="B4" s="12" t="s">
        <v>424</v>
      </c>
      <c r="C4" s="12" t="s">
        <v>423</v>
      </c>
      <c r="D4" s="71">
        <v>7218.36</v>
      </c>
      <c r="E4" s="14">
        <v>15</v>
      </c>
      <c r="F4" s="70">
        <v>108275.41</v>
      </c>
    </row>
    <row r="5" spans="1:6" ht="12.75" customHeight="1" x14ac:dyDescent="0.25">
      <c r="A5" s="8"/>
      <c r="B5" s="9"/>
      <c r="C5" s="9"/>
      <c r="D5" s="10"/>
      <c r="E5" s="69">
        <f>SUM($E$4)/1</f>
        <v>15</v>
      </c>
      <c r="F5" s="11">
        <f>SUM($F$4)/1</f>
        <v>108275.41</v>
      </c>
    </row>
    <row r="6" spans="1:6" ht="12.75" customHeight="1" x14ac:dyDescent="0.25">
      <c r="A6" s="72" t="s">
        <v>422</v>
      </c>
      <c r="B6" s="12" t="s">
        <v>421</v>
      </c>
      <c r="C6" s="12" t="s">
        <v>420</v>
      </c>
      <c r="D6" s="71">
        <v>15279.26</v>
      </c>
      <c r="E6" s="13">
        <v>22</v>
      </c>
      <c r="F6" s="70">
        <v>336143.63</v>
      </c>
    </row>
    <row r="7" spans="1:6" ht="12.75" customHeight="1" x14ac:dyDescent="0.25">
      <c r="A7" s="8"/>
      <c r="B7" s="9"/>
      <c r="C7" s="9"/>
      <c r="D7" s="10"/>
      <c r="E7" s="69">
        <f>SUM($E$6)/1</f>
        <v>22</v>
      </c>
      <c r="F7" s="11">
        <f>SUM($F$6)/1</f>
        <v>336143.63</v>
      </c>
    </row>
    <row r="8" spans="1:6" ht="12.75" customHeight="1" x14ac:dyDescent="0.25">
      <c r="A8" s="72" t="s">
        <v>419</v>
      </c>
      <c r="B8" s="12" t="s">
        <v>418</v>
      </c>
      <c r="C8" s="12" t="s">
        <v>417</v>
      </c>
      <c r="D8" s="71">
        <v>4028.058</v>
      </c>
      <c r="E8" s="14">
        <v>8</v>
      </c>
      <c r="F8" s="70">
        <v>32224.46</v>
      </c>
    </row>
    <row r="9" spans="1:6" ht="12.75" customHeight="1" x14ac:dyDescent="0.25">
      <c r="A9" s="8"/>
      <c r="B9" s="9"/>
      <c r="C9" s="9"/>
      <c r="D9" s="10"/>
      <c r="E9" s="69">
        <f>SUM($E$8)/1</f>
        <v>8</v>
      </c>
      <c r="F9" s="11">
        <f>SUM($F$8)/1</f>
        <v>32224.46</v>
      </c>
    </row>
    <row r="10" spans="1:6" ht="12.75" customHeight="1" thickBot="1" x14ac:dyDescent="0.3">
      <c r="A10" s="68"/>
      <c r="B10" s="67"/>
      <c r="C10" s="67"/>
      <c r="D10" s="66"/>
      <c r="E10" s="65">
        <f>SUM($E$4:$E$9)/2</f>
        <v>45</v>
      </c>
      <c r="F10" s="81">
        <f>SUM($F$4:$F$9)/2</f>
        <v>476643.49999999994</v>
      </c>
    </row>
  </sheetData>
  <printOptions horizontalCentered="1"/>
  <pageMargins left="1" right="1" top="1" bottom="1" header="1" footer="1"/>
  <pageSetup scale="85" orientation="portrait" r:id="rId1"/>
  <headerFooter alignWithMargins="0">
    <oddHeader>&amp;L&amp;8&amp;D&amp;R&amp;P/&amp;N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8"/>
  <sheetViews>
    <sheetView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9.5546875" style="2" customWidth="1"/>
    <col min="258" max="258" width="32.88671875" style="2" customWidth="1"/>
    <col min="259" max="259" width="29.33203125" style="2" customWidth="1"/>
    <col min="260" max="260" width="10.88671875" style="2" customWidth="1"/>
    <col min="261" max="261" width="16.109375" style="2" customWidth="1"/>
    <col min="262" max="262" width="28.109375" style="2" customWidth="1"/>
    <col min="263" max="512" width="9.109375" style="2"/>
    <col min="513" max="513" width="9.5546875" style="2" customWidth="1"/>
    <col min="514" max="514" width="32.88671875" style="2" customWidth="1"/>
    <col min="515" max="515" width="29.33203125" style="2" customWidth="1"/>
    <col min="516" max="516" width="10.88671875" style="2" customWidth="1"/>
    <col min="517" max="517" width="16.109375" style="2" customWidth="1"/>
    <col min="518" max="518" width="28.109375" style="2" customWidth="1"/>
    <col min="519" max="768" width="9.109375" style="2"/>
    <col min="769" max="769" width="9.5546875" style="2" customWidth="1"/>
    <col min="770" max="770" width="32.88671875" style="2" customWidth="1"/>
    <col min="771" max="771" width="29.33203125" style="2" customWidth="1"/>
    <col min="772" max="772" width="10.88671875" style="2" customWidth="1"/>
    <col min="773" max="773" width="16.109375" style="2" customWidth="1"/>
    <col min="774" max="774" width="28.109375" style="2" customWidth="1"/>
    <col min="775" max="1024" width="9.109375" style="2"/>
    <col min="1025" max="1025" width="9.5546875" style="2" customWidth="1"/>
    <col min="1026" max="1026" width="32.88671875" style="2" customWidth="1"/>
    <col min="1027" max="1027" width="29.33203125" style="2" customWidth="1"/>
    <col min="1028" max="1028" width="10.8867187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9.5546875" style="2" customWidth="1"/>
    <col min="1282" max="1282" width="32.88671875" style="2" customWidth="1"/>
    <col min="1283" max="1283" width="29.33203125" style="2" customWidth="1"/>
    <col min="1284" max="1284" width="10.8867187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9.5546875" style="2" customWidth="1"/>
    <col min="1538" max="1538" width="32.88671875" style="2" customWidth="1"/>
    <col min="1539" max="1539" width="29.33203125" style="2" customWidth="1"/>
    <col min="1540" max="1540" width="10.8867187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9.5546875" style="2" customWidth="1"/>
    <col min="1794" max="1794" width="32.88671875" style="2" customWidth="1"/>
    <col min="1795" max="1795" width="29.33203125" style="2" customWidth="1"/>
    <col min="1796" max="1796" width="10.8867187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9.5546875" style="2" customWidth="1"/>
    <col min="2050" max="2050" width="32.88671875" style="2" customWidth="1"/>
    <col min="2051" max="2051" width="29.33203125" style="2" customWidth="1"/>
    <col min="2052" max="2052" width="10.8867187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9.5546875" style="2" customWidth="1"/>
    <col min="2306" max="2306" width="32.88671875" style="2" customWidth="1"/>
    <col min="2307" max="2307" width="29.33203125" style="2" customWidth="1"/>
    <col min="2308" max="2308" width="10.8867187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9.5546875" style="2" customWidth="1"/>
    <col min="2562" max="2562" width="32.88671875" style="2" customWidth="1"/>
    <col min="2563" max="2563" width="29.33203125" style="2" customWidth="1"/>
    <col min="2564" max="2564" width="10.8867187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9.5546875" style="2" customWidth="1"/>
    <col min="2818" max="2818" width="32.88671875" style="2" customWidth="1"/>
    <col min="2819" max="2819" width="29.33203125" style="2" customWidth="1"/>
    <col min="2820" max="2820" width="10.8867187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9.5546875" style="2" customWidth="1"/>
    <col min="3074" max="3074" width="32.88671875" style="2" customWidth="1"/>
    <col min="3075" max="3075" width="29.33203125" style="2" customWidth="1"/>
    <col min="3076" max="3076" width="10.8867187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9.5546875" style="2" customWidth="1"/>
    <col min="3330" max="3330" width="32.88671875" style="2" customWidth="1"/>
    <col min="3331" max="3331" width="29.33203125" style="2" customWidth="1"/>
    <col min="3332" max="3332" width="10.8867187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9.5546875" style="2" customWidth="1"/>
    <col min="3586" max="3586" width="32.88671875" style="2" customWidth="1"/>
    <col min="3587" max="3587" width="29.33203125" style="2" customWidth="1"/>
    <col min="3588" max="3588" width="10.8867187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9.5546875" style="2" customWidth="1"/>
    <col min="3842" max="3842" width="32.88671875" style="2" customWidth="1"/>
    <col min="3843" max="3843" width="29.33203125" style="2" customWidth="1"/>
    <col min="3844" max="3844" width="10.8867187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9.5546875" style="2" customWidth="1"/>
    <col min="4098" max="4098" width="32.88671875" style="2" customWidth="1"/>
    <col min="4099" max="4099" width="29.33203125" style="2" customWidth="1"/>
    <col min="4100" max="4100" width="10.8867187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9.5546875" style="2" customWidth="1"/>
    <col min="4354" max="4354" width="32.88671875" style="2" customWidth="1"/>
    <col min="4355" max="4355" width="29.33203125" style="2" customWidth="1"/>
    <col min="4356" max="4356" width="10.8867187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9.5546875" style="2" customWidth="1"/>
    <col min="4610" max="4610" width="32.88671875" style="2" customWidth="1"/>
    <col min="4611" max="4611" width="29.33203125" style="2" customWidth="1"/>
    <col min="4612" max="4612" width="10.8867187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9.5546875" style="2" customWidth="1"/>
    <col min="4866" max="4866" width="32.88671875" style="2" customWidth="1"/>
    <col min="4867" max="4867" width="29.33203125" style="2" customWidth="1"/>
    <col min="4868" max="4868" width="10.8867187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9.5546875" style="2" customWidth="1"/>
    <col min="5122" max="5122" width="32.88671875" style="2" customWidth="1"/>
    <col min="5123" max="5123" width="29.33203125" style="2" customWidth="1"/>
    <col min="5124" max="5124" width="10.8867187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9.5546875" style="2" customWidth="1"/>
    <col min="5378" max="5378" width="32.88671875" style="2" customWidth="1"/>
    <col min="5379" max="5379" width="29.33203125" style="2" customWidth="1"/>
    <col min="5380" max="5380" width="10.8867187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9.5546875" style="2" customWidth="1"/>
    <col min="5634" max="5634" width="32.88671875" style="2" customWidth="1"/>
    <col min="5635" max="5635" width="29.33203125" style="2" customWidth="1"/>
    <col min="5636" max="5636" width="10.8867187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9.5546875" style="2" customWidth="1"/>
    <col min="5890" max="5890" width="32.88671875" style="2" customWidth="1"/>
    <col min="5891" max="5891" width="29.33203125" style="2" customWidth="1"/>
    <col min="5892" max="5892" width="10.8867187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9.5546875" style="2" customWidth="1"/>
    <col min="6146" max="6146" width="32.88671875" style="2" customWidth="1"/>
    <col min="6147" max="6147" width="29.33203125" style="2" customWidth="1"/>
    <col min="6148" max="6148" width="10.8867187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9.5546875" style="2" customWidth="1"/>
    <col min="6402" max="6402" width="32.88671875" style="2" customWidth="1"/>
    <col min="6403" max="6403" width="29.33203125" style="2" customWidth="1"/>
    <col min="6404" max="6404" width="10.8867187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9.5546875" style="2" customWidth="1"/>
    <col min="6658" max="6658" width="32.88671875" style="2" customWidth="1"/>
    <col min="6659" max="6659" width="29.33203125" style="2" customWidth="1"/>
    <col min="6660" max="6660" width="10.8867187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9.5546875" style="2" customWidth="1"/>
    <col min="6914" max="6914" width="32.88671875" style="2" customWidth="1"/>
    <col min="6915" max="6915" width="29.33203125" style="2" customWidth="1"/>
    <col min="6916" max="6916" width="10.8867187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9.5546875" style="2" customWidth="1"/>
    <col min="7170" max="7170" width="32.88671875" style="2" customWidth="1"/>
    <col min="7171" max="7171" width="29.33203125" style="2" customWidth="1"/>
    <col min="7172" max="7172" width="10.8867187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9.5546875" style="2" customWidth="1"/>
    <col min="7426" max="7426" width="32.88671875" style="2" customWidth="1"/>
    <col min="7427" max="7427" width="29.33203125" style="2" customWidth="1"/>
    <col min="7428" max="7428" width="10.8867187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9.5546875" style="2" customWidth="1"/>
    <col min="7682" max="7682" width="32.88671875" style="2" customWidth="1"/>
    <col min="7683" max="7683" width="29.33203125" style="2" customWidth="1"/>
    <col min="7684" max="7684" width="10.8867187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9.5546875" style="2" customWidth="1"/>
    <col min="7938" max="7938" width="32.88671875" style="2" customWidth="1"/>
    <col min="7939" max="7939" width="29.33203125" style="2" customWidth="1"/>
    <col min="7940" max="7940" width="10.8867187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9.5546875" style="2" customWidth="1"/>
    <col min="8194" max="8194" width="32.88671875" style="2" customWidth="1"/>
    <col min="8195" max="8195" width="29.33203125" style="2" customWidth="1"/>
    <col min="8196" max="8196" width="10.8867187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9.5546875" style="2" customWidth="1"/>
    <col min="8450" max="8450" width="32.88671875" style="2" customWidth="1"/>
    <col min="8451" max="8451" width="29.33203125" style="2" customWidth="1"/>
    <col min="8452" max="8452" width="10.8867187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9.5546875" style="2" customWidth="1"/>
    <col min="8706" max="8706" width="32.88671875" style="2" customWidth="1"/>
    <col min="8707" max="8707" width="29.33203125" style="2" customWidth="1"/>
    <col min="8708" max="8708" width="10.8867187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9.5546875" style="2" customWidth="1"/>
    <col min="8962" max="8962" width="32.88671875" style="2" customWidth="1"/>
    <col min="8963" max="8963" width="29.33203125" style="2" customWidth="1"/>
    <col min="8964" max="8964" width="10.8867187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9.5546875" style="2" customWidth="1"/>
    <col min="9218" max="9218" width="32.88671875" style="2" customWidth="1"/>
    <col min="9219" max="9219" width="29.33203125" style="2" customWidth="1"/>
    <col min="9220" max="9220" width="10.8867187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9.5546875" style="2" customWidth="1"/>
    <col min="9474" max="9474" width="32.88671875" style="2" customWidth="1"/>
    <col min="9475" max="9475" width="29.33203125" style="2" customWidth="1"/>
    <col min="9476" max="9476" width="10.8867187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9.5546875" style="2" customWidth="1"/>
    <col min="9730" max="9730" width="32.88671875" style="2" customWidth="1"/>
    <col min="9731" max="9731" width="29.33203125" style="2" customWidth="1"/>
    <col min="9732" max="9732" width="10.8867187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9.5546875" style="2" customWidth="1"/>
    <col min="9986" max="9986" width="32.88671875" style="2" customWidth="1"/>
    <col min="9987" max="9987" width="29.33203125" style="2" customWidth="1"/>
    <col min="9988" max="9988" width="10.8867187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9.5546875" style="2" customWidth="1"/>
    <col min="10242" max="10242" width="32.88671875" style="2" customWidth="1"/>
    <col min="10243" max="10243" width="29.33203125" style="2" customWidth="1"/>
    <col min="10244" max="10244" width="10.8867187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9.5546875" style="2" customWidth="1"/>
    <col min="10498" max="10498" width="32.88671875" style="2" customWidth="1"/>
    <col min="10499" max="10499" width="29.33203125" style="2" customWidth="1"/>
    <col min="10500" max="10500" width="10.8867187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9.5546875" style="2" customWidth="1"/>
    <col min="10754" max="10754" width="32.88671875" style="2" customWidth="1"/>
    <col min="10755" max="10755" width="29.33203125" style="2" customWidth="1"/>
    <col min="10756" max="10756" width="10.8867187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9.5546875" style="2" customWidth="1"/>
    <col min="11010" max="11010" width="32.88671875" style="2" customWidth="1"/>
    <col min="11011" max="11011" width="29.33203125" style="2" customWidth="1"/>
    <col min="11012" max="11012" width="10.8867187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9.5546875" style="2" customWidth="1"/>
    <col min="11266" max="11266" width="32.88671875" style="2" customWidth="1"/>
    <col min="11267" max="11267" width="29.33203125" style="2" customWidth="1"/>
    <col min="11268" max="11268" width="10.8867187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9.5546875" style="2" customWidth="1"/>
    <col min="11522" max="11522" width="32.88671875" style="2" customWidth="1"/>
    <col min="11523" max="11523" width="29.33203125" style="2" customWidth="1"/>
    <col min="11524" max="11524" width="10.8867187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9.5546875" style="2" customWidth="1"/>
    <col min="11778" max="11778" width="32.88671875" style="2" customWidth="1"/>
    <col min="11779" max="11779" width="29.33203125" style="2" customWidth="1"/>
    <col min="11780" max="11780" width="10.8867187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9.5546875" style="2" customWidth="1"/>
    <col min="12034" max="12034" width="32.88671875" style="2" customWidth="1"/>
    <col min="12035" max="12035" width="29.33203125" style="2" customWidth="1"/>
    <col min="12036" max="12036" width="10.8867187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9.5546875" style="2" customWidth="1"/>
    <col min="12290" max="12290" width="32.88671875" style="2" customWidth="1"/>
    <col min="12291" max="12291" width="29.33203125" style="2" customWidth="1"/>
    <col min="12292" max="12292" width="10.8867187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9.5546875" style="2" customWidth="1"/>
    <col min="12546" max="12546" width="32.88671875" style="2" customWidth="1"/>
    <col min="12547" max="12547" width="29.33203125" style="2" customWidth="1"/>
    <col min="12548" max="12548" width="10.8867187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9.5546875" style="2" customWidth="1"/>
    <col min="12802" max="12802" width="32.88671875" style="2" customWidth="1"/>
    <col min="12803" max="12803" width="29.33203125" style="2" customWidth="1"/>
    <col min="12804" max="12804" width="10.8867187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9.5546875" style="2" customWidth="1"/>
    <col min="13058" max="13058" width="32.88671875" style="2" customWidth="1"/>
    <col min="13059" max="13059" width="29.33203125" style="2" customWidth="1"/>
    <col min="13060" max="13060" width="10.8867187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9.5546875" style="2" customWidth="1"/>
    <col min="13314" max="13314" width="32.88671875" style="2" customWidth="1"/>
    <col min="13315" max="13315" width="29.33203125" style="2" customWidth="1"/>
    <col min="13316" max="13316" width="10.8867187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9.5546875" style="2" customWidth="1"/>
    <col min="13570" max="13570" width="32.88671875" style="2" customWidth="1"/>
    <col min="13571" max="13571" width="29.33203125" style="2" customWidth="1"/>
    <col min="13572" max="13572" width="10.8867187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9.5546875" style="2" customWidth="1"/>
    <col min="13826" max="13826" width="32.88671875" style="2" customWidth="1"/>
    <col min="13827" max="13827" width="29.33203125" style="2" customWidth="1"/>
    <col min="13828" max="13828" width="10.8867187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9.5546875" style="2" customWidth="1"/>
    <col min="14082" max="14082" width="32.88671875" style="2" customWidth="1"/>
    <col min="14083" max="14083" width="29.33203125" style="2" customWidth="1"/>
    <col min="14084" max="14084" width="10.8867187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9.5546875" style="2" customWidth="1"/>
    <col min="14338" max="14338" width="32.88671875" style="2" customWidth="1"/>
    <col min="14339" max="14339" width="29.33203125" style="2" customWidth="1"/>
    <col min="14340" max="14340" width="10.8867187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9.5546875" style="2" customWidth="1"/>
    <col min="14594" max="14594" width="32.88671875" style="2" customWidth="1"/>
    <col min="14595" max="14595" width="29.33203125" style="2" customWidth="1"/>
    <col min="14596" max="14596" width="10.8867187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9.5546875" style="2" customWidth="1"/>
    <col min="14850" max="14850" width="32.88671875" style="2" customWidth="1"/>
    <col min="14851" max="14851" width="29.33203125" style="2" customWidth="1"/>
    <col min="14852" max="14852" width="10.8867187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9.5546875" style="2" customWidth="1"/>
    <col min="15106" max="15106" width="32.88671875" style="2" customWidth="1"/>
    <col min="15107" max="15107" width="29.33203125" style="2" customWidth="1"/>
    <col min="15108" max="15108" width="10.8867187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9.5546875" style="2" customWidth="1"/>
    <col min="15362" max="15362" width="32.88671875" style="2" customWidth="1"/>
    <col min="15363" max="15363" width="29.33203125" style="2" customWidth="1"/>
    <col min="15364" max="15364" width="10.8867187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9.5546875" style="2" customWidth="1"/>
    <col min="15618" max="15618" width="32.88671875" style="2" customWidth="1"/>
    <col min="15619" max="15619" width="29.33203125" style="2" customWidth="1"/>
    <col min="15620" max="15620" width="10.8867187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9.5546875" style="2" customWidth="1"/>
    <col min="15874" max="15874" width="32.88671875" style="2" customWidth="1"/>
    <col min="15875" max="15875" width="29.33203125" style="2" customWidth="1"/>
    <col min="15876" max="15876" width="10.8867187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9.5546875" style="2" customWidth="1"/>
    <col min="16130" max="16130" width="32.88671875" style="2" customWidth="1"/>
    <col min="16131" max="16131" width="29.33203125" style="2" customWidth="1"/>
    <col min="16132" max="16132" width="10.8867187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432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429</v>
      </c>
      <c r="B4" s="12" t="s">
        <v>428</v>
      </c>
      <c r="C4" s="12" t="s">
        <v>431</v>
      </c>
      <c r="D4" s="71">
        <v>3948.0160000000001</v>
      </c>
      <c r="E4" s="14">
        <v>2</v>
      </c>
      <c r="F4" s="70">
        <v>7896.03</v>
      </c>
    </row>
    <row r="5" spans="1:6" ht="12.75" customHeight="1" x14ac:dyDescent="0.25">
      <c r="A5" s="72" t="s">
        <v>429</v>
      </c>
      <c r="B5" s="12" t="s">
        <v>428</v>
      </c>
      <c r="C5" s="12" t="s">
        <v>430</v>
      </c>
      <c r="D5" s="71">
        <v>3967.4789999999998</v>
      </c>
      <c r="E5" s="14">
        <v>5</v>
      </c>
      <c r="F5" s="70">
        <v>19837.39</v>
      </c>
    </row>
    <row r="6" spans="1:6" ht="12.75" customHeight="1" x14ac:dyDescent="0.25">
      <c r="A6" s="72" t="s">
        <v>429</v>
      </c>
      <c r="B6" s="12" t="s">
        <v>428</v>
      </c>
      <c r="C6" s="12" t="s">
        <v>427</v>
      </c>
      <c r="D6" s="71">
        <v>6690.933</v>
      </c>
      <c r="E6" s="14">
        <v>8</v>
      </c>
      <c r="F6" s="70">
        <v>53527.46</v>
      </c>
    </row>
    <row r="7" spans="1:6" ht="12.75" customHeight="1" x14ac:dyDescent="0.25">
      <c r="A7" s="8"/>
      <c r="B7" s="9"/>
      <c r="C7" s="9"/>
      <c r="D7" s="10"/>
      <c r="E7" s="69">
        <f>SUM($E$4:$E$6)/1</f>
        <v>15</v>
      </c>
      <c r="F7" s="11">
        <f>SUM($F$4:$F$6)/1</f>
        <v>81260.88</v>
      </c>
    </row>
    <row r="8" spans="1:6" ht="12.75" customHeight="1" thickBot="1" x14ac:dyDescent="0.3">
      <c r="A8" s="68"/>
      <c r="B8" s="67"/>
      <c r="C8" s="67"/>
      <c r="D8" s="66"/>
      <c r="E8" s="65">
        <f>SUM($E$4:$E$7)/2</f>
        <v>15</v>
      </c>
      <c r="F8" s="77">
        <f>SUM($F$4:$F$7)/2</f>
        <v>81260.88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F6"/>
  <sheetViews>
    <sheetView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9.5546875" style="2" customWidth="1"/>
    <col min="258" max="258" width="32.88671875" style="2" customWidth="1"/>
    <col min="259" max="259" width="29.33203125" style="2" customWidth="1"/>
    <col min="260" max="260" width="13.33203125" style="2" customWidth="1"/>
    <col min="261" max="261" width="16.109375" style="2" customWidth="1"/>
    <col min="262" max="262" width="28.109375" style="2" customWidth="1"/>
    <col min="263" max="512" width="9.109375" style="2"/>
    <col min="513" max="513" width="9.5546875" style="2" customWidth="1"/>
    <col min="514" max="514" width="32.88671875" style="2" customWidth="1"/>
    <col min="515" max="515" width="29.33203125" style="2" customWidth="1"/>
    <col min="516" max="516" width="13.33203125" style="2" customWidth="1"/>
    <col min="517" max="517" width="16.109375" style="2" customWidth="1"/>
    <col min="518" max="518" width="28.109375" style="2" customWidth="1"/>
    <col min="519" max="768" width="9.109375" style="2"/>
    <col min="769" max="769" width="9.5546875" style="2" customWidth="1"/>
    <col min="770" max="770" width="32.88671875" style="2" customWidth="1"/>
    <col min="771" max="771" width="29.33203125" style="2" customWidth="1"/>
    <col min="772" max="772" width="13.33203125" style="2" customWidth="1"/>
    <col min="773" max="773" width="16.109375" style="2" customWidth="1"/>
    <col min="774" max="774" width="28.109375" style="2" customWidth="1"/>
    <col min="775" max="1024" width="9.109375" style="2"/>
    <col min="1025" max="1025" width="9.5546875" style="2" customWidth="1"/>
    <col min="1026" max="1026" width="32.88671875" style="2" customWidth="1"/>
    <col min="1027" max="1027" width="29.33203125" style="2" customWidth="1"/>
    <col min="1028" max="1028" width="13.3320312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9.5546875" style="2" customWidth="1"/>
    <col min="1282" max="1282" width="32.88671875" style="2" customWidth="1"/>
    <col min="1283" max="1283" width="29.33203125" style="2" customWidth="1"/>
    <col min="1284" max="1284" width="13.3320312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9.5546875" style="2" customWidth="1"/>
    <col min="1538" max="1538" width="32.88671875" style="2" customWidth="1"/>
    <col min="1539" max="1539" width="29.33203125" style="2" customWidth="1"/>
    <col min="1540" max="1540" width="13.3320312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9.5546875" style="2" customWidth="1"/>
    <col min="1794" max="1794" width="32.88671875" style="2" customWidth="1"/>
    <col min="1795" max="1795" width="29.33203125" style="2" customWidth="1"/>
    <col min="1796" max="1796" width="13.3320312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9.5546875" style="2" customWidth="1"/>
    <col min="2050" max="2050" width="32.88671875" style="2" customWidth="1"/>
    <col min="2051" max="2051" width="29.33203125" style="2" customWidth="1"/>
    <col min="2052" max="2052" width="13.3320312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9.5546875" style="2" customWidth="1"/>
    <col min="2306" max="2306" width="32.88671875" style="2" customWidth="1"/>
    <col min="2307" max="2307" width="29.33203125" style="2" customWidth="1"/>
    <col min="2308" max="2308" width="13.3320312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9.5546875" style="2" customWidth="1"/>
    <col min="2562" max="2562" width="32.88671875" style="2" customWidth="1"/>
    <col min="2563" max="2563" width="29.33203125" style="2" customWidth="1"/>
    <col min="2564" max="2564" width="13.3320312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9.5546875" style="2" customWidth="1"/>
    <col min="2818" max="2818" width="32.88671875" style="2" customWidth="1"/>
    <col min="2819" max="2819" width="29.33203125" style="2" customWidth="1"/>
    <col min="2820" max="2820" width="13.3320312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9.5546875" style="2" customWidth="1"/>
    <col min="3074" max="3074" width="32.88671875" style="2" customWidth="1"/>
    <col min="3075" max="3075" width="29.33203125" style="2" customWidth="1"/>
    <col min="3076" max="3076" width="13.3320312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9.5546875" style="2" customWidth="1"/>
    <col min="3330" max="3330" width="32.88671875" style="2" customWidth="1"/>
    <col min="3331" max="3331" width="29.33203125" style="2" customWidth="1"/>
    <col min="3332" max="3332" width="13.3320312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9.5546875" style="2" customWidth="1"/>
    <col min="3586" max="3586" width="32.88671875" style="2" customWidth="1"/>
    <col min="3587" max="3587" width="29.33203125" style="2" customWidth="1"/>
    <col min="3588" max="3588" width="13.3320312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9.5546875" style="2" customWidth="1"/>
    <col min="3842" max="3842" width="32.88671875" style="2" customWidth="1"/>
    <col min="3843" max="3843" width="29.33203125" style="2" customWidth="1"/>
    <col min="3844" max="3844" width="13.3320312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9.5546875" style="2" customWidth="1"/>
    <col min="4098" max="4098" width="32.88671875" style="2" customWidth="1"/>
    <col min="4099" max="4099" width="29.33203125" style="2" customWidth="1"/>
    <col min="4100" max="4100" width="13.3320312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9.5546875" style="2" customWidth="1"/>
    <col min="4354" max="4354" width="32.88671875" style="2" customWidth="1"/>
    <col min="4355" max="4355" width="29.33203125" style="2" customWidth="1"/>
    <col min="4356" max="4356" width="13.3320312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9.5546875" style="2" customWidth="1"/>
    <col min="4610" max="4610" width="32.88671875" style="2" customWidth="1"/>
    <col min="4611" max="4611" width="29.33203125" style="2" customWidth="1"/>
    <col min="4612" max="4612" width="13.3320312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9.5546875" style="2" customWidth="1"/>
    <col min="4866" max="4866" width="32.88671875" style="2" customWidth="1"/>
    <col min="4867" max="4867" width="29.33203125" style="2" customWidth="1"/>
    <col min="4868" max="4868" width="13.3320312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9.5546875" style="2" customWidth="1"/>
    <col min="5122" max="5122" width="32.88671875" style="2" customWidth="1"/>
    <col min="5123" max="5123" width="29.33203125" style="2" customWidth="1"/>
    <col min="5124" max="5124" width="13.3320312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9.5546875" style="2" customWidth="1"/>
    <col min="5378" max="5378" width="32.88671875" style="2" customWidth="1"/>
    <col min="5379" max="5379" width="29.33203125" style="2" customWidth="1"/>
    <col min="5380" max="5380" width="13.3320312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9.5546875" style="2" customWidth="1"/>
    <col min="5634" max="5634" width="32.88671875" style="2" customWidth="1"/>
    <col min="5635" max="5635" width="29.33203125" style="2" customWidth="1"/>
    <col min="5636" max="5636" width="13.3320312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9.5546875" style="2" customWidth="1"/>
    <col min="5890" max="5890" width="32.88671875" style="2" customWidth="1"/>
    <col min="5891" max="5891" width="29.33203125" style="2" customWidth="1"/>
    <col min="5892" max="5892" width="13.3320312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9.5546875" style="2" customWidth="1"/>
    <col min="6146" max="6146" width="32.88671875" style="2" customWidth="1"/>
    <col min="6147" max="6147" width="29.33203125" style="2" customWidth="1"/>
    <col min="6148" max="6148" width="13.3320312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9.5546875" style="2" customWidth="1"/>
    <col min="6402" max="6402" width="32.88671875" style="2" customWidth="1"/>
    <col min="6403" max="6403" width="29.33203125" style="2" customWidth="1"/>
    <col min="6404" max="6404" width="13.3320312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9.5546875" style="2" customWidth="1"/>
    <col min="6658" max="6658" width="32.88671875" style="2" customWidth="1"/>
    <col min="6659" max="6659" width="29.33203125" style="2" customWidth="1"/>
    <col min="6660" max="6660" width="13.3320312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9.5546875" style="2" customWidth="1"/>
    <col min="6914" max="6914" width="32.88671875" style="2" customWidth="1"/>
    <col min="6915" max="6915" width="29.33203125" style="2" customWidth="1"/>
    <col min="6916" max="6916" width="13.3320312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9.5546875" style="2" customWidth="1"/>
    <col min="7170" max="7170" width="32.88671875" style="2" customWidth="1"/>
    <col min="7171" max="7171" width="29.33203125" style="2" customWidth="1"/>
    <col min="7172" max="7172" width="13.3320312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9.5546875" style="2" customWidth="1"/>
    <col min="7426" max="7426" width="32.88671875" style="2" customWidth="1"/>
    <col min="7427" max="7427" width="29.33203125" style="2" customWidth="1"/>
    <col min="7428" max="7428" width="13.3320312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9.5546875" style="2" customWidth="1"/>
    <col min="7682" max="7682" width="32.88671875" style="2" customWidth="1"/>
    <col min="7683" max="7683" width="29.33203125" style="2" customWidth="1"/>
    <col min="7684" max="7684" width="13.3320312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9.5546875" style="2" customWidth="1"/>
    <col min="7938" max="7938" width="32.88671875" style="2" customWidth="1"/>
    <col min="7939" max="7939" width="29.33203125" style="2" customWidth="1"/>
    <col min="7940" max="7940" width="13.3320312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9.5546875" style="2" customWidth="1"/>
    <col min="8194" max="8194" width="32.88671875" style="2" customWidth="1"/>
    <col min="8195" max="8195" width="29.33203125" style="2" customWidth="1"/>
    <col min="8196" max="8196" width="13.3320312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9.5546875" style="2" customWidth="1"/>
    <col min="8450" max="8450" width="32.88671875" style="2" customWidth="1"/>
    <col min="8451" max="8451" width="29.33203125" style="2" customWidth="1"/>
    <col min="8452" max="8452" width="13.3320312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9.5546875" style="2" customWidth="1"/>
    <col min="8706" max="8706" width="32.88671875" style="2" customWidth="1"/>
    <col min="8707" max="8707" width="29.33203125" style="2" customWidth="1"/>
    <col min="8708" max="8708" width="13.3320312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9.5546875" style="2" customWidth="1"/>
    <col min="8962" max="8962" width="32.88671875" style="2" customWidth="1"/>
    <col min="8963" max="8963" width="29.33203125" style="2" customWidth="1"/>
    <col min="8964" max="8964" width="13.3320312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9.5546875" style="2" customWidth="1"/>
    <col min="9218" max="9218" width="32.88671875" style="2" customWidth="1"/>
    <col min="9219" max="9219" width="29.33203125" style="2" customWidth="1"/>
    <col min="9220" max="9220" width="13.3320312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9.5546875" style="2" customWidth="1"/>
    <col min="9474" max="9474" width="32.88671875" style="2" customWidth="1"/>
    <col min="9475" max="9475" width="29.33203125" style="2" customWidth="1"/>
    <col min="9476" max="9476" width="13.3320312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9.5546875" style="2" customWidth="1"/>
    <col min="9730" max="9730" width="32.88671875" style="2" customWidth="1"/>
    <col min="9731" max="9731" width="29.33203125" style="2" customWidth="1"/>
    <col min="9732" max="9732" width="13.3320312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9.5546875" style="2" customWidth="1"/>
    <col min="9986" max="9986" width="32.88671875" style="2" customWidth="1"/>
    <col min="9987" max="9987" width="29.33203125" style="2" customWidth="1"/>
    <col min="9988" max="9988" width="13.3320312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9.5546875" style="2" customWidth="1"/>
    <col min="10242" max="10242" width="32.88671875" style="2" customWidth="1"/>
    <col min="10243" max="10243" width="29.33203125" style="2" customWidth="1"/>
    <col min="10244" max="10244" width="13.3320312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9.5546875" style="2" customWidth="1"/>
    <col min="10498" max="10498" width="32.88671875" style="2" customWidth="1"/>
    <col min="10499" max="10499" width="29.33203125" style="2" customWidth="1"/>
    <col min="10500" max="10500" width="13.3320312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9.5546875" style="2" customWidth="1"/>
    <col min="10754" max="10754" width="32.88671875" style="2" customWidth="1"/>
    <col min="10755" max="10755" width="29.33203125" style="2" customWidth="1"/>
    <col min="10756" max="10756" width="13.3320312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9.5546875" style="2" customWidth="1"/>
    <col min="11010" max="11010" width="32.88671875" style="2" customWidth="1"/>
    <col min="11011" max="11011" width="29.33203125" style="2" customWidth="1"/>
    <col min="11012" max="11012" width="13.3320312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9.5546875" style="2" customWidth="1"/>
    <col min="11266" max="11266" width="32.88671875" style="2" customWidth="1"/>
    <col min="11267" max="11267" width="29.33203125" style="2" customWidth="1"/>
    <col min="11268" max="11268" width="13.3320312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9.5546875" style="2" customWidth="1"/>
    <col min="11522" max="11522" width="32.88671875" style="2" customWidth="1"/>
    <col min="11523" max="11523" width="29.33203125" style="2" customWidth="1"/>
    <col min="11524" max="11524" width="13.3320312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9.5546875" style="2" customWidth="1"/>
    <col min="11778" max="11778" width="32.88671875" style="2" customWidth="1"/>
    <col min="11779" max="11779" width="29.33203125" style="2" customWidth="1"/>
    <col min="11780" max="11780" width="13.3320312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9.5546875" style="2" customWidth="1"/>
    <col min="12034" max="12034" width="32.88671875" style="2" customWidth="1"/>
    <col min="12035" max="12035" width="29.33203125" style="2" customWidth="1"/>
    <col min="12036" max="12036" width="13.3320312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9.5546875" style="2" customWidth="1"/>
    <col min="12290" max="12290" width="32.88671875" style="2" customWidth="1"/>
    <col min="12291" max="12291" width="29.33203125" style="2" customWidth="1"/>
    <col min="12292" max="12292" width="13.3320312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9.5546875" style="2" customWidth="1"/>
    <col min="12546" max="12546" width="32.88671875" style="2" customWidth="1"/>
    <col min="12547" max="12547" width="29.33203125" style="2" customWidth="1"/>
    <col min="12548" max="12548" width="13.3320312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9.5546875" style="2" customWidth="1"/>
    <col min="12802" max="12802" width="32.88671875" style="2" customWidth="1"/>
    <col min="12803" max="12803" width="29.33203125" style="2" customWidth="1"/>
    <col min="12804" max="12804" width="13.3320312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9.5546875" style="2" customWidth="1"/>
    <col min="13058" max="13058" width="32.88671875" style="2" customWidth="1"/>
    <col min="13059" max="13059" width="29.33203125" style="2" customWidth="1"/>
    <col min="13060" max="13060" width="13.3320312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9.5546875" style="2" customWidth="1"/>
    <col min="13314" max="13314" width="32.88671875" style="2" customWidth="1"/>
    <col min="13315" max="13315" width="29.33203125" style="2" customWidth="1"/>
    <col min="13316" max="13316" width="13.3320312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9.5546875" style="2" customWidth="1"/>
    <col min="13570" max="13570" width="32.88671875" style="2" customWidth="1"/>
    <col min="13571" max="13571" width="29.33203125" style="2" customWidth="1"/>
    <col min="13572" max="13572" width="13.3320312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9.5546875" style="2" customWidth="1"/>
    <col min="13826" max="13826" width="32.88671875" style="2" customWidth="1"/>
    <col min="13827" max="13827" width="29.33203125" style="2" customWidth="1"/>
    <col min="13828" max="13828" width="13.3320312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9.5546875" style="2" customWidth="1"/>
    <col min="14082" max="14082" width="32.88671875" style="2" customWidth="1"/>
    <col min="14083" max="14083" width="29.33203125" style="2" customWidth="1"/>
    <col min="14084" max="14084" width="13.3320312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9.5546875" style="2" customWidth="1"/>
    <col min="14338" max="14338" width="32.88671875" style="2" customWidth="1"/>
    <col min="14339" max="14339" width="29.33203125" style="2" customWidth="1"/>
    <col min="14340" max="14340" width="13.3320312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9.5546875" style="2" customWidth="1"/>
    <col min="14594" max="14594" width="32.88671875" style="2" customWidth="1"/>
    <col min="14595" max="14595" width="29.33203125" style="2" customWidth="1"/>
    <col min="14596" max="14596" width="13.3320312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9.5546875" style="2" customWidth="1"/>
    <col min="14850" max="14850" width="32.88671875" style="2" customWidth="1"/>
    <col min="14851" max="14851" width="29.33203125" style="2" customWidth="1"/>
    <col min="14852" max="14852" width="13.3320312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9.5546875" style="2" customWidth="1"/>
    <col min="15106" max="15106" width="32.88671875" style="2" customWidth="1"/>
    <col min="15107" max="15107" width="29.33203125" style="2" customWidth="1"/>
    <col min="15108" max="15108" width="13.3320312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9.5546875" style="2" customWidth="1"/>
    <col min="15362" max="15362" width="32.88671875" style="2" customWidth="1"/>
    <col min="15363" max="15363" width="29.33203125" style="2" customWidth="1"/>
    <col min="15364" max="15364" width="13.3320312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9.5546875" style="2" customWidth="1"/>
    <col min="15618" max="15618" width="32.88671875" style="2" customWidth="1"/>
    <col min="15619" max="15619" width="29.33203125" style="2" customWidth="1"/>
    <col min="15620" max="15620" width="13.3320312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9.5546875" style="2" customWidth="1"/>
    <col min="15874" max="15874" width="32.88671875" style="2" customWidth="1"/>
    <col min="15875" max="15875" width="29.33203125" style="2" customWidth="1"/>
    <col min="15876" max="15876" width="13.3320312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9.5546875" style="2" customWidth="1"/>
    <col min="16130" max="16130" width="32.88671875" style="2" customWidth="1"/>
    <col min="16131" max="16131" width="29.33203125" style="2" customWidth="1"/>
    <col min="16132" max="16132" width="13.3320312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436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435</v>
      </c>
      <c r="B4" s="12" t="s">
        <v>434</v>
      </c>
      <c r="C4" s="12" t="s">
        <v>433</v>
      </c>
      <c r="D4" s="71">
        <v>21100</v>
      </c>
      <c r="E4" s="14">
        <v>10</v>
      </c>
      <c r="F4" s="70">
        <v>211000</v>
      </c>
    </row>
    <row r="5" spans="1:6" ht="12.75" customHeight="1" x14ac:dyDescent="0.25">
      <c r="A5" s="8"/>
      <c r="B5" s="9"/>
      <c r="C5" s="9"/>
      <c r="D5" s="10"/>
      <c r="E5" s="69">
        <f>SUM($E$4)/1</f>
        <v>10</v>
      </c>
      <c r="F5" s="11">
        <f>SUM($F$4)/1</f>
        <v>211000</v>
      </c>
    </row>
    <row r="6" spans="1:6" ht="12.75" customHeight="1" thickBot="1" x14ac:dyDescent="0.3">
      <c r="A6" s="68"/>
      <c r="B6" s="67"/>
      <c r="C6" s="67"/>
      <c r="D6" s="66"/>
      <c r="E6" s="65">
        <f>SUM($E$4:$E$5)/2</f>
        <v>10</v>
      </c>
      <c r="F6" s="82">
        <f>SUM($F$4:$F$5)/2</f>
        <v>211000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102"/>
  <sheetViews>
    <sheetView topLeftCell="B70"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0" style="2" hidden="1" customWidth="1"/>
    <col min="258" max="258" width="32.88671875" style="2" customWidth="1"/>
    <col min="259" max="259" width="29.33203125" style="2" customWidth="1"/>
    <col min="260" max="260" width="11" style="2" customWidth="1"/>
    <col min="261" max="261" width="16.109375" style="2" customWidth="1"/>
    <col min="262" max="262" width="28.109375" style="2" customWidth="1"/>
    <col min="263" max="512" width="9.109375" style="2"/>
    <col min="513" max="513" width="0" style="2" hidden="1" customWidth="1"/>
    <col min="514" max="514" width="32.88671875" style="2" customWidth="1"/>
    <col min="515" max="515" width="29.33203125" style="2" customWidth="1"/>
    <col min="516" max="516" width="11" style="2" customWidth="1"/>
    <col min="517" max="517" width="16.109375" style="2" customWidth="1"/>
    <col min="518" max="518" width="28.109375" style="2" customWidth="1"/>
    <col min="519" max="768" width="9.109375" style="2"/>
    <col min="769" max="769" width="0" style="2" hidden="1" customWidth="1"/>
    <col min="770" max="770" width="32.88671875" style="2" customWidth="1"/>
    <col min="771" max="771" width="29.33203125" style="2" customWidth="1"/>
    <col min="772" max="772" width="11" style="2" customWidth="1"/>
    <col min="773" max="773" width="16.109375" style="2" customWidth="1"/>
    <col min="774" max="774" width="28.109375" style="2" customWidth="1"/>
    <col min="775" max="1024" width="9.109375" style="2"/>
    <col min="1025" max="1025" width="0" style="2" hidden="1" customWidth="1"/>
    <col min="1026" max="1026" width="32.88671875" style="2" customWidth="1"/>
    <col min="1027" max="1027" width="29.33203125" style="2" customWidth="1"/>
    <col min="1028" max="1028" width="11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0" style="2" hidden="1" customWidth="1"/>
    <col min="1282" max="1282" width="32.88671875" style="2" customWidth="1"/>
    <col min="1283" max="1283" width="29.33203125" style="2" customWidth="1"/>
    <col min="1284" max="1284" width="11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0" style="2" hidden="1" customWidth="1"/>
    <col min="1538" max="1538" width="32.88671875" style="2" customWidth="1"/>
    <col min="1539" max="1539" width="29.33203125" style="2" customWidth="1"/>
    <col min="1540" max="1540" width="11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0" style="2" hidden="1" customWidth="1"/>
    <col min="1794" max="1794" width="32.88671875" style="2" customWidth="1"/>
    <col min="1795" max="1795" width="29.33203125" style="2" customWidth="1"/>
    <col min="1796" max="1796" width="11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0" style="2" hidden="1" customWidth="1"/>
    <col min="2050" max="2050" width="32.88671875" style="2" customWidth="1"/>
    <col min="2051" max="2051" width="29.33203125" style="2" customWidth="1"/>
    <col min="2052" max="2052" width="11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0" style="2" hidden="1" customWidth="1"/>
    <col min="2306" max="2306" width="32.88671875" style="2" customWidth="1"/>
    <col min="2307" max="2307" width="29.33203125" style="2" customWidth="1"/>
    <col min="2308" max="2308" width="11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0" style="2" hidden="1" customWidth="1"/>
    <col min="2562" max="2562" width="32.88671875" style="2" customWidth="1"/>
    <col min="2563" max="2563" width="29.33203125" style="2" customWidth="1"/>
    <col min="2564" max="2564" width="11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0" style="2" hidden="1" customWidth="1"/>
    <col min="2818" max="2818" width="32.88671875" style="2" customWidth="1"/>
    <col min="2819" max="2819" width="29.33203125" style="2" customWidth="1"/>
    <col min="2820" max="2820" width="11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0" style="2" hidden="1" customWidth="1"/>
    <col min="3074" max="3074" width="32.88671875" style="2" customWidth="1"/>
    <col min="3075" max="3075" width="29.33203125" style="2" customWidth="1"/>
    <col min="3076" max="3076" width="11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0" style="2" hidden="1" customWidth="1"/>
    <col min="3330" max="3330" width="32.88671875" style="2" customWidth="1"/>
    <col min="3331" max="3331" width="29.33203125" style="2" customWidth="1"/>
    <col min="3332" max="3332" width="11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0" style="2" hidden="1" customWidth="1"/>
    <col min="3586" max="3586" width="32.88671875" style="2" customWidth="1"/>
    <col min="3587" max="3587" width="29.33203125" style="2" customWidth="1"/>
    <col min="3588" max="3588" width="11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0" style="2" hidden="1" customWidth="1"/>
    <col min="3842" max="3842" width="32.88671875" style="2" customWidth="1"/>
    <col min="3843" max="3843" width="29.33203125" style="2" customWidth="1"/>
    <col min="3844" max="3844" width="11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0" style="2" hidden="1" customWidth="1"/>
    <col min="4098" max="4098" width="32.88671875" style="2" customWidth="1"/>
    <col min="4099" max="4099" width="29.33203125" style="2" customWidth="1"/>
    <col min="4100" max="4100" width="11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0" style="2" hidden="1" customWidth="1"/>
    <col min="4354" max="4354" width="32.88671875" style="2" customWidth="1"/>
    <col min="4355" max="4355" width="29.33203125" style="2" customWidth="1"/>
    <col min="4356" max="4356" width="11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0" style="2" hidden="1" customWidth="1"/>
    <col min="4610" max="4610" width="32.88671875" style="2" customWidth="1"/>
    <col min="4611" max="4611" width="29.33203125" style="2" customWidth="1"/>
    <col min="4612" max="4612" width="11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0" style="2" hidden="1" customWidth="1"/>
    <col min="4866" max="4866" width="32.88671875" style="2" customWidth="1"/>
    <col min="4867" max="4867" width="29.33203125" style="2" customWidth="1"/>
    <col min="4868" max="4868" width="11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0" style="2" hidden="1" customWidth="1"/>
    <col min="5122" max="5122" width="32.88671875" style="2" customWidth="1"/>
    <col min="5123" max="5123" width="29.33203125" style="2" customWidth="1"/>
    <col min="5124" max="5124" width="11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0" style="2" hidden="1" customWidth="1"/>
    <col min="5378" max="5378" width="32.88671875" style="2" customWidth="1"/>
    <col min="5379" max="5379" width="29.33203125" style="2" customWidth="1"/>
    <col min="5380" max="5380" width="11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0" style="2" hidden="1" customWidth="1"/>
    <col min="5634" max="5634" width="32.88671875" style="2" customWidth="1"/>
    <col min="5635" max="5635" width="29.33203125" style="2" customWidth="1"/>
    <col min="5636" max="5636" width="11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0" style="2" hidden="1" customWidth="1"/>
    <col min="5890" max="5890" width="32.88671875" style="2" customWidth="1"/>
    <col min="5891" max="5891" width="29.33203125" style="2" customWidth="1"/>
    <col min="5892" max="5892" width="11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0" style="2" hidden="1" customWidth="1"/>
    <col min="6146" max="6146" width="32.88671875" style="2" customWidth="1"/>
    <col min="6147" max="6147" width="29.33203125" style="2" customWidth="1"/>
    <col min="6148" max="6148" width="11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0" style="2" hidden="1" customWidth="1"/>
    <col min="6402" max="6402" width="32.88671875" style="2" customWidth="1"/>
    <col min="6403" max="6403" width="29.33203125" style="2" customWidth="1"/>
    <col min="6404" max="6404" width="11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0" style="2" hidden="1" customWidth="1"/>
    <col min="6658" max="6658" width="32.88671875" style="2" customWidth="1"/>
    <col min="6659" max="6659" width="29.33203125" style="2" customWidth="1"/>
    <col min="6660" max="6660" width="11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0" style="2" hidden="1" customWidth="1"/>
    <col min="6914" max="6914" width="32.88671875" style="2" customWidth="1"/>
    <col min="6915" max="6915" width="29.33203125" style="2" customWidth="1"/>
    <col min="6916" max="6916" width="11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0" style="2" hidden="1" customWidth="1"/>
    <col min="7170" max="7170" width="32.88671875" style="2" customWidth="1"/>
    <col min="7171" max="7171" width="29.33203125" style="2" customWidth="1"/>
    <col min="7172" max="7172" width="11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0" style="2" hidden="1" customWidth="1"/>
    <col min="7426" max="7426" width="32.88671875" style="2" customWidth="1"/>
    <col min="7427" max="7427" width="29.33203125" style="2" customWidth="1"/>
    <col min="7428" max="7428" width="11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0" style="2" hidden="1" customWidth="1"/>
    <col min="7682" max="7682" width="32.88671875" style="2" customWidth="1"/>
    <col min="7683" max="7683" width="29.33203125" style="2" customWidth="1"/>
    <col min="7684" max="7684" width="11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0" style="2" hidden="1" customWidth="1"/>
    <col min="7938" max="7938" width="32.88671875" style="2" customWidth="1"/>
    <col min="7939" max="7939" width="29.33203125" style="2" customWidth="1"/>
    <col min="7940" max="7940" width="11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0" style="2" hidden="1" customWidth="1"/>
    <col min="8194" max="8194" width="32.88671875" style="2" customWidth="1"/>
    <col min="8195" max="8195" width="29.33203125" style="2" customWidth="1"/>
    <col min="8196" max="8196" width="11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0" style="2" hidden="1" customWidth="1"/>
    <col min="8450" max="8450" width="32.88671875" style="2" customWidth="1"/>
    <col min="8451" max="8451" width="29.33203125" style="2" customWidth="1"/>
    <col min="8452" max="8452" width="11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0" style="2" hidden="1" customWidth="1"/>
    <col min="8706" max="8706" width="32.88671875" style="2" customWidth="1"/>
    <col min="8707" max="8707" width="29.33203125" style="2" customWidth="1"/>
    <col min="8708" max="8708" width="11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0" style="2" hidden="1" customWidth="1"/>
    <col min="8962" max="8962" width="32.88671875" style="2" customWidth="1"/>
    <col min="8963" max="8963" width="29.33203125" style="2" customWidth="1"/>
    <col min="8964" max="8964" width="11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0" style="2" hidden="1" customWidth="1"/>
    <col min="9218" max="9218" width="32.88671875" style="2" customWidth="1"/>
    <col min="9219" max="9219" width="29.33203125" style="2" customWidth="1"/>
    <col min="9220" max="9220" width="11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0" style="2" hidden="1" customWidth="1"/>
    <col min="9474" max="9474" width="32.88671875" style="2" customWidth="1"/>
    <col min="9475" max="9475" width="29.33203125" style="2" customWidth="1"/>
    <col min="9476" max="9476" width="11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0" style="2" hidden="1" customWidth="1"/>
    <col min="9730" max="9730" width="32.88671875" style="2" customWidth="1"/>
    <col min="9731" max="9731" width="29.33203125" style="2" customWidth="1"/>
    <col min="9732" max="9732" width="11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0" style="2" hidden="1" customWidth="1"/>
    <col min="9986" max="9986" width="32.88671875" style="2" customWidth="1"/>
    <col min="9987" max="9987" width="29.33203125" style="2" customWidth="1"/>
    <col min="9988" max="9988" width="11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0" style="2" hidden="1" customWidth="1"/>
    <col min="10242" max="10242" width="32.88671875" style="2" customWidth="1"/>
    <col min="10243" max="10243" width="29.33203125" style="2" customWidth="1"/>
    <col min="10244" max="10244" width="11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0" style="2" hidden="1" customWidth="1"/>
    <col min="10498" max="10498" width="32.88671875" style="2" customWidth="1"/>
    <col min="10499" max="10499" width="29.33203125" style="2" customWidth="1"/>
    <col min="10500" max="10500" width="11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0" style="2" hidden="1" customWidth="1"/>
    <col min="10754" max="10754" width="32.88671875" style="2" customWidth="1"/>
    <col min="10755" max="10755" width="29.33203125" style="2" customWidth="1"/>
    <col min="10756" max="10756" width="11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0" style="2" hidden="1" customWidth="1"/>
    <col min="11010" max="11010" width="32.88671875" style="2" customWidth="1"/>
    <col min="11011" max="11011" width="29.33203125" style="2" customWidth="1"/>
    <col min="11012" max="11012" width="11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0" style="2" hidden="1" customWidth="1"/>
    <col min="11266" max="11266" width="32.88671875" style="2" customWidth="1"/>
    <col min="11267" max="11267" width="29.33203125" style="2" customWidth="1"/>
    <col min="11268" max="11268" width="11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0" style="2" hidden="1" customWidth="1"/>
    <col min="11522" max="11522" width="32.88671875" style="2" customWidth="1"/>
    <col min="11523" max="11523" width="29.33203125" style="2" customWidth="1"/>
    <col min="11524" max="11524" width="11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0" style="2" hidden="1" customWidth="1"/>
    <col min="11778" max="11778" width="32.88671875" style="2" customWidth="1"/>
    <col min="11779" max="11779" width="29.33203125" style="2" customWidth="1"/>
    <col min="11780" max="11780" width="11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0" style="2" hidden="1" customWidth="1"/>
    <col min="12034" max="12034" width="32.88671875" style="2" customWidth="1"/>
    <col min="12035" max="12035" width="29.33203125" style="2" customWidth="1"/>
    <col min="12036" max="12036" width="11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0" style="2" hidden="1" customWidth="1"/>
    <col min="12290" max="12290" width="32.88671875" style="2" customWidth="1"/>
    <col min="12291" max="12291" width="29.33203125" style="2" customWidth="1"/>
    <col min="12292" max="12292" width="11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0" style="2" hidden="1" customWidth="1"/>
    <col min="12546" max="12546" width="32.88671875" style="2" customWidth="1"/>
    <col min="12547" max="12547" width="29.33203125" style="2" customWidth="1"/>
    <col min="12548" max="12548" width="11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0" style="2" hidden="1" customWidth="1"/>
    <col min="12802" max="12802" width="32.88671875" style="2" customWidth="1"/>
    <col min="12803" max="12803" width="29.33203125" style="2" customWidth="1"/>
    <col min="12804" max="12804" width="11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0" style="2" hidden="1" customWidth="1"/>
    <col min="13058" max="13058" width="32.88671875" style="2" customWidth="1"/>
    <col min="13059" max="13059" width="29.33203125" style="2" customWidth="1"/>
    <col min="13060" max="13060" width="11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0" style="2" hidden="1" customWidth="1"/>
    <col min="13314" max="13314" width="32.88671875" style="2" customWidth="1"/>
    <col min="13315" max="13315" width="29.33203125" style="2" customWidth="1"/>
    <col min="13316" max="13316" width="11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0" style="2" hidden="1" customWidth="1"/>
    <col min="13570" max="13570" width="32.88671875" style="2" customWidth="1"/>
    <col min="13571" max="13571" width="29.33203125" style="2" customWidth="1"/>
    <col min="13572" max="13572" width="11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0" style="2" hidden="1" customWidth="1"/>
    <col min="13826" max="13826" width="32.88671875" style="2" customWidth="1"/>
    <col min="13827" max="13827" width="29.33203125" style="2" customWidth="1"/>
    <col min="13828" max="13828" width="11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0" style="2" hidden="1" customWidth="1"/>
    <col min="14082" max="14082" width="32.88671875" style="2" customWidth="1"/>
    <col min="14083" max="14083" width="29.33203125" style="2" customWidth="1"/>
    <col min="14084" max="14084" width="11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0" style="2" hidden="1" customWidth="1"/>
    <col min="14338" max="14338" width="32.88671875" style="2" customWidth="1"/>
    <col min="14339" max="14339" width="29.33203125" style="2" customWidth="1"/>
    <col min="14340" max="14340" width="11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0" style="2" hidden="1" customWidth="1"/>
    <col min="14594" max="14594" width="32.88671875" style="2" customWidth="1"/>
    <col min="14595" max="14595" width="29.33203125" style="2" customWidth="1"/>
    <col min="14596" max="14596" width="11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0" style="2" hidden="1" customWidth="1"/>
    <col min="14850" max="14850" width="32.88671875" style="2" customWidth="1"/>
    <col min="14851" max="14851" width="29.33203125" style="2" customWidth="1"/>
    <col min="14852" max="14852" width="11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0" style="2" hidden="1" customWidth="1"/>
    <col min="15106" max="15106" width="32.88671875" style="2" customWidth="1"/>
    <col min="15107" max="15107" width="29.33203125" style="2" customWidth="1"/>
    <col min="15108" max="15108" width="11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0" style="2" hidden="1" customWidth="1"/>
    <col min="15362" max="15362" width="32.88671875" style="2" customWidth="1"/>
    <col min="15363" max="15363" width="29.33203125" style="2" customWidth="1"/>
    <col min="15364" max="15364" width="11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0" style="2" hidden="1" customWidth="1"/>
    <col min="15618" max="15618" width="32.88671875" style="2" customWidth="1"/>
    <col min="15619" max="15619" width="29.33203125" style="2" customWidth="1"/>
    <col min="15620" max="15620" width="11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0" style="2" hidden="1" customWidth="1"/>
    <col min="15874" max="15874" width="32.88671875" style="2" customWidth="1"/>
    <col min="15875" max="15875" width="29.33203125" style="2" customWidth="1"/>
    <col min="15876" max="15876" width="11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0" style="2" hidden="1" customWidth="1"/>
    <col min="16130" max="16130" width="32.88671875" style="2" customWidth="1"/>
    <col min="16131" max="16131" width="29.33203125" style="2" customWidth="1"/>
    <col min="16132" max="16132" width="11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517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515</v>
      </c>
      <c r="B4" s="12" t="s">
        <v>514</v>
      </c>
      <c r="C4" s="12" t="s">
        <v>516</v>
      </c>
      <c r="D4" s="71">
        <v>253.2209</v>
      </c>
      <c r="E4" s="14">
        <v>132</v>
      </c>
      <c r="F4" s="70">
        <v>33425.160000000003</v>
      </c>
    </row>
    <row r="5" spans="1:6" ht="12.75" customHeight="1" x14ac:dyDescent="0.25">
      <c r="A5" s="72" t="s">
        <v>515</v>
      </c>
      <c r="B5" s="12" t="s">
        <v>514</v>
      </c>
      <c r="C5" s="12" t="s">
        <v>507</v>
      </c>
      <c r="D5" s="71">
        <v>277.99619999999999</v>
      </c>
      <c r="E5" s="14">
        <v>507</v>
      </c>
      <c r="F5" s="70">
        <v>140944.07</v>
      </c>
    </row>
    <row r="6" spans="1:6" ht="12.75" customHeight="1" x14ac:dyDescent="0.25">
      <c r="A6" s="72" t="s">
        <v>515</v>
      </c>
      <c r="B6" s="12" t="s">
        <v>514</v>
      </c>
      <c r="C6" s="12" t="s">
        <v>506</v>
      </c>
      <c r="D6" s="71">
        <v>248.0848</v>
      </c>
      <c r="E6" s="14">
        <v>740</v>
      </c>
      <c r="F6" s="70">
        <v>183582.75</v>
      </c>
    </row>
    <row r="7" spans="1:6" ht="12.75" customHeight="1" x14ac:dyDescent="0.25">
      <c r="A7" s="72" t="s">
        <v>515</v>
      </c>
      <c r="B7" s="12" t="s">
        <v>514</v>
      </c>
      <c r="C7" s="12" t="s">
        <v>505</v>
      </c>
      <c r="D7" s="71">
        <v>245.3441</v>
      </c>
      <c r="E7" s="14">
        <v>578</v>
      </c>
      <c r="F7" s="70">
        <v>141808.89000000001</v>
      </c>
    </row>
    <row r="8" spans="1:6" ht="12.75" customHeight="1" x14ac:dyDescent="0.25">
      <c r="A8" s="72" t="s">
        <v>515</v>
      </c>
      <c r="B8" s="12" t="s">
        <v>514</v>
      </c>
      <c r="C8" s="12" t="s">
        <v>502</v>
      </c>
      <c r="D8" s="71">
        <v>270.81180000000001</v>
      </c>
      <c r="E8" s="14">
        <v>465</v>
      </c>
      <c r="F8" s="70">
        <v>125927.49</v>
      </c>
    </row>
    <row r="9" spans="1:6" ht="12.75" customHeight="1" x14ac:dyDescent="0.25">
      <c r="A9" s="8"/>
      <c r="B9" s="9"/>
      <c r="C9" s="9"/>
      <c r="D9" s="10"/>
      <c r="E9" s="69">
        <f>SUM($E$4:$E$8)/1</f>
        <v>2422</v>
      </c>
      <c r="F9" s="11">
        <f>SUM($F$4:$F$8)/1</f>
        <v>625688.36</v>
      </c>
    </row>
    <row r="10" spans="1:6" ht="12.75" customHeight="1" x14ac:dyDescent="0.25">
      <c r="A10" s="72" t="s">
        <v>513</v>
      </c>
      <c r="B10" s="12" t="s">
        <v>512</v>
      </c>
      <c r="C10" s="12" t="s">
        <v>507</v>
      </c>
      <c r="D10" s="71">
        <v>312.51229999999998</v>
      </c>
      <c r="E10" s="14">
        <v>235</v>
      </c>
      <c r="F10" s="70">
        <v>73440.39</v>
      </c>
    </row>
    <row r="11" spans="1:6" ht="12.75" customHeight="1" x14ac:dyDescent="0.25">
      <c r="A11" s="72" t="s">
        <v>513</v>
      </c>
      <c r="B11" s="12" t="s">
        <v>512</v>
      </c>
      <c r="C11" s="12" t="s">
        <v>506</v>
      </c>
      <c r="D11" s="71">
        <v>340.92579999999998</v>
      </c>
      <c r="E11" s="14">
        <v>491</v>
      </c>
      <c r="F11" s="70">
        <v>167394.57</v>
      </c>
    </row>
    <row r="12" spans="1:6" ht="12.75" customHeight="1" x14ac:dyDescent="0.25">
      <c r="A12" s="72" t="s">
        <v>513</v>
      </c>
      <c r="B12" s="12" t="s">
        <v>512</v>
      </c>
      <c r="C12" s="12" t="s">
        <v>505</v>
      </c>
      <c r="D12" s="71">
        <v>374.75349999999997</v>
      </c>
      <c r="E12" s="14">
        <v>651</v>
      </c>
      <c r="F12" s="70">
        <v>243964.53</v>
      </c>
    </row>
    <row r="13" spans="1:6" ht="12.75" customHeight="1" x14ac:dyDescent="0.25">
      <c r="A13" s="8"/>
      <c r="B13" s="9"/>
      <c r="C13" s="9"/>
      <c r="D13" s="10"/>
      <c r="E13" s="69">
        <f>SUM($E$10:$E$12)/1</f>
        <v>1377</v>
      </c>
      <c r="F13" s="11">
        <f>SUM($F$10:$F$12)/1</f>
        <v>484799.49</v>
      </c>
    </row>
    <row r="14" spans="1:6" ht="12.75" customHeight="1" x14ac:dyDescent="0.25">
      <c r="A14" s="72" t="s">
        <v>511</v>
      </c>
      <c r="B14" s="12" t="s">
        <v>510</v>
      </c>
      <c r="C14" s="12" t="s">
        <v>507</v>
      </c>
      <c r="D14" s="71">
        <v>269.02539999999999</v>
      </c>
      <c r="E14" s="14">
        <v>328</v>
      </c>
      <c r="F14" s="70">
        <v>88240.33</v>
      </c>
    </row>
    <row r="15" spans="1:6" ht="12.75" customHeight="1" x14ac:dyDescent="0.25">
      <c r="A15" s="72" t="s">
        <v>511</v>
      </c>
      <c r="B15" s="12" t="s">
        <v>510</v>
      </c>
      <c r="C15" s="12" t="s">
        <v>505</v>
      </c>
      <c r="D15" s="71">
        <v>271.15159999999997</v>
      </c>
      <c r="E15" s="14">
        <v>204</v>
      </c>
      <c r="F15" s="70">
        <v>55314.93</v>
      </c>
    </row>
    <row r="16" spans="1:6" ht="12.75" customHeight="1" x14ac:dyDescent="0.25">
      <c r="A16" s="72" t="s">
        <v>511</v>
      </c>
      <c r="B16" s="12" t="s">
        <v>510</v>
      </c>
      <c r="C16" s="12" t="s">
        <v>502</v>
      </c>
      <c r="D16" s="71">
        <v>327.56369999999998</v>
      </c>
      <c r="E16" s="14">
        <v>681</v>
      </c>
      <c r="F16" s="70">
        <v>223070.87</v>
      </c>
    </row>
    <row r="17" spans="1:6" ht="12.75" customHeight="1" x14ac:dyDescent="0.25">
      <c r="A17" s="8"/>
      <c r="B17" s="9"/>
      <c r="C17" s="9"/>
      <c r="D17" s="10"/>
      <c r="E17" s="69">
        <f>SUM($E$14:$E$16)/1</f>
        <v>1213</v>
      </c>
      <c r="F17" s="11">
        <f>SUM($F$14:$F$16)/1</f>
        <v>366626.13</v>
      </c>
    </row>
    <row r="18" spans="1:6" ht="12.75" customHeight="1" x14ac:dyDescent="0.25">
      <c r="A18" s="72" t="s">
        <v>509</v>
      </c>
      <c r="B18" s="12" t="s">
        <v>508</v>
      </c>
      <c r="C18" s="12" t="s">
        <v>507</v>
      </c>
      <c r="D18" s="71">
        <v>295.99489999999997</v>
      </c>
      <c r="E18" s="14">
        <v>420</v>
      </c>
      <c r="F18" s="70">
        <v>124317.86</v>
      </c>
    </row>
    <row r="19" spans="1:6" ht="12.75" customHeight="1" x14ac:dyDescent="0.25">
      <c r="A19" s="72" t="s">
        <v>509</v>
      </c>
      <c r="B19" s="12" t="s">
        <v>508</v>
      </c>
      <c r="C19" s="12" t="s">
        <v>506</v>
      </c>
      <c r="D19" s="71">
        <v>258.09320000000002</v>
      </c>
      <c r="E19" s="14">
        <v>350</v>
      </c>
      <c r="F19" s="70">
        <v>90332.62</v>
      </c>
    </row>
    <row r="20" spans="1:6" ht="12.75" customHeight="1" x14ac:dyDescent="0.25">
      <c r="A20" s="72" t="s">
        <v>509</v>
      </c>
      <c r="B20" s="12" t="s">
        <v>508</v>
      </c>
      <c r="C20" s="12" t="s">
        <v>505</v>
      </c>
      <c r="D20" s="71">
        <v>263.32119999999998</v>
      </c>
      <c r="E20" s="14">
        <v>154</v>
      </c>
      <c r="F20" s="70">
        <v>40551.46</v>
      </c>
    </row>
    <row r="21" spans="1:6" ht="12.75" customHeight="1" x14ac:dyDescent="0.25">
      <c r="A21" s="72" t="s">
        <v>509</v>
      </c>
      <c r="B21" s="12" t="s">
        <v>508</v>
      </c>
      <c r="C21" s="12" t="s">
        <v>502</v>
      </c>
      <c r="D21" s="71">
        <v>440.26310000000001</v>
      </c>
      <c r="E21" s="14">
        <v>456</v>
      </c>
      <c r="F21" s="70">
        <v>200759.97</v>
      </c>
    </row>
    <row r="22" spans="1:6" ht="12.75" customHeight="1" x14ac:dyDescent="0.25">
      <c r="A22" s="8"/>
      <c r="B22" s="9"/>
      <c r="C22" s="9"/>
      <c r="D22" s="10"/>
      <c r="E22" s="69">
        <f>SUM($E$18:$E$21)/1</f>
        <v>1380</v>
      </c>
      <c r="F22" s="11">
        <f>SUM($F$18:$F$21)/1</f>
        <v>455961.91</v>
      </c>
    </row>
    <row r="23" spans="1:6" ht="12.75" customHeight="1" x14ac:dyDescent="0.25">
      <c r="A23" s="72" t="s">
        <v>504</v>
      </c>
      <c r="B23" s="12" t="s">
        <v>503</v>
      </c>
      <c r="C23" s="12" t="s">
        <v>507</v>
      </c>
      <c r="D23" s="71">
        <v>270.59800000000001</v>
      </c>
      <c r="E23" s="14">
        <v>174</v>
      </c>
      <c r="F23" s="70">
        <v>47084.05</v>
      </c>
    </row>
    <row r="24" spans="1:6" ht="12.75" customHeight="1" x14ac:dyDescent="0.25">
      <c r="A24" s="72" t="s">
        <v>504</v>
      </c>
      <c r="B24" s="12" t="s">
        <v>503</v>
      </c>
      <c r="C24" s="12" t="s">
        <v>506</v>
      </c>
      <c r="D24" s="71">
        <v>267.11759999999998</v>
      </c>
      <c r="E24" s="14">
        <v>832</v>
      </c>
      <c r="F24" s="70">
        <v>222241.83</v>
      </c>
    </row>
    <row r="25" spans="1:6" ht="12.75" customHeight="1" x14ac:dyDescent="0.25">
      <c r="A25" s="72" t="s">
        <v>504</v>
      </c>
      <c r="B25" s="12" t="s">
        <v>503</v>
      </c>
      <c r="C25" s="12" t="s">
        <v>505</v>
      </c>
      <c r="D25" s="71">
        <v>256.77800000000002</v>
      </c>
      <c r="E25" s="14">
        <v>40</v>
      </c>
      <c r="F25" s="70">
        <v>10271.120000000001</v>
      </c>
    </row>
    <row r="26" spans="1:6" ht="12.75" customHeight="1" x14ac:dyDescent="0.25">
      <c r="A26" s="72" t="s">
        <v>504</v>
      </c>
      <c r="B26" s="12" t="s">
        <v>503</v>
      </c>
      <c r="C26" s="12" t="s">
        <v>502</v>
      </c>
      <c r="D26" s="71">
        <v>262.0224</v>
      </c>
      <c r="E26" s="14">
        <v>524</v>
      </c>
      <c r="F26" s="70">
        <v>137299.74</v>
      </c>
    </row>
    <row r="27" spans="1:6" ht="12.75" customHeight="1" x14ac:dyDescent="0.25">
      <c r="A27" s="8"/>
      <c r="B27" s="9"/>
      <c r="C27" s="9"/>
      <c r="D27" s="10"/>
      <c r="E27" s="69">
        <f>SUM($E$23:$E$26)/1</f>
        <v>1570</v>
      </c>
      <c r="F27" s="11">
        <f>SUM($F$23:$F$26)/1</f>
        <v>416896.74</v>
      </c>
    </row>
    <row r="28" spans="1:6" ht="12.75" customHeight="1" x14ac:dyDescent="0.25">
      <c r="A28" s="72" t="s">
        <v>500</v>
      </c>
      <c r="B28" s="12" t="s">
        <v>499</v>
      </c>
      <c r="C28" s="12" t="s">
        <v>501</v>
      </c>
      <c r="D28" s="71">
        <v>307.6807</v>
      </c>
      <c r="E28" s="14">
        <v>465</v>
      </c>
      <c r="F28" s="70">
        <v>143071.51999999999</v>
      </c>
    </row>
    <row r="29" spans="1:6" ht="12.75" customHeight="1" x14ac:dyDescent="0.25">
      <c r="A29" s="72" t="s">
        <v>500</v>
      </c>
      <c r="B29" s="12" t="s">
        <v>499</v>
      </c>
      <c r="C29" s="12" t="s">
        <v>498</v>
      </c>
      <c r="D29" s="71">
        <v>306.45150000000001</v>
      </c>
      <c r="E29" s="14">
        <v>97</v>
      </c>
      <c r="F29" s="70">
        <v>29725.8</v>
      </c>
    </row>
    <row r="30" spans="1:6" ht="12.75" customHeight="1" x14ac:dyDescent="0.25">
      <c r="A30" s="8"/>
      <c r="B30" s="9"/>
      <c r="C30" s="9"/>
      <c r="D30" s="10"/>
      <c r="E30" s="69">
        <f>SUM($E$28:$E$29)/1</f>
        <v>562</v>
      </c>
      <c r="F30" s="11">
        <f>SUM($F$28:$F$29)/1</f>
        <v>172797.31999999998</v>
      </c>
    </row>
    <row r="31" spans="1:6" ht="12.75" customHeight="1" x14ac:dyDescent="0.25">
      <c r="A31" s="72" t="s">
        <v>497</v>
      </c>
      <c r="B31" s="12" t="s">
        <v>496</v>
      </c>
      <c r="C31" s="12" t="s">
        <v>495</v>
      </c>
      <c r="D31" s="71">
        <v>246.24959999999999</v>
      </c>
      <c r="E31" s="14">
        <v>405</v>
      </c>
      <c r="F31" s="70">
        <v>99731.09</v>
      </c>
    </row>
    <row r="32" spans="1:6" ht="12.75" customHeight="1" x14ac:dyDescent="0.25">
      <c r="A32" s="8"/>
      <c r="B32" s="9"/>
      <c r="C32" s="9"/>
      <c r="D32" s="10"/>
      <c r="E32" s="69">
        <f>SUM($E$31)/1</f>
        <v>405</v>
      </c>
      <c r="F32" s="11">
        <f>SUM($F$31)/1</f>
        <v>99731.09</v>
      </c>
    </row>
    <row r="33" spans="1:6" ht="12.75" customHeight="1" x14ac:dyDescent="0.25">
      <c r="A33" s="72" t="s">
        <v>490</v>
      </c>
      <c r="B33" s="12" t="s">
        <v>489</v>
      </c>
      <c r="C33" s="12" t="s">
        <v>494</v>
      </c>
      <c r="D33" s="71">
        <v>197.07669999999999</v>
      </c>
      <c r="E33" s="14">
        <v>490</v>
      </c>
      <c r="F33" s="70">
        <v>96567.58</v>
      </c>
    </row>
    <row r="34" spans="1:6" ht="12.75" customHeight="1" x14ac:dyDescent="0.25">
      <c r="A34" s="72" t="s">
        <v>490</v>
      </c>
      <c r="B34" s="12" t="s">
        <v>489</v>
      </c>
      <c r="C34" s="12" t="s">
        <v>481</v>
      </c>
      <c r="D34" s="71">
        <v>226.07169999999999</v>
      </c>
      <c r="E34" s="14">
        <v>0</v>
      </c>
      <c r="F34" s="70">
        <v>0</v>
      </c>
    </row>
    <row r="35" spans="1:6" ht="12.75" customHeight="1" x14ac:dyDescent="0.25">
      <c r="A35" s="72" t="s">
        <v>490</v>
      </c>
      <c r="B35" s="12" t="s">
        <v>489</v>
      </c>
      <c r="C35" s="12" t="s">
        <v>484</v>
      </c>
      <c r="D35" s="71">
        <v>200.12280000000001</v>
      </c>
      <c r="E35" s="14">
        <v>795</v>
      </c>
      <c r="F35" s="70">
        <v>159097.63</v>
      </c>
    </row>
    <row r="36" spans="1:6" ht="12.75" customHeight="1" x14ac:dyDescent="0.25">
      <c r="A36" s="72" t="s">
        <v>490</v>
      </c>
      <c r="B36" s="12" t="s">
        <v>489</v>
      </c>
      <c r="C36" s="12" t="s">
        <v>478</v>
      </c>
      <c r="D36" s="71">
        <v>202.30789999999999</v>
      </c>
      <c r="E36" s="14">
        <v>648</v>
      </c>
      <c r="F36" s="70">
        <v>131095.51999999999</v>
      </c>
    </row>
    <row r="37" spans="1:6" ht="12.75" customHeight="1" x14ac:dyDescent="0.25">
      <c r="A37" s="72" t="s">
        <v>490</v>
      </c>
      <c r="B37" s="12" t="s">
        <v>489</v>
      </c>
      <c r="C37" s="12" t="s">
        <v>493</v>
      </c>
      <c r="D37" s="71">
        <v>282.64159999999998</v>
      </c>
      <c r="E37" s="14">
        <v>380</v>
      </c>
      <c r="F37" s="70">
        <v>107403.81</v>
      </c>
    </row>
    <row r="38" spans="1:6" ht="12.75" customHeight="1" x14ac:dyDescent="0.25">
      <c r="A38" s="72" t="s">
        <v>490</v>
      </c>
      <c r="B38" s="12" t="s">
        <v>489</v>
      </c>
      <c r="C38" s="12" t="s">
        <v>492</v>
      </c>
      <c r="D38" s="71">
        <v>262.31299999999999</v>
      </c>
      <c r="E38" s="14">
        <v>0</v>
      </c>
      <c r="F38" s="70">
        <v>0</v>
      </c>
    </row>
    <row r="39" spans="1:6" ht="12.75" customHeight="1" x14ac:dyDescent="0.25">
      <c r="A39" s="72" t="s">
        <v>490</v>
      </c>
      <c r="B39" s="12" t="s">
        <v>489</v>
      </c>
      <c r="C39" s="12" t="s">
        <v>491</v>
      </c>
      <c r="D39" s="71">
        <v>214.20939999999999</v>
      </c>
      <c r="E39" s="14">
        <v>1471</v>
      </c>
      <c r="F39" s="70">
        <v>315102.02</v>
      </c>
    </row>
    <row r="40" spans="1:6" ht="12.75" customHeight="1" x14ac:dyDescent="0.25">
      <c r="A40" s="72" t="s">
        <v>490</v>
      </c>
      <c r="B40" s="12" t="s">
        <v>489</v>
      </c>
      <c r="C40" s="12" t="s">
        <v>474</v>
      </c>
      <c r="D40" s="71">
        <v>236.17789999999999</v>
      </c>
      <c r="E40" s="14">
        <v>0</v>
      </c>
      <c r="F40" s="70">
        <v>0</v>
      </c>
    </row>
    <row r="41" spans="1:6" ht="12.75" customHeight="1" x14ac:dyDescent="0.25">
      <c r="A41" s="8"/>
      <c r="B41" s="9"/>
      <c r="C41" s="9"/>
      <c r="D41" s="10"/>
      <c r="E41" s="69">
        <f>SUM($E$33:$E$40)/1</f>
        <v>3784</v>
      </c>
      <c r="F41" s="11">
        <f>SUM($F$33:$F$40)/1</f>
        <v>809266.56</v>
      </c>
    </row>
    <row r="42" spans="1:6" ht="12.75" customHeight="1" x14ac:dyDescent="0.25">
      <c r="A42" s="72" t="s">
        <v>488</v>
      </c>
      <c r="B42" s="12" t="s">
        <v>487</v>
      </c>
      <c r="C42" s="12" t="s">
        <v>481</v>
      </c>
      <c r="D42" s="71">
        <v>380.01389999999998</v>
      </c>
      <c r="E42" s="14">
        <v>475</v>
      </c>
      <c r="F42" s="70">
        <v>180506.6</v>
      </c>
    </row>
    <row r="43" spans="1:6" ht="12.75" customHeight="1" x14ac:dyDescent="0.25">
      <c r="A43" s="72" t="s">
        <v>488</v>
      </c>
      <c r="B43" s="12" t="s">
        <v>487</v>
      </c>
      <c r="C43" s="12" t="s">
        <v>484</v>
      </c>
      <c r="D43" s="71">
        <v>380.01400000000001</v>
      </c>
      <c r="E43" s="14">
        <v>306</v>
      </c>
      <c r="F43" s="70">
        <v>116284.28</v>
      </c>
    </row>
    <row r="44" spans="1:6" ht="12.75" customHeight="1" x14ac:dyDescent="0.25">
      <c r="A44" s="72" t="s">
        <v>488</v>
      </c>
      <c r="B44" s="12" t="s">
        <v>487</v>
      </c>
      <c r="C44" s="12" t="s">
        <v>478</v>
      </c>
      <c r="D44" s="71">
        <v>237.15350000000001</v>
      </c>
      <c r="E44" s="14">
        <v>153</v>
      </c>
      <c r="F44" s="70">
        <v>36284.49</v>
      </c>
    </row>
    <row r="45" spans="1:6" ht="12.75" customHeight="1" x14ac:dyDescent="0.25">
      <c r="A45" s="8"/>
      <c r="B45" s="9"/>
      <c r="C45" s="9"/>
      <c r="D45" s="10"/>
      <c r="E45" s="69">
        <f>SUM($E$42:$E$44)/1</f>
        <v>934</v>
      </c>
      <c r="F45" s="11">
        <f>SUM($F$42:$F$44)/1</f>
        <v>333075.37</v>
      </c>
    </row>
    <row r="46" spans="1:6" ht="12.75" customHeight="1" x14ac:dyDescent="0.25">
      <c r="A46" s="72" t="s">
        <v>486</v>
      </c>
      <c r="B46" s="12" t="s">
        <v>485</v>
      </c>
      <c r="C46" s="12" t="s">
        <v>481</v>
      </c>
      <c r="D46" s="71">
        <v>214.20859999999999</v>
      </c>
      <c r="E46" s="14">
        <v>185</v>
      </c>
      <c r="F46" s="70">
        <v>39628.589999999997</v>
      </c>
    </row>
    <row r="47" spans="1:6" ht="12.75" customHeight="1" x14ac:dyDescent="0.25">
      <c r="A47" s="72" t="s">
        <v>486</v>
      </c>
      <c r="B47" s="12" t="s">
        <v>485</v>
      </c>
      <c r="C47" s="12" t="s">
        <v>484</v>
      </c>
      <c r="D47" s="71">
        <v>203.05420000000001</v>
      </c>
      <c r="E47" s="14">
        <v>835</v>
      </c>
      <c r="F47" s="70">
        <v>169550.26</v>
      </c>
    </row>
    <row r="48" spans="1:6" ht="12.75" customHeight="1" x14ac:dyDescent="0.25">
      <c r="A48" s="8"/>
      <c r="B48" s="9"/>
      <c r="C48" s="9"/>
      <c r="D48" s="10"/>
      <c r="E48" s="69">
        <f>SUM($E$46:$E$47)/1</f>
        <v>1020</v>
      </c>
      <c r="F48" s="11">
        <f>SUM($F$46:$F$47)/1</f>
        <v>209178.85</v>
      </c>
    </row>
    <row r="49" spans="1:6" ht="12.75" customHeight="1" x14ac:dyDescent="0.25">
      <c r="A49" s="72" t="s">
        <v>483</v>
      </c>
      <c r="B49" s="12" t="s">
        <v>482</v>
      </c>
      <c r="C49" s="12" t="s">
        <v>481</v>
      </c>
      <c r="D49" s="71">
        <v>199.125</v>
      </c>
      <c r="E49" s="14">
        <v>1392</v>
      </c>
      <c r="F49" s="70">
        <v>277182</v>
      </c>
    </row>
    <row r="50" spans="1:6" ht="12.75" customHeight="1" x14ac:dyDescent="0.25">
      <c r="A50" s="72" t="s">
        <v>483</v>
      </c>
      <c r="B50" s="12" t="s">
        <v>482</v>
      </c>
      <c r="C50" s="12" t="s">
        <v>484</v>
      </c>
      <c r="D50" s="71">
        <v>250.21680000000001</v>
      </c>
      <c r="E50" s="14">
        <v>840</v>
      </c>
      <c r="F50" s="70">
        <v>210182.11</v>
      </c>
    </row>
    <row r="51" spans="1:6" ht="12.75" customHeight="1" x14ac:dyDescent="0.25">
      <c r="A51" s="72" t="s">
        <v>483</v>
      </c>
      <c r="B51" s="12" t="s">
        <v>482</v>
      </c>
      <c r="C51" s="12" t="s">
        <v>478</v>
      </c>
      <c r="D51" s="71">
        <v>306.62639999999999</v>
      </c>
      <c r="E51" s="14">
        <v>943</v>
      </c>
      <c r="F51" s="70">
        <v>289148.7</v>
      </c>
    </row>
    <row r="52" spans="1:6" ht="12.75" customHeight="1" x14ac:dyDescent="0.25">
      <c r="A52" s="8"/>
      <c r="B52" s="9"/>
      <c r="C52" s="9"/>
      <c r="D52" s="10"/>
      <c r="E52" s="69">
        <f>SUM($E$49:$E$51)/1</f>
        <v>3175</v>
      </c>
      <c r="F52" s="11">
        <f>SUM($F$49:$F$51)/1</f>
        <v>776512.81</v>
      </c>
    </row>
    <row r="53" spans="1:6" ht="12.75" customHeight="1" x14ac:dyDescent="0.25">
      <c r="A53" s="72" t="s">
        <v>480</v>
      </c>
      <c r="B53" s="12" t="s">
        <v>479</v>
      </c>
      <c r="C53" s="12" t="s">
        <v>481</v>
      </c>
      <c r="D53" s="71">
        <v>226.8939</v>
      </c>
      <c r="E53" s="14">
        <v>145</v>
      </c>
      <c r="F53" s="70">
        <v>32899.620000000003</v>
      </c>
    </row>
    <row r="54" spans="1:6" ht="12.75" customHeight="1" x14ac:dyDescent="0.25">
      <c r="A54" s="72" t="s">
        <v>480</v>
      </c>
      <c r="B54" s="12" t="s">
        <v>479</v>
      </c>
      <c r="C54" s="12" t="s">
        <v>478</v>
      </c>
      <c r="D54" s="71">
        <v>232.17259999999999</v>
      </c>
      <c r="E54" s="14">
        <v>309</v>
      </c>
      <c r="F54" s="70">
        <v>71741.33</v>
      </c>
    </row>
    <row r="55" spans="1:6" ht="12.75" customHeight="1" x14ac:dyDescent="0.25">
      <c r="A55" s="8"/>
      <c r="B55" s="9"/>
      <c r="C55" s="9"/>
      <c r="D55" s="10"/>
      <c r="E55" s="69">
        <f>SUM($E$53:$E$54)/1</f>
        <v>454</v>
      </c>
      <c r="F55" s="11">
        <f>SUM($F$53:$F$54)/1</f>
        <v>104640.95000000001</v>
      </c>
    </row>
    <row r="56" spans="1:6" ht="12.75" customHeight="1" x14ac:dyDescent="0.25">
      <c r="A56" s="72" t="s">
        <v>476</v>
      </c>
      <c r="B56" s="12" t="s">
        <v>475</v>
      </c>
      <c r="C56" s="12" t="s">
        <v>477</v>
      </c>
      <c r="D56" s="71">
        <v>174.93700000000001</v>
      </c>
      <c r="E56" s="14">
        <v>150</v>
      </c>
      <c r="F56" s="70">
        <v>26240.55</v>
      </c>
    </row>
    <row r="57" spans="1:6" ht="12.75" customHeight="1" x14ac:dyDescent="0.25">
      <c r="A57" s="72" t="s">
        <v>476</v>
      </c>
      <c r="B57" s="12" t="s">
        <v>475</v>
      </c>
      <c r="C57" s="12" t="s">
        <v>459</v>
      </c>
      <c r="D57" s="71">
        <v>195.44579999999999</v>
      </c>
      <c r="E57" s="14">
        <v>417</v>
      </c>
      <c r="F57" s="70">
        <v>81500.899999999994</v>
      </c>
    </row>
    <row r="58" spans="1:6" ht="12.75" customHeight="1" x14ac:dyDescent="0.25">
      <c r="A58" s="72" t="s">
        <v>476</v>
      </c>
      <c r="B58" s="12" t="s">
        <v>475</v>
      </c>
      <c r="C58" s="12" t="s">
        <v>462</v>
      </c>
      <c r="D58" s="71">
        <v>165.88130000000001</v>
      </c>
      <c r="E58" s="14">
        <v>857</v>
      </c>
      <c r="F58" s="70">
        <v>142160.28</v>
      </c>
    </row>
    <row r="59" spans="1:6" ht="12.75" customHeight="1" x14ac:dyDescent="0.25">
      <c r="A59" s="72" t="s">
        <v>476</v>
      </c>
      <c r="B59" s="12" t="s">
        <v>475</v>
      </c>
      <c r="C59" s="12" t="s">
        <v>458</v>
      </c>
      <c r="D59" s="71">
        <v>158.57759999999999</v>
      </c>
      <c r="E59" s="14">
        <v>219</v>
      </c>
      <c r="F59" s="70">
        <v>34728.49</v>
      </c>
    </row>
    <row r="60" spans="1:6" ht="12.75" customHeight="1" x14ac:dyDescent="0.25">
      <c r="A60" s="72" t="s">
        <v>476</v>
      </c>
      <c r="B60" s="12" t="s">
        <v>475</v>
      </c>
      <c r="C60" s="12" t="s">
        <v>455</v>
      </c>
      <c r="D60" s="71">
        <v>171.59209999999999</v>
      </c>
      <c r="E60" s="14">
        <v>546</v>
      </c>
      <c r="F60" s="70">
        <v>93689.29</v>
      </c>
    </row>
    <row r="61" spans="1:6" ht="12.75" customHeight="1" x14ac:dyDescent="0.25">
      <c r="A61" s="72" t="s">
        <v>476</v>
      </c>
      <c r="B61" s="12" t="s">
        <v>475</v>
      </c>
      <c r="C61" s="12" t="s">
        <v>474</v>
      </c>
      <c r="D61" s="71">
        <v>197.1223</v>
      </c>
      <c r="E61" s="14">
        <v>261</v>
      </c>
      <c r="F61" s="70">
        <v>51448.92</v>
      </c>
    </row>
    <row r="62" spans="1:6" ht="12.75" customHeight="1" x14ac:dyDescent="0.25">
      <c r="A62" s="8"/>
      <c r="B62" s="9"/>
      <c r="C62" s="9"/>
      <c r="D62" s="10"/>
      <c r="E62" s="69">
        <f>SUM($E$56:$E$61)/1</f>
        <v>2450</v>
      </c>
      <c r="F62" s="11">
        <f>SUM($F$56:$F$61)/1</f>
        <v>429768.42999999993</v>
      </c>
    </row>
    <row r="63" spans="1:6" ht="12.75" customHeight="1" x14ac:dyDescent="0.25">
      <c r="A63" s="72" t="s">
        <v>473</v>
      </c>
      <c r="B63" s="12" t="s">
        <v>472</v>
      </c>
      <c r="C63" s="12" t="s">
        <v>459</v>
      </c>
      <c r="D63" s="71">
        <v>176.0539</v>
      </c>
      <c r="E63" s="14">
        <v>408</v>
      </c>
      <c r="F63" s="70">
        <v>71829.990000000005</v>
      </c>
    </row>
    <row r="64" spans="1:6" ht="12.75" customHeight="1" x14ac:dyDescent="0.25">
      <c r="A64" s="72" t="s">
        <v>473</v>
      </c>
      <c r="B64" s="12" t="s">
        <v>472</v>
      </c>
      <c r="C64" s="12" t="s">
        <v>458</v>
      </c>
      <c r="D64" s="71">
        <v>164.31</v>
      </c>
      <c r="E64" s="14">
        <v>330</v>
      </c>
      <c r="F64" s="70">
        <v>54222.3</v>
      </c>
    </row>
    <row r="65" spans="1:6" ht="12.75" customHeight="1" x14ac:dyDescent="0.25">
      <c r="A65" s="72" t="s">
        <v>473</v>
      </c>
      <c r="B65" s="12" t="s">
        <v>472</v>
      </c>
      <c r="C65" s="12" t="s">
        <v>455</v>
      </c>
      <c r="D65" s="71">
        <v>260.76299999999998</v>
      </c>
      <c r="E65" s="14">
        <v>366</v>
      </c>
      <c r="F65" s="70">
        <v>95439.26</v>
      </c>
    </row>
    <row r="66" spans="1:6" ht="12.75" customHeight="1" x14ac:dyDescent="0.25">
      <c r="A66" s="8"/>
      <c r="B66" s="9"/>
      <c r="C66" s="9"/>
      <c r="D66" s="10"/>
      <c r="E66" s="69">
        <f>SUM($E$63:$E$65)/1</f>
        <v>1104</v>
      </c>
      <c r="F66" s="11">
        <f>SUM($F$63:$F$65)/1</f>
        <v>221491.55</v>
      </c>
    </row>
    <row r="67" spans="1:6" ht="12.75" customHeight="1" x14ac:dyDescent="0.25">
      <c r="A67" s="72" t="s">
        <v>471</v>
      </c>
      <c r="B67" s="12" t="s">
        <v>470</v>
      </c>
      <c r="C67" s="12" t="s">
        <v>469</v>
      </c>
      <c r="D67" s="71">
        <v>198.47399999999999</v>
      </c>
      <c r="E67" s="14">
        <v>294</v>
      </c>
      <c r="F67" s="70">
        <v>58351.360000000001</v>
      </c>
    </row>
    <row r="68" spans="1:6" ht="12.75" customHeight="1" x14ac:dyDescent="0.25">
      <c r="A68" s="8"/>
      <c r="B68" s="9"/>
      <c r="C68" s="9"/>
      <c r="D68" s="10"/>
      <c r="E68" s="69">
        <f>SUM($E$67)/1</f>
        <v>294</v>
      </c>
      <c r="F68" s="11">
        <f>SUM($F$67)/1</f>
        <v>58351.360000000001</v>
      </c>
    </row>
    <row r="69" spans="1:6" ht="12.75" customHeight="1" x14ac:dyDescent="0.25">
      <c r="A69" s="72" t="s">
        <v>468</v>
      </c>
      <c r="B69" s="12" t="s">
        <v>467</v>
      </c>
      <c r="C69" s="12" t="s">
        <v>459</v>
      </c>
      <c r="D69" s="71">
        <v>226.5076</v>
      </c>
      <c r="E69" s="14">
        <v>20</v>
      </c>
      <c r="F69" s="70">
        <v>4530.1499999999996</v>
      </c>
    </row>
    <row r="70" spans="1:6" ht="12.75" customHeight="1" x14ac:dyDescent="0.25">
      <c r="A70" s="72" t="s">
        <v>468</v>
      </c>
      <c r="B70" s="12" t="s">
        <v>467</v>
      </c>
      <c r="C70" s="12" t="s">
        <v>462</v>
      </c>
      <c r="D70" s="71">
        <v>170.9796</v>
      </c>
      <c r="E70" s="14">
        <v>1779</v>
      </c>
      <c r="F70" s="70">
        <v>304172.71000000002</v>
      </c>
    </row>
    <row r="71" spans="1:6" ht="12.75" customHeight="1" x14ac:dyDescent="0.25">
      <c r="A71" s="72" t="s">
        <v>468</v>
      </c>
      <c r="B71" s="12" t="s">
        <v>467</v>
      </c>
      <c r="C71" s="12" t="s">
        <v>458</v>
      </c>
      <c r="D71" s="71">
        <v>168.97049999999999</v>
      </c>
      <c r="E71" s="14">
        <v>820</v>
      </c>
      <c r="F71" s="70">
        <v>138555.81</v>
      </c>
    </row>
    <row r="72" spans="1:6" ht="12.75" customHeight="1" x14ac:dyDescent="0.25">
      <c r="A72" s="72" t="s">
        <v>468</v>
      </c>
      <c r="B72" s="12" t="s">
        <v>467</v>
      </c>
      <c r="C72" s="12" t="s">
        <v>455</v>
      </c>
      <c r="D72" s="71">
        <v>217.9093</v>
      </c>
      <c r="E72" s="14">
        <v>524</v>
      </c>
      <c r="F72" s="70">
        <v>114184.47</v>
      </c>
    </row>
    <row r="73" spans="1:6" ht="12.75" customHeight="1" x14ac:dyDescent="0.25">
      <c r="A73" s="8"/>
      <c r="B73" s="9"/>
      <c r="C73" s="9"/>
      <c r="D73" s="10"/>
      <c r="E73" s="69">
        <f>SUM($E$69:$E$72)/1</f>
        <v>3143</v>
      </c>
      <c r="F73" s="11">
        <f>SUM($F$69:$F$72)/1</f>
        <v>561443.14</v>
      </c>
    </row>
    <row r="74" spans="1:6" ht="12.75" customHeight="1" x14ac:dyDescent="0.25">
      <c r="A74" s="72" t="s">
        <v>465</v>
      </c>
      <c r="B74" s="12" t="s">
        <v>464</v>
      </c>
      <c r="C74" s="12" t="s">
        <v>466</v>
      </c>
      <c r="D74" s="71">
        <v>227.5547</v>
      </c>
      <c r="E74" s="14">
        <v>624</v>
      </c>
      <c r="F74" s="70">
        <v>141994.13</v>
      </c>
    </row>
    <row r="75" spans="1:6" ht="12.75" customHeight="1" x14ac:dyDescent="0.25">
      <c r="A75" s="72" t="s">
        <v>465</v>
      </c>
      <c r="B75" s="12" t="s">
        <v>464</v>
      </c>
      <c r="C75" s="12" t="s">
        <v>463</v>
      </c>
      <c r="D75" s="71">
        <v>223.4975</v>
      </c>
      <c r="E75" s="14">
        <v>447</v>
      </c>
      <c r="F75" s="70">
        <v>99903.38</v>
      </c>
    </row>
    <row r="76" spans="1:6" ht="12.75" customHeight="1" x14ac:dyDescent="0.25">
      <c r="A76" s="8"/>
      <c r="B76" s="9"/>
      <c r="C76" s="9"/>
      <c r="D76" s="10"/>
      <c r="E76" s="69">
        <f>SUM($E$74:$E$75)/1</f>
        <v>1071</v>
      </c>
      <c r="F76" s="11">
        <f>SUM($F$74:$F$75)/1</f>
        <v>241897.51</v>
      </c>
    </row>
    <row r="77" spans="1:6" ht="12.75" customHeight="1" x14ac:dyDescent="0.25">
      <c r="A77" s="72" t="s">
        <v>461</v>
      </c>
      <c r="B77" s="12" t="s">
        <v>460</v>
      </c>
      <c r="C77" s="12" t="s">
        <v>459</v>
      </c>
      <c r="D77" s="71">
        <v>194.15360000000001</v>
      </c>
      <c r="E77" s="14">
        <v>143</v>
      </c>
      <c r="F77" s="70">
        <v>27763.96</v>
      </c>
    </row>
    <row r="78" spans="1:6" ht="12.75" customHeight="1" x14ac:dyDescent="0.25">
      <c r="A78" s="72" t="s">
        <v>461</v>
      </c>
      <c r="B78" s="12" t="s">
        <v>460</v>
      </c>
      <c r="C78" s="12" t="s">
        <v>462</v>
      </c>
      <c r="D78" s="71">
        <v>168.96879999999999</v>
      </c>
      <c r="E78" s="14">
        <v>282</v>
      </c>
      <c r="F78" s="70">
        <v>47649.2</v>
      </c>
    </row>
    <row r="79" spans="1:6" ht="12.75" customHeight="1" x14ac:dyDescent="0.25">
      <c r="A79" s="72" t="s">
        <v>461</v>
      </c>
      <c r="B79" s="12" t="s">
        <v>460</v>
      </c>
      <c r="C79" s="12" t="s">
        <v>458</v>
      </c>
      <c r="D79" s="71">
        <v>178.1268</v>
      </c>
      <c r="E79" s="14">
        <v>416</v>
      </c>
      <c r="F79" s="70">
        <v>74100.75</v>
      </c>
    </row>
    <row r="80" spans="1:6" ht="12.75" customHeight="1" x14ac:dyDescent="0.25">
      <c r="A80" s="72" t="s">
        <v>461</v>
      </c>
      <c r="B80" s="12" t="s">
        <v>460</v>
      </c>
      <c r="C80" s="12" t="s">
        <v>455</v>
      </c>
      <c r="D80" s="71">
        <v>178.74690000000001</v>
      </c>
      <c r="E80" s="14">
        <v>190</v>
      </c>
      <c r="F80" s="70">
        <v>33961.910000000003</v>
      </c>
    </row>
    <row r="81" spans="1:6" ht="12.75" customHeight="1" x14ac:dyDescent="0.25">
      <c r="A81" s="8"/>
      <c r="B81" s="9"/>
      <c r="C81" s="9"/>
      <c r="D81" s="10"/>
      <c r="E81" s="69">
        <f>SUM($E$77:$E$80)/1</f>
        <v>1031</v>
      </c>
      <c r="F81" s="11">
        <f>SUM($F$77:$F$80)/1</f>
        <v>183475.82</v>
      </c>
    </row>
    <row r="82" spans="1:6" ht="12.75" customHeight="1" x14ac:dyDescent="0.25">
      <c r="A82" s="72" t="s">
        <v>457</v>
      </c>
      <c r="B82" s="12" t="s">
        <v>456</v>
      </c>
      <c r="C82" s="12" t="s">
        <v>459</v>
      </c>
      <c r="D82" s="71">
        <v>165.62180000000001</v>
      </c>
      <c r="E82" s="14">
        <v>600</v>
      </c>
      <c r="F82" s="70">
        <v>99373.08</v>
      </c>
    </row>
    <row r="83" spans="1:6" ht="12.75" customHeight="1" x14ac:dyDescent="0.25">
      <c r="A83" s="72" t="s">
        <v>457</v>
      </c>
      <c r="B83" s="12" t="s">
        <v>456</v>
      </c>
      <c r="C83" s="12" t="s">
        <v>458</v>
      </c>
      <c r="D83" s="71">
        <v>227.46109999999999</v>
      </c>
      <c r="E83" s="14">
        <v>240</v>
      </c>
      <c r="F83" s="70">
        <v>54590.66</v>
      </c>
    </row>
    <row r="84" spans="1:6" ht="12.75" customHeight="1" x14ac:dyDescent="0.25">
      <c r="A84" s="72" t="s">
        <v>457</v>
      </c>
      <c r="B84" s="12" t="s">
        <v>456</v>
      </c>
      <c r="C84" s="12" t="s">
        <v>455</v>
      </c>
      <c r="D84" s="71">
        <v>200.51329999999999</v>
      </c>
      <c r="E84" s="14">
        <v>360</v>
      </c>
      <c r="F84" s="70">
        <v>72184.789999999994</v>
      </c>
    </row>
    <row r="85" spans="1:6" ht="12.75" customHeight="1" x14ac:dyDescent="0.25">
      <c r="A85" s="8"/>
      <c r="B85" s="9"/>
      <c r="C85" s="9"/>
      <c r="D85" s="10"/>
      <c r="E85" s="69">
        <f>SUM($E$82:$E$84)/1</f>
        <v>1200</v>
      </c>
      <c r="F85" s="11">
        <f>SUM($F$82:$F$84)/1</f>
        <v>226148.52999999997</v>
      </c>
    </row>
    <row r="86" spans="1:6" ht="12.75" customHeight="1" x14ac:dyDescent="0.25">
      <c r="A86" s="72" t="s">
        <v>444</v>
      </c>
      <c r="B86" s="12" t="s">
        <v>443</v>
      </c>
      <c r="C86" s="12" t="s">
        <v>454</v>
      </c>
      <c r="D86" s="71">
        <v>97.492900000000006</v>
      </c>
      <c r="E86" s="14">
        <v>1255</v>
      </c>
      <c r="F86" s="70">
        <v>122353.59</v>
      </c>
    </row>
    <row r="87" spans="1:6" ht="12.75" customHeight="1" x14ac:dyDescent="0.25">
      <c r="A87" s="72" t="s">
        <v>444</v>
      </c>
      <c r="B87" s="12" t="s">
        <v>443</v>
      </c>
      <c r="C87" s="12" t="s">
        <v>453</v>
      </c>
      <c r="D87" s="71">
        <v>156.95869999999999</v>
      </c>
      <c r="E87" s="14">
        <v>2269</v>
      </c>
      <c r="F87" s="70">
        <v>356139.28</v>
      </c>
    </row>
    <row r="88" spans="1:6" ht="12.75" customHeight="1" x14ac:dyDescent="0.25">
      <c r="A88" s="72" t="s">
        <v>444</v>
      </c>
      <c r="B88" s="12" t="s">
        <v>443</v>
      </c>
      <c r="C88" s="12" t="s">
        <v>452</v>
      </c>
      <c r="D88" s="71">
        <v>214.70099999999999</v>
      </c>
      <c r="E88" s="14">
        <v>219</v>
      </c>
      <c r="F88" s="70">
        <v>47019.519999999997</v>
      </c>
    </row>
    <row r="89" spans="1:6" ht="12.75" customHeight="1" x14ac:dyDescent="0.25">
      <c r="A89" s="72" t="s">
        <v>444</v>
      </c>
      <c r="B89" s="12" t="s">
        <v>443</v>
      </c>
      <c r="C89" s="12" t="s">
        <v>451</v>
      </c>
      <c r="D89" s="71">
        <v>143.0641</v>
      </c>
      <c r="E89" s="14">
        <v>521</v>
      </c>
      <c r="F89" s="70">
        <v>74536.399999999994</v>
      </c>
    </row>
    <row r="90" spans="1:6" ht="12.75" customHeight="1" x14ac:dyDescent="0.25">
      <c r="A90" s="72" t="s">
        <v>444</v>
      </c>
      <c r="B90" s="12" t="s">
        <v>443</v>
      </c>
      <c r="C90" s="12" t="s">
        <v>450</v>
      </c>
      <c r="D90" s="71">
        <v>116.3537</v>
      </c>
      <c r="E90" s="14">
        <v>3521</v>
      </c>
      <c r="F90" s="70">
        <v>409681.37</v>
      </c>
    </row>
    <row r="91" spans="1:6" ht="12.75" customHeight="1" x14ac:dyDescent="0.25">
      <c r="A91" s="72" t="s">
        <v>444</v>
      </c>
      <c r="B91" s="12" t="s">
        <v>443</v>
      </c>
      <c r="C91" s="12" t="s">
        <v>449</v>
      </c>
      <c r="D91" s="71">
        <v>138.6292</v>
      </c>
      <c r="E91" s="14">
        <v>0</v>
      </c>
      <c r="F91" s="70">
        <v>0</v>
      </c>
    </row>
    <row r="92" spans="1:6" ht="12.75" customHeight="1" x14ac:dyDescent="0.25">
      <c r="A92" s="72" t="s">
        <v>444</v>
      </c>
      <c r="B92" s="12" t="s">
        <v>443</v>
      </c>
      <c r="C92" s="12" t="s">
        <v>448</v>
      </c>
      <c r="D92" s="71">
        <v>138.559</v>
      </c>
      <c r="E92" s="14">
        <v>909</v>
      </c>
      <c r="F92" s="70">
        <v>125950.14</v>
      </c>
    </row>
    <row r="93" spans="1:6" ht="12.75" customHeight="1" x14ac:dyDescent="0.25">
      <c r="A93" s="72" t="s">
        <v>444</v>
      </c>
      <c r="B93" s="12" t="s">
        <v>443</v>
      </c>
      <c r="C93" s="12" t="s">
        <v>447</v>
      </c>
      <c r="D93" s="71">
        <v>131.3783</v>
      </c>
      <c r="E93" s="14">
        <v>532</v>
      </c>
      <c r="F93" s="70">
        <v>69893.259999999995</v>
      </c>
    </row>
    <row r="94" spans="1:6" ht="12.75" customHeight="1" x14ac:dyDescent="0.25">
      <c r="A94" s="72" t="s">
        <v>444</v>
      </c>
      <c r="B94" s="12" t="s">
        <v>443</v>
      </c>
      <c r="C94" s="12" t="s">
        <v>446</v>
      </c>
      <c r="D94" s="71">
        <v>134.0171</v>
      </c>
      <c r="E94" s="14">
        <v>68</v>
      </c>
      <c r="F94" s="70">
        <v>9113.16</v>
      </c>
    </row>
    <row r="95" spans="1:6" ht="12.75" customHeight="1" x14ac:dyDescent="0.25">
      <c r="A95" s="72" t="s">
        <v>444</v>
      </c>
      <c r="B95" s="12" t="s">
        <v>443</v>
      </c>
      <c r="C95" s="12" t="s">
        <v>445</v>
      </c>
      <c r="D95" s="71">
        <v>107.2694</v>
      </c>
      <c r="E95" s="14">
        <v>684</v>
      </c>
      <c r="F95" s="70">
        <v>73372.27</v>
      </c>
    </row>
    <row r="96" spans="1:6" ht="12.75" customHeight="1" x14ac:dyDescent="0.25">
      <c r="A96" s="72" t="s">
        <v>444</v>
      </c>
      <c r="B96" s="12" t="s">
        <v>443</v>
      </c>
      <c r="C96" s="12" t="s">
        <v>442</v>
      </c>
      <c r="D96" s="71">
        <v>139.1754</v>
      </c>
      <c r="E96" s="14">
        <v>521</v>
      </c>
      <c r="F96" s="70">
        <v>72510.38</v>
      </c>
    </row>
    <row r="97" spans="1:6" ht="12.75" customHeight="1" x14ac:dyDescent="0.25">
      <c r="A97" s="8"/>
      <c r="B97" s="9"/>
      <c r="C97" s="9"/>
      <c r="D97" s="10"/>
      <c r="E97" s="69">
        <f>SUM($E$86:$E$96)/1</f>
        <v>10499</v>
      </c>
      <c r="F97" s="11">
        <f>SUM($F$86:$F$96)/1</f>
        <v>1360569.37</v>
      </c>
    </row>
    <row r="98" spans="1:6" ht="12.75" customHeight="1" x14ac:dyDescent="0.25">
      <c r="A98" s="72" t="s">
        <v>441</v>
      </c>
      <c r="B98" s="12" t="s">
        <v>440</v>
      </c>
      <c r="C98" s="12" t="s">
        <v>437</v>
      </c>
      <c r="D98" s="71">
        <v>352.22989999999999</v>
      </c>
      <c r="E98" s="14">
        <v>300</v>
      </c>
      <c r="F98" s="70">
        <v>105668.97</v>
      </c>
    </row>
    <row r="99" spans="1:6" ht="12.75" customHeight="1" x14ac:dyDescent="0.25">
      <c r="A99" s="8"/>
      <c r="B99" s="9"/>
      <c r="C99" s="9"/>
      <c r="D99" s="10"/>
      <c r="E99" s="69">
        <f>SUM($E$98)/1</f>
        <v>300</v>
      </c>
      <c r="F99" s="11">
        <f>SUM($F$98)/1</f>
        <v>105668.97</v>
      </c>
    </row>
    <row r="100" spans="1:6" ht="12.75" customHeight="1" x14ac:dyDescent="0.25">
      <c r="A100" s="72" t="s">
        <v>439</v>
      </c>
      <c r="B100" s="12" t="s">
        <v>438</v>
      </c>
      <c r="C100" s="12" t="s">
        <v>437</v>
      </c>
      <c r="D100" s="71">
        <v>328.03370000000001</v>
      </c>
      <c r="E100" s="14">
        <v>617</v>
      </c>
      <c r="F100" s="70">
        <v>202396.79</v>
      </c>
    </row>
    <row r="101" spans="1:6" ht="12.75" customHeight="1" x14ac:dyDescent="0.25">
      <c r="A101" s="8"/>
      <c r="B101" s="9"/>
      <c r="C101" s="9"/>
      <c r="D101" s="10"/>
      <c r="E101" s="69">
        <f>SUM($E$100)/1</f>
        <v>617</v>
      </c>
      <c r="F101" s="11">
        <f>SUM($F$100)/1</f>
        <v>202396.79</v>
      </c>
    </row>
    <row r="102" spans="1:6" ht="12.75" customHeight="1" thickBot="1" x14ac:dyDescent="0.3">
      <c r="A102" s="68"/>
      <c r="B102" s="67"/>
      <c r="C102" s="67"/>
      <c r="D102" s="66"/>
      <c r="E102" s="65">
        <f>SUM($E$4:$E$101)/2</f>
        <v>40005</v>
      </c>
      <c r="F102" s="79">
        <f>SUM($F$4:$F$101)/2</f>
        <v>8446387.0499999989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F32"/>
  <sheetViews>
    <sheetView topLeftCell="A7"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13.109375" style="2" customWidth="1"/>
    <col min="258" max="258" width="32.88671875" style="2" customWidth="1"/>
    <col min="259" max="259" width="29.33203125" style="2" customWidth="1"/>
    <col min="260" max="260" width="12.5546875" style="2" customWidth="1"/>
    <col min="261" max="261" width="16.109375" style="2" customWidth="1"/>
    <col min="262" max="262" width="28.109375" style="2" customWidth="1"/>
    <col min="263" max="512" width="9.109375" style="2"/>
    <col min="513" max="513" width="13.109375" style="2" customWidth="1"/>
    <col min="514" max="514" width="32.88671875" style="2" customWidth="1"/>
    <col min="515" max="515" width="29.33203125" style="2" customWidth="1"/>
    <col min="516" max="516" width="12.5546875" style="2" customWidth="1"/>
    <col min="517" max="517" width="16.109375" style="2" customWidth="1"/>
    <col min="518" max="518" width="28.109375" style="2" customWidth="1"/>
    <col min="519" max="768" width="9.109375" style="2"/>
    <col min="769" max="769" width="13.109375" style="2" customWidth="1"/>
    <col min="770" max="770" width="32.88671875" style="2" customWidth="1"/>
    <col min="771" max="771" width="29.33203125" style="2" customWidth="1"/>
    <col min="772" max="772" width="12.5546875" style="2" customWidth="1"/>
    <col min="773" max="773" width="16.109375" style="2" customWidth="1"/>
    <col min="774" max="774" width="28.109375" style="2" customWidth="1"/>
    <col min="775" max="1024" width="9.109375" style="2"/>
    <col min="1025" max="1025" width="13.109375" style="2" customWidth="1"/>
    <col min="1026" max="1026" width="32.88671875" style="2" customWidth="1"/>
    <col min="1027" max="1027" width="29.33203125" style="2" customWidth="1"/>
    <col min="1028" max="1028" width="12.554687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13.109375" style="2" customWidth="1"/>
    <col min="1282" max="1282" width="32.88671875" style="2" customWidth="1"/>
    <col min="1283" max="1283" width="29.33203125" style="2" customWidth="1"/>
    <col min="1284" max="1284" width="12.554687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13.109375" style="2" customWidth="1"/>
    <col min="1538" max="1538" width="32.88671875" style="2" customWidth="1"/>
    <col min="1539" max="1539" width="29.33203125" style="2" customWidth="1"/>
    <col min="1540" max="1540" width="12.554687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13.109375" style="2" customWidth="1"/>
    <col min="1794" max="1794" width="32.88671875" style="2" customWidth="1"/>
    <col min="1795" max="1795" width="29.33203125" style="2" customWidth="1"/>
    <col min="1796" max="1796" width="12.554687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13.109375" style="2" customWidth="1"/>
    <col min="2050" max="2050" width="32.88671875" style="2" customWidth="1"/>
    <col min="2051" max="2051" width="29.33203125" style="2" customWidth="1"/>
    <col min="2052" max="2052" width="12.554687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13.109375" style="2" customWidth="1"/>
    <col min="2306" max="2306" width="32.88671875" style="2" customWidth="1"/>
    <col min="2307" max="2307" width="29.33203125" style="2" customWidth="1"/>
    <col min="2308" max="2308" width="12.554687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13.109375" style="2" customWidth="1"/>
    <col min="2562" max="2562" width="32.88671875" style="2" customWidth="1"/>
    <col min="2563" max="2563" width="29.33203125" style="2" customWidth="1"/>
    <col min="2564" max="2564" width="12.554687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13.109375" style="2" customWidth="1"/>
    <col min="2818" max="2818" width="32.88671875" style="2" customWidth="1"/>
    <col min="2819" max="2819" width="29.33203125" style="2" customWidth="1"/>
    <col min="2820" max="2820" width="12.554687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13.109375" style="2" customWidth="1"/>
    <col min="3074" max="3074" width="32.88671875" style="2" customWidth="1"/>
    <col min="3075" max="3075" width="29.33203125" style="2" customWidth="1"/>
    <col min="3076" max="3076" width="12.554687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13.109375" style="2" customWidth="1"/>
    <col min="3330" max="3330" width="32.88671875" style="2" customWidth="1"/>
    <col min="3331" max="3331" width="29.33203125" style="2" customWidth="1"/>
    <col min="3332" max="3332" width="12.554687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13.109375" style="2" customWidth="1"/>
    <col min="3586" max="3586" width="32.88671875" style="2" customWidth="1"/>
    <col min="3587" max="3587" width="29.33203125" style="2" customWidth="1"/>
    <col min="3588" max="3588" width="12.554687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13.109375" style="2" customWidth="1"/>
    <col min="3842" max="3842" width="32.88671875" style="2" customWidth="1"/>
    <col min="3843" max="3843" width="29.33203125" style="2" customWidth="1"/>
    <col min="3844" max="3844" width="12.554687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13.109375" style="2" customWidth="1"/>
    <col min="4098" max="4098" width="32.88671875" style="2" customWidth="1"/>
    <col min="4099" max="4099" width="29.33203125" style="2" customWidth="1"/>
    <col min="4100" max="4100" width="12.554687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13.109375" style="2" customWidth="1"/>
    <col min="4354" max="4354" width="32.88671875" style="2" customWidth="1"/>
    <col min="4355" max="4355" width="29.33203125" style="2" customWidth="1"/>
    <col min="4356" max="4356" width="12.554687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13.109375" style="2" customWidth="1"/>
    <col min="4610" max="4610" width="32.88671875" style="2" customWidth="1"/>
    <col min="4611" max="4611" width="29.33203125" style="2" customWidth="1"/>
    <col min="4612" max="4612" width="12.554687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13.109375" style="2" customWidth="1"/>
    <col min="4866" max="4866" width="32.88671875" style="2" customWidth="1"/>
    <col min="4867" max="4867" width="29.33203125" style="2" customWidth="1"/>
    <col min="4868" max="4868" width="12.554687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13.109375" style="2" customWidth="1"/>
    <col min="5122" max="5122" width="32.88671875" style="2" customWidth="1"/>
    <col min="5123" max="5123" width="29.33203125" style="2" customWidth="1"/>
    <col min="5124" max="5124" width="12.554687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13.109375" style="2" customWidth="1"/>
    <col min="5378" max="5378" width="32.88671875" style="2" customWidth="1"/>
    <col min="5379" max="5379" width="29.33203125" style="2" customWidth="1"/>
    <col min="5380" max="5380" width="12.554687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13.109375" style="2" customWidth="1"/>
    <col min="5634" max="5634" width="32.88671875" style="2" customWidth="1"/>
    <col min="5635" max="5635" width="29.33203125" style="2" customWidth="1"/>
    <col min="5636" max="5636" width="12.554687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13.109375" style="2" customWidth="1"/>
    <col min="5890" max="5890" width="32.88671875" style="2" customWidth="1"/>
    <col min="5891" max="5891" width="29.33203125" style="2" customWidth="1"/>
    <col min="5892" max="5892" width="12.554687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13.109375" style="2" customWidth="1"/>
    <col min="6146" max="6146" width="32.88671875" style="2" customWidth="1"/>
    <col min="6147" max="6147" width="29.33203125" style="2" customWidth="1"/>
    <col min="6148" max="6148" width="12.554687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13.109375" style="2" customWidth="1"/>
    <col min="6402" max="6402" width="32.88671875" style="2" customWidth="1"/>
    <col min="6403" max="6403" width="29.33203125" style="2" customWidth="1"/>
    <col min="6404" max="6404" width="12.554687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13.109375" style="2" customWidth="1"/>
    <col min="6658" max="6658" width="32.88671875" style="2" customWidth="1"/>
    <col min="6659" max="6659" width="29.33203125" style="2" customWidth="1"/>
    <col min="6660" max="6660" width="12.554687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13.109375" style="2" customWidth="1"/>
    <col min="6914" max="6914" width="32.88671875" style="2" customWidth="1"/>
    <col min="6915" max="6915" width="29.33203125" style="2" customWidth="1"/>
    <col min="6916" max="6916" width="12.554687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13.109375" style="2" customWidth="1"/>
    <col min="7170" max="7170" width="32.88671875" style="2" customWidth="1"/>
    <col min="7171" max="7171" width="29.33203125" style="2" customWidth="1"/>
    <col min="7172" max="7172" width="12.554687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13.109375" style="2" customWidth="1"/>
    <col min="7426" max="7426" width="32.88671875" style="2" customWidth="1"/>
    <col min="7427" max="7427" width="29.33203125" style="2" customWidth="1"/>
    <col min="7428" max="7428" width="12.554687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13.109375" style="2" customWidth="1"/>
    <col min="7682" max="7682" width="32.88671875" style="2" customWidth="1"/>
    <col min="7683" max="7683" width="29.33203125" style="2" customWidth="1"/>
    <col min="7684" max="7684" width="12.554687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13.109375" style="2" customWidth="1"/>
    <col min="7938" max="7938" width="32.88671875" style="2" customWidth="1"/>
    <col min="7939" max="7939" width="29.33203125" style="2" customWidth="1"/>
    <col min="7940" max="7940" width="12.554687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13.109375" style="2" customWidth="1"/>
    <col min="8194" max="8194" width="32.88671875" style="2" customWidth="1"/>
    <col min="8195" max="8195" width="29.33203125" style="2" customWidth="1"/>
    <col min="8196" max="8196" width="12.554687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13.109375" style="2" customWidth="1"/>
    <col min="8450" max="8450" width="32.88671875" style="2" customWidth="1"/>
    <col min="8451" max="8451" width="29.33203125" style="2" customWidth="1"/>
    <col min="8452" max="8452" width="12.554687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13.109375" style="2" customWidth="1"/>
    <col min="8706" max="8706" width="32.88671875" style="2" customWidth="1"/>
    <col min="8707" max="8707" width="29.33203125" style="2" customWidth="1"/>
    <col min="8708" max="8708" width="12.554687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13.109375" style="2" customWidth="1"/>
    <col min="8962" max="8962" width="32.88671875" style="2" customWidth="1"/>
    <col min="8963" max="8963" width="29.33203125" style="2" customWidth="1"/>
    <col min="8964" max="8964" width="12.554687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13.109375" style="2" customWidth="1"/>
    <col min="9218" max="9218" width="32.88671875" style="2" customWidth="1"/>
    <col min="9219" max="9219" width="29.33203125" style="2" customWidth="1"/>
    <col min="9220" max="9220" width="12.554687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13.109375" style="2" customWidth="1"/>
    <col min="9474" max="9474" width="32.88671875" style="2" customWidth="1"/>
    <col min="9475" max="9475" width="29.33203125" style="2" customWidth="1"/>
    <col min="9476" max="9476" width="12.554687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13.109375" style="2" customWidth="1"/>
    <col min="9730" max="9730" width="32.88671875" style="2" customWidth="1"/>
    <col min="9731" max="9731" width="29.33203125" style="2" customWidth="1"/>
    <col min="9732" max="9732" width="12.554687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13.109375" style="2" customWidth="1"/>
    <col min="9986" max="9986" width="32.88671875" style="2" customWidth="1"/>
    <col min="9987" max="9987" width="29.33203125" style="2" customWidth="1"/>
    <col min="9988" max="9988" width="12.554687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13.109375" style="2" customWidth="1"/>
    <col min="10242" max="10242" width="32.88671875" style="2" customWidth="1"/>
    <col min="10243" max="10243" width="29.33203125" style="2" customWidth="1"/>
    <col min="10244" max="10244" width="12.554687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13.109375" style="2" customWidth="1"/>
    <col min="10498" max="10498" width="32.88671875" style="2" customWidth="1"/>
    <col min="10499" max="10499" width="29.33203125" style="2" customWidth="1"/>
    <col min="10500" max="10500" width="12.554687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13.109375" style="2" customWidth="1"/>
    <col min="10754" max="10754" width="32.88671875" style="2" customWidth="1"/>
    <col min="10755" max="10755" width="29.33203125" style="2" customWidth="1"/>
    <col min="10756" max="10756" width="12.554687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13.109375" style="2" customWidth="1"/>
    <col min="11010" max="11010" width="32.88671875" style="2" customWidth="1"/>
    <col min="11011" max="11011" width="29.33203125" style="2" customWidth="1"/>
    <col min="11012" max="11012" width="12.554687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13.109375" style="2" customWidth="1"/>
    <col min="11266" max="11266" width="32.88671875" style="2" customWidth="1"/>
    <col min="11267" max="11267" width="29.33203125" style="2" customWidth="1"/>
    <col min="11268" max="11268" width="12.554687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13.109375" style="2" customWidth="1"/>
    <col min="11522" max="11522" width="32.88671875" style="2" customWidth="1"/>
    <col min="11523" max="11523" width="29.33203125" style="2" customWidth="1"/>
    <col min="11524" max="11524" width="12.554687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13.109375" style="2" customWidth="1"/>
    <col min="11778" max="11778" width="32.88671875" style="2" customWidth="1"/>
    <col min="11779" max="11779" width="29.33203125" style="2" customWidth="1"/>
    <col min="11780" max="11780" width="12.554687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13.109375" style="2" customWidth="1"/>
    <col min="12034" max="12034" width="32.88671875" style="2" customWidth="1"/>
    <col min="12035" max="12035" width="29.33203125" style="2" customWidth="1"/>
    <col min="12036" max="12036" width="12.554687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13.109375" style="2" customWidth="1"/>
    <col min="12290" max="12290" width="32.88671875" style="2" customWidth="1"/>
    <col min="12291" max="12291" width="29.33203125" style="2" customWidth="1"/>
    <col min="12292" max="12292" width="12.554687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13.109375" style="2" customWidth="1"/>
    <col min="12546" max="12546" width="32.88671875" style="2" customWidth="1"/>
    <col min="12547" max="12547" width="29.33203125" style="2" customWidth="1"/>
    <col min="12548" max="12548" width="12.554687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13.109375" style="2" customWidth="1"/>
    <col min="12802" max="12802" width="32.88671875" style="2" customWidth="1"/>
    <col min="12803" max="12803" width="29.33203125" style="2" customWidth="1"/>
    <col min="12804" max="12804" width="12.554687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13.109375" style="2" customWidth="1"/>
    <col min="13058" max="13058" width="32.88671875" style="2" customWidth="1"/>
    <col min="13059" max="13059" width="29.33203125" style="2" customWidth="1"/>
    <col min="13060" max="13060" width="12.554687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13.109375" style="2" customWidth="1"/>
    <col min="13314" max="13314" width="32.88671875" style="2" customWidth="1"/>
    <col min="13315" max="13315" width="29.33203125" style="2" customWidth="1"/>
    <col min="13316" max="13316" width="12.554687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13.109375" style="2" customWidth="1"/>
    <col min="13570" max="13570" width="32.88671875" style="2" customWidth="1"/>
    <col min="13571" max="13571" width="29.33203125" style="2" customWidth="1"/>
    <col min="13572" max="13572" width="12.554687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13.109375" style="2" customWidth="1"/>
    <col min="13826" max="13826" width="32.88671875" style="2" customWidth="1"/>
    <col min="13827" max="13827" width="29.33203125" style="2" customWidth="1"/>
    <col min="13828" max="13828" width="12.554687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13.109375" style="2" customWidth="1"/>
    <col min="14082" max="14082" width="32.88671875" style="2" customWidth="1"/>
    <col min="14083" max="14083" width="29.33203125" style="2" customWidth="1"/>
    <col min="14084" max="14084" width="12.554687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13.109375" style="2" customWidth="1"/>
    <col min="14338" max="14338" width="32.88671875" style="2" customWidth="1"/>
    <col min="14339" max="14339" width="29.33203125" style="2" customWidth="1"/>
    <col min="14340" max="14340" width="12.554687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13.109375" style="2" customWidth="1"/>
    <col min="14594" max="14594" width="32.88671875" style="2" customWidth="1"/>
    <col min="14595" max="14595" width="29.33203125" style="2" customWidth="1"/>
    <col min="14596" max="14596" width="12.554687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13.109375" style="2" customWidth="1"/>
    <col min="14850" max="14850" width="32.88671875" style="2" customWidth="1"/>
    <col min="14851" max="14851" width="29.33203125" style="2" customWidth="1"/>
    <col min="14852" max="14852" width="12.554687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13.109375" style="2" customWidth="1"/>
    <col min="15106" max="15106" width="32.88671875" style="2" customWidth="1"/>
    <col min="15107" max="15107" width="29.33203125" style="2" customWidth="1"/>
    <col min="15108" max="15108" width="12.554687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13.109375" style="2" customWidth="1"/>
    <col min="15362" max="15362" width="32.88671875" style="2" customWidth="1"/>
    <col min="15363" max="15363" width="29.33203125" style="2" customWidth="1"/>
    <col min="15364" max="15364" width="12.554687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13.109375" style="2" customWidth="1"/>
    <col min="15618" max="15618" width="32.88671875" style="2" customWidth="1"/>
    <col min="15619" max="15619" width="29.33203125" style="2" customWidth="1"/>
    <col min="15620" max="15620" width="12.554687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13.109375" style="2" customWidth="1"/>
    <col min="15874" max="15874" width="32.88671875" style="2" customWidth="1"/>
    <col min="15875" max="15875" width="29.33203125" style="2" customWidth="1"/>
    <col min="15876" max="15876" width="12.554687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13.109375" style="2" customWidth="1"/>
    <col min="16130" max="16130" width="32.88671875" style="2" customWidth="1"/>
    <col min="16131" max="16131" width="29.33203125" style="2" customWidth="1"/>
    <col min="16132" max="16132" width="12.554687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555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552</v>
      </c>
      <c r="B4" s="12" t="s">
        <v>551</v>
      </c>
      <c r="C4" s="12" t="s">
        <v>554</v>
      </c>
      <c r="D4" s="71">
        <v>102.449</v>
      </c>
      <c r="E4" s="14">
        <v>18291</v>
      </c>
      <c r="F4" s="70">
        <v>1873894.61</v>
      </c>
    </row>
    <row r="5" spans="1:6" ht="12.75" customHeight="1" x14ac:dyDescent="0.25">
      <c r="A5" s="72" t="s">
        <v>552</v>
      </c>
      <c r="B5" s="12" t="s">
        <v>551</v>
      </c>
      <c r="C5" s="12" t="s">
        <v>553</v>
      </c>
      <c r="D5" s="71">
        <v>102.4436</v>
      </c>
      <c r="E5" s="14">
        <v>0</v>
      </c>
      <c r="F5" s="70">
        <v>0</v>
      </c>
    </row>
    <row r="6" spans="1:6" ht="12.75" customHeight="1" x14ac:dyDescent="0.25">
      <c r="A6" s="72" t="s">
        <v>552</v>
      </c>
      <c r="B6" s="12" t="s">
        <v>551</v>
      </c>
      <c r="C6" s="12" t="s">
        <v>550</v>
      </c>
      <c r="D6" s="71">
        <v>109.69499999999999</v>
      </c>
      <c r="E6" s="13">
        <v>0</v>
      </c>
      <c r="F6" s="70">
        <v>0</v>
      </c>
    </row>
    <row r="7" spans="1:6" ht="12.75" customHeight="1" x14ac:dyDescent="0.25">
      <c r="A7" s="8"/>
      <c r="B7" s="9"/>
      <c r="C7" s="9"/>
      <c r="D7" s="10"/>
      <c r="E7" s="69">
        <f>SUM($E$4:$E$6)/1</f>
        <v>18291</v>
      </c>
      <c r="F7" s="11">
        <f>SUM($F$4:$F$6)/1</f>
        <v>1873894.61</v>
      </c>
    </row>
    <row r="8" spans="1:6" ht="12.75" customHeight="1" x14ac:dyDescent="0.25">
      <c r="A8" s="72" t="s">
        <v>548</v>
      </c>
      <c r="B8" s="12" t="s">
        <v>547</v>
      </c>
      <c r="C8" s="12" t="s">
        <v>549</v>
      </c>
      <c r="D8" s="71">
        <v>102.4372</v>
      </c>
      <c r="E8" s="13">
        <v>811</v>
      </c>
      <c r="F8" s="70">
        <v>83076.570000000007</v>
      </c>
    </row>
    <row r="9" spans="1:6" ht="12.75" customHeight="1" x14ac:dyDescent="0.25">
      <c r="A9" s="72" t="s">
        <v>548</v>
      </c>
      <c r="B9" s="12" t="s">
        <v>547</v>
      </c>
      <c r="C9" s="12" t="s">
        <v>541</v>
      </c>
      <c r="D9" s="71">
        <v>102.4355</v>
      </c>
      <c r="E9" s="13">
        <v>0</v>
      </c>
      <c r="F9" s="70">
        <v>0</v>
      </c>
    </row>
    <row r="10" spans="1:6" ht="12.75" customHeight="1" x14ac:dyDescent="0.25">
      <c r="A10" s="8"/>
      <c r="B10" s="9"/>
      <c r="C10" s="9"/>
      <c r="D10" s="10"/>
      <c r="E10" s="69">
        <f>SUM($E$8:$E$9)/1</f>
        <v>811</v>
      </c>
      <c r="F10" s="11">
        <f>SUM($F$8:$F$9)/1</f>
        <v>83076.570000000007</v>
      </c>
    </row>
    <row r="11" spans="1:6" ht="12.75" customHeight="1" x14ac:dyDescent="0.25">
      <c r="A11" s="72" t="s">
        <v>546</v>
      </c>
      <c r="B11" s="12" t="s">
        <v>545</v>
      </c>
      <c r="C11" s="12" t="s">
        <v>544</v>
      </c>
      <c r="D11" s="71">
        <v>114.9053</v>
      </c>
      <c r="E11" s="14">
        <v>0</v>
      </c>
      <c r="F11" s="70">
        <v>0</v>
      </c>
    </row>
    <row r="12" spans="1:6" ht="12.75" customHeight="1" x14ac:dyDescent="0.25">
      <c r="A12" s="8"/>
      <c r="B12" s="9"/>
      <c r="C12" s="9"/>
      <c r="D12" s="10"/>
      <c r="E12" s="69">
        <f>SUM($E$11)/1</f>
        <v>0</v>
      </c>
      <c r="F12" s="11">
        <f>SUM($F$11)/1</f>
        <v>0</v>
      </c>
    </row>
    <row r="13" spans="1:6" ht="12.75" customHeight="1" x14ac:dyDescent="0.25">
      <c r="A13" s="72" t="s">
        <v>543</v>
      </c>
      <c r="B13" s="12" t="s">
        <v>542</v>
      </c>
      <c r="C13" s="12" t="s">
        <v>541</v>
      </c>
      <c r="D13" s="71">
        <v>114.28</v>
      </c>
      <c r="E13" s="13">
        <v>0</v>
      </c>
      <c r="F13" s="70">
        <v>0</v>
      </c>
    </row>
    <row r="14" spans="1:6" ht="12.75" customHeight="1" x14ac:dyDescent="0.25">
      <c r="A14" s="8"/>
      <c r="B14" s="9"/>
      <c r="C14" s="9"/>
      <c r="D14" s="10"/>
      <c r="E14" s="69">
        <f>SUM($E$13)/1</f>
        <v>0</v>
      </c>
      <c r="F14" s="11">
        <f>SUM($F$13)/1</f>
        <v>0</v>
      </c>
    </row>
    <row r="15" spans="1:6" ht="12.75" customHeight="1" x14ac:dyDescent="0.25">
      <c r="A15" s="72" t="s">
        <v>538</v>
      </c>
      <c r="B15" s="12" t="s">
        <v>537</v>
      </c>
      <c r="C15" s="12" t="s">
        <v>540</v>
      </c>
      <c r="D15" s="71">
        <v>120.0628</v>
      </c>
      <c r="E15" s="13">
        <v>6836</v>
      </c>
      <c r="F15" s="70">
        <v>820749.28</v>
      </c>
    </row>
    <row r="16" spans="1:6" ht="12.75" customHeight="1" x14ac:dyDescent="0.25">
      <c r="A16" s="72" t="s">
        <v>538</v>
      </c>
      <c r="B16" s="12" t="s">
        <v>537</v>
      </c>
      <c r="C16" s="12" t="s">
        <v>539</v>
      </c>
      <c r="D16" s="71">
        <v>117.325</v>
      </c>
      <c r="E16" s="13">
        <v>7907</v>
      </c>
      <c r="F16" s="70">
        <v>927688.75</v>
      </c>
    </row>
    <row r="17" spans="1:6" ht="12.75" customHeight="1" x14ac:dyDescent="0.25">
      <c r="A17" s="72" t="s">
        <v>538</v>
      </c>
      <c r="B17" s="12" t="s">
        <v>537</v>
      </c>
      <c r="C17" s="12" t="s">
        <v>536</v>
      </c>
      <c r="D17" s="71">
        <v>122.041</v>
      </c>
      <c r="E17" s="13">
        <v>1856</v>
      </c>
      <c r="F17" s="70">
        <v>226508.1</v>
      </c>
    </row>
    <row r="18" spans="1:6" ht="12.75" customHeight="1" x14ac:dyDescent="0.25">
      <c r="A18" s="8"/>
      <c r="B18" s="9"/>
      <c r="C18" s="9"/>
      <c r="D18" s="10"/>
      <c r="E18" s="69">
        <f>SUM($E$15:$E$17)/1</f>
        <v>16599</v>
      </c>
      <c r="F18" s="11">
        <f>SUM($F$15:$F$17)/1</f>
        <v>1974946.1300000001</v>
      </c>
    </row>
    <row r="19" spans="1:6" ht="12.75" customHeight="1" x14ac:dyDescent="0.25">
      <c r="A19" s="72" t="s">
        <v>535</v>
      </c>
      <c r="B19" s="12" t="s">
        <v>534</v>
      </c>
      <c r="C19" s="12" t="s">
        <v>533</v>
      </c>
      <c r="D19" s="71">
        <v>61.302700000000002</v>
      </c>
      <c r="E19" s="13">
        <v>35734</v>
      </c>
      <c r="F19" s="70">
        <v>2190590.6800000002</v>
      </c>
    </row>
    <row r="20" spans="1:6" ht="12.75" customHeight="1" x14ac:dyDescent="0.25">
      <c r="A20" s="8"/>
      <c r="B20" s="9"/>
      <c r="C20" s="9"/>
      <c r="D20" s="10"/>
      <c r="E20" s="69">
        <f>SUM($E$19)/1</f>
        <v>35734</v>
      </c>
      <c r="F20" s="11">
        <f>SUM($F$19)/1</f>
        <v>2190590.6800000002</v>
      </c>
    </row>
    <row r="21" spans="1:6" ht="12.75" customHeight="1" x14ac:dyDescent="0.25">
      <c r="A21" s="72" t="s">
        <v>531</v>
      </c>
      <c r="B21" s="12" t="s">
        <v>530</v>
      </c>
      <c r="C21" s="12" t="s">
        <v>532</v>
      </c>
      <c r="D21" s="71">
        <v>119.7338</v>
      </c>
      <c r="E21" s="13">
        <v>0</v>
      </c>
      <c r="F21" s="70">
        <v>0</v>
      </c>
    </row>
    <row r="22" spans="1:6" ht="12.75" customHeight="1" x14ac:dyDescent="0.25">
      <c r="A22" s="72" t="s">
        <v>531</v>
      </c>
      <c r="B22" s="12" t="s">
        <v>530</v>
      </c>
      <c r="C22" s="12" t="s">
        <v>529</v>
      </c>
      <c r="D22" s="71">
        <v>117.3918</v>
      </c>
      <c r="E22" s="13">
        <v>21009</v>
      </c>
      <c r="F22" s="70">
        <v>2466284.3199999998</v>
      </c>
    </row>
    <row r="23" spans="1:6" ht="12.75" customHeight="1" x14ac:dyDescent="0.25">
      <c r="A23" s="8"/>
      <c r="B23" s="9"/>
      <c r="C23" s="9"/>
      <c r="D23" s="10"/>
      <c r="E23" s="69">
        <f>SUM($E$21:$E$22)/1</f>
        <v>21009</v>
      </c>
      <c r="F23" s="11">
        <f>SUM($F$21:$F$22)/1</f>
        <v>2466284.3199999998</v>
      </c>
    </row>
    <row r="24" spans="1:6" ht="12.75" customHeight="1" x14ac:dyDescent="0.25">
      <c r="A24" s="72" t="s">
        <v>527</v>
      </c>
      <c r="B24" s="12" t="s">
        <v>526</v>
      </c>
      <c r="C24" s="12" t="s">
        <v>528</v>
      </c>
      <c r="D24" s="71">
        <v>88.047899999999998</v>
      </c>
      <c r="E24" s="13">
        <v>6808</v>
      </c>
      <c r="F24" s="70">
        <v>599430.09</v>
      </c>
    </row>
    <row r="25" spans="1:6" ht="12.75" customHeight="1" x14ac:dyDescent="0.25">
      <c r="A25" s="72" t="s">
        <v>527</v>
      </c>
      <c r="B25" s="12" t="s">
        <v>526</v>
      </c>
      <c r="C25" s="12" t="s">
        <v>525</v>
      </c>
      <c r="D25" s="71">
        <v>88.047899999999998</v>
      </c>
      <c r="E25" s="13">
        <v>4858</v>
      </c>
      <c r="F25" s="70">
        <v>427736.69</v>
      </c>
    </row>
    <row r="26" spans="1:6" ht="12.75" customHeight="1" x14ac:dyDescent="0.25">
      <c r="A26" s="8"/>
      <c r="B26" s="9"/>
      <c r="C26" s="9"/>
      <c r="D26" s="10"/>
      <c r="E26" s="69">
        <f>SUM($E$24:$E$25)/1</f>
        <v>11666</v>
      </c>
      <c r="F26" s="11">
        <f>SUM($F$24:$F$25)/1</f>
        <v>1027166.78</v>
      </c>
    </row>
    <row r="27" spans="1:6" ht="12.75" customHeight="1" x14ac:dyDescent="0.25">
      <c r="A27" s="72" t="s">
        <v>524</v>
      </c>
      <c r="B27" s="12" t="s">
        <v>523</v>
      </c>
      <c r="C27" s="12" t="s">
        <v>522</v>
      </c>
      <c r="D27" s="71">
        <v>109.40770000000001</v>
      </c>
      <c r="E27" s="13">
        <v>639</v>
      </c>
      <c r="F27" s="70">
        <v>69911.520000000004</v>
      </c>
    </row>
    <row r="28" spans="1:6" ht="12.75" customHeight="1" x14ac:dyDescent="0.25">
      <c r="A28" s="8"/>
      <c r="B28" s="9"/>
      <c r="C28" s="9"/>
      <c r="D28" s="10"/>
      <c r="E28" s="69">
        <f>SUM($E$27)/1</f>
        <v>639</v>
      </c>
      <c r="F28" s="11">
        <f>SUM($F$27)/1</f>
        <v>69911.520000000004</v>
      </c>
    </row>
    <row r="29" spans="1:6" ht="12.75" customHeight="1" x14ac:dyDescent="0.25">
      <c r="A29" s="72" t="s">
        <v>520</v>
      </c>
      <c r="B29" s="12" t="s">
        <v>519</v>
      </c>
      <c r="C29" s="12" t="s">
        <v>521</v>
      </c>
      <c r="D29" s="71">
        <v>104.8359</v>
      </c>
      <c r="E29" s="13">
        <v>1276</v>
      </c>
      <c r="F29" s="70">
        <v>133770.60999999999</v>
      </c>
    </row>
    <row r="30" spans="1:6" ht="12.75" customHeight="1" x14ac:dyDescent="0.25">
      <c r="A30" s="72" t="s">
        <v>520</v>
      </c>
      <c r="B30" s="12" t="s">
        <v>519</v>
      </c>
      <c r="C30" s="12" t="s">
        <v>518</v>
      </c>
      <c r="D30" s="71">
        <v>105.078</v>
      </c>
      <c r="E30" s="13">
        <v>0</v>
      </c>
      <c r="F30" s="70">
        <v>0</v>
      </c>
    </row>
    <row r="31" spans="1:6" ht="12.75" customHeight="1" x14ac:dyDescent="0.25">
      <c r="A31" s="8"/>
      <c r="B31" s="9"/>
      <c r="C31" s="9"/>
      <c r="D31" s="10"/>
      <c r="E31" s="69">
        <f>SUM($E$29:$E$30)/1</f>
        <v>1276</v>
      </c>
      <c r="F31" s="11">
        <f>SUM($F$29:$F$30)/1</f>
        <v>133770.60999999999</v>
      </c>
    </row>
    <row r="32" spans="1:6" ht="12.75" customHeight="1" thickBot="1" x14ac:dyDescent="0.3">
      <c r="A32" s="68"/>
      <c r="B32" s="67"/>
      <c r="C32" s="67"/>
      <c r="D32" s="66"/>
      <c r="E32" s="65">
        <f>SUM($E$4:$E$31)/2</f>
        <v>106025</v>
      </c>
      <c r="F32" s="79">
        <f>SUM($F$4:$F$31)/2</f>
        <v>9819641.2199999988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F47"/>
  <sheetViews>
    <sheetView topLeftCell="A13"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9.5546875" style="2" customWidth="1"/>
    <col min="258" max="258" width="32.88671875" style="2" customWidth="1"/>
    <col min="259" max="259" width="29.33203125" style="2" customWidth="1"/>
    <col min="260" max="260" width="16.6640625" style="2" customWidth="1"/>
    <col min="261" max="261" width="16.109375" style="2" customWidth="1"/>
    <col min="262" max="262" width="28.109375" style="2" customWidth="1"/>
    <col min="263" max="512" width="9.109375" style="2"/>
    <col min="513" max="513" width="9.5546875" style="2" customWidth="1"/>
    <col min="514" max="514" width="32.88671875" style="2" customWidth="1"/>
    <col min="515" max="515" width="29.33203125" style="2" customWidth="1"/>
    <col min="516" max="516" width="16.6640625" style="2" customWidth="1"/>
    <col min="517" max="517" width="16.109375" style="2" customWidth="1"/>
    <col min="518" max="518" width="28.109375" style="2" customWidth="1"/>
    <col min="519" max="768" width="9.109375" style="2"/>
    <col min="769" max="769" width="9.5546875" style="2" customWidth="1"/>
    <col min="770" max="770" width="32.88671875" style="2" customWidth="1"/>
    <col min="771" max="771" width="29.33203125" style="2" customWidth="1"/>
    <col min="772" max="772" width="16.6640625" style="2" customWidth="1"/>
    <col min="773" max="773" width="16.109375" style="2" customWidth="1"/>
    <col min="774" max="774" width="28.109375" style="2" customWidth="1"/>
    <col min="775" max="1024" width="9.109375" style="2"/>
    <col min="1025" max="1025" width="9.5546875" style="2" customWidth="1"/>
    <col min="1026" max="1026" width="32.88671875" style="2" customWidth="1"/>
    <col min="1027" max="1027" width="29.33203125" style="2" customWidth="1"/>
    <col min="1028" max="1028" width="16.664062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9.5546875" style="2" customWidth="1"/>
    <col min="1282" max="1282" width="32.88671875" style="2" customWidth="1"/>
    <col min="1283" max="1283" width="29.33203125" style="2" customWidth="1"/>
    <col min="1284" max="1284" width="16.664062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9.5546875" style="2" customWidth="1"/>
    <col min="1538" max="1538" width="32.88671875" style="2" customWidth="1"/>
    <col min="1539" max="1539" width="29.33203125" style="2" customWidth="1"/>
    <col min="1540" max="1540" width="16.664062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9.5546875" style="2" customWidth="1"/>
    <col min="1794" max="1794" width="32.88671875" style="2" customWidth="1"/>
    <col min="1795" max="1795" width="29.33203125" style="2" customWidth="1"/>
    <col min="1796" max="1796" width="16.664062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9.5546875" style="2" customWidth="1"/>
    <col min="2050" max="2050" width="32.88671875" style="2" customWidth="1"/>
    <col min="2051" max="2051" width="29.33203125" style="2" customWidth="1"/>
    <col min="2052" max="2052" width="16.664062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9.5546875" style="2" customWidth="1"/>
    <col min="2306" max="2306" width="32.88671875" style="2" customWidth="1"/>
    <col min="2307" max="2307" width="29.33203125" style="2" customWidth="1"/>
    <col min="2308" max="2308" width="16.664062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9.5546875" style="2" customWidth="1"/>
    <col min="2562" max="2562" width="32.88671875" style="2" customWidth="1"/>
    <col min="2563" max="2563" width="29.33203125" style="2" customWidth="1"/>
    <col min="2564" max="2564" width="16.664062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9.5546875" style="2" customWidth="1"/>
    <col min="2818" max="2818" width="32.88671875" style="2" customWidth="1"/>
    <col min="2819" max="2819" width="29.33203125" style="2" customWidth="1"/>
    <col min="2820" max="2820" width="16.664062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9.5546875" style="2" customWidth="1"/>
    <col min="3074" max="3074" width="32.88671875" style="2" customWidth="1"/>
    <col min="3075" max="3075" width="29.33203125" style="2" customWidth="1"/>
    <col min="3076" max="3076" width="16.664062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9.5546875" style="2" customWidth="1"/>
    <col min="3330" max="3330" width="32.88671875" style="2" customWidth="1"/>
    <col min="3331" max="3331" width="29.33203125" style="2" customWidth="1"/>
    <col min="3332" max="3332" width="16.664062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9.5546875" style="2" customWidth="1"/>
    <col min="3586" max="3586" width="32.88671875" style="2" customWidth="1"/>
    <col min="3587" max="3587" width="29.33203125" style="2" customWidth="1"/>
    <col min="3588" max="3588" width="16.664062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9.5546875" style="2" customWidth="1"/>
    <col min="3842" max="3842" width="32.88671875" style="2" customWidth="1"/>
    <col min="3843" max="3843" width="29.33203125" style="2" customWidth="1"/>
    <col min="3844" max="3844" width="16.664062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9.5546875" style="2" customWidth="1"/>
    <col min="4098" max="4098" width="32.88671875" style="2" customWidth="1"/>
    <col min="4099" max="4099" width="29.33203125" style="2" customWidth="1"/>
    <col min="4100" max="4100" width="16.664062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9.5546875" style="2" customWidth="1"/>
    <col min="4354" max="4354" width="32.88671875" style="2" customWidth="1"/>
    <col min="4355" max="4355" width="29.33203125" style="2" customWidth="1"/>
    <col min="4356" max="4356" width="16.664062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9.5546875" style="2" customWidth="1"/>
    <col min="4610" max="4610" width="32.88671875" style="2" customWidth="1"/>
    <col min="4611" max="4611" width="29.33203125" style="2" customWidth="1"/>
    <col min="4612" max="4612" width="16.664062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9.5546875" style="2" customWidth="1"/>
    <col min="4866" max="4866" width="32.88671875" style="2" customWidth="1"/>
    <col min="4867" max="4867" width="29.33203125" style="2" customWidth="1"/>
    <col min="4868" max="4868" width="16.664062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9.5546875" style="2" customWidth="1"/>
    <col min="5122" max="5122" width="32.88671875" style="2" customWidth="1"/>
    <col min="5123" max="5123" width="29.33203125" style="2" customWidth="1"/>
    <col min="5124" max="5124" width="16.664062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9.5546875" style="2" customWidth="1"/>
    <col min="5378" max="5378" width="32.88671875" style="2" customWidth="1"/>
    <col min="5379" max="5379" width="29.33203125" style="2" customWidth="1"/>
    <col min="5380" max="5380" width="16.664062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9.5546875" style="2" customWidth="1"/>
    <col min="5634" max="5634" width="32.88671875" style="2" customWidth="1"/>
    <col min="5635" max="5635" width="29.33203125" style="2" customWidth="1"/>
    <col min="5636" max="5636" width="16.664062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9.5546875" style="2" customWidth="1"/>
    <col min="5890" max="5890" width="32.88671875" style="2" customWidth="1"/>
    <col min="5891" max="5891" width="29.33203125" style="2" customWidth="1"/>
    <col min="5892" max="5892" width="16.664062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9.5546875" style="2" customWidth="1"/>
    <col min="6146" max="6146" width="32.88671875" style="2" customWidth="1"/>
    <col min="6147" max="6147" width="29.33203125" style="2" customWidth="1"/>
    <col min="6148" max="6148" width="16.664062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9.5546875" style="2" customWidth="1"/>
    <col min="6402" max="6402" width="32.88671875" style="2" customWidth="1"/>
    <col min="6403" max="6403" width="29.33203125" style="2" customWidth="1"/>
    <col min="6404" max="6404" width="16.664062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9.5546875" style="2" customWidth="1"/>
    <col min="6658" max="6658" width="32.88671875" style="2" customWidth="1"/>
    <col min="6659" max="6659" width="29.33203125" style="2" customWidth="1"/>
    <col min="6660" max="6660" width="16.664062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9.5546875" style="2" customWidth="1"/>
    <col min="6914" max="6914" width="32.88671875" style="2" customWidth="1"/>
    <col min="6915" max="6915" width="29.33203125" style="2" customWidth="1"/>
    <col min="6916" max="6916" width="16.664062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9.5546875" style="2" customWidth="1"/>
    <col min="7170" max="7170" width="32.88671875" style="2" customWidth="1"/>
    <col min="7171" max="7171" width="29.33203125" style="2" customWidth="1"/>
    <col min="7172" max="7172" width="16.664062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9.5546875" style="2" customWidth="1"/>
    <col min="7426" max="7426" width="32.88671875" style="2" customWidth="1"/>
    <col min="7427" max="7427" width="29.33203125" style="2" customWidth="1"/>
    <col min="7428" max="7428" width="16.664062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9.5546875" style="2" customWidth="1"/>
    <col min="7682" max="7682" width="32.88671875" style="2" customWidth="1"/>
    <col min="7683" max="7683" width="29.33203125" style="2" customWidth="1"/>
    <col min="7684" max="7684" width="16.664062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9.5546875" style="2" customWidth="1"/>
    <col min="7938" max="7938" width="32.88671875" style="2" customWidth="1"/>
    <col min="7939" max="7939" width="29.33203125" style="2" customWidth="1"/>
    <col min="7940" max="7940" width="16.664062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9.5546875" style="2" customWidth="1"/>
    <col min="8194" max="8194" width="32.88671875" style="2" customWidth="1"/>
    <col min="8195" max="8195" width="29.33203125" style="2" customWidth="1"/>
    <col min="8196" max="8196" width="16.664062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9.5546875" style="2" customWidth="1"/>
    <col min="8450" max="8450" width="32.88671875" style="2" customWidth="1"/>
    <col min="8451" max="8451" width="29.33203125" style="2" customWidth="1"/>
    <col min="8452" max="8452" width="16.664062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9.5546875" style="2" customWidth="1"/>
    <col min="8706" max="8706" width="32.88671875" style="2" customWidth="1"/>
    <col min="8707" max="8707" width="29.33203125" style="2" customWidth="1"/>
    <col min="8708" max="8708" width="16.664062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9.5546875" style="2" customWidth="1"/>
    <col min="8962" max="8962" width="32.88671875" style="2" customWidth="1"/>
    <col min="8963" max="8963" width="29.33203125" style="2" customWidth="1"/>
    <col min="8964" max="8964" width="16.664062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9.5546875" style="2" customWidth="1"/>
    <col min="9218" max="9218" width="32.88671875" style="2" customWidth="1"/>
    <col min="9219" max="9219" width="29.33203125" style="2" customWidth="1"/>
    <col min="9220" max="9220" width="16.664062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9.5546875" style="2" customWidth="1"/>
    <col min="9474" max="9474" width="32.88671875" style="2" customWidth="1"/>
    <col min="9475" max="9475" width="29.33203125" style="2" customWidth="1"/>
    <col min="9476" max="9476" width="16.664062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9.5546875" style="2" customWidth="1"/>
    <col min="9730" max="9730" width="32.88671875" style="2" customWidth="1"/>
    <col min="9731" max="9731" width="29.33203125" style="2" customWidth="1"/>
    <col min="9732" max="9732" width="16.664062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9.5546875" style="2" customWidth="1"/>
    <col min="9986" max="9986" width="32.88671875" style="2" customWidth="1"/>
    <col min="9987" max="9987" width="29.33203125" style="2" customWidth="1"/>
    <col min="9988" max="9988" width="16.664062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9.5546875" style="2" customWidth="1"/>
    <col min="10242" max="10242" width="32.88671875" style="2" customWidth="1"/>
    <col min="10243" max="10243" width="29.33203125" style="2" customWidth="1"/>
    <col min="10244" max="10244" width="16.664062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9.5546875" style="2" customWidth="1"/>
    <col min="10498" max="10498" width="32.88671875" style="2" customWidth="1"/>
    <col min="10499" max="10499" width="29.33203125" style="2" customWidth="1"/>
    <col min="10500" max="10500" width="16.664062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9.5546875" style="2" customWidth="1"/>
    <col min="10754" max="10754" width="32.88671875" style="2" customWidth="1"/>
    <col min="10755" max="10755" width="29.33203125" style="2" customWidth="1"/>
    <col min="10756" max="10756" width="16.664062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9.5546875" style="2" customWidth="1"/>
    <col min="11010" max="11010" width="32.88671875" style="2" customWidth="1"/>
    <col min="11011" max="11011" width="29.33203125" style="2" customWidth="1"/>
    <col min="11012" max="11012" width="16.664062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9.5546875" style="2" customWidth="1"/>
    <col min="11266" max="11266" width="32.88671875" style="2" customWidth="1"/>
    <col min="11267" max="11267" width="29.33203125" style="2" customWidth="1"/>
    <col min="11268" max="11268" width="16.664062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9.5546875" style="2" customWidth="1"/>
    <col min="11522" max="11522" width="32.88671875" style="2" customWidth="1"/>
    <col min="11523" max="11523" width="29.33203125" style="2" customWidth="1"/>
    <col min="11524" max="11524" width="16.664062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9.5546875" style="2" customWidth="1"/>
    <col min="11778" max="11778" width="32.88671875" style="2" customWidth="1"/>
    <col min="11779" max="11779" width="29.33203125" style="2" customWidth="1"/>
    <col min="11780" max="11780" width="16.664062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9.5546875" style="2" customWidth="1"/>
    <col min="12034" max="12034" width="32.88671875" style="2" customWidth="1"/>
    <col min="12035" max="12035" width="29.33203125" style="2" customWidth="1"/>
    <col min="12036" max="12036" width="16.664062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9.5546875" style="2" customWidth="1"/>
    <col min="12290" max="12290" width="32.88671875" style="2" customWidth="1"/>
    <col min="12291" max="12291" width="29.33203125" style="2" customWidth="1"/>
    <col min="12292" max="12292" width="16.664062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9.5546875" style="2" customWidth="1"/>
    <col min="12546" max="12546" width="32.88671875" style="2" customWidth="1"/>
    <col min="12547" max="12547" width="29.33203125" style="2" customWidth="1"/>
    <col min="12548" max="12548" width="16.664062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9.5546875" style="2" customWidth="1"/>
    <col min="12802" max="12802" width="32.88671875" style="2" customWidth="1"/>
    <col min="12803" max="12803" width="29.33203125" style="2" customWidth="1"/>
    <col min="12804" max="12804" width="16.664062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9.5546875" style="2" customWidth="1"/>
    <col min="13058" max="13058" width="32.88671875" style="2" customWidth="1"/>
    <col min="13059" max="13059" width="29.33203125" style="2" customWidth="1"/>
    <col min="13060" max="13060" width="16.664062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9.5546875" style="2" customWidth="1"/>
    <col min="13314" max="13314" width="32.88671875" style="2" customWidth="1"/>
    <col min="13315" max="13315" width="29.33203125" style="2" customWidth="1"/>
    <col min="13316" max="13316" width="16.664062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9.5546875" style="2" customWidth="1"/>
    <col min="13570" max="13570" width="32.88671875" style="2" customWidth="1"/>
    <col min="13571" max="13571" width="29.33203125" style="2" customWidth="1"/>
    <col min="13572" max="13572" width="16.664062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9.5546875" style="2" customWidth="1"/>
    <col min="13826" max="13826" width="32.88671875" style="2" customWidth="1"/>
    <col min="13827" max="13827" width="29.33203125" style="2" customWidth="1"/>
    <col min="13828" max="13828" width="16.664062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9.5546875" style="2" customWidth="1"/>
    <col min="14082" max="14082" width="32.88671875" style="2" customWidth="1"/>
    <col min="14083" max="14083" width="29.33203125" style="2" customWidth="1"/>
    <col min="14084" max="14084" width="16.664062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9.5546875" style="2" customWidth="1"/>
    <col min="14338" max="14338" width="32.88671875" style="2" customWidth="1"/>
    <col min="14339" max="14339" width="29.33203125" style="2" customWidth="1"/>
    <col min="14340" max="14340" width="16.664062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9.5546875" style="2" customWidth="1"/>
    <col min="14594" max="14594" width="32.88671875" style="2" customWidth="1"/>
    <col min="14595" max="14595" width="29.33203125" style="2" customWidth="1"/>
    <col min="14596" max="14596" width="16.664062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9.5546875" style="2" customWidth="1"/>
    <col min="14850" max="14850" width="32.88671875" style="2" customWidth="1"/>
    <col min="14851" max="14851" width="29.33203125" style="2" customWidth="1"/>
    <col min="14852" max="14852" width="16.664062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9.5546875" style="2" customWidth="1"/>
    <col min="15106" max="15106" width="32.88671875" style="2" customWidth="1"/>
    <col min="15107" max="15107" width="29.33203125" style="2" customWidth="1"/>
    <col min="15108" max="15108" width="16.664062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9.5546875" style="2" customWidth="1"/>
    <col min="15362" max="15362" width="32.88671875" style="2" customWidth="1"/>
    <col min="15363" max="15363" width="29.33203125" style="2" customWidth="1"/>
    <col min="15364" max="15364" width="16.664062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9.5546875" style="2" customWidth="1"/>
    <col min="15618" max="15618" width="32.88671875" style="2" customWidth="1"/>
    <col min="15619" max="15619" width="29.33203125" style="2" customWidth="1"/>
    <col min="15620" max="15620" width="16.664062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9.5546875" style="2" customWidth="1"/>
    <col min="15874" max="15874" width="32.88671875" style="2" customWidth="1"/>
    <col min="15875" max="15875" width="29.33203125" style="2" customWidth="1"/>
    <col min="15876" max="15876" width="16.664062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9.5546875" style="2" customWidth="1"/>
    <col min="16130" max="16130" width="32.88671875" style="2" customWidth="1"/>
    <col min="16131" max="16131" width="29.33203125" style="2" customWidth="1"/>
    <col min="16132" max="16132" width="16.664062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599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597</v>
      </c>
      <c r="B4" s="12" t="s">
        <v>596</v>
      </c>
      <c r="C4" s="12" t="s">
        <v>559</v>
      </c>
      <c r="D4" s="71">
        <v>89.715760000000003</v>
      </c>
      <c r="E4" s="14">
        <v>100</v>
      </c>
      <c r="F4" s="83">
        <v>8971.58</v>
      </c>
    </row>
    <row r="5" spans="1:6" ht="12.75" customHeight="1" x14ac:dyDescent="0.25">
      <c r="A5" s="72" t="s">
        <v>597</v>
      </c>
      <c r="B5" s="12" t="s">
        <v>596</v>
      </c>
      <c r="C5" s="12" t="s">
        <v>598</v>
      </c>
      <c r="D5" s="71">
        <v>2574.9110000000001</v>
      </c>
      <c r="E5" s="14">
        <v>12</v>
      </c>
      <c r="F5" s="83">
        <v>30898.93</v>
      </c>
    </row>
    <row r="6" spans="1:6" ht="12.75" customHeight="1" x14ac:dyDescent="0.25">
      <c r="A6" s="72" t="s">
        <v>597</v>
      </c>
      <c r="B6" s="12" t="s">
        <v>596</v>
      </c>
      <c r="C6" s="12" t="s">
        <v>595</v>
      </c>
      <c r="D6" s="71">
        <v>1091.97</v>
      </c>
      <c r="E6" s="14">
        <v>35</v>
      </c>
      <c r="F6" s="83">
        <v>38218.97</v>
      </c>
    </row>
    <row r="7" spans="1:6" ht="12.75" customHeight="1" x14ac:dyDescent="0.25">
      <c r="A7" s="8"/>
      <c r="B7" s="9"/>
      <c r="C7" s="9"/>
      <c r="D7" s="10"/>
      <c r="E7" s="69">
        <f>SUM($E$4:$E$6)/1</f>
        <v>147</v>
      </c>
      <c r="F7" s="11">
        <f>SUM($F$4:$F$6)/1</f>
        <v>78089.48000000001</v>
      </c>
    </row>
    <row r="8" spans="1:6" ht="12.75" customHeight="1" x14ac:dyDescent="0.25">
      <c r="A8" s="72" t="s">
        <v>594</v>
      </c>
      <c r="B8" s="12" t="s">
        <v>593</v>
      </c>
      <c r="C8" s="12" t="s">
        <v>593</v>
      </c>
      <c r="D8" s="71">
        <v>6463.7939999999999</v>
      </c>
      <c r="E8" s="14">
        <v>0</v>
      </c>
      <c r="F8" s="83">
        <v>0</v>
      </c>
    </row>
    <row r="9" spans="1:6" ht="12.75" customHeight="1" x14ac:dyDescent="0.25">
      <c r="A9" s="8"/>
      <c r="B9" s="9"/>
      <c r="C9" s="9"/>
      <c r="D9" s="10"/>
      <c r="E9" s="69">
        <f>SUM($E$8)/1</f>
        <v>0</v>
      </c>
      <c r="F9" s="11">
        <f>SUM($F$8)/1</f>
        <v>0</v>
      </c>
    </row>
    <row r="10" spans="1:6" ht="12.75" customHeight="1" x14ac:dyDescent="0.25">
      <c r="A10" s="72" t="s">
        <v>588</v>
      </c>
      <c r="B10" s="12" t="s">
        <v>587</v>
      </c>
      <c r="C10" s="12" t="s">
        <v>592</v>
      </c>
      <c r="D10" s="71">
        <v>123795</v>
      </c>
      <c r="E10" s="14">
        <v>0</v>
      </c>
      <c r="F10" s="70">
        <v>0</v>
      </c>
    </row>
    <row r="11" spans="1:6" ht="12.75" customHeight="1" x14ac:dyDescent="0.25">
      <c r="A11" s="72" t="s">
        <v>588</v>
      </c>
      <c r="B11" s="12" t="s">
        <v>587</v>
      </c>
      <c r="C11" s="12" t="s">
        <v>591</v>
      </c>
      <c r="D11" s="71">
        <v>132050.20000000001</v>
      </c>
      <c r="E11" s="14">
        <v>0</v>
      </c>
      <c r="F11" s="70">
        <v>0</v>
      </c>
    </row>
    <row r="12" spans="1:6" ht="12.75" customHeight="1" x14ac:dyDescent="0.25">
      <c r="A12" s="72" t="s">
        <v>588</v>
      </c>
      <c r="B12" s="12" t="s">
        <v>587</v>
      </c>
      <c r="C12" s="12" t="s">
        <v>590</v>
      </c>
      <c r="D12" s="71">
        <v>8208.7180000000008</v>
      </c>
      <c r="E12" s="14">
        <v>10</v>
      </c>
      <c r="F12" s="83">
        <v>82087.179999999993</v>
      </c>
    </row>
    <row r="13" spans="1:6" ht="12.75" customHeight="1" x14ac:dyDescent="0.25">
      <c r="A13" s="72" t="s">
        <v>588</v>
      </c>
      <c r="B13" s="12" t="s">
        <v>587</v>
      </c>
      <c r="C13" s="12" t="s">
        <v>589</v>
      </c>
      <c r="D13" s="71">
        <v>172630</v>
      </c>
      <c r="E13" s="14">
        <v>0</v>
      </c>
      <c r="F13" s="83">
        <v>0</v>
      </c>
    </row>
    <row r="14" spans="1:6" ht="12.75" customHeight="1" x14ac:dyDescent="0.25">
      <c r="A14" s="72" t="s">
        <v>588</v>
      </c>
      <c r="B14" s="12" t="s">
        <v>587</v>
      </c>
      <c r="C14" s="12" t="s">
        <v>586</v>
      </c>
      <c r="D14" s="71">
        <v>23125</v>
      </c>
      <c r="E14" s="14">
        <v>0</v>
      </c>
      <c r="F14" s="83">
        <v>0</v>
      </c>
    </row>
    <row r="15" spans="1:6" ht="12.75" customHeight="1" x14ac:dyDescent="0.25">
      <c r="A15" s="8"/>
      <c r="B15" s="9"/>
      <c r="C15" s="9"/>
      <c r="D15" s="10"/>
      <c r="E15" s="69">
        <f>SUM($E$10:$E$14)/1</f>
        <v>10</v>
      </c>
      <c r="F15" s="11">
        <f>SUM($F$10:$F$14)/1</f>
        <v>82087.179999999993</v>
      </c>
    </row>
    <row r="16" spans="1:6" ht="12.75" customHeight="1" x14ac:dyDescent="0.25">
      <c r="A16" s="72" t="s">
        <v>582</v>
      </c>
      <c r="B16" s="12" t="s">
        <v>581</v>
      </c>
      <c r="C16" s="12" t="s">
        <v>585</v>
      </c>
      <c r="D16" s="71">
        <v>7142.5469999999996</v>
      </c>
      <c r="E16" s="14">
        <v>4</v>
      </c>
      <c r="F16" s="83">
        <v>28570.19</v>
      </c>
    </row>
    <row r="17" spans="1:6" ht="12.75" customHeight="1" x14ac:dyDescent="0.25">
      <c r="A17" s="72" t="s">
        <v>582</v>
      </c>
      <c r="B17" s="12" t="s">
        <v>581</v>
      </c>
      <c r="C17" s="12" t="s">
        <v>584</v>
      </c>
      <c r="D17" s="71">
        <v>18448.060000000001</v>
      </c>
      <c r="E17" s="14">
        <v>3</v>
      </c>
      <c r="F17" s="83">
        <v>55344.19</v>
      </c>
    </row>
    <row r="18" spans="1:6" ht="12.75" customHeight="1" x14ac:dyDescent="0.25">
      <c r="A18" s="72" t="s">
        <v>582</v>
      </c>
      <c r="B18" s="12" t="s">
        <v>581</v>
      </c>
      <c r="C18" s="12" t="s">
        <v>583</v>
      </c>
      <c r="D18" s="71">
        <v>14854.39</v>
      </c>
      <c r="E18" s="14">
        <v>3</v>
      </c>
      <c r="F18" s="83">
        <v>44563.16</v>
      </c>
    </row>
    <row r="19" spans="1:6" ht="12.75" customHeight="1" x14ac:dyDescent="0.25">
      <c r="A19" s="72" t="s">
        <v>582</v>
      </c>
      <c r="B19" s="12" t="s">
        <v>581</v>
      </c>
      <c r="C19" s="12" t="s">
        <v>580</v>
      </c>
      <c r="D19" s="71">
        <v>8017.5209999999997</v>
      </c>
      <c r="E19" s="14">
        <v>5</v>
      </c>
      <c r="F19" s="83">
        <v>40087.61</v>
      </c>
    </row>
    <row r="20" spans="1:6" ht="12.75" customHeight="1" x14ac:dyDescent="0.25">
      <c r="A20" s="8"/>
      <c r="B20" s="9"/>
      <c r="C20" s="9"/>
      <c r="D20" s="10"/>
      <c r="E20" s="69">
        <f>SUM($E$16:$E$19)/1</f>
        <v>15</v>
      </c>
      <c r="F20" s="11">
        <f>SUM($F$16:$F$19)/1</f>
        <v>168565.15000000002</v>
      </c>
    </row>
    <row r="21" spans="1:6" ht="12.75" customHeight="1" x14ac:dyDescent="0.25">
      <c r="A21" s="72" t="s">
        <v>572</v>
      </c>
      <c r="B21" s="12" t="s">
        <v>571</v>
      </c>
      <c r="C21" s="12" t="s">
        <v>579</v>
      </c>
      <c r="D21" s="71">
        <v>8765</v>
      </c>
      <c r="E21" s="14">
        <v>1</v>
      </c>
      <c r="F21" s="83">
        <v>8765</v>
      </c>
    </row>
    <row r="22" spans="1:6" ht="12.75" customHeight="1" x14ac:dyDescent="0.25">
      <c r="A22" s="72" t="s">
        <v>572</v>
      </c>
      <c r="B22" s="12" t="s">
        <v>571</v>
      </c>
      <c r="C22" s="12" t="s">
        <v>578</v>
      </c>
      <c r="D22" s="71">
        <v>85269.39</v>
      </c>
      <c r="E22" s="14">
        <v>0</v>
      </c>
      <c r="F22" s="83">
        <v>0</v>
      </c>
    </row>
    <row r="23" spans="1:6" ht="12.75" customHeight="1" x14ac:dyDescent="0.25">
      <c r="A23" s="72" t="s">
        <v>572</v>
      </c>
      <c r="B23" s="12" t="s">
        <v>571</v>
      </c>
      <c r="C23" s="12" t="s">
        <v>577</v>
      </c>
      <c r="D23" s="71">
        <v>2540</v>
      </c>
      <c r="E23" s="14">
        <v>2</v>
      </c>
      <c r="F23" s="83">
        <v>5080</v>
      </c>
    </row>
    <row r="24" spans="1:6" ht="12.75" customHeight="1" x14ac:dyDescent="0.25">
      <c r="A24" s="72" t="s">
        <v>572</v>
      </c>
      <c r="B24" s="12" t="s">
        <v>571</v>
      </c>
      <c r="C24" s="12" t="s">
        <v>576</v>
      </c>
      <c r="D24" s="71">
        <v>40358.019999999997</v>
      </c>
      <c r="E24" s="14">
        <v>2</v>
      </c>
      <c r="F24" s="84">
        <v>80716.03</v>
      </c>
    </row>
    <row r="25" spans="1:6" ht="12.75" customHeight="1" x14ac:dyDescent="0.25">
      <c r="A25" s="72" t="s">
        <v>572</v>
      </c>
      <c r="B25" s="12" t="s">
        <v>571</v>
      </c>
      <c r="C25" s="12" t="s">
        <v>570</v>
      </c>
      <c r="D25" s="71">
        <v>341646.3</v>
      </c>
      <c r="E25" s="14">
        <v>0</v>
      </c>
      <c r="F25" s="85">
        <v>0</v>
      </c>
    </row>
    <row r="26" spans="1:6" ht="12.75" customHeight="1" x14ac:dyDescent="0.25">
      <c r="A26" s="72" t="s">
        <v>572</v>
      </c>
      <c r="B26" s="12" t="s">
        <v>571</v>
      </c>
      <c r="C26" s="12" t="s">
        <v>575</v>
      </c>
      <c r="D26" s="71">
        <v>1425.056</v>
      </c>
      <c r="E26" s="14">
        <v>7</v>
      </c>
      <c r="F26" s="83">
        <v>9975.39</v>
      </c>
    </row>
    <row r="27" spans="1:6" ht="12.75" customHeight="1" x14ac:dyDescent="0.25">
      <c r="A27" s="72" t="s">
        <v>572</v>
      </c>
      <c r="B27" s="12" t="s">
        <v>571</v>
      </c>
      <c r="C27" s="12" t="s">
        <v>574</v>
      </c>
      <c r="D27" s="71">
        <v>2690</v>
      </c>
      <c r="E27" s="14">
        <v>3</v>
      </c>
      <c r="F27" s="83">
        <v>8070</v>
      </c>
    </row>
    <row r="28" spans="1:6" ht="12.75" customHeight="1" x14ac:dyDescent="0.25">
      <c r="A28" s="72" t="s">
        <v>572</v>
      </c>
      <c r="B28" s="12" t="s">
        <v>571</v>
      </c>
      <c r="C28" s="12" t="s">
        <v>573</v>
      </c>
      <c r="D28" s="71">
        <v>110000</v>
      </c>
      <c r="E28" s="14">
        <v>1</v>
      </c>
      <c r="F28" s="83">
        <v>110000</v>
      </c>
    </row>
    <row r="29" spans="1:6" ht="12.75" customHeight="1" x14ac:dyDescent="0.25">
      <c r="A29" s="72" t="s">
        <v>572</v>
      </c>
      <c r="B29" s="12" t="s">
        <v>571</v>
      </c>
      <c r="C29" s="12" t="s">
        <v>570</v>
      </c>
      <c r="D29" s="71">
        <v>348774.2</v>
      </c>
      <c r="E29" s="14">
        <v>1</v>
      </c>
      <c r="F29" s="84">
        <v>348774.22</v>
      </c>
    </row>
    <row r="30" spans="1:6" ht="12.75" customHeight="1" x14ac:dyDescent="0.25">
      <c r="A30" s="8"/>
      <c r="B30" s="9"/>
      <c r="C30" s="9"/>
      <c r="D30" s="10"/>
      <c r="E30" s="69">
        <f>SUM($E$21:$E$29)/1</f>
        <v>17</v>
      </c>
      <c r="F30" s="11">
        <f>SUM($F$21:$F$29)/1</f>
        <v>571380.6399999999</v>
      </c>
    </row>
    <row r="31" spans="1:6" ht="12.75" customHeight="1" x14ac:dyDescent="0.25">
      <c r="A31" s="72" t="s">
        <v>567</v>
      </c>
      <c r="B31" s="12" t="s">
        <v>566</v>
      </c>
      <c r="C31" s="12" t="s">
        <v>569</v>
      </c>
      <c r="D31" s="71">
        <v>19731.54</v>
      </c>
      <c r="E31" s="14">
        <v>4</v>
      </c>
      <c r="F31" s="83">
        <v>78926.16</v>
      </c>
    </row>
    <row r="32" spans="1:6" ht="12.75" customHeight="1" x14ac:dyDescent="0.25">
      <c r="A32" s="72" t="s">
        <v>567</v>
      </c>
      <c r="B32" s="12" t="s">
        <v>566</v>
      </c>
      <c r="C32" s="12" t="s">
        <v>568</v>
      </c>
      <c r="D32" s="71">
        <v>88.396879999999996</v>
      </c>
      <c r="E32" s="14">
        <v>100</v>
      </c>
      <c r="F32" s="83">
        <v>8839.69</v>
      </c>
    </row>
    <row r="33" spans="1:6" ht="12.75" customHeight="1" x14ac:dyDescent="0.25">
      <c r="A33" s="72" t="s">
        <v>567</v>
      </c>
      <c r="B33" s="12" t="s">
        <v>566</v>
      </c>
      <c r="C33" s="12" t="s">
        <v>565</v>
      </c>
      <c r="D33" s="71">
        <v>748.81859999999995</v>
      </c>
      <c r="E33" s="13">
        <v>40</v>
      </c>
      <c r="F33" s="83">
        <v>29952.74</v>
      </c>
    </row>
    <row r="34" spans="1:6" ht="12.75" customHeight="1" x14ac:dyDescent="0.25">
      <c r="A34" s="8"/>
      <c r="B34" s="9"/>
      <c r="C34" s="9"/>
      <c r="D34" s="10"/>
      <c r="E34" s="69">
        <f>SUM($E$31:$E$33)/1</f>
        <v>144</v>
      </c>
      <c r="F34" s="11">
        <f>SUM($F$31:$F$33)/1</f>
        <v>117718.59000000001</v>
      </c>
    </row>
    <row r="35" spans="1:6" ht="12.75" customHeight="1" x14ac:dyDescent="0.25">
      <c r="A35" s="72" t="s">
        <v>562</v>
      </c>
      <c r="B35" s="12" t="s">
        <v>561</v>
      </c>
      <c r="C35" s="12" t="s">
        <v>564</v>
      </c>
      <c r="D35" s="71">
        <v>144.37209999999999</v>
      </c>
      <c r="E35" s="14">
        <v>0</v>
      </c>
      <c r="F35" s="83">
        <v>0</v>
      </c>
    </row>
    <row r="36" spans="1:6" ht="12.75" customHeight="1" x14ac:dyDescent="0.25">
      <c r="A36" s="72" t="s">
        <v>562</v>
      </c>
      <c r="B36" s="12" t="s">
        <v>561</v>
      </c>
      <c r="C36" s="12" t="s">
        <v>563</v>
      </c>
      <c r="D36" s="71">
        <v>570.59910000000002</v>
      </c>
      <c r="E36" s="14">
        <v>22</v>
      </c>
      <c r="F36" s="83">
        <v>12553.18</v>
      </c>
    </row>
    <row r="37" spans="1:6" ht="12.75" customHeight="1" x14ac:dyDescent="0.25">
      <c r="A37" s="72" t="s">
        <v>562</v>
      </c>
      <c r="B37" s="12" t="s">
        <v>561</v>
      </c>
      <c r="C37" s="12" t="s">
        <v>560</v>
      </c>
      <c r="D37" s="71">
        <v>1010.432</v>
      </c>
      <c r="E37" s="14">
        <v>75</v>
      </c>
      <c r="F37" s="83">
        <v>75782.429999999993</v>
      </c>
    </row>
    <row r="38" spans="1:6" ht="12.75" customHeight="1" x14ac:dyDescent="0.25">
      <c r="A38" s="8"/>
      <c r="B38" s="9"/>
      <c r="C38" s="9"/>
      <c r="D38" s="10"/>
      <c r="E38" s="69">
        <f>SUM($E$35:$E$37)/1</f>
        <v>97</v>
      </c>
      <c r="F38" s="11">
        <f>SUM($F$35:$F$37)/1</f>
        <v>88335.609999999986</v>
      </c>
    </row>
    <row r="39" spans="1:6" ht="12.75" customHeight="1" x14ac:dyDescent="0.25">
      <c r="A39" s="72" t="s">
        <v>558</v>
      </c>
      <c r="B39" s="12" t="s">
        <v>557</v>
      </c>
      <c r="C39" s="12" t="s">
        <v>559</v>
      </c>
      <c r="D39" s="71">
        <v>0</v>
      </c>
      <c r="E39" s="13">
        <v>100</v>
      </c>
      <c r="F39" s="83">
        <v>0</v>
      </c>
    </row>
    <row r="40" spans="1:6" ht="12.75" customHeight="1" x14ac:dyDescent="0.25">
      <c r="A40" s="72" t="s">
        <v>558</v>
      </c>
      <c r="B40" s="12" t="s">
        <v>557</v>
      </c>
      <c r="C40" s="12" t="s">
        <v>556</v>
      </c>
      <c r="D40" s="71">
        <v>1118.9580000000001</v>
      </c>
      <c r="E40" s="13">
        <v>22</v>
      </c>
      <c r="F40" s="83">
        <v>24617.07</v>
      </c>
    </row>
    <row r="41" spans="1:6" ht="12.75" customHeight="1" x14ac:dyDescent="0.25">
      <c r="A41" s="8"/>
      <c r="B41" s="9"/>
      <c r="C41" s="9"/>
      <c r="D41" s="10"/>
      <c r="E41" s="69">
        <f>SUM($E$39:$E$40)/1</f>
        <v>122</v>
      </c>
      <c r="F41" s="11">
        <f>SUM($F$39:$F$40)/1</f>
        <v>24617.07</v>
      </c>
    </row>
    <row r="42" spans="1:6" ht="12.75" customHeight="1" thickBot="1" x14ac:dyDescent="0.3">
      <c r="A42" s="68"/>
      <c r="B42" s="67"/>
      <c r="C42" s="67"/>
      <c r="D42" s="66"/>
      <c r="E42" s="65">
        <f>SUM($E$4:$E$41)/2</f>
        <v>552</v>
      </c>
      <c r="F42" s="79">
        <f>SUM($F$4:$F$41)/2</f>
        <v>1130793.7199999997</v>
      </c>
    </row>
    <row r="45" spans="1:6" x14ac:dyDescent="0.25">
      <c r="A45" s="63"/>
    </row>
    <row r="47" spans="1:6" x14ac:dyDescent="0.25">
      <c r="A47" s="62"/>
    </row>
  </sheetData>
  <printOptions horizontalCentered="1"/>
  <pageMargins left="1" right="1" top="1" bottom="1" header="1" footer="1"/>
  <pageSetup scale="85" orientation="portrait" r:id="rId1"/>
  <headerFooter alignWithMargins="0">
    <oddHeader>&amp;L&amp;8&amp;D&amp;R&amp;P/&amp;N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F20"/>
  <sheetViews>
    <sheetView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9.5546875" style="2" customWidth="1"/>
    <col min="258" max="258" width="32.88671875" style="2" customWidth="1"/>
    <col min="259" max="259" width="29.33203125" style="2" customWidth="1"/>
    <col min="260" max="260" width="21.44140625" style="2" customWidth="1"/>
    <col min="261" max="261" width="16.109375" style="2" customWidth="1"/>
    <col min="262" max="262" width="28.109375" style="2" customWidth="1"/>
    <col min="263" max="512" width="9.109375" style="2"/>
    <col min="513" max="513" width="9.5546875" style="2" customWidth="1"/>
    <col min="514" max="514" width="32.88671875" style="2" customWidth="1"/>
    <col min="515" max="515" width="29.33203125" style="2" customWidth="1"/>
    <col min="516" max="516" width="21.44140625" style="2" customWidth="1"/>
    <col min="517" max="517" width="16.109375" style="2" customWidth="1"/>
    <col min="518" max="518" width="28.109375" style="2" customWidth="1"/>
    <col min="519" max="768" width="9.109375" style="2"/>
    <col min="769" max="769" width="9.5546875" style="2" customWidth="1"/>
    <col min="770" max="770" width="32.88671875" style="2" customWidth="1"/>
    <col min="771" max="771" width="29.33203125" style="2" customWidth="1"/>
    <col min="772" max="772" width="21.44140625" style="2" customWidth="1"/>
    <col min="773" max="773" width="16.109375" style="2" customWidth="1"/>
    <col min="774" max="774" width="28.109375" style="2" customWidth="1"/>
    <col min="775" max="1024" width="9.109375" style="2"/>
    <col min="1025" max="1025" width="9.5546875" style="2" customWidth="1"/>
    <col min="1026" max="1026" width="32.88671875" style="2" customWidth="1"/>
    <col min="1027" max="1027" width="29.33203125" style="2" customWidth="1"/>
    <col min="1028" max="1028" width="21.4414062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9.5546875" style="2" customWidth="1"/>
    <col min="1282" max="1282" width="32.88671875" style="2" customWidth="1"/>
    <col min="1283" max="1283" width="29.33203125" style="2" customWidth="1"/>
    <col min="1284" max="1284" width="21.4414062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9.5546875" style="2" customWidth="1"/>
    <col min="1538" max="1538" width="32.88671875" style="2" customWidth="1"/>
    <col min="1539" max="1539" width="29.33203125" style="2" customWidth="1"/>
    <col min="1540" max="1540" width="21.4414062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9.5546875" style="2" customWidth="1"/>
    <col min="1794" max="1794" width="32.88671875" style="2" customWidth="1"/>
    <col min="1795" max="1795" width="29.33203125" style="2" customWidth="1"/>
    <col min="1796" max="1796" width="21.4414062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9.5546875" style="2" customWidth="1"/>
    <col min="2050" max="2050" width="32.88671875" style="2" customWidth="1"/>
    <col min="2051" max="2051" width="29.33203125" style="2" customWidth="1"/>
    <col min="2052" max="2052" width="21.4414062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9.5546875" style="2" customWidth="1"/>
    <col min="2306" max="2306" width="32.88671875" style="2" customWidth="1"/>
    <col min="2307" max="2307" width="29.33203125" style="2" customWidth="1"/>
    <col min="2308" max="2308" width="21.4414062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9.5546875" style="2" customWidth="1"/>
    <col min="2562" max="2562" width="32.88671875" style="2" customWidth="1"/>
    <col min="2563" max="2563" width="29.33203125" style="2" customWidth="1"/>
    <col min="2564" max="2564" width="21.4414062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9.5546875" style="2" customWidth="1"/>
    <col min="2818" max="2818" width="32.88671875" style="2" customWidth="1"/>
    <col min="2819" max="2819" width="29.33203125" style="2" customWidth="1"/>
    <col min="2820" max="2820" width="21.4414062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9.5546875" style="2" customWidth="1"/>
    <col min="3074" max="3074" width="32.88671875" style="2" customWidth="1"/>
    <col min="3075" max="3075" width="29.33203125" style="2" customWidth="1"/>
    <col min="3076" max="3076" width="21.4414062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9.5546875" style="2" customWidth="1"/>
    <col min="3330" max="3330" width="32.88671875" style="2" customWidth="1"/>
    <col min="3331" max="3331" width="29.33203125" style="2" customWidth="1"/>
    <col min="3332" max="3332" width="21.4414062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9.5546875" style="2" customWidth="1"/>
    <col min="3586" max="3586" width="32.88671875" style="2" customWidth="1"/>
    <col min="3587" max="3587" width="29.33203125" style="2" customWidth="1"/>
    <col min="3588" max="3588" width="21.4414062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9.5546875" style="2" customWidth="1"/>
    <col min="3842" max="3842" width="32.88671875" style="2" customWidth="1"/>
    <col min="3843" max="3843" width="29.33203125" style="2" customWidth="1"/>
    <col min="3844" max="3844" width="21.4414062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9.5546875" style="2" customWidth="1"/>
    <col min="4098" max="4098" width="32.88671875" style="2" customWidth="1"/>
    <col min="4099" max="4099" width="29.33203125" style="2" customWidth="1"/>
    <col min="4100" max="4100" width="21.4414062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9.5546875" style="2" customWidth="1"/>
    <col min="4354" max="4354" width="32.88671875" style="2" customWidth="1"/>
    <col min="4355" max="4355" width="29.33203125" style="2" customWidth="1"/>
    <col min="4356" max="4356" width="21.4414062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9.5546875" style="2" customWidth="1"/>
    <col min="4610" max="4610" width="32.88671875" style="2" customWidth="1"/>
    <col min="4611" max="4611" width="29.33203125" style="2" customWidth="1"/>
    <col min="4612" max="4612" width="21.4414062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9.5546875" style="2" customWidth="1"/>
    <col min="4866" max="4866" width="32.88671875" style="2" customWidth="1"/>
    <col min="4867" max="4867" width="29.33203125" style="2" customWidth="1"/>
    <col min="4868" max="4868" width="21.4414062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9.5546875" style="2" customWidth="1"/>
    <col min="5122" max="5122" width="32.88671875" style="2" customWidth="1"/>
    <col min="5123" max="5123" width="29.33203125" style="2" customWidth="1"/>
    <col min="5124" max="5124" width="21.4414062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9.5546875" style="2" customWidth="1"/>
    <col min="5378" max="5378" width="32.88671875" style="2" customWidth="1"/>
    <col min="5379" max="5379" width="29.33203125" style="2" customWidth="1"/>
    <col min="5380" max="5380" width="21.4414062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9.5546875" style="2" customWidth="1"/>
    <col min="5634" max="5634" width="32.88671875" style="2" customWidth="1"/>
    <col min="5635" max="5635" width="29.33203125" style="2" customWidth="1"/>
    <col min="5636" max="5636" width="21.4414062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9.5546875" style="2" customWidth="1"/>
    <col min="5890" max="5890" width="32.88671875" style="2" customWidth="1"/>
    <col min="5891" max="5891" width="29.33203125" style="2" customWidth="1"/>
    <col min="5892" max="5892" width="21.4414062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9.5546875" style="2" customWidth="1"/>
    <col min="6146" max="6146" width="32.88671875" style="2" customWidth="1"/>
    <col min="6147" max="6147" width="29.33203125" style="2" customWidth="1"/>
    <col min="6148" max="6148" width="21.4414062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9.5546875" style="2" customWidth="1"/>
    <col min="6402" max="6402" width="32.88671875" style="2" customWidth="1"/>
    <col min="6403" max="6403" width="29.33203125" style="2" customWidth="1"/>
    <col min="6404" max="6404" width="21.4414062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9.5546875" style="2" customWidth="1"/>
    <col min="6658" max="6658" width="32.88671875" style="2" customWidth="1"/>
    <col min="6659" max="6659" width="29.33203125" style="2" customWidth="1"/>
    <col min="6660" max="6660" width="21.4414062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9.5546875" style="2" customWidth="1"/>
    <col min="6914" max="6914" width="32.88671875" style="2" customWidth="1"/>
    <col min="6915" max="6915" width="29.33203125" style="2" customWidth="1"/>
    <col min="6916" max="6916" width="21.4414062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9.5546875" style="2" customWidth="1"/>
    <col min="7170" max="7170" width="32.88671875" style="2" customWidth="1"/>
    <col min="7171" max="7171" width="29.33203125" style="2" customWidth="1"/>
    <col min="7172" max="7172" width="21.4414062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9.5546875" style="2" customWidth="1"/>
    <col min="7426" max="7426" width="32.88671875" style="2" customWidth="1"/>
    <col min="7427" max="7427" width="29.33203125" style="2" customWidth="1"/>
    <col min="7428" max="7428" width="21.4414062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9.5546875" style="2" customWidth="1"/>
    <col min="7682" max="7682" width="32.88671875" style="2" customWidth="1"/>
    <col min="7683" max="7683" width="29.33203125" style="2" customWidth="1"/>
    <col min="7684" max="7684" width="21.4414062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9.5546875" style="2" customWidth="1"/>
    <col min="7938" max="7938" width="32.88671875" style="2" customWidth="1"/>
    <col min="7939" max="7939" width="29.33203125" style="2" customWidth="1"/>
    <col min="7940" max="7940" width="21.4414062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9.5546875" style="2" customWidth="1"/>
    <col min="8194" max="8194" width="32.88671875" style="2" customWidth="1"/>
    <col min="8195" max="8195" width="29.33203125" style="2" customWidth="1"/>
    <col min="8196" max="8196" width="21.4414062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9.5546875" style="2" customWidth="1"/>
    <col min="8450" max="8450" width="32.88671875" style="2" customWidth="1"/>
    <col min="8451" max="8451" width="29.33203125" style="2" customWidth="1"/>
    <col min="8452" max="8452" width="21.4414062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9.5546875" style="2" customWidth="1"/>
    <col min="8706" max="8706" width="32.88671875" style="2" customWidth="1"/>
    <col min="8707" max="8707" width="29.33203125" style="2" customWidth="1"/>
    <col min="8708" max="8708" width="21.4414062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9.5546875" style="2" customWidth="1"/>
    <col min="8962" max="8962" width="32.88671875" style="2" customWidth="1"/>
    <col min="8963" max="8963" width="29.33203125" style="2" customWidth="1"/>
    <col min="8964" max="8964" width="21.4414062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9.5546875" style="2" customWidth="1"/>
    <col min="9218" max="9218" width="32.88671875" style="2" customWidth="1"/>
    <col min="9219" max="9219" width="29.33203125" style="2" customWidth="1"/>
    <col min="9220" max="9220" width="21.4414062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9.5546875" style="2" customWidth="1"/>
    <col min="9474" max="9474" width="32.88671875" style="2" customWidth="1"/>
    <col min="9475" max="9475" width="29.33203125" style="2" customWidth="1"/>
    <col min="9476" max="9476" width="21.4414062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9.5546875" style="2" customWidth="1"/>
    <col min="9730" max="9730" width="32.88671875" style="2" customWidth="1"/>
    <col min="9731" max="9731" width="29.33203125" style="2" customWidth="1"/>
    <col min="9732" max="9732" width="21.4414062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9.5546875" style="2" customWidth="1"/>
    <col min="9986" max="9986" width="32.88671875" style="2" customWidth="1"/>
    <col min="9987" max="9987" width="29.33203125" style="2" customWidth="1"/>
    <col min="9988" max="9988" width="21.4414062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9.5546875" style="2" customWidth="1"/>
    <col min="10242" max="10242" width="32.88671875" style="2" customWidth="1"/>
    <col min="10243" max="10243" width="29.33203125" style="2" customWidth="1"/>
    <col min="10244" max="10244" width="21.4414062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9.5546875" style="2" customWidth="1"/>
    <col min="10498" max="10498" width="32.88671875" style="2" customWidth="1"/>
    <col min="10499" max="10499" width="29.33203125" style="2" customWidth="1"/>
    <col min="10500" max="10500" width="21.4414062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9.5546875" style="2" customWidth="1"/>
    <col min="10754" max="10754" width="32.88671875" style="2" customWidth="1"/>
    <col min="10755" max="10755" width="29.33203125" style="2" customWidth="1"/>
    <col min="10756" max="10756" width="21.4414062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9.5546875" style="2" customWidth="1"/>
    <col min="11010" max="11010" width="32.88671875" style="2" customWidth="1"/>
    <col min="11011" max="11011" width="29.33203125" style="2" customWidth="1"/>
    <col min="11012" max="11012" width="21.4414062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9.5546875" style="2" customWidth="1"/>
    <col min="11266" max="11266" width="32.88671875" style="2" customWidth="1"/>
    <col min="11267" max="11267" width="29.33203125" style="2" customWidth="1"/>
    <col min="11268" max="11268" width="21.4414062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9.5546875" style="2" customWidth="1"/>
    <col min="11522" max="11522" width="32.88671875" style="2" customWidth="1"/>
    <col min="11523" max="11523" width="29.33203125" style="2" customWidth="1"/>
    <col min="11524" max="11524" width="21.4414062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9.5546875" style="2" customWidth="1"/>
    <col min="11778" max="11778" width="32.88671875" style="2" customWidth="1"/>
    <col min="11779" max="11779" width="29.33203125" style="2" customWidth="1"/>
    <col min="11780" max="11780" width="21.4414062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9.5546875" style="2" customWidth="1"/>
    <col min="12034" max="12034" width="32.88671875" style="2" customWidth="1"/>
    <col min="12035" max="12035" width="29.33203125" style="2" customWidth="1"/>
    <col min="12036" max="12036" width="21.4414062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9.5546875" style="2" customWidth="1"/>
    <col min="12290" max="12290" width="32.88671875" style="2" customWidth="1"/>
    <col min="12291" max="12291" width="29.33203125" style="2" customWidth="1"/>
    <col min="12292" max="12292" width="21.4414062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9.5546875" style="2" customWidth="1"/>
    <col min="12546" max="12546" width="32.88671875" style="2" customWidth="1"/>
    <col min="12547" max="12547" width="29.33203125" style="2" customWidth="1"/>
    <col min="12548" max="12548" width="21.4414062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9.5546875" style="2" customWidth="1"/>
    <col min="12802" max="12802" width="32.88671875" style="2" customWidth="1"/>
    <col min="12803" max="12803" width="29.33203125" style="2" customWidth="1"/>
    <col min="12804" max="12804" width="21.4414062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9.5546875" style="2" customWidth="1"/>
    <col min="13058" max="13058" width="32.88671875" style="2" customWidth="1"/>
    <col min="13059" max="13059" width="29.33203125" style="2" customWidth="1"/>
    <col min="13060" max="13060" width="21.4414062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9.5546875" style="2" customWidth="1"/>
    <col min="13314" max="13314" width="32.88671875" style="2" customWidth="1"/>
    <col min="13315" max="13315" width="29.33203125" style="2" customWidth="1"/>
    <col min="13316" max="13316" width="21.4414062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9.5546875" style="2" customWidth="1"/>
    <col min="13570" max="13570" width="32.88671875" style="2" customWidth="1"/>
    <col min="13571" max="13571" width="29.33203125" style="2" customWidth="1"/>
    <col min="13572" max="13572" width="21.4414062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9.5546875" style="2" customWidth="1"/>
    <col min="13826" max="13826" width="32.88671875" style="2" customWidth="1"/>
    <col min="13827" max="13827" width="29.33203125" style="2" customWidth="1"/>
    <col min="13828" max="13828" width="21.4414062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9.5546875" style="2" customWidth="1"/>
    <col min="14082" max="14082" width="32.88671875" style="2" customWidth="1"/>
    <col min="14083" max="14083" width="29.33203125" style="2" customWidth="1"/>
    <col min="14084" max="14084" width="21.4414062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9.5546875" style="2" customWidth="1"/>
    <col min="14338" max="14338" width="32.88671875" style="2" customWidth="1"/>
    <col min="14339" max="14339" width="29.33203125" style="2" customWidth="1"/>
    <col min="14340" max="14340" width="21.4414062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9.5546875" style="2" customWidth="1"/>
    <col min="14594" max="14594" width="32.88671875" style="2" customWidth="1"/>
    <col min="14595" max="14595" width="29.33203125" style="2" customWidth="1"/>
    <col min="14596" max="14596" width="21.4414062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9.5546875" style="2" customWidth="1"/>
    <col min="14850" max="14850" width="32.88671875" style="2" customWidth="1"/>
    <col min="14851" max="14851" width="29.33203125" style="2" customWidth="1"/>
    <col min="14852" max="14852" width="21.4414062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9.5546875" style="2" customWidth="1"/>
    <col min="15106" max="15106" width="32.88671875" style="2" customWidth="1"/>
    <col min="15107" max="15107" width="29.33203125" style="2" customWidth="1"/>
    <col min="15108" max="15108" width="21.4414062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9.5546875" style="2" customWidth="1"/>
    <col min="15362" max="15362" width="32.88671875" style="2" customWidth="1"/>
    <col min="15363" max="15363" width="29.33203125" style="2" customWidth="1"/>
    <col min="15364" max="15364" width="21.4414062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9.5546875" style="2" customWidth="1"/>
    <col min="15618" max="15618" width="32.88671875" style="2" customWidth="1"/>
    <col min="15619" max="15619" width="29.33203125" style="2" customWidth="1"/>
    <col min="15620" max="15620" width="21.4414062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9.5546875" style="2" customWidth="1"/>
    <col min="15874" max="15874" width="32.88671875" style="2" customWidth="1"/>
    <col min="15875" max="15875" width="29.33203125" style="2" customWidth="1"/>
    <col min="15876" max="15876" width="21.4414062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9.5546875" style="2" customWidth="1"/>
    <col min="16130" max="16130" width="32.88671875" style="2" customWidth="1"/>
    <col min="16131" max="16131" width="29.33203125" style="2" customWidth="1"/>
    <col min="16132" max="16132" width="21.4414062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617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616</v>
      </c>
      <c r="B4" s="12" t="s">
        <v>615</v>
      </c>
      <c r="C4" s="12" t="s">
        <v>591</v>
      </c>
      <c r="D4" s="71">
        <v>132050.20000000001</v>
      </c>
      <c r="E4" s="13">
        <v>1</v>
      </c>
      <c r="F4" s="84">
        <v>132050.20000000001</v>
      </c>
    </row>
    <row r="5" spans="1:6" ht="12.75" customHeight="1" x14ac:dyDescent="0.25">
      <c r="A5" s="8"/>
      <c r="B5" s="9"/>
      <c r="C5" s="9"/>
      <c r="D5" s="10"/>
      <c r="E5" s="69">
        <f>SUM($E$4)/1</f>
        <v>1</v>
      </c>
      <c r="F5" s="86">
        <f>SUM($F$4)/1</f>
        <v>132050.20000000001</v>
      </c>
    </row>
    <row r="6" spans="1:6" ht="12.75" customHeight="1" x14ac:dyDescent="0.25">
      <c r="A6" s="72" t="s">
        <v>602</v>
      </c>
      <c r="B6" s="12" t="s">
        <v>601</v>
      </c>
      <c r="C6" s="12" t="s">
        <v>614</v>
      </c>
      <c r="D6" s="71">
        <v>15870.26</v>
      </c>
      <c r="E6" s="14">
        <v>2</v>
      </c>
      <c r="F6" s="84">
        <v>31740.53</v>
      </c>
    </row>
    <row r="7" spans="1:6" ht="12.75" customHeight="1" x14ac:dyDescent="0.25">
      <c r="A7" s="72" t="s">
        <v>602</v>
      </c>
      <c r="B7" s="12" t="s">
        <v>601</v>
      </c>
      <c r="C7" s="12" t="s">
        <v>613</v>
      </c>
      <c r="D7" s="71">
        <v>20660</v>
      </c>
      <c r="E7" s="14">
        <v>9</v>
      </c>
      <c r="F7" s="84">
        <v>185940</v>
      </c>
    </row>
    <row r="8" spans="1:6" ht="12.75" customHeight="1" x14ac:dyDescent="0.25">
      <c r="A8" s="72" t="s">
        <v>602</v>
      </c>
      <c r="B8" s="12" t="s">
        <v>601</v>
      </c>
      <c r="C8" s="12" t="s">
        <v>612</v>
      </c>
      <c r="D8" s="71">
        <v>3601.56</v>
      </c>
      <c r="E8" s="14">
        <v>11</v>
      </c>
      <c r="F8" s="84">
        <v>39617.160000000003</v>
      </c>
    </row>
    <row r="9" spans="1:6" ht="12.75" customHeight="1" x14ac:dyDescent="0.25">
      <c r="A9" s="72" t="s">
        <v>602</v>
      </c>
      <c r="B9" s="12" t="s">
        <v>601</v>
      </c>
      <c r="C9" s="12" t="s">
        <v>611</v>
      </c>
      <c r="D9" s="71">
        <v>2835.0610000000001</v>
      </c>
      <c r="E9" s="14">
        <v>3</v>
      </c>
      <c r="F9" s="84">
        <v>8505.18</v>
      </c>
    </row>
    <row r="10" spans="1:6" ht="12.75" customHeight="1" x14ac:dyDescent="0.25">
      <c r="A10" s="72" t="s">
        <v>602</v>
      </c>
      <c r="B10" s="12" t="s">
        <v>601</v>
      </c>
      <c r="C10" s="12" t="s">
        <v>610</v>
      </c>
      <c r="D10" s="71">
        <v>5368.1629999999996</v>
      </c>
      <c r="E10" s="14">
        <v>3</v>
      </c>
      <c r="F10" s="84">
        <v>16104.49</v>
      </c>
    </row>
    <row r="11" spans="1:6" ht="12.75" customHeight="1" x14ac:dyDescent="0.25">
      <c r="A11" s="72" t="s">
        <v>602</v>
      </c>
      <c r="B11" s="12" t="s">
        <v>601</v>
      </c>
      <c r="C11" s="12" t="s">
        <v>609</v>
      </c>
      <c r="D11" s="71">
        <v>6613.1189999999997</v>
      </c>
      <c r="E11" s="13">
        <v>6</v>
      </c>
      <c r="F11" s="84">
        <v>39678.71</v>
      </c>
    </row>
    <row r="12" spans="1:6" ht="12.75" customHeight="1" x14ac:dyDescent="0.25">
      <c r="A12" s="72" t="s">
        <v>602</v>
      </c>
      <c r="B12" s="12" t="s">
        <v>601</v>
      </c>
      <c r="C12" s="12" t="s">
        <v>608</v>
      </c>
      <c r="D12" s="71">
        <v>2880</v>
      </c>
      <c r="E12" s="14">
        <v>1</v>
      </c>
      <c r="F12" s="84">
        <v>2880</v>
      </c>
    </row>
    <row r="13" spans="1:6" ht="12.75" customHeight="1" x14ac:dyDescent="0.25">
      <c r="A13" s="72" t="s">
        <v>602</v>
      </c>
      <c r="B13" s="12" t="s">
        <v>601</v>
      </c>
      <c r="C13" s="12" t="s">
        <v>607</v>
      </c>
      <c r="D13" s="71">
        <v>940.89340000000004</v>
      </c>
      <c r="E13" s="14">
        <v>0</v>
      </c>
      <c r="F13" s="84">
        <v>0</v>
      </c>
    </row>
    <row r="14" spans="1:6" ht="12.75" customHeight="1" x14ac:dyDescent="0.25">
      <c r="A14" s="72" t="s">
        <v>602</v>
      </c>
      <c r="B14" s="12" t="s">
        <v>601</v>
      </c>
      <c r="C14" s="12" t="s">
        <v>606</v>
      </c>
      <c r="D14" s="71">
        <v>2225.8209999999999</v>
      </c>
      <c r="E14" s="14">
        <v>8</v>
      </c>
      <c r="F14" s="84">
        <v>17806.57</v>
      </c>
    </row>
    <row r="15" spans="1:6" ht="12.75" customHeight="1" x14ac:dyDescent="0.25">
      <c r="A15" s="72" t="s">
        <v>602</v>
      </c>
      <c r="B15" s="12" t="s">
        <v>601</v>
      </c>
      <c r="C15" s="12" t="s">
        <v>605</v>
      </c>
      <c r="D15" s="71">
        <v>21841</v>
      </c>
      <c r="E15" s="14">
        <v>6</v>
      </c>
      <c r="F15" s="84">
        <v>131046</v>
      </c>
    </row>
    <row r="16" spans="1:6" ht="12.75" customHeight="1" x14ac:dyDescent="0.25">
      <c r="A16" s="72" t="s">
        <v>602</v>
      </c>
      <c r="B16" s="12" t="s">
        <v>601</v>
      </c>
      <c r="C16" s="12" t="s">
        <v>604</v>
      </c>
      <c r="D16" s="71">
        <v>728.05960000000005</v>
      </c>
      <c r="E16" s="14">
        <v>19</v>
      </c>
      <c r="F16" s="84">
        <v>13833.13</v>
      </c>
    </row>
    <row r="17" spans="1:6" ht="12.75" customHeight="1" x14ac:dyDescent="0.25">
      <c r="A17" s="72" t="s">
        <v>602</v>
      </c>
      <c r="B17" s="12" t="s">
        <v>601</v>
      </c>
      <c r="C17" s="12" t="s">
        <v>603</v>
      </c>
      <c r="D17" s="71">
        <v>2355.4490000000001</v>
      </c>
      <c r="E17" s="14">
        <v>24</v>
      </c>
      <c r="F17" s="84">
        <v>56530.79</v>
      </c>
    </row>
    <row r="18" spans="1:6" ht="12.75" customHeight="1" x14ac:dyDescent="0.25">
      <c r="A18" s="72" t="s">
        <v>602</v>
      </c>
      <c r="B18" s="12" t="s">
        <v>601</v>
      </c>
      <c r="C18" s="12" t="s">
        <v>600</v>
      </c>
      <c r="D18" s="71">
        <v>119750</v>
      </c>
      <c r="E18" s="14">
        <v>0</v>
      </c>
      <c r="F18" s="84">
        <v>0</v>
      </c>
    </row>
    <row r="19" spans="1:6" ht="12.75" customHeight="1" x14ac:dyDescent="0.25">
      <c r="A19" s="8"/>
      <c r="B19" s="9"/>
      <c r="C19" s="9"/>
      <c r="D19" s="10"/>
      <c r="E19" s="69">
        <f>SUM($E$6:$E$18)/1</f>
        <v>92</v>
      </c>
      <c r="F19" s="11">
        <f>SUM($F$6:$F$18)/1</f>
        <v>543682.56000000006</v>
      </c>
    </row>
    <row r="20" spans="1:6" ht="12.75" customHeight="1" thickBot="1" x14ac:dyDescent="0.3">
      <c r="A20" s="68"/>
      <c r="B20" s="67"/>
      <c r="C20" s="67"/>
      <c r="D20" s="66"/>
      <c r="E20" s="65">
        <f>SUM($E$4:$E$19)/2</f>
        <v>93</v>
      </c>
      <c r="F20" s="79">
        <f>SUM($F$4:$F$19)/2</f>
        <v>675732.76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F35"/>
  <sheetViews>
    <sheetView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9.5546875" style="2" customWidth="1"/>
    <col min="258" max="258" width="32.88671875" style="2" customWidth="1"/>
    <col min="259" max="259" width="29.33203125" style="2" customWidth="1"/>
    <col min="260" max="260" width="12.6640625" style="2" customWidth="1"/>
    <col min="261" max="261" width="16.109375" style="2" customWidth="1"/>
    <col min="262" max="262" width="28.109375" style="2" customWidth="1"/>
    <col min="263" max="512" width="9.109375" style="2"/>
    <col min="513" max="513" width="9.5546875" style="2" customWidth="1"/>
    <col min="514" max="514" width="32.88671875" style="2" customWidth="1"/>
    <col min="515" max="515" width="29.33203125" style="2" customWidth="1"/>
    <col min="516" max="516" width="12.6640625" style="2" customWidth="1"/>
    <col min="517" max="517" width="16.109375" style="2" customWidth="1"/>
    <col min="518" max="518" width="28.109375" style="2" customWidth="1"/>
    <col min="519" max="768" width="9.109375" style="2"/>
    <col min="769" max="769" width="9.5546875" style="2" customWidth="1"/>
    <col min="770" max="770" width="32.88671875" style="2" customWidth="1"/>
    <col min="771" max="771" width="29.33203125" style="2" customWidth="1"/>
    <col min="772" max="772" width="12.6640625" style="2" customWidth="1"/>
    <col min="773" max="773" width="16.109375" style="2" customWidth="1"/>
    <col min="774" max="774" width="28.109375" style="2" customWidth="1"/>
    <col min="775" max="1024" width="9.109375" style="2"/>
    <col min="1025" max="1025" width="9.5546875" style="2" customWidth="1"/>
    <col min="1026" max="1026" width="32.88671875" style="2" customWidth="1"/>
    <col min="1027" max="1027" width="29.33203125" style="2" customWidth="1"/>
    <col min="1028" max="1028" width="12.664062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9.5546875" style="2" customWidth="1"/>
    <col min="1282" max="1282" width="32.88671875" style="2" customWidth="1"/>
    <col min="1283" max="1283" width="29.33203125" style="2" customWidth="1"/>
    <col min="1284" max="1284" width="12.664062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9.5546875" style="2" customWidth="1"/>
    <col min="1538" max="1538" width="32.88671875" style="2" customWidth="1"/>
    <col min="1539" max="1539" width="29.33203125" style="2" customWidth="1"/>
    <col min="1540" max="1540" width="12.664062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9.5546875" style="2" customWidth="1"/>
    <col min="1794" max="1794" width="32.88671875" style="2" customWidth="1"/>
    <col min="1795" max="1795" width="29.33203125" style="2" customWidth="1"/>
    <col min="1796" max="1796" width="12.664062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9.5546875" style="2" customWidth="1"/>
    <col min="2050" max="2050" width="32.88671875" style="2" customWidth="1"/>
    <col min="2051" max="2051" width="29.33203125" style="2" customWidth="1"/>
    <col min="2052" max="2052" width="12.664062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9.5546875" style="2" customWidth="1"/>
    <col min="2306" max="2306" width="32.88671875" style="2" customWidth="1"/>
    <col min="2307" max="2307" width="29.33203125" style="2" customWidth="1"/>
    <col min="2308" max="2308" width="12.664062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9.5546875" style="2" customWidth="1"/>
    <col min="2562" max="2562" width="32.88671875" style="2" customWidth="1"/>
    <col min="2563" max="2563" width="29.33203125" style="2" customWidth="1"/>
    <col min="2564" max="2564" width="12.664062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9.5546875" style="2" customWidth="1"/>
    <col min="2818" max="2818" width="32.88671875" style="2" customWidth="1"/>
    <col min="2819" max="2819" width="29.33203125" style="2" customWidth="1"/>
    <col min="2820" max="2820" width="12.664062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9.5546875" style="2" customWidth="1"/>
    <col min="3074" max="3074" width="32.88671875" style="2" customWidth="1"/>
    <col min="3075" max="3075" width="29.33203125" style="2" customWidth="1"/>
    <col min="3076" max="3076" width="12.664062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9.5546875" style="2" customWidth="1"/>
    <col min="3330" max="3330" width="32.88671875" style="2" customWidth="1"/>
    <col min="3331" max="3331" width="29.33203125" style="2" customWidth="1"/>
    <col min="3332" max="3332" width="12.664062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9.5546875" style="2" customWidth="1"/>
    <col min="3586" max="3586" width="32.88671875" style="2" customWidth="1"/>
    <col min="3587" max="3587" width="29.33203125" style="2" customWidth="1"/>
    <col min="3588" max="3588" width="12.664062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9.5546875" style="2" customWidth="1"/>
    <col min="3842" max="3842" width="32.88671875" style="2" customWidth="1"/>
    <col min="3843" max="3843" width="29.33203125" style="2" customWidth="1"/>
    <col min="3844" max="3844" width="12.664062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9.5546875" style="2" customWidth="1"/>
    <col min="4098" max="4098" width="32.88671875" style="2" customWidth="1"/>
    <col min="4099" max="4099" width="29.33203125" style="2" customWidth="1"/>
    <col min="4100" max="4100" width="12.664062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9.5546875" style="2" customWidth="1"/>
    <col min="4354" max="4354" width="32.88671875" style="2" customWidth="1"/>
    <col min="4355" max="4355" width="29.33203125" style="2" customWidth="1"/>
    <col min="4356" max="4356" width="12.664062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9.5546875" style="2" customWidth="1"/>
    <col min="4610" max="4610" width="32.88671875" style="2" customWidth="1"/>
    <col min="4611" max="4611" width="29.33203125" style="2" customWidth="1"/>
    <col min="4612" max="4612" width="12.664062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9.5546875" style="2" customWidth="1"/>
    <col min="4866" max="4866" width="32.88671875" style="2" customWidth="1"/>
    <col min="4867" max="4867" width="29.33203125" style="2" customWidth="1"/>
    <col min="4868" max="4868" width="12.664062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9.5546875" style="2" customWidth="1"/>
    <col min="5122" max="5122" width="32.88671875" style="2" customWidth="1"/>
    <col min="5123" max="5123" width="29.33203125" style="2" customWidth="1"/>
    <col min="5124" max="5124" width="12.664062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9.5546875" style="2" customWidth="1"/>
    <col min="5378" max="5378" width="32.88671875" style="2" customWidth="1"/>
    <col min="5379" max="5379" width="29.33203125" style="2" customWidth="1"/>
    <col min="5380" max="5380" width="12.664062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9.5546875" style="2" customWidth="1"/>
    <col min="5634" max="5634" width="32.88671875" style="2" customWidth="1"/>
    <col min="5635" max="5635" width="29.33203125" style="2" customWidth="1"/>
    <col min="5636" max="5636" width="12.664062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9.5546875" style="2" customWidth="1"/>
    <col min="5890" max="5890" width="32.88671875" style="2" customWidth="1"/>
    <col min="5891" max="5891" width="29.33203125" style="2" customWidth="1"/>
    <col min="5892" max="5892" width="12.664062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9.5546875" style="2" customWidth="1"/>
    <col min="6146" max="6146" width="32.88671875" style="2" customWidth="1"/>
    <col min="6147" max="6147" width="29.33203125" style="2" customWidth="1"/>
    <col min="6148" max="6148" width="12.664062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9.5546875" style="2" customWidth="1"/>
    <col min="6402" max="6402" width="32.88671875" style="2" customWidth="1"/>
    <col min="6403" max="6403" width="29.33203125" style="2" customWidth="1"/>
    <col min="6404" max="6404" width="12.664062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9.5546875" style="2" customWidth="1"/>
    <col min="6658" max="6658" width="32.88671875" style="2" customWidth="1"/>
    <col min="6659" max="6659" width="29.33203125" style="2" customWidth="1"/>
    <col min="6660" max="6660" width="12.664062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9.5546875" style="2" customWidth="1"/>
    <col min="6914" max="6914" width="32.88671875" style="2" customWidth="1"/>
    <col min="6915" max="6915" width="29.33203125" style="2" customWidth="1"/>
    <col min="6916" max="6916" width="12.664062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9.5546875" style="2" customWidth="1"/>
    <col min="7170" max="7170" width="32.88671875" style="2" customWidth="1"/>
    <col min="7171" max="7171" width="29.33203125" style="2" customWidth="1"/>
    <col min="7172" max="7172" width="12.664062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9.5546875" style="2" customWidth="1"/>
    <col min="7426" max="7426" width="32.88671875" style="2" customWidth="1"/>
    <col min="7427" max="7427" width="29.33203125" style="2" customWidth="1"/>
    <col min="7428" max="7428" width="12.664062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9.5546875" style="2" customWidth="1"/>
    <col min="7682" max="7682" width="32.88671875" style="2" customWidth="1"/>
    <col min="7683" max="7683" width="29.33203125" style="2" customWidth="1"/>
    <col min="7684" max="7684" width="12.664062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9.5546875" style="2" customWidth="1"/>
    <col min="7938" max="7938" width="32.88671875" style="2" customWidth="1"/>
    <col min="7939" max="7939" width="29.33203125" style="2" customWidth="1"/>
    <col min="7940" max="7940" width="12.664062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9.5546875" style="2" customWidth="1"/>
    <col min="8194" max="8194" width="32.88671875" style="2" customWidth="1"/>
    <col min="8195" max="8195" width="29.33203125" style="2" customWidth="1"/>
    <col min="8196" max="8196" width="12.664062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9.5546875" style="2" customWidth="1"/>
    <col min="8450" max="8450" width="32.88671875" style="2" customWidth="1"/>
    <col min="8451" max="8451" width="29.33203125" style="2" customWidth="1"/>
    <col min="8452" max="8452" width="12.664062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9.5546875" style="2" customWidth="1"/>
    <col min="8706" max="8706" width="32.88671875" style="2" customWidth="1"/>
    <col min="8707" max="8707" width="29.33203125" style="2" customWidth="1"/>
    <col min="8708" max="8708" width="12.664062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9.5546875" style="2" customWidth="1"/>
    <col min="8962" max="8962" width="32.88671875" style="2" customWidth="1"/>
    <col min="8963" max="8963" width="29.33203125" style="2" customWidth="1"/>
    <col min="8964" max="8964" width="12.664062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9.5546875" style="2" customWidth="1"/>
    <col min="9218" max="9218" width="32.88671875" style="2" customWidth="1"/>
    <col min="9219" max="9219" width="29.33203125" style="2" customWidth="1"/>
    <col min="9220" max="9220" width="12.664062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9.5546875" style="2" customWidth="1"/>
    <col min="9474" max="9474" width="32.88671875" style="2" customWidth="1"/>
    <col min="9475" max="9475" width="29.33203125" style="2" customWidth="1"/>
    <col min="9476" max="9476" width="12.664062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9.5546875" style="2" customWidth="1"/>
    <col min="9730" max="9730" width="32.88671875" style="2" customWidth="1"/>
    <col min="9731" max="9731" width="29.33203125" style="2" customWidth="1"/>
    <col min="9732" max="9732" width="12.664062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9.5546875" style="2" customWidth="1"/>
    <col min="9986" max="9986" width="32.88671875" style="2" customWidth="1"/>
    <col min="9987" max="9987" width="29.33203125" style="2" customWidth="1"/>
    <col min="9988" max="9988" width="12.664062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9.5546875" style="2" customWidth="1"/>
    <col min="10242" max="10242" width="32.88671875" style="2" customWidth="1"/>
    <col min="10243" max="10243" width="29.33203125" style="2" customWidth="1"/>
    <col min="10244" max="10244" width="12.664062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9.5546875" style="2" customWidth="1"/>
    <col min="10498" max="10498" width="32.88671875" style="2" customWidth="1"/>
    <col min="10499" max="10499" width="29.33203125" style="2" customWidth="1"/>
    <col min="10500" max="10500" width="12.664062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9.5546875" style="2" customWidth="1"/>
    <col min="10754" max="10754" width="32.88671875" style="2" customWidth="1"/>
    <col min="10755" max="10755" width="29.33203125" style="2" customWidth="1"/>
    <col min="10756" max="10756" width="12.664062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9.5546875" style="2" customWidth="1"/>
    <col min="11010" max="11010" width="32.88671875" style="2" customWidth="1"/>
    <col min="11011" max="11011" width="29.33203125" style="2" customWidth="1"/>
    <col min="11012" max="11012" width="12.664062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9.5546875" style="2" customWidth="1"/>
    <col min="11266" max="11266" width="32.88671875" style="2" customWidth="1"/>
    <col min="11267" max="11267" width="29.33203125" style="2" customWidth="1"/>
    <col min="11268" max="11268" width="12.664062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9.5546875" style="2" customWidth="1"/>
    <col min="11522" max="11522" width="32.88671875" style="2" customWidth="1"/>
    <col min="11523" max="11523" width="29.33203125" style="2" customWidth="1"/>
    <col min="11524" max="11524" width="12.664062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9.5546875" style="2" customWidth="1"/>
    <col min="11778" max="11778" width="32.88671875" style="2" customWidth="1"/>
    <col min="11779" max="11779" width="29.33203125" style="2" customWidth="1"/>
    <col min="11780" max="11780" width="12.664062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9.5546875" style="2" customWidth="1"/>
    <col min="12034" max="12034" width="32.88671875" style="2" customWidth="1"/>
    <col min="12035" max="12035" width="29.33203125" style="2" customWidth="1"/>
    <col min="12036" max="12036" width="12.664062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9.5546875" style="2" customWidth="1"/>
    <col min="12290" max="12290" width="32.88671875" style="2" customWidth="1"/>
    <col min="12291" max="12291" width="29.33203125" style="2" customWidth="1"/>
    <col min="12292" max="12292" width="12.664062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9.5546875" style="2" customWidth="1"/>
    <col min="12546" max="12546" width="32.88671875" style="2" customWidth="1"/>
    <col min="12547" max="12547" width="29.33203125" style="2" customWidth="1"/>
    <col min="12548" max="12548" width="12.664062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9.5546875" style="2" customWidth="1"/>
    <col min="12802" max="12802" width="32.88671875" style="2" customWidth="1"/>
    <col min="12803" max="12803" width="29.33203125" style="2" customWidth="1"/>
    <col min="12804" max="12804" width="12.664062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9.5546875" style="2" customWidth="1"/>
    <col min="13058" max="13058" width="32.88671875" style="2" customWidth="1"/>
    <col min="13059" max="13059" width="29.33203125" style="2" customWidth="1"/>
    <col min="13060" max="13060" width="12.664062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9.5546875" style="2" customWidth="1"/>
    <col min="13314" max="13314" width="32.88671875" style="2" customWidth="1"/>
    <col min="13315" max="13315" width="29.33203125" style="2" customWidth="1"/>
    <col min="13316" max="13316" width="12.664062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9.5546875" style="2" customWidth="1"/>
    <col min="13570" max="13570" width="32.88671875" style="2" customWidth="1"/>
    <col min="13571" max="13571" width="29.33203125" style="2" customWidth="1"/>
    <col min="13572" max="13572" width="12.664062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9.5546875" style="2" customWidth="1"/>
    <col min="13826" max="13826" width="32.88671875" style="2" customWidth="1"/>
    <col min="13827" max="13827" width="29.33203125" style="2" customWidth="1"/>
    <col min="13828" max="13828" width="12.664062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9.5546875" style="2" customWidth="1"/>
    <col min="14082" max="14082" width="32.88671875" style="2" customWidth="1"/>
    <col min="14083" max="14083" width="29.33203125" style="2" customWidth="1"/>
    <col min="14084" max="14084" width="12.664062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9.5546875" style="2" customWidth="1"/>
    <col min="14338" max="14338" width="32.88671875" style="2" customWidth="1"/>
    <col min="14339" max="14339" width="29.33203125" style="2" customWidth="1"/>
    <col min="14340" max="14340" width="12.664062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9.5546875" style="2" customWidth="1"/>
    <col min="14594" max="14594" width="32.88671875" style="2" customWidth="1"/>
    <col min="14595" max="14595" width="29.33203125" style="2" customWidth="1"/>
    <col min="14596" max="14596" width="12.664062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9.5546875" style="2" customWidth="1"/>
    <col min="14850" max="14850" width="32.88671875" style="2" customWidth="1"/>
    <col min="14851" max="14851" width="29.33203125" style="2" customWidth="1"/>
    <col min="14852" max="14852" width="12.664062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9.5546875" style="2" customWidth="1"/>
    <col min="15106" max="15106" width="32.88671875" style="2" customWidth="1"/>
    <col min="15107" max="15107" width="29.33203125" style="2" customWidth="1"/>
    <col min="15108" max="15108" width="12.664062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9.5546875" style="2" customWidth="1"/>
    <col min="15362" max="15362" width="32.88671875" style="2" customWidth="1"/>
    <col min="15363" max="15363" width="29.33203125" style="2" customWidth="1"/>
    <col min="15364" max="15364" width="12.664062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9.5546875" style="2" customWidth="1"/>
    <col min="15618" max="15618" width="32.88671875" style="2" customWidth="1"/>
    <col min="15619" max="15619" width="29.33203125" style="2" customWidth="1"/>
    <col min="15620" max="15620" width="12.664062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9.5546875" style="2" customWidth="1"/>
    <col min="15874" max="15874" width="32.88671875" style="2" customWidth="1"/>
    <col min="15875" max="15875" width="29.33203125" style="2" customWidth="1"/>
    <col min="15876" max="15876" width="12.664062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9.5546875" style="2" customWidth="1"/>
    <col min="16130" max="16130" width="32.88671875" style="2" customWidth="1"/>
    <col min="16131" max="16131" width="29.33203125" style="2" customWidth="1"/>
    <col min="16132" max="16132" width="12.664062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649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643</v>
      </c>
      <c r="B4" s="12" t="s">
        <v>642</v>
      </c>
      <c r="C4" s="12" t="s">
        <v>648</v>
      </c>
      <c r="D4" s="71">
        <v>7581.5789999999997</v>
      </c>
      <c r="E4" s="14">
        <v>4</v>
      </c>
      <c r="F4" s="70">
        <v>30326.32</v>
      </c>
    </row>
    <row r="5" spans="1:6" ht="12.75" customHeight="1" x14ac:dyDescent="0.25">
      <c r="A5" s="72" t="s">
        <v>643</v>
      </c>
      <c r="B5" s="12" t="s">
        <v>642</v>
      </c>
      <c r="C5" s="12" t="s">
        <v>647</v>
      </c>
      <c r="D5" s="71">
        <v>11950</v>
      </c>
      <c r="E5" s="14">
        <v>1</v>
      </c>
      <c r="F5" s="70">
        <v>11950</v>
      </c>
    </row>
    <row r="6" spans="1:6" ht="12.75" customHeight="1" x14ac:dyDescent="0.25">
      <c r="A6" s="72" t="s">
        <v>643</v>
      </c>
      <c r="B6" s="12" t="s">
        <v>642</v>
      </c>
      <c r="C6" s="12" t="s">
        <v>646</v>
      </c>
      <c r="D6" s="71">
        <v>22194</v>
      </c>
      <c r="E6" s="14">
        <v>1</v>
      </c>
      <c r="F6" s="70">
        <v>22194</v>
      </c>
    </row>
    <row r="7" spans="1:6" ht="12.75" customHeight="1" x14ac:dyDescent="0.25">
      <c r="A7" s="72" t="s">
        <v>643</v>
      </c>
      <c r="B7" s="12" t="s">
        <v>642</v>
      </c>
      <c r="C7" s="12" t="s">
        <v>645</v>
      </c>
      <c r="D7" s="71">
        <v>10163.09</v>
      </c>
      <c r="E7" s="14">
        <v>2</v>
      </c>
      <c r="F7" s="70">
        <v>20326.189999999999</v>
      </c>
    </row>
    <row r="8" spans="1:6" ht="12.75" customHeight="1" x14ac:dyDescent="0.25">
      <c r="A8" s="72" t="s">
        <v>643</v>
      </c>
      <c r="B8" s="12" t="s">
        <v>642</v>
      </c>
      <c r="C8" s="12" t="s">
        <v>644</v>
      </c>
      <c r="D8" s="71">
        <v>11845.92</v>
      </c>
      <c r="E8" s="14">
        <v>3</v>
      </c>
      <c r="F8" s="70">
        <v>35537.75</v>
      </c>
    </row>
    <row r="9" spans="1:6" ht="12.75" customHeight="1" x14ac:dyDescent="0.25">
      <c r="A9" s="72" t="s">
        <v>643</v>
      </c>
      <c r="B9" s="12" t="s">
        <v>642</v>
      </c>
      <c r="C9" s="12" t="s">
        <v>641</v>
      </c>
      <c r="D9" s="71">
        <v>8013.473</v>
      </c>
      <c r="E9" s="14">
        <v>2</v>
      </c>
      <c r="F9" s="70">
        <v>16026.95</v>
      </c>
    </row>
    <row r="10" spans="1:6" ht="12.75" customHeight="1" x14ac:dyDescent="0.25">
      <c r="A10" s="8"/>
      <c r="B10" s="9"/>
      <c r="C10" s="9"/>
      <c r="D10" s="10"/>
      <c r="E10" s="69">
        <f>SUM($E$4:$E$9)/1</f>
        <v>13</v>
      </c>
      <c r="F10" s="11">
        <f>SUM($F$4:$F$9)/1</f>
        <v>136361.21</v>
      </c>
    </row>
    <row r="11" spans="1:6" ht="12.75" customHeight="1" x14ac:dyDescent="0.25">
      <c r="A11" s="72" t="s">
        <v>633</v>
      </c>
      <c r="B11" s="12" t="s">
        <v>632</v>
      </c>
      <c r="C11" s="12" t="s">
        <v>640</v>
      </c>
      <c r="D11" s="71">
        <v>3077.7779999999998</v>
      </c>
      <c r="E11" s="14">
        <v>18</v>
      </c>
      <c r="F11" s="70">
        <v>55400</v>
      </c>
    </row>
    <row r="12" spans="1:6" ht="12.75" customHeight="1" x14ac:dyDescent="0.25">
      <c r="A12" s="72" t="s">
        <v>633</v>
      </c>
      <c r="B12" s="12" t="s">
        <v>632</v>
      </c>
      <c r="C12" s="12" t="s">
        <v>639</v>
      </c>
      <c r="D12" s="71">
        <v>2035.7149999999999</v>
      </c>
      <c r="E12" s="14">
        <v>22</v>
      </c>
      <c r="F12" s="70">
        <v>44785.72</v>
      </c>
    </row>
    <row r="13" spans="1:6" ht="12.75" customHeight="1" x14ac:dyDescent="0.25">
      <c r="A13" s="72" t="s">
        <v>633</v>
      </c>
      <c r="B13" s="12" t="s">
        <v>632</v>
      </c>
      <c r="C13" s="12" t="s">
        <v>638</v>
      </c>
      <c r="D13" s="71">
        <v>2025</v>
      </c>
      <c r="E13" s="14">
        <v>16</v>
      </c>
      <c r="F13" s="70">
        <v>32400</v>
      </c>
    </row>
    <row r="14" spans="1:6" ht="12.75" customHeight="1" x14ac:dyDescent="0.25">
      <c r="A14" s="72" t="s">
        <v>633</v>
      </c>
      <c r="B14" s="12" t="s">
        <v>632</v>
      </c>
      <c r="C14" s="12" t="s">
        <v>637</v>
      </c>
      <c r="D14" s="71">
        <v>3050</v>
      </c>
      <c r="E14" s="14">
        <v>18</v>
      </c>
      <c r="F14" s="70">
        <v>54900</v>
      </c>
    </row>
    <row r="15" spans="1:6" ht="12.75" customHeight="1" x14ac:dyDescent="0.25">
      <c r="A15" s="72" t="s">
        <v>633</v>
      </c>
      <c r="B15" s="12" t="s">
        <v>632</v>
      </c>
      <c r="C15" s="12" t="s">
        <v>636</v>
      </c>
      <c r="D15" s="71">
        <v>2000</v>
      </c>
      <c r="E15" s="14">
        <v>2</v>
      </c>
      <c r="F15" s="70">
        <v>4000</v>
      </c>
    </row>
    <row r="16" spans="1:6" ht="12.75" customHeight="1" x14ac:dyDescent="0.25">
      <c r="A16" s="72" t="s">
        <v>633</v>
      </c>
      <c r="B16" s="12" t="s">
        <v>632</v>
      </c>
      <c r="C16" s="12" t="s">
        <v>635</v>
      </c>
      <c r="D16" s="71">
        <v>2800</v>
      </c>
      <c r="E16" s="14">
        <v>2</v>
      </c>
      <c r="F16" s="70">
        <v>5600</v>
      </c>
    </row>
    <row r="17" spans="1:6" ht="12.75" customHeight="1" x14ac:dyDescent="0.25">
      <c r="A17" s="72" t="s">
        <v>633</v>
      </c>
      <c r="B17" s="12" t="s">
        <v>632</v>
      </c>
      <c r="C17" s="12" t="s">
        <v>634</v>
      </c>
      <c r="D17" s="71">
        <v>2641.556</v>
      </c>
      <c r="E17" s="14">
        <v>2</v>
      </c>
      <c r="F17" s="70">
        <v>5283.11</v>
      </c>
    </row>
    <row r="18" spans="1:6" ht="12.75" customHeight="1" x14ac:dyDescent="0.25">
      <c r="A18" s="72" t="s">
        <v>633</v>
      </c>
      <c r="B18" s="12" t="s">
        <v>632</v>
      </c>
      <c r="C18" s="12" t="s">
        <v>631</v>
      </c>
      <c r="D18" s="71">
        <v>3000</v>
      </c>
      <c r="E18" s="14">
        <v>3</v>
      </c>
      <c r="F18" s="70">
        <v>9000</v>
      </c>
    </row>
    <row r="19" spans="1:6" ht="12.75" customHeight="1" x14ac:dyDescent="0.25">
      <c r="A19" s="8"/>
      <c r="B19" s="9"/>
      <c r="C19" s="9"/>
      <c r="D19" s="10"/>
      <c r="E19" s="69">
        <f>SUM($E$11:$E$18)/1</f>
        <v>83</v>
      </c>
      <c r="F19" s="11">
        <f>SUM($F$11:$F$18)/1</f>
        <v>211368.83</v>
      </c>
    </row>
    <row r="20" spans="1:6" ht="12.75" customHeight="1" x14ac:dyDescent="0.25">
      <c r="A20" s="72" t="s">
        <v>629</v>
      </c>
      <c r="B20" s="12" t="s">
        <v>628</v>
      </c>
      <c r="C20" s="12" t="s">
        <v>630</v>
      </c>
      <c r="D20" s="71">
        <v>2531.48</v>
      </c>
      <c r="E20" s="14">
        <v>30</v>
      </c>
      <c r="F20" s="70">
        <v>75944.399999999994</v>
      </c>
    </row>
    <row r="21" spans="1:6" ht="12.75" customHeight="1" x14ac:dyDescent="0.25">
      <c r="A21" s="72" t="s">
        <v>629</v>
      </c>
      <c r="B21" s="12" t="s">
        <v>628</v>
      </c>
      <c r="C21" s="12" t="s">
        <v>627</v>
      </c>
      <c r="D21" s="71">
        <v>1050.18</v>
      </c>
      <c r="E21" s="14">
        <v>21</v>
      </c>
      <c r="F21" s="70">
        <v>22053.78</v>
      </c>
    </row>
    <row r="22" spans="1:6" ht="12.75" customHeight="1" x14ac:dyDescent="0.25">
      <c r="A22" s="8"/>
      <c r="B22" s="9"/>
      <c r="C22" s="9"/>
      <c r="D22" s="10"/>
      <c r="E22" s="69">
        <f>SUM($E$20:$E$21)/1</f>
        <v>51</v>
      </c>
      <c r="F22" s="11">
        <f>SUM($F$20:$F$21)/1</f>
        <v>97998.18</v>
      </c>
    </row>
    <row r="23" spans="1:6" ht="12.75" customHeight="1" x14ac:dyDescent="0.25">
      <c r="A23" s="72" t="s">
        <v>620</v>
      </c>
      <c r="B23" s="12" t="s">
        <v>619</v>
      </c>
      <c r="C23" s="12" t="s">
        <v>626</v>
      </c>
      <c r="D23" s="71">
        <v>2850</v>
      </c>
      <c r="E23" s="14">
        <v>12</v>
      </c>
      <c r="F23" s="70">
        <v>34200</v>
      </c>
    </row>
    <row r="24" spans="1:6" ht="12.75" customHeight="1" x14ac:dyDescent="0.25">
      <c r="A24" s="72" t="s">
        <v>620</v>
      </c>
      <c r="B24" s="12" t="s">
        <v>619</v>
      </c>
      <c r="C24" s="12" t="s">
        <v>625</v>
      </c>
      <c r="D24" s="71">
        <v>2010</v>
      </c>
      <c r="E24" s="14">
        <v>9</v>
      </c>
      <c r="F24" s="70">
        <v>18090</v>
      </c>
    </row>
    <row r="25" spans="1:6" ht="12.75" customHeight="1" x14ac:dyDescent="0.25">
      <c r="A25" s="72" t="s">
        <v>620</v>
      </c>
      <c r="B25" s="12" t="s">
        <v>619</v>
      </c>
      <c r="C25" s="12" t="s">
        <v>624</v>
      </c>
      <c r="D25" s="71">
        <v>1615</v>
      </c>
      <c r="E25" s="14">
        <v>5</v>
      </c>
      <c r="F25" s="70">
        <v>8075</v>
      </c>
    </row>
    <row r="26" spans="1:6" ht="12.75" customHeight="1" x14ac:dyDescent="0.25">
      <c r="A26" s="72" t="s">
        <v>620</v>
      </c>
      <c r="B26" s="12" t="s">
        <v>619</v>
      </c>
      <c r="C26" s="12" t="s">
        <v>623</v>
      </c>
      <c r="D26" s="71">
        <v>3295</v>
      </c>
      <c r="E26" s="14">
        <v>11</v>
      </c>
      <c r="F26" s="70">
        <v>36245</v>
      </c>
    </row>
    <row r="27" spans="1:6" ht="12.75" customHeight="1" x14ac:dyDescent="0.25">
      <c r="A27" s="72" t="s">
        <v>620</v>
      </c>
      <c r="B27" s="12" t="s">
        <v>619</v>
      </c>
      <c r="C27" s="12" t="s">
        <v>622</v>
      </c>
      <c r="D27" s="71">
        <v>2495</v>
      </c>
      <c r="E27" s="14">
        <v>2</v>
      </c>
      <c r="F27" s="70">
        <v>4990</v>
      </c>
    </row>
    <row r="28" spans="1:6" ht="12.75" customHeight="1" x14ac:dyDescent="0.25">
      <c r="A28" s="72" t="s">
        <v>620</v>
      </c>
      <c r="B28" s="12" t="s">
        <v>619</v>
      </c>
      <c r="C28" s="12" t="s">
        <v>621</v>
      </c>
      <c r="D28" s="71">
        <v>1475</v>
      </c>
      <c r="E28" s="14">
        <v>11</v>
      </c>
      <c r="F28" s="70">
        <v>16225</v>
      </c>
    </row>
    <row r="29" spans="1:6" ht="12.75" customHeight="1" x14ac:dyDescent="0.25">
      <c r="A29" s="72" t="s">
        <v>620</v>
      </c>
      <c r="B29" s="12" t="s">
        <v>619</v>
      </c>
      <c r="C29" s="12" t="s">
        <v>618</v>
      </c>
      <c r="D29" s="71">
        <v>2150</v>
      </c>
      <c r="E29" s="14">
        <v>10</v>
      </c>
      <c r="F29" s="70">
        <v>21500</v>
      </c>
    </row>
    <row r="30" spans="1:6" ht="12.75" customHeight="1" x14ac:dyDescent="0.25">
      <c r="A30" s="8"/>
      <c r="B30" s="9"/>
      <c r="C30" s="9"/>
      <c r="D30" s="10"/>
      <c r="E30" s="69">
        <f>SUM($E$23:$E$29)/1</f>
        <v>60</v>
      </c>
      <c r="F30" s="11">
        <f>SUM($F$23:$F$29)/1</f>
        <v>139325</v>
      </c>
    </row>
    <row r="31" spans="1:6" ht="12.75" customHeight="1" thickBot="1" x14ac:dyDescent="0.3">
      <c r="A31" s="68"/>
      <c r="B31" s="67"/>
      <c r="C31" s="67"/>
      <c r="D31" s="66"/>
      <c r="E31" s="65">
        <f>SUM($E$4:$E$30)/2</f>
        <v>207</v>
      </c>
      <c r="F31" s="81">
        <f>SUM($F$4:$F$30)/2</f>
        <v>585053.22</v>
      </c>
    </row>
    <row r="35" spans="5:6" x14ac:dyDescent="0.25">
      <c r="E35" s="5" t="s">
        <v>8</v>
      </c>
      <c r="F35" s="87">
        <f>F31+'Etat des stocks (STOCK ENCRES A'!F70+Récupéré_Feuil5!F14+'Etat des stocks (STOCK ENCRES R'!F9</f>
        <v>3540163.89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G81"/>
  <sheetViews>
    <sheetView topLeftCell="A52"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9.5546875" style="2" customWidth="1"/>
    <col min="258" max="258" width="32.88671875" style="2" customWidth="1"/>
    <col min="259" max="259" width="29.33203125" style="2" customWidth="1"/>
    <col min="260" max="260" width="12.88671875" style="2" customWidth="1"/>
    <col min="261" max="261" width="16.109375" style="2" customWidth="1"/>
    <col min="262" max="262" width="28.109375" style="2" customWidth="1"/>
    <col min="263" max="512" width="9.109375" style="2"/>
    <col min="513" max="513" width="9.5546875" style="2" customWidth="1"/>
    <col min="514" max="514" width="32.88671875" style="2" customWidth="1"/>
    <col min="515" max="515" width="29.33203125" style="2" customWidth="1"/>
    <col min="516" max="516" width="12.88671875" style="2" customWidth="1"/>
    <col min="517" max="517" width="16.109375" style="2" customWidth="1"/>
    <col min="518" max="518" width="28.109375" style="2" customWidth="1"/>
    <col min="519" max="768" width="9.109375" style="2"/>
    <col min="769" max="769" width="9.5546875" style="2" customWidth="1"/>
    <col min="770" max="770" width="32.88671875" style="2" customWidth="1"/>
    <col min="771" max="771" width="29.33203125" style="2" customWidth="1"/>
    <col min="772" max="772" width="12.88671875" style="2" customWidth="1"/>
    <col min="773" max="773" width="16.109375" style="2" customWidth="1"/>
    <col min="774" max="774" width="28.109375" style="2" customWidth="1"/>
    <col min="775" max="1024" width="9.109375" style="2"/>
    <col min="1025" max="1025" width="9.5546875" style="2" customWidth="1"/>
    <col min="1026" max="1026" width="32.88671875" style="2" customWidth="1"/>
    <col min="1027" max="1027" width="29.33203125" style="2" customWidth="1"/>
    <col min="1028" max="1028" width="12.8867187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9.5546875" style="2" customWidth="1"/>
    <col min="1282" max="1282" width="32.88671875" style="2" customWidth="1"/>
    <col min="1283" max="1283" width="29.33203125" style="2" customWidth="1"/>
    <col min="1284" max="1284" width="12.8867187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9.5546875" style="2" customWidth="1"/>
    <col min="1538" max="1538" width="32.88671875" style="2" customWidth="1"/>
    <col min="1539" max="1539" width="29.33203125" style="2" customWidth="1"/>
    <col min="1540" max="1540" width="12.8867187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9.5546875" style="2" customWidth="1"/>
    <col min="1794" max="1794" width="32.88671875" style="2" customWidth="1"/>
    <col min="1795" max="1795" width="29.33203125" style="2" customWidth="1"/>
    <col min="1796" max="1796" width="12.8867187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9.5546875" style="2" customWidth="1"/>
    <col min="2050" max="2050" width="32.88671875" style="2" customWidth="1"/>
    <col min="2051" max="2051" width="29.33203125" style="2" customWidth="1"/>
    <col min="2052" max="2052" width="12.8867187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9.5546875" style="2" customWidth="1"/>
    <col min="2306" max="2306" width="32.88671875" style="2" customWidth="1"/>
    <col min="2307" max="2307" width="29.33203125" style="2" customWidth="1"/>
    <col min="2308" max="2308" width="12.8867187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9.5546875" style="2" customWidth="1"/>
    <col min="2562" max="2562" width="32.88671875" style="2" customWidth="1"/>
    <col min="2563" max="2563" width="29.33203125" style="2" customWidth="1"/>
    <col min="2564" max="2564" width="12.8867187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9.5546875" style="2" customWidth="1"/>
    <col min="2818" max="2818" width="32.88671875" style="2" customWidth="1"/>
    <col min="2819" max="2819" width="29.33203125" style="2" customWidth="1"/>
    <col min="2820" max="2820" width="12.8867187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9.5546875" style="2" customWidth="1"/>
    <col min="3074" max="3074" width="32.88671875" style="2" customWidth="1"/>
    <col min="3075" max="3075" width="29.33203125" style="2" customWidth="1"/>
    <col min="3076" max="3076" width="12.8867187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9.5546875" style="2" customWidth="1"/>
    <col min="3330" max="3330" width="32.88671875" style="2" customWidth="1"/>
    <col min="3331" max="3331" width="29.33203125" style="2" customWidth="1"/>
    <col min="3332" max="3332" width="12.8867187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9.5546875" style="2" customWidth="1"/>
    <col min="3586" max="3586" width="32.88671875" style="2" customWidth="1"/>
    <col min="3587" max="3587" width="29.33203125" style="2" customWidth="1"/>
    <col min="3588" max="3588" width="12.8867187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9.5546875" style="2" customWidth="1"/>
    <col min="3842" max="3842" width="32.88671875" style="2" customWidth="1"/>
    <col min="3843" max="3843" width="29.33203125" style="2" customWidth="1"/>
    <col min="3844" max="3844" width="12.8867187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9.5546875" style="2" customWidth="1"/>
    <col min="4098" max="4098" width="32.88671875" style="2" customWidth="1"/>
    <col min="4099" max="4099" width="29.33203125" style="2" customWidth="1"/>
    <col min="4100" max="4100" width="12.8867187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9.5546875" style="2" customWidth="1"/>
    <col min="4354" max="4354" width="32.88671875" style="2" customWidth="1"/>
    <col min="4355" max="4355" width="29.33203125" style="2" customWidth="1"/>
    <col min="4356" max="4356" width="12.8867187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9.5546875" style="2" customWidth="1"/>
    <col min="4610" max="4610" width="32.88671875" style="2" customWidth="1"/>
    <col min="4611" max="4611" width="29.33203125" style="2" customWidth="1"/>
    <col min="4612" max="4612" width="12.8867187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9.5546875" style="2" customWidth="1"/>
    <col min="4866" max="4866" width="32.88671875" style="2" customWidth="1"/>
    <col min="4867" max="4867" width="29.33203125" style="2" customWidth="1"/>
    <col min="4868" max="4868" width="12.8867187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9.5546875" style="2" customWidth="1"/>
    <col min="5122" max="5122" width="32.88671875" style="2" customWidth="1"/>
    <col min="5123" max="5123" width="29.33203125" style="2" customWidth="1"/>
    <col min="5124" max="5124" width="12.8867187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9.5546875" style="2" customWidth="1"/>
    <col min="5378" max="5378" width="32.88671875" style="2" customWidth="1"/>
    <col min="5379" max="5379" width="29.33203125" style="2" customWidth="1"/>
    <col min="5380" max="5380" width="12.8867187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9.5546875" style="2" customWidth="1"/>
    <col min="5634" max="5634" width="32.88671875" style="2" customWidth="1"/>
    <col min="5635" max="5635" width="29.33203125" style="2" customWidth="1"/>
    <col min="5636" max="5636" width="12.8867187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9.5546875" style="2" customWidth="1"/>
    <col min="5890" max="5890" width="32.88671875" style="2" customWidth="1"/>
    <col min="5891" max="5891" width="29.33203125" style="2" customWidth="1"/>
    <col min="5892" max="5892" width="12.8867187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9.5546875" style="2" customWidth="1"/>
    <col min="6146" max="6146" width="32.88671875" style="2" customWidth="1"/>
    <col min="6147" max="6147" width="29.33203125" style="2" customWidth="1"/>
    <col min="6148" max="6148" width="12.8867187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9.5546875" style="2" customWidth="1"/>
    <col min="6402" max="6402" width="32.88671875" style="2" customWidth="1"/>
    <col min="6403" max="6403" width="29.33203125" style="2" customWidth="1"/>
    <col min="6404" max="6404" width="12.8867187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9.5546875" style="2" customWidth="1"/>
    <col min="6658" max="6658" width="32.88671875" style="2" customWidth="1"/>
    <col min="6659" max="6659" width="29.33203125" style="2" customWidth="1"/>
    <col min="6660" max="6660" width="12.8867187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9.5546875" style="2" customWidth="1"/>
    <col min="6914" max="6914" width="32.88671875" style="2" customWidth="1"/>
    <col min="6915" max="6915" width="29.33203125" style="2" customWidth="1"/>
    <col min="6916" max="6916" width="12.8867187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9.5546875" style="2" customWidth="1"/>
    <col min="7170" max="7170" width="32.88671875" style="2" customWidth="1"/>
    <col min="7171" max="7171" width="29.33203125" style="2" customWidth="1"/>
    <col min="7172" max="7172" width="12.8867187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9.5546875" style="2" customWidth="1"/>
    <col min="7426" max="7426" width="32.88671875" style="2" customWidth="1"/>
    <col min="7427" max="7427" width="29.33203125" style="2" customWidth="1"/>
    <col min="7428" max="7428" width="12.8867187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9.5546875" style="2" customWidth="1"/>
    <col min="7682" max="7682" width="32.88671875" style="2" customWidth="1"/>
    <col min="7683" max="7683" width="29.33203125" style="2" customWidth="1"/>
    <col min="7684" max="7684" width="12.8867187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9.5546875" style="2" customWidth="1"/>
    <col min="7938" max="7938" width="32.88671875" style="2" customWidth="1"/>
    <col min="7939" max="7939" width="29.33203125" style="2" customWidth="1"/>
    <col min="7940" max="7940" width="12.8867187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9.5546875" style="2" customWidth="1"/>
    <col min="8194" max="8194" width="32.88671875" style="2" customWidth="1"/>
    <col min="8195" max="8195" width="29.33203125" style="2" customWidth="1"/>
    <col min="8196" max="8196" width="12.8867187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9.5546875" style="2" customWidth="1"/>
    <col min="8450" max="8450" width="32.88671875" style="2" customWidth="1"/>
    <col min="8451" max="8451" width="29.33203125" style="2" customWidth="1"/>
    <col min="8452" max="8452" width="12.8867187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9.5546875" style="2" customWidth="1"/>
    <col min="8706" max="8706" width="32.88671875" style="2" customWidth="1"/>
    <col min="8707" max="8707" width="29.33203125" style="2" customWidth="1"/>
    <col min="8708" max="8708" width="12.8867187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9.5546875" style="2" customWidth="1"/>
    <col min="8962" max="8962" width="32.88671875" style="2" customWidth="1"/>
    <col min="8963" max="8963" width="29.33203125" style="2" customWidth="1"/>
    <col min="8964" max="8964" width="12.8867187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9.5546875" style="2" customWidth="1"/>
    <col min="9218" max="9218" width="32.88671875" style="2" customWidth="1"/>
    <col min="9219" max="9219" width="29.33203125" style="2" customWidth="1"/>
    <col min="9220" max="9220" width="12.8867187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9.5546875" style="2" customWidth="1"/>
    <col min="9474" max="9474" width="32.88671875" style="2" customWidth="1"/>
    <col min="9475" max="9475" width="29.33203125" style="2" customWidth="1"/>
    <col min="9476" max="9476" width="12.8867187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9.5546875" style="2" customWidth="1"/>
    <col min="9730" max="9730" width="32.88671875" style="2" customWidth="1"/>
    <col min="9731" max="9731" width="29.33203125" style="2" customWidth="1"/>
    <col min="9732" max="9732" width="12.8867187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9.5546875" style="2" customWidth="1"/>
    <col min="9986" max="9986" width="32.88671875" style="2" customWidth="1"/>
    <col min="9987" max="9987" width="29.33203125" style="2" customWidth="1"/>
    <col min="9988" max="9988" width="12.8867187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9.5546875" style="2" customWidth="1"/>
    <col min="10242" max="10242" width="32.88671875" style="2" customWidth="1"/>
    <col min="10243" max="10243" width="29.33203125" style="2" customWidth="1"/>
    <col min="10244" max="10244" width="12.8867187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9.5546875" style="2" customWidth="1"/>
    <col min="10498" max="10498" width="32.88671875" style="2" customWidth="1"/>
    <col min="10499" max="10499" width="29.33203125" style="2" customWidth="1"/>
    <col min="10500" max="10500" width="12.8867187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9.5546875" style="2" customWidth="1"/>
    <col min="10754" max="10754" width="32.88671875" style="2" customWidth="1"/>
    <col min="10755" max="10755" width="29.33203125" style="2" customWidth="1"/>
    <col min="10756" max="10756" width="12.8867187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9.5546875" style="2" customWidth="1"/>
    <col min="11010" max="11010" width="32.88671875" style="2" customWidth="1"/>
    <col min="11011" max="11011" width="29.33203125" style="2" customWidth="1"/>
    <col min="11012" max="11012" width="12.8867187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9.5546875" style="2" customWidth="1"/>
    <col min="11266" max="11266" width="32.88671875" style="2" customWidth="1"/>
    <col min="11267" max="11267" width="29.33203125" style="2" customWidth="1"/>
    <col min="11268" max="11268" width="12.8867187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9.5546875" style="2" customWidth="1"/>
    <col min="11522" max="11522" width="32.88671875" style="2" customWidth="1"/>
    <col min="11523" max="11523" width="29.33203125" style="2" customWidth="1"/>
    <col min="11524" max="11524" width="12.8867187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9.5546875" style="2" customWidth="1"/>
    <col min="11778" max="11778" width="32.88671875" style="2" customWidth="1"/>
    <col min="11779" max="11779" width="29.33203125" style="2" customWidth="1"/>
    <col min="11780" max="11780" width="12.8867187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9.5546875" style="2" customWidth="1"/>
    <col min="12034" max="12034" width="32.88671875" style="2" customWidth="1"/>
    <col min="12035" max="12035" width="29.33203125" style="2" customWidth="1"/>
    <col min="12036" max="12036" width="12.8867187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9.5546875" style="2" customWidth="1"/>
    <col min="12290" max="12290" width="32.88671875" style="2" customWidth="1"/>
    <col min="12291" max="12291" width="29.33203125" style="2" customWidth="1"/>
    <col min="12292" max="12292" width="12.8867187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9.5546875" style="2" customWidth="1"/>
    <col min="12546" max="12546" width="32.88671875" style="2" customWidth="1"/>
    <col min="12547" max="12547" width="29.33203125" style="2" customWidth="1"/>
    <col min="12548" max="12548" width="12.8867187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9.5546875" style="2" customWidth="1"/>
    <col min="12802" max="12802" width="32.88671875" style="2" customWidth="1"/>
    <col min="12803" max="12803" width="29.33203125" style="2" customWidth="1"/>
    <col min="12804" max="12804" width="12.8867187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9.5546875" style="2" customWidth="1"/>
    <col min="13058" max="13058" width="32.88671875" style="2" customWidth="1"/>
    <col min="13059" max="13059" width="29.33203125" style="2" customWidth="1"/>
    <col min="13060" max="13060" width="12.8867187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9.5546875" style="2" customWidth="1"/>
    <col min="13314" max="13314" width="32.88671875" style="2" customWidth="1"/>
    <col min="13315" max="13315" width="29.33203125" style="2" customWidth="1"/>
    <col min="13316" max="13316" width="12.8867187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9.5546875" style="2" customWidth="1"/>
    <col min="13570" max="13570" width="32.88671875" style="2" customWidth="1"/>
    <col min="13571" max="13571" width="29.33203125" style="2" customWidth="1"/>
    <col min="13572" max="13572" width="12.8867187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9.5546875" style="2" customWidth="1"/>
    <col min="13826" max="13826" width="32.88671875" style="2" customWidth="1"/>
    <col min="13827" max="13827" width="29.33203125" style="2" customWidth="1"/>
    <col min="13828" max="13828" width="12.8867187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9.5546875" style="2" customWidth="1"/>
    <col min="14082" max="14082" width="32.88671875" style="2" customWidth="1"/>
    <col min="14083" max="14083" width="29.33203125" style="2" customWidth="1"/>
    <col min="14084" max="14084" width="12.8867187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9.5546875" style="2" customWidth="1"/>
    <col min="14338" max="14338" width="32.88671875" style="2" customWidth="1"/>
    <col min="14339" max="14339" width="29.33203125" style="2" customWidth="1"/>
    <col min="14340" max="14340" width="12.8867187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9.5546875" style="2" customWidth="1"/>
    <col min="14594" max="14594" width="32.88671875" style="2" customWidth="1"/>
    <col min="14595" max="14595" width="29.33203125" style="2" customWidth="1"/>
    <col min="14596" max="14596" width="12.8867187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9.5546875" style="2" customWidth="1"/>
    <col min="14850" max="14850" width="32.88671875" style="2" customWidth="1"/>
    <col min="14851" max="14851" width="29.33203125" style="2" customWidth="1"/>
    <col min="14852" max="14852" width="12.8867187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9.5546875" style="2" customWidth="1"/>
    <col min="15106" max="15106" width="32.88671875" style="2" customWidth="1"/>
    <col min="15107" max="15107" width="29.33203125" style="2" customWidth="1"/>
    <col min="15108" max="15108" width="12.8867187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9.5546875" style="2" customWidth="1"/>
    <col min="15362" max="15362" width="32.88671875" style="2" customWidth="1"/>
    <col min="15363" max="15363" width="29.33203125" style="2" customWidth="1"/>
    <col min="15364" max="15364" width="12.8867187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9.5546875" style="2" customWidth="1"/>
    <col min="15618" max="15618" width="32.88671875" style="2" customWidth="1"/>
    <col min="15619" max="15619" width="29.33203125" style="2" customWidth="1"/>
    <col min="15620" max="15620" width="12.8867187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9.5546875" style="2" customWidth="1"/>
    <col min="15874" max="15874" width="32.88671875" style="2" customWidth="1"/>
    <col min="15875" max="15875" width="29.33203125" style="2" customWidth="1"/>
    <col min="15876" max="15876" width="12.8867187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9.5546875" style="2" customWidth="1"/>
    <col min="16130" max="16130" width="32.88671875" style="2" customWidth="1"/>
    <col min="16131" max="16131" width="29.33203125" style="2" customWidth="1"/>
    <col min="16132" max="16132" width="12.8867187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7" ht="22.5" customHeight="1" x14ac:dyDescent="0.4">
      <c r="A1" s="6" t="s">
        <v>725</v>
      </c>
      <c r="B1" s="76"/>
      <c r="C1" s="7"/>
      <c r="D1" s="7"/>
      <c r="E1" s="7"/>
      <c r="F1" s="7"/>
    </row>
    <row r="2" spans="1:7" ht="12.75" customHeight="1" thickBot="1" x14ac:dyDescent="0.3">
      <c r="A2" s="5" t="s">
        <v>98</v>
      </c>
    </row>
    <row r="3" spans="1:7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7" ht="12.75" customHeight="1" x14ac:dyDescent="0.25">
      <c r="A4" s="72" t="s">
        <v>720</v>
      </c>
      <c r="B4" s="12" t="s">
        <v>719</v>
      </c>
      <c r="C4" s="12" t="s">
        <v>724</v>
      </c>
      <c r="D4" s="71">
        <v>1394</v>
      </c>
      <c r="E4" s="14">
        <v>5</v>
      </c>
      <c r="F4" s="70">
        <v>6970</v>
      </c>
      <c r="G4" s="2" t="s">
        <v>650</v>
      </c>
    </row>
    <row r="5" spans="1:7" ht="12.75" customHeight="1" x14ac:dyDescent="0.25">
      <c r="A5" s="72" t="s">
        <v>720</v>
      </c>
      <c r="B5" s="12" t="s">
        <v>719</v>
      </c>
      <c r="C5" s="12" t="s">
        <v>723</v>
      </c>
      <c r="D5" s="71">
        <v>2500</v>
      </c>
      <c r="E5" s="14">
        <v>2</v>
      </c>
      <c r="F5" s="70">
        <v>5000</v>
      </c>
    </row>
    <row r="6" spans="1:7" ht="12.75" customHeight="1" x14ac:dyDescent="0.25">
      <c r="A6" s="72" t="s">
        <v>720</v>
      </c>
      <c r="B6" s="12" t="s">
        <v>719</v>
      </c>
      <c r="C6" s="12" t="s">
        <v>722</v>
      </c>
      <c r="D6" s="71">
        <v>1950</v>
      </c>
      <c r="E6" s="13">
        <v>7</v>
      </c>
      <c r="F6" s="70">
        <v>13650</v>
      </c>
      <c r="G6" s="2" t="s">
        <v>650</v>
      </c>
    </row>
    <row r="7" spans="1:7" ht="12.75" customHeight="1" x14ac:dyDescent="0.25">
      <c r="A7" s="72" t="s">
        <v>720</v>
      </c>
      <c r="B7" s="12" t="s">
        <v>719</v>
      </c>
      <c r="C7" s="12" t="s">
        <v>721</v>
      </c>
      <c r="D7" s="71">
        <v>9500</v>
      </c>
      <c r="E7" s="14">
        <v>6</v>
      </c>
      <c r="F7" s="70">
        <v>57000</v>
      </c>
      <c r="G7" s="2" t="s">
        <v>650</v>
      </c>
    </row>
    <row r="8" spans="1:7" ht="12.75" customHeight="1" x14ac:dyDescent="0.25">
      <c r="A8" s="72" t="s">
        <v>720</v>
      </c>
      <c r="B8" s="12" t="s">
        <v>719</v>
      </c>
      <c r="C8" s="12" t="s">
        <v>718</v>
      </c>
      <c r="D8" s="71">
        <v>2950</v>
      </c>
      <c r="E8" s="14">
        <v>0</v>
      </c>
      <c r="F8" s="70">
        <v>0</v>
      </c>
    </row>
    <row r="9" spans="1:7" ht="12.75" customHeight="1" x14ac:dyDescent="0.25">
      <c r="A9" s="8"/>
      <c r="B9" s="9"/>
      <c r="C9" s="9"/>
      <c r="D9" s="10"/>
      <c r="E9" s="69">
        <f>SUM($E$4:$E$8)/1</f>
        <v>20</v>
      </c>
      <c r="F9" s="11">
        <f>SUM($F$4:$F$8)/1</f>
        <v>82620</v>
      </c>
    </row>
    <row r="10" spans="1:7" ht="12.75" customHeight="1" x14ac:dyDescent="0.25">
      <c r="A10" s="72" t="s">
        <v>710</v>
      </c>
      <c r="B10" s="12" t="s">
        <v>709</v>
      </c>
      <c r="C10" s="12" t="s">
        <v>717</v>
      </c>
      <c r="D10" s="71">
        <v>2376.06</v>
      </c>
      <c r="E10" s="14">
        <v>3</v>
      </c>
      <c r="F10" s="70">
        <v>7128.18</v>
      </c>
    </row>
    <row r="11" spans="1:7" ht="12.75" customHeight="1" x14ac:dyDescent="0.25">
      <c r="A11" s="72" t="s">
        <v>710</v>
      </c>
      <c r="B11" s="12" t="s">
        <v>709</v>
      </c>
      <c r="C11" s="12" t="s">
        <v>716</v>
      </c>
      <c r="D11" s="71">
        <v>1939.759</v>
      </c>
      <c r="E11" s="14">
        <v>15</v>
      </c>
      <c r="F11" s="70">
        <v>29096.39</v>
      </c>
    </row>
    <row r="12" spans="1:7" ht="12.75" customHeight="1" x14ac:dyDescent="0.25">
      <c r="A12" s="72" t="s">
        <v>710</v>
      </c>
      <c r="B12" s="12" t="s">
        <v>709</v>
      </c>
      <c r="C12" s="12" t="s">
        <v>715</v>
      </c>
      <c r="D12" s="71">
        <v>1738.4</v>
      </c>
      <c r="E12" s="14">
        <v>8</v>
      </c>
      <c r="F12" s="70">
        <v>13907.2</v>
      </c>
    </row>
    <row r="13" spans="1:7" ht="12.75" customHeight="1" x14ac:dyDescent="0.25">
      <c r="A13" s="72" t="s">
        <v>710</v>
      </c>
      <c r="B13" s="12" t="s">
        <v>709</v>
      </c>
      <c r="C13" s="12" t="s">
        <v>714</v>
      </c>
      <c r="D13" s="71">
        <v>1825</v>
      </c>
      <c r="E13" s="14">
        <v>0</v>
      </c>
      <c r="F13" s="70">
        <v>0</v>
      </c>
    </row>
    <row r="14" spans="1:7" ht="12.75" customHeight="1" x14ac:dyDescent="0.25">
      <c r="A14" s="72" t="s">
        <v>710</v>
      </c>
      <c r="B14" s="12" t="s">
        <v>709</v>
      </c>
      <c r="C14" s="12" t="s">
        <v>713</v>
      </c>
      <c r="D14" s="71">
        <v>2376.06</v>
      </c>
      <c r="E14" s="14">
        <v>4</v>
      </c>
      <c r="F14" s="70">
        <v>9504.24</v>
      </c>
    </row>
    <row r="15" spans="1:7" ht="12.75" customHeight="1" x14ac:dyDescent="0.25">
      <c r="A15" s="72" t="s">
        <v>710</v>
      </c>
      <c r="B15" s="12" t="s">
        <v>709</v>
      </c>
      <c r="C15" s="12" t="s">
        <v>712</v>
      </c>
      <c r="D15" s="71">
        <v>2104.98</v>
      </c>
      <c r="E15" s="14">
        <v>2</v>
      </c>
      <c r="F15" s="70">
        <v>4209.96</v>
      </c>
    </row>
    <row r="16" spans="1:7" ht="12.75" customHeight="1" x14ac:dyDescent="0.25">
      <c r="A16" s="72" t="s">
        <v>710</v>
      </c>
      <c r="B16" s="12" t="s">
        <v>709</v>
      </c>
      <c r="C16" s="12" t="s">
        <v>711</v>
      </c>
      <c r="D16" s="71">
        <v>1518</v>
      </c>
      <c r="E16" s="14">
        <v>3</v>
      </c>
      <c r="F16" s="70">
        <v>4554</v>
      </c>
    </row>
    <row r="17" spans="1:6" ht="12.75" customHeight="1" x14ac:dyDescent="0.25">
      <c r="A17" s="72" t="s">
        <v>710</v>
      </c>
      <c r="B17" s="12" t="s">
        <v>709</v>
      </c>
      <c r="C17" s="12" t="s">
        <v>708</v>
      </c>
      <c r="D17" s="71">
        <v>3500</v>
      </c>
      <c r="E17" s="14">
        <v>3</v>
      </c>
      <c r="F17" s="70">
        <v>10500</v>
      </c>
    </row>
    <row r="18" spans="1:6" ht="12.75" customHeight="1" x14ac:dyDescent="0.25">
      <c r="A18" s="8"/>
      <c r="B18" s="9"/>
      <c r="C18" s="9"/>
      <c r="D18" s="10"/>
      <c r="E18" s="69">
        <f>SUM($E$10:$E$17)/1</f>
        <v>38</v>
      </c>
      <c r="F18" s="11">
        <f>SUM($F$10:$F$17)/1</f>
        <v>78899.97</v>
      </c>
    </row>
    <row r="19" spans="1:6" ht="12.75" customHeight="1" x14ac:dyDescent="0.25">
      <c r="A19" s="72" t="s">
        <v>707</v>
      </c>
      <c r="B19" s="12" t="s">
        <v>706</v>
      </c>
      <c r="C19" s="12" t="s">
        <v>705</v>
      </c>
      <c r="D19" s="71">
        <v>1674</v>
      </c>
      <c r="E19" s="14">
        <v>4</v>
      </c>
      <c r="F19" s="70">
        <v>6696</v>
      </c>
    </row>
    <row r="20" spans="1:6" ht="12.75" customHeight="1" x14ac:dyDescent="0.25">
      <c r="A20" s="8"/>
      <c r="B20" s="9"/>
      <c r="C20" s="9"/>
      <c r="D20" s="10"/>
      <c r="E20" s="69">
        <f>SUM($E$19)/1</f>
        <v>4</v>
      </c>
      <c r="F20" s="11">
        <f>SUM($F$19)/1</f>
        <v>6696</v>
      </c>
    </row>
    <row r="21" spans="1:6" ht="12.75" customHeight="1" x14ac:dyDescent="0.25">
      <c r="A21" s="72" t="s">
        <v>702</v>
      </c>
      <c r="B21" s="12" t="s">
        <v>701</v>
      </c>
      <c r="C21" s="12" t="s">
        <v>704</v>
      </c>
      <c r="D21" s="71">
        <v>1134</v>
      </c>
      <c r="E21" s="14">
        <v>8</v>
      </c>
      <c r="F21" s="70">
        <v>9072</v>
      </c>
    </row>
    <row r="22" spans="1:6" ht="12.75" customHeight="1" x14ac:dyDescent="0.25">
      <c r="A22" s="72" t="s">
        <v>702</v>
      </c>
      <c r="B22" s="12" t="s">
        <v>701</v>
      </c>
      <c r="C22" s="12" t="s">
        <v>703</v>
      </c>
      <c r="D22" s="71">
        <v>1490</v>
      </c>
      <c r="E22" s="14">
        <v>7</v>
      </c>
      <c r="F22" s="70">
        <v>10430</v>
      </c>
    </row>
    <row r="23" spans="1:6" ht="12.75" customHeight="1" x14ac:dyDescent="0.25">
      <c r="A23" s="72" t="s">
        <v>702</v>
      </c>
      <c r="B23" s="12" t="s">
        <v>701</v>
      </c>
      <c r="C23" s="12" t="s">
        <v>700</v>
      </c>
      <c r="D23" s="71">
        <v>2200</v>
      </c>
      <c r="E23" s="14">
        <v>10</v>
      </c>
      <c r="F23" s="70">
        <v>22000</v>
      </c>
    </row>
    <row r="24" spans="1:6" ht="12.75" customHeight="1" x14ac:dyDescent="0.25">
      <c r="A24" s="8"/>
      <c r="B24" s="9"/>
      <c r="C24" s="9"/>
      <c r="D24" s="10"/>
      <c r="E24" s="69">
        <f>SUM($E$20:$E$22)/1</f>
        <v>19</v>
      </c>
      <c r="F24" s="11">
        <f>SUM($F$21:$F$23)/1</f>
        <v>41502</v>
      </c>
    </row>
    <row r="25" spans="1:6" ht="12.75" customHeight="1" x14ac:dyDescent="0.25">
      <c r="A25" s="72" t="s">
        <v>696</v>
      </c>
      <c r="B25" s="12" t="s">
        <v>695</v>
      </c>
      <c r="C25" s="12" t="s">
        <v>699</v>
      </c>
      <c r="D25" s="71">
        <v>6302.47</v>
      </c>
      <c r="E25" s="14">
        <v>2</v>
      </c>
      <c r="F25" s="70">
        <v>12604.94</v>
      </c>
    </row>
    <row r="26" spans="1:6" ht="12.75" customHeight="1" x14ac:dyDescent="0.25">
      <c r="A26" s="72" t="s">
        <v>696</v>
      </c>
      <c r="B26" s="12" t="s">
        <v>695</v>
      </c>
      <c r="C26" s="12" t="s">
        <v>698</v>
      </c>
      <c r="D26" s="71">
        <v>6265.7349999999997</v>
      </c>
      <c r="E26" s="14">
        <v>4</v>
      </c>
      <c r="F26" s="70">
        <v>25062.94</v>
      </c>
    </row>
    <row r="27" spans="1:6" ht="12.75" customHeight="1" x14ac:dyDescent="0.25">
      <c r="A27" s="72" t="s">
        <v>696</v>
      </c>
      <c r="B27" s="12" t="s">
        <v>695</v>
      </c>
      <c r="C27" s="12" t="s">
        <v>697</v>
      </c>
      <c r="D27" s="71">
        <v>3236.45</v>
      </c>
      <c r="E27" s="14">
        <v>1</v>
      </c>
      <c r="F27" s="70">
        <v>3236.45</v>
      </c>
    </row>
    <row r="28" spans="1:6" ht="12.75" customHeight="1" x14ac:dyDescent="0.25">
      <c r="A28" s="72" t="s">
        <v>696</v>
      </c>
      <c r="B28" s="12" t="s">
        <v>695</v>
      </c>
      <c r="C28" s="12" t="s">
        <v>694</v>
      </c>
      <c r="D28" s="71">
        <v>6277</v>
      </c>
      <c r="E28" s="13">
        <v>4</v>
      </c>
      <c r="F28" s="70">
        <v>25108</v>
      </c>
    </row>
    <row r="29" spans="1:6" ht="12.75" customHeight="1" x14ac:dyDescent="0.25">
      <c r="A29" s="8"/>
      <c r="B29" s="9"/>
      <c r="C29" s="9"/>
      <c r="D29" s="10"/>
      <c r="E29" s="69">
        <f>SUM($E$24:$E$27)/1</f>
        <v>26</v>
      </c>
      <c r="F29" s="11">
        <f>SUM($F$25:$F$28)/1</f>
        <v>66012.329999999987</v>
      </c>
    </row>
    <row r="30" spans="1:6" ht="12.75" customHeight="1" x14ac:dyDescent="0.25">
      <c r="A30" s="72"/>
      <c r="B30" s="12"/>
      <c r="C30" s="12"/>
      <c r="D30" s="71"/>
      <c r="E30" s="88"/>
      <c r="F30" s="70"/>
    </row>
    <row r="31" spans="1:6" ht="12.75" customHeight="1" x14ac:dyDescent="0.25">
      <c r="A31" s="72" t="s">
        <v>687</v>
      </c>
      <c r="B31" s="12" t="s">
        <v>686</v>
      </c>
      <c r="C31" s="12" t="s">
        <v>693</v>
      </c>
      <c r="D31" s="71">
        <v>4060.66</v>
      </c>
      <c r="E31" s="14">
        <v>15</v>
      </c>
      <c r="F31" s="70">
        <v>60909.9</v>
      </c>
    </row>
    <row r="32" spans="1:6" ht="12.75" customHeight="1" x14ac:dyDescent="0.25">
      <c r="A32" s="72" t="s">
        <v>687</v>
      </c>
      <c r="B32" s="12" t="s">
        <v>686</v>
      </c>
      <c r="C32" s="12" t="s">
        <v>692</v>
      </c>
      <c r="D32" s="71">
        <v>6937.5</v>
      </c>
      <c r="E32" s="14">
        <v>0</v>
      </c>
      <c r="F32" s="70">
        <v>0</v>
      </c>
    </row>
    <row r="33" spans="1:7" ht="12.75" customHeight="1" x14ac:dyDescent="0.25">
      <c r="A33" s="72" t="s">
        <v>687</v>
      </c>
      <c r="B33" s="12" t="s">
        <v>686</v>
      </c>
      <c r="C33" s="12" t="s">
        <v>691</v>
      </c>
      <c r="D33" s="71">
        <v>3894.72</v>
      </c>
      <c r="E33" s="14">
        <v>13</v>
      </c>
      <c r="F33" s="70">
        <v>50631.360000000001</v>
      </c>
    </row>
    <row r="34" spans="1:7" ht="12.75" customHeight="1" x14ac:dyDescent="0.25">
      <c r="A34" s="72" t="s">
        <v>687</v>
      </c>
      <c r="B34" s="12" t="s">
        <v>686</v>
      </c>
      <c r="C34" s="12" t="s">
        <v>690</v>
      </c>
      <c r="D34" s="71">
        <v>8500</v>
      </c>
      <c r="E34" s="14">
        <v>5</v>
      </c>
      <c r="F34" s="70">
        <v>42500</v>
      </c>
    </row>
    <row r="35" spans="1:7" ht="12.75" customHeight="1" x14ac:dyDescent="0.25">
      <c r="A35" s="72" t="s">
        <v>687</v>
      </c>
      <c r="B35" s="12" t="s">
        <v>686</v>
      </c>
      <c r="C35" s="12" t="s">
        <v>689</v>
      </c>
      <c r="D35" s="71">
        <v>4072.01</v>
      </c>
      <c r="E35" s="14">
        <v>17</v>
      </c>
      <c r="F35" s="70">
        <v>69224.17</v>
      </c>
    </row>
    <row r="36" spans="1:7" ht="12.75" customHeight="1" x14ac:dyDescent="0.25">
      <c r="A36" s="72" t="s">
        <v>687</v>
      </c>
      <c r="B36" s="12" t="s">
        <v>686</v>
      </c>
      <c r="C36" s="12" t="s">
        <v>688</v>
      </c>
      <c r="D36" s="71">
        <v>4079.1</v>
      </c>
      <c r="E36" s="14">
        <v>16</v>
      </c>
      <c r="F36" s="70">
        <v>65265.599999999999</v>
      </c>
    </row>
    <row r="37" spans="1:7" ht="12.75" customHeight="1" x14ac:dyDescent="0.25">
      <c r="A37" s="72" t="s">
        <v>687</v>
      </c>
      <c r="B37" s="12" t="s">
        <v>686</v>
      </c>
      <c r="C37" s="12" t="s">
        <v>685</v>
      </c>
      <c r="D37" s="71">
        <v>4043.42</v>
      </c>
      <c r="E37" s="14">
        <v>1</v>
      </c>
      <c r="F37" s="70">
        <v>4043.42</v>
      </c>
    </row>
    <row r="38" spans="1:7" ht="12.75" customHeight="1" x14ac:dyDescent="0.25">
      <c r="A38" s="8"/>
      <c r="B38" s="9"/>
      <c r="C38" s="9"/>
      <c r="D38" s="10"/>
      <c r="E38" s="69">
        <f>SUM($E$31:$E$37)/1</f>
        <v>67</v>
      </c>
      <c r="F38" s="11">
        <f>SUM($F$31:$F$37)/1</f>
        <v>292574.44999999995</v>
      </c>
    </row>
    <row r="39" spans="1:7" ht="12.75" customHeight="1" x14ac:dyDescent="0.25">
      <c r="A39" s="72" t="s">
        <v>683</v>
      </c>
      <c r="B39" s="12" t="s">
        <v>682</v>
      </c>
      <c r="C39" s="12" t="s">
        <v>684</v>
      </c>
      <c r="D39" s="71">
        <v>950</v>
      </c>
      <c r="E39" s="14">
        <v>40</v>
      </c>
      <c r="F39" s="70">
        <v>38000</v>
      </c>
    </row>
    <row r="40" spans="1:7" ht="12.75" customHeight="1" x14ac:dyDescent="0.25">
      <c r="A40" s="72" t="s">
        <v>683</v>
      </c>
      <c r="B40" s="12" t="s">
        <v>682</v>
      </c>
      <c r="C40" s="12" t="s">
        <v>681</v>
      </c>
      <c r="D40" s="71">
        <v>1950</v>
      </c>
      <c r="E40" s="13">
        <v>1</v>
      </c>
      <c r="F40" s="70">
        <v>1950</v>
      </c>
    </row>
    <row r="41" spans="1:7" ht="12.75" customHeight="1" x14ac:dyDescent="0.25">
      <c r="A41" s="8"/>
      <c r="B41" s="9"/>
      <c r="C41" s="9"/>
      <c r="D41" s="10"/>
      <c r="E41" s="69">
        <f>SUM($E$39:$E$40)/1</f>
        <v>41</v>
      </c>
      <c r="F41" s="11">
        <f>SUM($F$39:$F$40)/1</f>
        <v>39950</v>
      </c>
      <c r="G41" s="5" t="s">
        <v>650</v>
      </c>
    </row>
    <row r="42" spans="1:7" ht="12.75" customHeight="1" x14ac:dyDescent="0.25">
      <c r="A42" s="72" t="s">
        <v>657</v>
      </c>
      <c r="B42" s="12" t="s">
        <v>656</v>
      </c>
      <c r="C42" s="12" t="s">
        <v>680</v>
      </c>
      <c r="D42" s="71">
        <v>10453.879999999999</v>
      </c>
      <c r="E42" s="14">
        <v>6</v>
      </c>
      <c r="F42" s="70">
        <v>62723.25</v>
      </c>
    </row>
    <row r="43" spans="1:7" ht="12.75" customHeight="1" x14ac:dyDescent="0.25">
      <c r="A43" s="72" t="s">
        <v>657</v>
      </c>
      <c r="B43" s="12" t="s">
        <v>656</v>
      </c>
      <c r="C43" s="12" t="s">
        <v>679</v>
      </c>
      <c r="D43" s="71">
        <v>4250</v>
      </c>
      <c r="E43" s="14">
        <v>0</v>
      </c>
      <c r="F43" s="70">
        <v>0</v>
      </c>
    </row>
    <row r="44" spans="1:7" ht="12.75" customHeight="1" x14ac:dyDescent="0.25">
      <c r="A44" s="72" t="s">
        <v>657</v>
      </c>
      <c r="B44" s="12" t="s">
        <v>656</v>
      </c>
      <c r="C44" s="12" t="s">
        <v>678</v>
      </c>
      <c r="D44" s="71">
        <v>2549.326</v>
      </c>
      <c r="E44" s="14">
        <v>6</v>
      </c>
      <c r="F44" s="70">
        <v>15295.96</v>
      </c>
    </row>
    <row r="45" spans="1:7" ht="12.75" customHeight="1" x14ac:dyDescent="0.25">
      <c r="A45" s="72" t="s">
        <v>657</v>
      </c>
      <c r="B45" s="12" t="s">
        <v>656</v>
      </c>
      <c r="C45" s="12" t="s">
        <v>677</v>
      </c>
      <c r="D45" s="71">
        <v>8400</v>
      </c>
      <c r="E45" s="14">
        <v>5</v>
      </c>
      <c r="F45" s="70">
        <v>42000</v>
      </c>
    </row>
    <row r="46" spans="1:7" ht="12.75" customHeight="1" x14ac:dyDescent="0.25">
      <c r="A46" s="72" t="s">
        <v>657</v>
      </c>
      <c r="B46" s="12" t="s">
        <v>656</v>
      </c>
      <c r="C46" s="12" t="s">
        <v>676</v>
      </c>
      <c r="D46" s="71">
        <v>2250</v>
      </c>
      <c r="E46" s="14">
        <v>11</v>
      </c>
      <c r="F46" s="70">
        <v>24750</v>
      </c>
    </row>
    <row r="47" spans="1:7" ht="12.75" customHeight="1" x14ac:dyDescent="0.25">
      <c r="A47" s="72" t="s">
        <v>657</v>
      </c>
      <c r="B47" s="12" t="s">
        <v>656</v>
      </c>
      <c r="C47" s="12" t="s">
        <v>675</v>
      </c>
      <c r="D47" s="71">
        <v>4197.2650000000003</v>
      </c>
      <c r="E47" s="14">
        <v>8</v>
      </c>
      <c r="F47" s="70">
        <v>33578.120000000003</v>
      </c>
    </row>
    <row r="48" spans="1:7" ht="12.75" customHeight="1" x14ac:dyDescent="0.25">
      <c r="A48" s="72" t="s">
        <v>657</v>
      </c>
      <c r="B48" s="12" t="s">
        <v>656</v>
      </c>
      <c r="C48" s="12" t="s">
        <v>674</v>
      </c>
      <c r="D48" s="71">
        <v>2275</v>
      </c>
      <c r="E48" s="14">
        <v>6</v>
      </c>
      <c r="F48" s="70">
        <v>13650</v>
      </c>
    </row>
    <row r="49" spans="1:6" ht="12.75" customHeight="1" x14ac:dyDescent="0.25">
      <c r="A49" s="72" t="s">
        <v>657</v>
      </c>
      <c r="B49" s="12" t="s">
        <v>656</v>
      </c>
      <c r="C49" s="12" t="s">
        <v>673</v>
      </c>
      <c r="D49" s="71">
        <v>2750</v>
      </c>
      <c r="E49" s="14">
        <v>5</v>
      </c>
      <c r="F49" s="70">
        <v>13750</v>
      </c>
    </row>
    <row r="50" spans="1:6" ht="12.75" customHeight="1" x14ac:dyDescent="0.25">
      <c r="A50" s="72" t="s">
        <v>657</v>
      </c>
      <c r="B50" s="12" t="s">
        <v>656</v>
      </c>
      <c r="C50" s="12" t="s">
        <v>672</v>
      </c>
      <c r="D50" s="71">
        <v>3132.8130000000001</v>
      </c>
      <c r="E50" s="14">
        <v>0</v>
      </c>
      <c r="F50" s="70">
        <v>0</v>
      </c>
    </row>
    <row r="51" spans="1:6" ht="12.75" customHeight="1" x14ac:dyDescent="0.25">
      <c r="A51" s="72" t="s">
        <v>657</v>
      </c>
      <c r="B51" s="12" t="s">
        <v>656</v>
      </c>
      <c r="C51" s="12" t="s">
        <v>671</v>
      </c>
      <c r="D51" s="71">
        <v>1775</v>
      </c>
      <c r="E51" s="14">
        <v>7</v>
      </c>
      <c r="F51" s="70">
        <v>12425</v>
      </c>
    </row>
    <row r="52" spans="1:6" ht="12.75" customHeight="1" x14ac:dyDescent="0.25">
      <c r="A52" s="72" t="s">
        <v>657</v>
      </c>
      <c r="B52" s="12" t="s">
        <v>656</v>
      </c>
      <c r="C52" s="12" t="s">
        <v>670</v>
      </c>
      <c r="D52" s="71">
        <v>2275</v>
      </c>
      <c r="E52" s="14">
        <v>0</v>
      </c>
      <c r="F52" s="70">
        <v>0</v>
      </c>
    </row>
    <row r="53" spans="1:6" ht="12.75" customHeight="1" x14ac:dyDescent="0.25">
      <c r="A53" s="72" t="s">
        <v>657</v>
      </c>
      <c r="B53" s="12" t="s">
        <v>656</v>
      </c>
      <c r="C53" s="12" t="s">
        <v>669</v>
      </c>
      <c r="D53" s="71">
        <v>2975</v>
      </c>
      <c r="E53" s="14">
        <v>0</v>
      </c>
      <c r="F53" s="70">
        <v>0</v>
      </c>
    </row>
    <row r="54" spans="1:6" ht="12.75" customHeight="1" x14ac:dyDescent="0.25">
      <c r="A54" s="72" t="s">
        <v>657</v>
      </c>
      <c r="B54" s="12" t="s">
        <v>656</v>
      </c>
      <c r="C54" s="12" t="s">
        <v>668</v>
      </c>
      <c r="D54" s="71">
        <v>3450</v>
      </c>
      <c r="E54" s="14">
        <v>6</v>
      </c>
      <c r="F54" s="70">
        <v>20700</v>
      </c>
    </row>
    <row r="55" spans="1:6" ht="12.75" customHeight="1" x14ac:dyDescent="0.25">
      <c r="A55" s="72" t="s">
        <v>657</v>
      </c>
      <c r="B55" s="12" t="s">
        <v>656</v>
      </c>
      <c r="C55" s="12" t="s">
        <v>667</v>
      </c>
      <c r="D55" s="71">
        <v>2875</v>
      </c>
      <c r="E55" s="14">
        <v>0</v>
      </c>
      <c r="F55" s="70">
        <v>0</v>
      </c>
    </row>
    <row r="56" spans="1:6" ht="12.75" customHeight="1" x14ac:dyDescent="0.25">
      <c r="A56" s="72" t="s">
        <v>657</v>
      </c>
      <c r="B56" s="12" t="s">
        <v>656</v>
      </c>
      <c r="C56" s="12" t="s">
        <v>666</v>
      </c>
      <c r="D56" s="71">
        <v>2250</v>
      </c>
      <c r="E56" s="14">
        <v>0</v>
      </c>
      <c r="F56" s="70">
        <v>0</v>
      </c>
    </row>
    <row r="57" spans="1:6" ht="12.75" customHeight="1" x14ac:dyDescent="0.25">
      <c r="A57" s="72" t="s">
        <v>657</v>
      </c>
      <c r="B57" s="12" t="s">
        <v>656</v>
      </c>
      <c r="C57" s="12" t="s">
        <v>665</v>
      </c>
      <c r="D57" s="71">
        <v>3950</v>
      </c>
      <c r="E57" s="13">
        <v>6</v>
      </c>
      <c r="F57" s="70">
        <v>23700</v>
      </c>
    </row>
    <row r="58" spans="1:6" ht="12.75" customHeight="1" x14ac:dyDescent="0.25">
      <c r="A58" s="72" t="s">
        <v>657</v>
      </c>
      <c r="B58" s="12" t="s">
        <v>656</v>
      </c>
      <c r="C58" s="12" t="s">
        <v>664</v>
      </c>
      <c r="D58" s="71">
        <v>5120.2910000000002</v>
      </c>
      <c r="E58" s="14">
        <v>3</v>
      </c>
      <c r="F58" s="70">
        <v>15360.87</v>
      </c>
    </row>
    <row r="59" spans="1:6" ht="12.75" customHeight="1" x14ac:dyDescent="0.25">
      <c r="A59" s="72" t="s">
        <v>657</v>
      </c>
      <c r="B59" s="12" t="s">
        <v>656</v>
      </c>
      <c r="C59" s="12" t="s">
        <v>663</v>
      </c>
      <c r="D59" s="71">
        <v>4258.1440000000002</v>
      </c>
      <c r="E59" s="14">
        <v>5</v>
      </c>
      <c r="F59" s="70">
        <v>21290.720000000001</v>
      </c>
    </row>
    <row r="60" spans="1:6" ht="12.75" customHeight="1" x14ac:dyDescent="0.25">
      <c r="A60" s="72" t="s">
        <v>657</v>
      </c>
      <c r="B60" s="12" t="s">
        <v>656</v>
      </c>
      <c r="C60" s="12" t="s">
        <v>662</v>
      </c>
      <c r="D60" s="71">
        <v>4372.5</v>
      </c>
      <c r="E60" s="14">
        <v>1</v>
      </c>
      <c r="F60" s="70">
        <v>4372.5</v>
      </c>
    </row>
    <row r="61" spans="1:6" ht="12.75" customHeight="1" x14ac:dyDescent="0.25">
      <c r="A61" s="72" t="s">
        <v>657</v>
      </c>
      <c r="B61" s="12" t="s">
        <v>656</v>
      </c>
      <c r="C61" s="12" t="s">
        <v>661</v>
      </c>
      <c r="D61" s="71">
        <v>2649.998</v>
      </c>
      <c r="E61" s="14">
        <v>8</v>
      </c>
      <c r="F61" s="70">
        <v>21199.98</v>
      </c>
    </row>
    <row r="62" spans="1:6" ht="12.75" customHeight="1" x14ac:dyDescent="0.25">
      <c r="A62" s="72" t="s">
        <v>657</v>
      </c>
      <c r="B62" s="12" t="s">
        <v>656</v>
      </c>
      <c r="C62" s="12" t="s">
        <v>660</v>
      </c>
      <c r="D62" s="71">
        <v>1750</v>
      </c>
      <c r="E62" s="14">
        <v>4</v>
      </c>
      <c r="F62" s="70">
        <v>7000</v>
      </c>
    </row>
    <row r="63" spans="1:6" ht="12.75" customHeight="1" x14ac:dyDescent="0.25">
      <c r="A63" s="72" t="s">
        <v>657</v>
      </c>
      <c r="B63" s="12" t="s">
        <v>656</v>
      </c>
      <c r="C63" s="12" t="s">
        <v>659</v>
      </c>
      <c r="D63" s="71">
        <v>1791.67</v>
      </c>
      <c r="E63" s="14">
        <v>3</v>
      </c>
      <c r="F63" s="70">
        <v>5375.01</v>
      </c>
    </row>
    <row r="64" spans="1:6" ht="12.75" customHeight="1" x14ac:dyDescent="0.25">
      <c r="A64" s="72" t="s">
        <v>657</v>
      </c>
      <c r="B64" s="12" t="s">
        <v>656</v>
      </c>
      <c r="C64" s="12" t="s">
        <v>658</v>
      </c>
      <c r="D64" s="71">
        <v>2425</v>
      </c>
      <c r="E64" s="14">
        <v>7</v>
      </c>
      <c r="F64" s="70">
        <v>16975</v>
      </c>
    </row>
    <row r="65" spans="1:7" ht="12.75" customHeight="1" x14ac:dyDescent="0.25">
      <c r="A65" s="72" t="s">
        <v>657</v>
      </c>
      <c r="B65" s="12" t="s">
        <v>656</v>
      </c>
      <c r="C65" s="12" t="s">
        <v>655</v>
      </c>
      <c r="D65" s="71">
        <v>3307.4650000000001</v>
      </c>
      <c r="E65" s="14">
        <v>4</v>
      </c>
      <c r="F65" s="70">
        <v>13229.86</v>
      </c>
    </row>
    <row r="66" spans="1:7" ht="12.75" customHeight="1" x14ac:dyDescent="0.25">
      <c r="A66" s="8"/>
      <c r="B66" s="9"/>
      <c r="C66" s="9"/>
      <c r="D66" s="10"/>
      <c r="E66" s="69">
        <f>SUM($E$42:$E$65)/1</f>
        <v>101</v>
      </c>
      <c r="F66" s="11">
        <f>SUM($F$42:$F$65)/1</f>
        <v>367376.2699999999</v>
      </c>
    </row>
    <row r="67" spans="1:7" ht="12.75" customHeight="1" x14ac:dyDescent="0.25">
      <c r="A67" s="72" t="s">
        <v>653</v>
      </c>
      <c r="B67" s="12" t="s">
        <v>652</v>
      </c>
      <c r="C67" s="12" t="s">
        <v>654</v>
      </c>
      <c r="D67" s="71">
        <v>4775</v>
      </c>
      <c r="E67" s="14">
        <v>9</v>
      </c>
      <c r="F67" s="70">
        <v>42975</v>
      </c>
    </row>
    <row r="68" spans="1:7" ht="12.75" customHeight="1" x14ac:dyDescent="0.25">
      <c r="A68" s="72" t="s">
        <v>653</v>
      </c>
      <c r="B68" s="12" t="s">
        <v>652</v>
      </c>
      <c r="C68" s="12" t="s">
        <v>651</v>
      </c>
      <c r="D68" s="71">
        <v>29250</v>
      </c>
      <c r="E68" s="14">
        <v>0</v>
      </c>
      <c r="F68" s="70">
        <v>0</v>
      </c>
      <c r="G68" s="5" t="s">
        <v>650</v>
      </c>
    </row>
    <row r="69" spans="1:7" ht="12.75" customHeight="1" x14ac:dyDescent="0.25">
      <c r="A69" s="8"/>
      <c r="B69" s="9"/>
      <c r="C69" s="9"/>
      <c r="D69" s="10"/>
      <c r="E69" s="69">
        <f>SUM($E$67:$E$68)/1</f>
        <v>9</v>
      </c>
      <c r="F69" s="11">
        <f>SUM($F$67:$F$68)/1</f>
        <v>42975</v>
      </c>
    </row>
    <row r="70" spans="1:7" ht="12.75" customHeight="1" thickBot="1" x14ac:dyDescent="0.3">
      <c r="A70" s="68"/>
      <c r="B70" s="67"/>
      <c r="C70" s="67"/>
      <c r="D70" s="66"/>
      <c r="E70" s="65">
        <f>SUM($E$4:$E$69)/2</f>
        <v>320.5</v>
      </c>
      <c r="F70" s="81">
        <f>SUM($F$4:$F$69)/2</f>
        <v>1018606.02</v>
      </c>
    </row>
    <row r="77" spans="1:7" x14ac:dyDescent="0.25">
      <c r="E77" s="2" t="s">
        <v>650</v>
      </c>
      <c r="F77" s="3">
        <f>F4+F6+F7+F41+F68</f>
        <v>117570</v>
      </c>
    </row>
    <row r="80" spans="1:7" x14ac:dyDescent="0.25">
      <c r="E80" s="5" t="s">
        <v>183</v>
      </c>
      <c r="F80" s="2">
        <f>F77*80/100</f>
        <v>94056</v>
      </c>
    </row>
    <row r="81" spans="5:6" x14ac:dyDescent="0.25">
      <c r="E81" s="5" t="s">
        <v>182</v>
      </c>
      <c r="F81" s="2">
        <f>F77*20/100</f>
        <v>23514</v>
      </c>
    </row>
  </sheetData>
  <printOptions horizontalCentered="1"/>
  <pageMargins left="1" right="1" top="1" bottom="1" header="1" footer="1"/>
  <pageSetup scale="85" orientation="portrait" r:id="rId1"/>
  <headerFooter alignWithMargins="0">
    <oddHeader>&amp;L&amp;8&amp;D&amp;R&amp;P/&amp;N</oddHead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F14"/>
  <sheetViews>
    <sheetView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9.5546875" style="2" customWidth="1"/>
    <col min="258" max="258" width="32.88671875" style="2" customWidth="1"/>
    <col min="259" max="259" width="29.33203125" style="2" customWidth="1"/>
    <col min="260" max="260" width="12.33203125" style="2" customWidth="1"/>
    <col min="261" max="261" width="16.109375" style="2" customWidth="1"/>
    <col min="262" max="262" width="28.109375" style="2" customWidth="1"/>
    <col min="263" max="512" width="9.109375" style="2"/>
    <col min="513" max="513" width="9.5546875" style="2" customWidth="1"/>
    <col min="514" max="514" width="32.88671875" style="2" customWidth="1"/>
    <col min="515" max="515" width="29.33203125" style="2" customWidth="1"/>
    <col min="516" max="516" width="12.33203125" style="2" customWidth="1"/>
    <col min="517" max="517" width="16.109375" style="2" customWidth="1"/>
    <col min="518" max="518" width="28.109375" style="2" customWidth="1"/>
    <col min="519" max="768" width="9.109375" style="2"/>
    <col min="769" max="769" width="9.5546875" style="2" customWidth="1"/>
    <col min="770" max="770" width="32.88671875" style="2" customWidth="1"/>
    <col min="771" max="771" width="29.33203125" style="2" customWidth="1"/>
    <col min="772" max="772" width="12.33203125" style="2" customWidth="1"/>
    <col min="773" max="773" width="16.109375" style="2" customWidth="1"/>
    <col min="774" max="774" width="28.109375" style="2" customWidth="1"/>
    <col min="775" max="1024" width="9.109375" style="2"/>
    <col min="1025" max="1025" width="9.5546875" style="2" customWidth="1"/>
    <col min="1026" max="1026" width="32.88671875" style="2" customWidth="1"/>
    <col min="1027" max="1027" width="29.33203125" style="2" customWidth="1"/>
    <col min="1028" max="1028" width="12.3320312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9.5546875" style="2" customWidth="1"/>
    <col min="1282" max="1282" width="32.88671875" style="2" customWidth="1"/>
    <col min="1283" max="1283" width="29.33203125" style="2" customWidth="1"/>
    <col min="1284" max="1284" width="12.3320312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9.5546875" style="2" customWidth="1"/>
    <col min="1538" max="1538" width="32.88671875" style="2" customWidth="1"/>
    <col min="1539" max="1539" width="29.33203125" style="2" customWidth="1"/>
    <col min="1540" max="1540" width="12.3320312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9.5546875" style="2" customWidth="1"/>
    <col min="1794" max="1794" width="32.88671875" style="2" customWidth="1"/>
    <col min="1795" max="1795" width="29.33203125" style="2" customWidth="1"/>
    <col min="1796" max="1796" width="12.3320312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9.5546875" style="2" customWidth="1"/>
    <col min="2050" max="2050" width="32.88671875" style="2" customWidth="1"/>
    <col min="2051" max="2051" width="29.33203125" style="2" customWidth="1"/>
    <col min="2052" max="2052" width="12.3320312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9.5546875" style="2" customWidth="1"/>
    <col min="2306" max="2306" width="32.88671875" style="2" customWidth="1"/>
    <col min="2307" max="2307" width="29.33203125" style="2" customWidth="1"/>
    <col min="2308" max="2308" width="12.3320312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9.5546875" style="2" customWidth="1"/>
    <col min="2562" max="2562" width="32.88671875" style="2" customWidth="1"/>
    <col min="2563" max="2563" width="29.33203125" style="2" customWidth="1"/>
    <col min="2564" max="2564" width="12.3320312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9.5546875" style="2" customWidth="1"/>
    <col min="2818" max="2818" width="32.88671875" style="2" customWidth="1"/>
    <col min="2819" max="2819" width="29.33203125" style="2" customWidth="1"/>
    <col min="2820" max="2820" width="12.3320312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9.5546875" style="2" customWidth="1"/>
    <col min="3074" max="3074" width="32.88671875" style="2" customWidth="1"/>
    <col min="3075" max="3075" width="29.33203125" style="2" customWidth="1"/>
    <col min="3076" max="3076" width="12.3320312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9.5546875" style="2" customWidth="1"/>
    <col min="3330" max="3330" width="32.88671875" style="2" customWidth="1"/>
    <col min="3331" max="3331" width="29.33203125" style="2" customWidth="1"/>
    <col min="3332" max="3332" width="12.3320312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9.5546875" style="2" customWidth="1"/>
    <col min="3586" max="3586" width="32.88671875" style="2" customWidth="1"/>
    <col min="3587" max="3587" width="29.33203125" style="2" customWidth="1"/>
    <col min="3588" max="3588" width="12.3320312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9.5546875" style="2" customWidth="1"/>
    <col min="3842" max="3842" width="32.88671875" style="2" customWidth="1"/>
    <col min="3843" max="3843" width="29.33203125" style="2" customWidth="1"/>
    <col min="3844" max="3844" width="12.3320312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9.5546875" style="2" customWidth="1"/>
    <col min="4098" max="4098" width="32.88671875" style="2" customWidth="1"/>
    <col min="4099" max="4099" width="29.33203125" style="2" customWidth="1"/>
    <col min="4100" max="4100" width="12.3320312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9.5546875" style="2" customWidth="1"/>
    <col min="4354" max="4354" width="32.88671875" style="2" customWidth="1"/>
    <col min="4355" max="4355" width="29.33203125" style="2" customWidth="1"/>
    <col min="4356" max="4356" width="12.3320312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9.5546875" style="2" customWidth="1"/>
    <col min="4610" max="4610" width="32.88671875" style="2" customWidth="1"/>
    <col min="4611" max="4611" width="29.33203125" style="2" customWidth="1"/>
    <col min="4612" max="4612" width="12.3320312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9.5546875" style="2" customWidth="1"/>
    <col min="4866" max="4866" width="32.88671875" style="2" customWidth="1"/>
    <col min="4867" max="4867" width="29.33203125" style="2" customWidth="1"/>
    <col min="4868" max="4868" width="12.3320312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9.5546875" style="2" customWidth="1"/>
    <col min="5122" max="5122" width="32.88671875" style="2" customWidth="1"/>
    <col min="5123" max="5123" width="29.33203125" style="2" customWidth="1"/>
    <col min="5124" max="5124" width="12.3320312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9.5546875" style="2" customWidth="1"/>
    <col min="5378" max="5378" width="32.88671875" style="2" customWidth="1"/>
    <col min="5379" max="5379" width="29.33203125" style="2" customWidth="1"/>
    <col min="5380" max="5380" width="12.3320312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9.5546875" style="2" customWidth="1"/>
    <col min="5634" max="5634" width="32.88671875" style="2" customWidth="1"/>
    <col min="5635" max="5635" width="29.33203125" style="2" customWidth="1"/>
    <col min="5636" max="5636" width="12.3320312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9.5546875" style="2" customWidth="1"/>
    <col min="5890" max="5890" width="32.88671875" style="2" customWidth="1"/>
    <col min="5891" max="5891" width="29.33203125" style="2" customWidth="1"/>
    <col min="5892" max="5892" width="12.3320312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9.5546875" style="2" customWidth="1"/>
    <col min="6146" max="6146" width="32.88671875" style="2" customWidth="1"/>
    <col min="6147" max="6147" width="29.33203125" style="2" customWidth="1"/>
    <col min="6148" max="6148" width="12.3320312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9.5546875" style="2" customWidth="1"/>
    <col min="6402" max="6402" width="32.88671875" style="2" customWidth="1"/>
    <col min="6403" max="6403" width="29.33203125" style="2" customWidth="1"/>
    <col min="6404" max="6404" width="12.3320312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9.5546875" style="2" customWidth="1"/>
    <col min="6658" max="6658" width="32.88671875" style="2" customWidth="1"/>
    <col min="6659" max="6659" width="29.33203125" style="2" customWidth="1"/>
    <col min="6660" max="6660" width="12.3320312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9.5546875" style="2" customWidth="1"/>
    <col min="6914" max="6914" width="32.88671875" style="2" customWidth="1"/>
    <col min="6915" max="6915" width="29.33203125" style="2" customWidth="1"/>
    <col min="6916" max="6916" width="12.3320312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9.5546875" style="2" customWidth="1"/>
    <col min="7170" max="7170" width="32.88671875" style="2" customWidth="1"/>
    <col min="7171" max="7171" width="29.33203125" style="2" customWidth="1"/>
    <col min="7172" max="7172" width="12.3320312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9.5546875" style="2" customWidth="1"/>
    <col min="7426" max="7426" width="32.88671875" style="2" customWidth="1"/>
    <col min="7427" max="7427" width="29.33203125" style="2" customWidth="1"/>
    <col min="7428" max="7428" width="12.3320312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9.5546875" style="2" customWidth="1"/>
    <col min="7682" max="7682" width="32.88671875" style="2" customWidth="1"/>
    <col min="7683" max="7683" width="29.33203125" style="2" customWidth="1"/>
    <col min="7684" max="7684" width="12.3320312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9.5546875" style="2" customWidth="1"/>
    <col min="7938" max="7938" width="32.88671875" style="2" customWidth="1"/>
    <col min="7939" max="7939" width="29.33203125" style="2" customWidth="1"/>
    <col min="7940" max="7940" width="12.3320312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9.5546875" style="2" customWidth="1"/>
    <col min="8194" max="8194" width="32.88671875" style="2" customWidth="1"/>
    <col min="8195" max="8195" width="29.33203125" style="2" customWidth="1"/>
    <col min="8196" max="8196" width="12.3320312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9.5546875" style="2" customWidth="1"/>
    <col min="8450" max="8450" width="32.88671875" style="2" customWidth="1"/>
    <col min="8451" max="8451" width="29.33203125" style="2" customWidth="1"/>
    <col min="8452" max="8452" width="12.3320312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9.5546875" style="2" customWidth="1"/>
    <col min="8706" max="8706" width="32.88671875" style="2" customWidth="1"/>
    <col min="8707" max="8707" width="29.33203125" style="2" customWidth="1"/>
    <col min="8708" max="8708" width="12.3320312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9.5546875" style="2" customWidth="1"/>
    <col min="8962" max="8962" width="32.88671875" style="2" customWidth="1"/>
    <col min="8963" max="8963" width="29.33203125" style="2" customWidth="1"/>
    <col min="8964" max="8964" width="12.3320312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9.5546875" style="2" customWidth="1"/>
    <col min="9218" max="9218" width="32.88671875" style="2" customWidth="1"/>
    <col min="9219" max="9219" width="29.33203125" style="2" customWidth="1"/>
    <col min="9220" max="9220" width="12.3320312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9.5546875" style="2" customWidth="1"/>
    <col min="9474" max="9474" width="32.88671875" style="2" customWidth="1"/>
    <col min="9475" max="9475" width="29.33203125" style="2" customWidth="1"/>
    <col min="9476" max="9476" width="12.3320312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9.5546875" style="2" customWidth="1"/>
    <col min="9730" max="9730" width="32.88671875" style="2" customWidth="1"/>
    <col min="9731" max="9731" width="29.33203125" style="2" customWidth="1"/>
    <col min="9732" max="9732" width="12.3320312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9.5546875" style="2" customWidth="1"/>
    <col min="9986" max="9986" width="32.88671875" style="2" customWidth="1"/>
    <col min="9987" max="9987" width="29.33203125" style="2" customWidth="1"/>
    <col min="9988" max="9988" width="12.3320312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9.5546875" style="2" customWidth="1"/>
    <col min="10242" max="10242" width="32.88671875" style="2" customWidth="1"/>
    <col min="10243" max="10243" width="29.33203125" style="2" customWidth="1"/>
    <col min="10244" max="10244" width="12.3320312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9.5546875" style="2" customWidth="1"/>
    <col min="10498" max="10498" width="32.88671875" style="2" customWidth="1"/>
    <col min="10499" max="10499" width="29.33203125" style="2" customWidth="1"/>
    <col min="10500" max="10500" width="12.3320312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9.5546875" style="2" customWidth="1"/>
    <col min="10754" max="10754" width="32.88671875" style="2" customWidth="1"/>
    <col min="10755" max="10755" width="29.33203125" style="2" customWidth="1"/>
    <col min="10756" max="10756" width="12.3320312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9.5546875" style="2" customWidth="1"/>
    <col min="11010" max="11010" width="32.88671875" style="2" customWidth="1"/>
    <col min="11011" max="11011" width="29.33203125" style="2" customWidth="1"/>
    <col min="11012" max="11012" width="12.3320312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9.5546875" style="2" customWidth="1"/>
    <col min="11266" max="11266" width="32.88671875" style="2" customWidth="1"/>
    <col min="11267" max="11267" width="29.33203125" style="2" customWidth="1"/>
    <col min="11268" max="11268" width="12.3320312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9.5546875" style="2" customWidth="1"/>
    <col min="11522" max="11522" width="32.88671875" style="2" customWidth="1"/>
    <col min="11523" max="11523" width="29.33203125" style="2" customWidth="1"/>
    <col min="11524" max="11524" width="12.3320312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9.5546875" style="2" customWidth="1"/>
    <col min="11778" max="11778" width="32.88671875" style="2" customWidth="1"/>
    <col min="11779" max="11779" width="29.33203125" style="2" customWidth="1"/>
    <col min="11780" max="11780" width="12.3320312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9.5546875" style="2" customWidth="1"/>
    <col min="12034" max="12034" width="32.88671875" style="2" customWidth="1"/>
    <col min="12035" max="12035" width="29.33203125" style="2" customWidth="1"/>
    <col min="12036" max="12036" width="12.3320312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9.5546875" style="2" customWidth="1"/>
    <col min="12290" max="12290" width="32.88671875" style="2" customWidth="1"/>
    <col min="12291" max="12291" width="29.33203125" style="2" customWidth="1"/>
    <col min="12292" max="12292" width="12.3320312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9.5546875" style="2" customWidth="1"/>
    <col min="12546" max="12546" width="32.88671875" style="2" customWidth="1"/>
    <col min="12547" max="12547" width="29.33203125" style="2" customWidth="1"/>
    <col min="12548" max="12548" width="12.3320312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9.5546875" style="2" customWidth="1"/>
    <col min="12802" max="12802" width="32.88671875" style="2" customWidth="1"/>
    <col min="12803" max="12803" width="29.33203125" style="2" customWidth="1"/>
    <col min="12804" max="12804" width="12.3320312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9.5546875" style="2" customWidth="1"/>
    <col min="13058" max="13058" width="32.88671875" style="2" customWidth="1"/>
    <col min="13059" max="13059" width="29.33203125" style="2" customWidth="1"/>
    <col min="13060" max="13060" width="12.3320312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9.5546875" style="2" customWidth="1"/>
    <col min="13314" max="13314" width="32.88671875" style="2" customWidth="1"/>
    <col min="13315" max="13315" width="29.33203125" style="2" customWidth="1"/>
    <col min="13316" max="13316" width="12.3320312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9.5546875" style="2" customWidth="1"/>
    <col min="13570" max="13570" width="32.88671875" style="2" customWidth="1"/>
    <col min="13571" max="13571" width="29.33203125" style="2" customWidth="1"/>
    <col min="13572" max="13572" width="12.3320312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9.5546875" style="2" customWidth="1"/>
    <col min="13826" max="13826" width="32.88671875" style="2" customWidth="1"/>
    <col min="13827" max="13827" width="29.33203125" style="2" customWidth="1"/>
    <col min="13828" max="13828" width="12.3320312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9.5546875" style="2" customWidth="1"/>
    <col min="14082" max="14082" width="32.88671875" style="2" customWidth="1"/>
    <col min="14083" max="14083" width="29.33203125" style="2" customWidth="1"/>
    <col min="14084" max="14084" width="12.3320312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9.5546875" style="2" customWidth="1"/>
    <col min="14338" max="14338" width="32.88671875" style="2" customWidth="1"/>
    <col min="14339" max="14339" width="29.33203125" style="2" customWidth="1"/>
    <col min="14340" max="14340" width="12.3320312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9.5546875" style="2" customWidth="1"/>
    <col min="14594" max="14594" width="32.88671875" style="2" customWidth="1"/>
    <col min="14595" max="14595" width="29.33203125" style="2" customWidth="1"/>
    <col min="14596" max="14596" width="12.3320312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9.5546875" style="2" customWidth="1"/>
    <col min="14850" max="14850" width="32.88671875" style="2" customWidth="1"/>
    <col min="14851" max="14851" width="29.33203125" style="2" customWidth="1"/>
    <col min="14852" max="14852" width="12.3320312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9.5546875" style="2" customWidth="1"/>
    <col min="15106" max="15106" width="32.88671875" style="2" customWidth="1"/>
    <col min="15107" max="15107" width="29.33203125" style="2" customWidth="1"/>
    <col min="15108" max="15108" width="12.3320312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9.5546875" style="2" customWidth="1"/>
    <col min="15362" max="15362" width="32.88671875" style="2" customWidth="1"/>
    <col min="15363" max="15363" width="29.33203125" style="2" customWidth="1"/>
    <col min="15364" max="15364" width="12.3320312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9.5546875" style="2" customWidth="1"/>
    <col min="15618" max="15618" width="32.88671875" style="2" customWidth="1"/>
    <col min="15619" max="15619" width="29.33203125" style="2" customWidth="1"/>
    <col min="15620" max="15620" width="12.3320312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9.5546875" style="2" customWidth="1"/>
    <col min="15874" max="15874" width="32.88671875" style="2" customWidth="1"/>
    <col min="15875" max="15875" width="29.33203125" style="2" customWidth="1"/>
    <col min="15876" max="15876" width="12.3320312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9.5546875" style="2" customWidth="1"/>
    <col min="16130" max="16130" width="32.88671875" style="2" customWidth="1"/>
    <col min="16131" max="16131" width="29.33203125" style="2" customWidth="1"/>
    <col min="16132" max="16132" width="12.3320312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738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732</v>
      </c>
      <c r="B4" s="12" t="s">
        <v>731</v>
      </c>
      <c r="C4" s="12" t="s">
        <v>737</v>
      </c>
      <c r="D4" s="71">
        <v>2700</v>
      </c>
      <c r="E4" s="14">
        <v>14</v>
      </c>
      <c r="F4" s="70">
        <v>37800</v>
      </c>
    </row>
    <row r="5" spans="1:6" ht="12.75" customHeight="1" x14ac:dyDescent="0.25">
      <c r="A5" s="72" t="s">
        <v>732</v>
      </c>
      <c r="B5" s="12" t="s">
        <v>731</v>
      </c>
      <c r="C5" s="12" t="s">
        <v>736</v>
      </c>
      <c r="D5" s="71">
        <v>2350</v>
      </c>
      <c r="E5" s="14">
        <v>10</v>
      </c>
      <c r="F5" s="70">
        <v>23500</v>
      </c>
    </row>
    <row r="6" spans="1:6" ht="12.75" customHeight="1" x14ac:dyDescent="0.25">
      <c r="A6" s="72" t="s">
        <v>732</v>
      </c>
      <c r="B6" s="12" t="s">
        <v>731</v>
      </c>
      <c r="C6" s="12" t="s">
        <v>735</v>
      </c>
      <c r="D6" s="71">
        <v>2350</v>
      </c>
      <c r="E6" s="14">
        <v>25</v>
      </c>
      <c r="F6" s="70">
        <v>58750</v>
      </c>
    </row>
    <row r="7" spans="1:6" ht="12.75" customHeight="1" x14ac:dyDescent="0.25">
      <c r="A7" s="72" t="s">
        <v>732</v>
      </c>
      <c r="B7" s="12" t="s">
        <v>731</v>
      </c>
      <c r="C7" s="12" t="s">
        <v>734</v>
      </c>
      <c r="D7" s="71">
        <v>1995</v>
      </c>
      <c r="E7" s="14">
        <v>37</v>
      </c>
      <c r="F7" s="70">
        <v>73815</v>
      </c>
    </row>
    <row r="8" spans="1:6" ht="12.75" customHeight="1" x14ac:dyDescent="0.25">
      <c r="A8" s="72" t="s">
        <v>732</v>
      </c>
      <c r="B8" s="12" t="s">
        <v>731</v>
      </c>
      <c r="C8" s="12" t="s">
        <v>733</v>
      </c>
      <c r="D8" s="71">
        <v>2350</v>
      </c>
      <c r="E8" s="14">
        <v>33</v>
      </c>
      <c r="F8" s="70">
        <v>77550</v>
      </c>
    </row>
    <row r="9" spans="1:6" ht="12.75" customHeight="1" x14ac:dyDescent="0.25">
      <c r="A9" s="72" t="s">
        <v>732</v>
      </c>
      <c r="B9" s="12" t="s">
        <v>731</v>
      </c>
      <c r="C9" s="12" t="s">
        <v>730</v>
      </c>
      <c r="D9" s="71">
        <v>2380</v>
      </c>
      <c r="E9" s="14">
        <v>8</v>
      </c>
      <c r="F9" s="70">
        <v>19040</v>
      </c>
    </row>
    <row r="10" spans="1:6" ht="12.75" customHeight="1" x14ac:dyDescent="0.25">
      <c r="A10" s="8"/>
      <c r="B10" s="9"/>
      <c r="C10" s="9"/>
      <c r="D10" s="10"/>
      <c r="E10" s="69">
        <f>SUM($E$4:$E$9)/1</f>
        <v>127</v>
      </c>
      <c r="F10" s="11">
        <f>SUM($F$4:$F$9)/1</f>
        <v>290455</v>
      </c>
    </row>
    <row r="11" spans="1:6" ht="12.75" customHeight="1" x14ac:dyDescent="0.25">
      <c r="A11" s="72" t="s">
        <v>728</v>
      </c>
      <c r="B11" s="12" t="s">
        <v>727</v>
      </c>
      <c r="C11" s="12" t="s">
        <v>729</v>
      </c>
      <c r="D11" s="71">
        <v>1260</v>
      </c>
      <c r="E11" s="14">
        <v>2</v>
      </c>
      <c r="F11" s="70">
        <v>2520</v>
      </c>
    </row>
    <row r="12" spans="1:6" ht="12.75" customHeight="1" x14ac:dyDescent="0.25">
      <c r="A12" s="72" t="s">
        <v>728</v>
      </c>
      <c r="B12" s="12" t="s">
        <v>727</v>
      </c>
      <c r="C12" s="12" t="s">
        <v>726</v>
      </c>
      <c r="D12" s="71">
        <v>1070</v>
      </c>
      <c r="E12" s="14">
        <v>5</v>
      </c>
      <c r="F12" s="70">
        <v>5350</v>
      </c>
    </row>
    <row r="13" spans="1:6" ht="12.75" customHeight="1" x14ac:dyDescent="0.25">
      <c r="A13" s="8"/>
      <c r="B13" s="9"/>
      <c r="C13" s="9"/>
      <c r="D13" s="10"/>
      <c r="E13" s="69">
        <f>SUM($E$11:$E$12)/1</f>
        <v>7</v>
      </c>
      <c r="F13" s="11">
        <f>SUM($F$11:$F$12)/1</f>
        <v>7870</v>
      </c>
    </row>
    <row r="14" spans="1:6" ht="12.75" customHeight="1" thickBot="1" x14ac:dyDescent="0.3">
      <c r="A14" s="68"/>
      <c r="B14" s="67"/>
      <c r="C14" s="67"/>
      <c r="D14" s="66"/>
      <c r="E14" s="65">
        <f>SUM($E$4:$E$13)/2</f>
        <v>134</v>
      </c>
      <c r="F14" s="81">
        <f>SUM($F$4:$F$13)/2</f>
        <v>298325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F14"/>
  <sheetViews>
    <sheetView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9.5546875" style="2" customWidth="1"/>
    <col min="258" max="258" width="32.88671875" style="2" customWidth="1"/>
    <col min="259" max="259" width="29.33203125" style="2" customWidth="1"/>
    <col min="260" max="260" width="11.33203125" style="2" customWidth="1"/>
    <col min="261" max="261" width="16.109375" style="2" customWidth="1"/>
    <col min="262" max="262" width="28.109375" style="2" customWidth="1"/>
    <col min="263" max="512" width="9.109375" style="2"/>
    <col min="513" max="513" width="9.5546875" style="2" customWidth="1"/>
    <col min="514" max="514" width="32.88671875" style="2" customWidth="1"/>
    <col min="515" max="515" width="29.33203125" style="2" customWidth="1"/>
    <col min="516" max="516" width="11.33203125" style="2" customWidth="1"/>
    <col min="517" max="517" width="16.109375" style="2" customWidth="1"/>
    <col min="518" max="518" width="28.109375" style="2" customWidth="1"/>
    <col min="519" max="768" width="9.109375" style="2"/>
    <col min="769" max="769" width="9.5546875" style="2" customWidth="1"/>
    <col min="770" max="770" width="32.88671875" style="2" customWidth="1"/>
    <col min="771" max="771" width="29.33203125" style="2" customWidth="1"/>
    <col min="772" max="772" width="11.33203125" style="2" customWidth="1"/>
    <col min="773" max="773" width="16.109375" style="2" customWidth="1"/>
    <col min="774" max="774" width="28.109375" style="2" customWidth="1"/>
    <col min="775" max="1024" width="9.109375" style="2"/>
    <col min="1025" max="1025" width="9.5546875" style="2" customWidth="1"/>
    <col min="1026" max="1026" width="32.88671875" style="2" customWidth="1"/>
    <col min="1027" max="1027" width="29.33203125" style="2" customWidth="1"/>
    <col min="1028" max="1028" width="11.3320312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9.5546875" style="2" customWidth="1"/>
    <col min="1282" max="1282" width="32.88671875" style="2" customWidth="1"/>
    <col min="1283" max="1283" width="29.33203125" style="2" customWidth="1"/>
    <col min="1284" max="1284" width="11.3320312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9.5546875" style="2" customWidth="1"/>
    <col min="1538" max="1538" width="32.88671875" style="2" customWidth="1"/>
    <col min="1539" max="1539" width="29.33203125" style="2" customWidth="1"/>
    <col min="1540" max="1540" width="11.3320312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9.5546875" style="2" customWidth="1"/>
    <col min="1794" max="1794" width="32.88671875" style="2" customWidth="1"/>
    <col min="1795" max="1795" width="29.33203125" style="2" customWidth="1"/>
    <col min="1796" max="1796" width="11.3320312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9.5546875" style="2" customWidth="1"/>
    <col min="2050" max="2050" width="32.88671875" style="2" customWidth="1"/>
    <col min="2051" max="2051" width="29.33203125" style="2" customWidth="1"/>
    <col min="2052" max="2052" width="11.3320312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9.5546875" style="2" customWidth="1"/>
    <col min="2306" max="2306" width="32.88671875" style="2" customWidth="1"/>
    <col min="2307" max="2307" width="29.33203125" style="2" customWidth="1"/>
    <col min="2308" max="2308" width="11.3320312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9.5546875" style="2" customWidth="1"/>
    <col min="2562" max="2562" width="32.88671875" style="2" customWidth="1"/>
    <col min="2563" max="2563" width="29.33203125" style="2" customWidth="1"/>
    <col min="2564" max="2564" width="11.3320312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9.5546875" style="2" customWidth="1"/>
    <col min="2818" max="2818" width="32.88671875" style="2" customWidth="1"/>
    <col min="2819" max="2819" width="29.33203125" style="2" customWidth="1"/>
    <col min="2820" max="2820" width="11.3320312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9.5546875" style="2" customWidth="1"/>
    <col min="3074" max="3074" width="32.88671875" style="2" customWidth="1"/>
    <col min="3075" max="3075" width="29.33203125" style="2" customWidth="1"/>
    <col min="3076" max="3076" width="11.3320312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9.5546875" style="2" customWidth="1"/>
    <col min="3330" max="3330" width="32.88671875" style="2" customWidth="1"/>
    <col min="3331" max="3331" width="29.33203125" style="2" customWidth="1"/>
    <col min="3332" max="3332" width="11.3320312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9.5546875" style="2" customWidth="1"/>
    <col min="3586" max="3586" width="32.88671875" style="2" customWidth="1"/>
    <col min="3587" max="3587" width="29.33203125" style="2" customWidth="1"/>
    <col min="3588" max="3588" width="11.3320312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9.5546875" style="2" customWidth="1"/>
    <col min="3842" max="3842" width="32.88671875" style="2" customWidth="1"/>
    <col min="3843" max="3843" width="29.33203125" style="2" customWidth="1"/>
    <col min="3844" max="3844" width="11.3320312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9.5546875" style="2" customWidth="1"/>
    <col min="4098" max="4098" width="32.88671875" style="2" customWidth="1"/>
    <col min="4099" max="4099" width="29.33203125" style="2" customWidth="1"/>
    <col min="4100" max="4100" width="11.3320312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9.5546875" style="2" customWidth="1"/>
    <col min="4354" max="4354" width="32.88671875" style="2" customWidth="1"/>
    <col min="4355" max="4355" width="29.33203125" style="2" customWidth="1"/>
    <col min="4356" max="4356" width="11.3320312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9.5546875" style="2" customWidth="1"/>
    <col min="4610" max="4610" width="32.88671875" style="2" customWidth="1"/>
    <col min="4611" max="4611" width="29.33203125" style="2" customWidth="1"/>
    <col min="4612" max="4612" width="11.3320312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9.5546875" style="2" customWidth="1"/>
    <col min="4866" max="4866" width="32.88671875" style="2" customWidth="1"/>
    <col min="4867" max="4867" width="29.33203125" style="2" customWidth="1"/>
    <col min="4868" max="4868" width="11.3320312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9.5546875" style="2" customWidth="1"/>
    <col min="5122" max="5122" width="32.88671875" style="2" customWidth="1"/>
    <col min="5123" max="5123" width="29.33203125" style="2" customWidth="1"/>
    <col min="5124" max="5124" width="11.3320312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9.5546875" style="2" customWidth="1"/>
    <col min="5378" max="5378" width="32.88671875" style="2" customWidth="1"/>
    <col min="5379" max="5379" width="29.33203125" style="2" customWidth="1"/>
    <col min="5380" max="5380" width="11.3320312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9.5546875" style="2" customWidth="1"/>
    <col min="5634" max="5634" width="32.88671875" style="2" customWidth="1"/>
    <col min="5635" max="5635" width="29.33203125" style="2" customWidth="1"/>
    <col min="5636" max="5636" width="11.3320312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9.5546875" style="2" customWidth="1"/>
    <col min="5890" max="5890" width="32.88671875" style="2" customWidth="1"/>
    <col min="5891" max="5891" width="29.33203125" style="2" customWidth="1"/>
    <col min="5892" max="5892" width="11.3320312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9.5546875" style="2" customWidth="1"/>
    <col min="6146" max="6146" width="32.88671875" style="2" customWidth="1"/>
    <col min="6147" max="6147" width="29.33203125" style="2" customWidth="1"/>
    <col min="6148" max="6148" width="11.3320312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9.5546875" style="2" customWidth="1"/>
    <col min="6402" max="6402" width="32.88671875" style="2" customWidth="1"/>
    <col min="6403" max="6403" width="29.33203125" style="2" customWidth="1"/>
    <col min="6404" max="6404" width="11.3320312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9.5546875" style="2" customWidth="1"/>
    <col min="6658" max="6658" width="32.88671875" style="2" customWidth="1"/>
    <col min="6659" max="6659" width="29.33203125" style="2" customWidth="1"/>
    <col min="6660" max="6660" width="11.3320312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9.5546875" style="2" customWidth="1"/>
    <col min="6914" max="6914" width="32.88671875" style="2" customWidth="1"/>
    <col min="6915" max="6915" width="29.33203125" style="2" customWidth="1"/>
    <col min="6916" max="6916" width="11.3320312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9.5546875" style="2" customWidth="1"/>
    <col min="7170" max="7170" width="32.88671875" style="2" customWidth="1"/>
    <col min="7171" max="7171" width="29.33203125" style="2" customWidth="1"/>
    <col min="7172" max="7172" width="11.3320312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9.5546875" style="2" customWidth="1"/>
    <col min="7426" max="7426" width="32.88671875" style="2" customWidth="1"/>
    <col min="7427" max="7427" width="29.33203125" style="2" customWidth="1"/>
    <col min="7428" max="7428" width="11.3320312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9.5546875" style="2" customWidth="1"/>
    <col min="7682" max="7682" width="32.88671875" style="2" customWidth="1"/>
    <col min="7683" max="7683" width="29.33203125" style="2" customWidth="1"/>
    <col min="7684" max="7684" width="11.3320312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9.5546875" style="2" customWidth="1"/>
    <col min="7938" max="7938" width="32.88671875" style="2" customWidth="1"/>
    <col min="7939" max="7939" width="29.33203125" style="2" customWidth="1"/>
    <col min="7940" max="7940" width="11.3320312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9.5546875" style="2" customWidth="1"/>
    <col min="8194" max="8194" width="32.88671875" style="2" customWidth="1"/>
    <col min="8195" max="8195" width="29.33203125" style="2" customWidth="1"/>
    <col min="8196" max="8196" width="11.3320312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9.5546875" style="2" customWidth="1"/>
    <col min="8450" max="8450" width="32.88671875" style="2" customWidth="1"/>
    <col min="8451" max="8451" width="29.33203125" style="2" customWidth="1"/>
    <col min="8452" max="8452" width="11.3320312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9.5546875" style="2" customWidth="1"/>
    <col min="8706" max="8706" width="32.88671875" style="2" customWidth="1"/>
    <col min="8707" max="8707" width="29.33203125" style="2" customWidth="1"/>
    <col min="8708" max="8708" width="11.3320312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9.5546875" style="2" customWidth="1"/>
    <col min="8962" max="8962" width="32.88671875" style="2" customWidth="1"/>
    <col min="8963" max="8963" width="29.33203125" style="2" customWidth="1"/>
    <col min="8964" max="8964" width="11.3320312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9.5546875" style="2" customWidth="1"/>
    <col min="9218" max="9218" width="32.88671875" style="2" customWidth="1"/>
    <col min="9219" max="9219" width="29.33203125" style="2" customWidth="1"/>
    <col min="9220" max="9220" width="11.3320312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9.5546875" style="2" customWidth="1"/>
    <col min="9474" max="9474" width="32.88671875" style="2" customWidth="1"/>
    <col min="9475" max="9475" width="29.33203125" style="2" customWidth="1"/>
    <col min="9476" max="9476" width="11.3320312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9.5546875" style="2" customWidth="1"/>
    <col min="9730" max="9730" width="32.88671875" style="2" customWidth="1"/>
    <col min="9731" max="9731" width="29.33203125" style="2" customWidth="1"/>
    <col min="9732" max="9732" width="11.3320312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9.5546875" style="2" customWidth="1"/>
    <col min="9986" max="9986" width="32.88671875" style="2" customWidth="1"/>
    <col min="9987" max="9987" width="29.33203125" style="2" customWidth="1"/>
    <col min="9988" max="9988" width="11.3320312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9.5546875" style="2" customWidth="1"/>
    <col min="10242" max="10242" width="32.88671875" style="2" customWidth="1"/>
    <col min="10243" max="10243" width="29.33203125" style="2" customWidth="1"/>
    <col min="10244" max="10244" width="11.3320312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9.5546875" style="2" customWidth="1"/>
    <col min="10498" max="10498" width="32.88671875" style="2" customWidth="1"/>
    <col min="10499" max="10499" width="29.33203125" style="2" customWidth="1"/>
    <col min="10500" max="10500" width="11.3320312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9.5546875" style="2" customWidth="1"/>
    <col min="10754" max="10754" width="32.88671875" style="2" customWidth="1"/>
    <col min="10755" max="10755" width="29.33203125" style="2" customWidth="1"/>
    <col min="10756" max="10756" width="11.3320312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9.5546875" style="2" customWidth="1"/>
    <col min="11010" max="11010" width="32.88671875" style="2" customWidth="1"/>
    <col min="11011" max="11011" width="29.33203125" style="2" customWidth="1"/>
    <col min="11012" max="11012" width="11.3320312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9.5546875" style="2" customWidth="1"/>
    <col min="11266" max="11266" width="32.88671875" style="2" customWidth="1"/>
    <col min="11267" max="11267" width="29.33203125" style="2" customWidth="1"/>
    <col min="11268" max="11268" width="11.3320312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9.5546875" style="2" customWidth="1"/>
    <col min="11522" max="11522" width="32.88671875" style="2" customWidth="1"/>
    <col min="11523" max="11523" width="29.33203125" style="2" customWidth="1"/>
    <col min="11524" max="11524" width="11.3320312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9.5546875" style="2" customWidth="1"/>
    <col min="11778" max="11778" width="32.88671875" style="2" customWidth="1"/>
    <col min="11779" max="11779" width="29.33203125" style="2" customWidth="1"/>
    <col min="11780" max="11780" width="11.3320312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9.5546875" style="2" customWidth="1"/>
    <col min="12034" max="12034" width="32.88671875" style="2" customWidth="1"/>
    <col min="12035" max="12035" width="29.33203125" style="2" customWidth="1"/>
    <col min="12036" max="12036" width="11.3320312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9.5546875" style="2" customWidth="1"/>
    <col min="12290" max="12290" width="32.88671875" style="2" customWidth="1"/>
    <col min="12291" max="12291" width="29.33203125" style="2" customWidth="1"/>
    <col min="12292" max="12292" width="11.3320312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9.5546875" style="2" customWidth="1"/>
    <col min="12546" max="12546" width="32.88671875" style="2" customWidth="1"/>
    <col min="12547" max="12547" width="29.33203125" style="2" customWidth="1"/>
    <col min="12548" max="12548" width="11.3320312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9.5546875" style="2" customWidth="1"/>
    <col min="12802" max="12802" width="32.88671875" style="2" customWidth="1"/>
    <col min="12803" max="12803" width="29.33203125" style="2" customWidth="1"/>
    <col min="12804" max="12804" width="11.3320312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9.5546875" style="2" customWidth="1"/>
    <col min="13058" max="13058" width="32.88671875" style="2" customWidth="1"/>
    <col min="13059" max="13059" width="29.33203125" style="2" customWidth="1"/>
    <col min="13060" max="13060" width="11.3320312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9.5546875" style="2" customWidth="1"/>
    <col min="13314" max="13314" width="32.88671875" style="2" customWidth="1"/>
    <col min="13315" max="13315" width="29.33203125" style="2" customWidth="1"/>
    <col min="13316" max="13316" width="11.3320312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9.5546875" style="2" customWidth="1"/>
    <col min="13570" max="13570" width="32.88671875" style="2" customWidth="1"/>
    <col min="13571" max="13571" width="29.33203125" style="2" customWidth="1"/>
    <col min="13572" max="13572" width="11.3320312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9.5546875" style="2" customWidth="1"/>
    <col min="13826" max="13826" width="32.88671875" style="2" customWidth="1"/>
    <col min="13827" max="13827" width="29.33203125" style="2" customWidth="1"/>
    <col min="13828" max="13828" width="11.3320312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9.5546875" style="2" customWidth="1"/>
    <col min="14082" max="14082" width="32.88671875" style="2" customWidth="1"/>
    <col min="14083" max="14083" width="29.33203125" style="2" customWidth="1"/>
    <col min="14084" max="14084" width="11.3320312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9.5546875" style="2" customWidth="1"/>
    <col min="14338" max="14338" width="32.88671875" style="2" customWidth="1"/>
    <col min="14339" max="14339" width="29.33203125" style="2" customWidth="1"/>
    <col min="14340" max="14340" width="11.3320312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9.5546875" style="2" customWidth="1"/>
    <col min="14594" max="14594" width="32.88671875" style="2" customWidth="1"/>
    <col min="14595" max="14595" width="29.33203125" style="2" customWidth="1"/>
    <col min="14596" max="14596" width="11.3320312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9.5546875" style="2" customWidth="1"/>
    <col min="14850" max="14850" width="32.88671875" style="2" customWidth="1"/>
    <col min="14851" max="14851" width="29.33203125" style="2" customWidth="1"/>
    <col min="14852" max="14852" width="11.3320312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9.5546875" style="2" customWidth="1"/>
    <col min="15106" max="15106" width="32.88671875" style="2" customWidth="1"/>
    <col min="15107" max="15107" width="29.33203125" style="2" customWidth="1"/>
    <col min="15108" max="15108" width="11.3320312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9.5546875" style="2" customWidth="1"/>
    <col min="15362" max="15362" width="32.88671875" style="2" customWidth="1"/>
    <col min="15363" max="15363" width="29.33203125" style="2" customWidth="1"/>
    <col min="15364" max="15364" width="11.3320312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9.5546875" style="2" customWidth="1"/>
    <col min="15618" max="15618" width="32.88671875" style="2" customWidth="1"/>
    <col min="15619" max="15619" width="29.33203125" style="2" customWidth="1"/>
    <col min="15620" max="15620" width="11.3320312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9.5546875" style="2" customWidth="1"/>
    <col min="15874" max="15874" width="32.88671875" style="2" customWidth="1"/>
    <col min="15875" max="15875" width="29.33203125" style="2" customWidth="1"/>
    <col min="15876" max="15876" width="11.3320312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9.5546875" style="2" customWidth="1"/>
    <col min="16130" max="16130" width="32.88671875" style="2" customWidth="1"/>
    <col min="16131" max="16131" width="29.33203125" style="2" customWidth="1"/>
    <col min="16132" max="16132" width="11.3320312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745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741</v>
      </c>
      <c r="B4" s="12" t="s">
        <v>740</v>
      </c>
      <c r="C4" s="12" t="s">
        <v>744</v>
      </c>
      <c r="D4" s="71">
        <v>95648.08</v>
      </c>
      <c r="E4" s="14">
        <v>4</v>
      </c>
      <c r="F4" s="70">
        <v>382592.31</v>
      </c>
    </row>
    <row r="5" spans="1:6" ht="12.75" customHeight="1" x14ac:dyDescent="0.25">
      <c r="A5" s="72" t="s">
        <v>741</v>
      </c>
      <c r="B5" s="12" t="s">
        <v>740</v>
      </c>
      <c r="C5" s="12" t="s">
        <v>743</v>
      </c>
      <c r="D5" s="71">
        <v>99000</v>
      </c>
      <c r="E5" s="14">
        <v>5</v>
      </c>
      <c r="F5" s="70">
        <v>495000</v>
      </c>
    </row>
    <row r="6" spans="1:6" ht="12.75" customHeight="1" x14ac:dyDescent="0.25">
      <c r="A6" s="72" t="s">
        <v>741</v>
      </c>
      <c r="B6" s="12" t="s">
        <v>740</v>
      </c>
      <c r="C6" s="12" t="s">
        <v>742</v>
      </c>
      <c r="D6" s="71">
        <v>91146.84</v>
      </c>
      <c r="E6" s="14">
        <v>4</v>
      </c>
      <c r="F6" s="70">
        <v>364587.34</v>
      </c>
    </row>
    <row r="7" spans="1:6" ht="12.75" customHeight="1" x14ac:dyDescent="0.25">
      <c r="A7" s="72" t="s">
        <v>741</v>
      </c>
      <c r="B7" s="12" t="s">
        <v>740</v>
      </c>
      <c r="C7" s="12" t="s">
        <v>739</v>
      </c>
      <c r="D7" s="71">
        <v>99000</v>
      </c>
      <c r="E7" s="14">
        <v>4</v>
      </c>
      <c r="F7" s="70">
        <v>396000</v>
      </c>
    </row>
    <row r="8" spans="1:6" ht="12.75" customHeight="1" x14ac:dyDescent="0.25">
      <c r="A8" s="8"/>
      <c r="B8" s="9"/>
      <c r="C8" s="9"/>
      <c r="D8" s="10"/>
      <c r="E8" s="69">
        <f>SUM($E$4:$E$7)/1</f>
        <v>17</v>
      </c>
      <c r="F8" s="11">
        <f>SUM($F$4:$F$7)/1</f>
        <v>1638179.6500000001</v>
      </c>
    </row>
    <row r="9" spans="1:6" ht="12.75" customHeight="1" thickBot="1" x14ac:dyDescent="0.3">
      <c r="A9" s="68"/>
      <c r="B9" s="67"/>
      <c r="C9" s="67"/>
      <c r="D9" s="66"/>
      <c r="E9" s="65">
        <f>SUM($E$4:$E$8)/2</f>
        <v>17</v>
      </c>
      <c r="F9" s="81">
        <f>SUM($F$4:$F$8)/2</f>
        <v>1638179.6500000001</v>
      </c>
    </row>
    <row r="14" spans="1:6" x14ac:dyDescent="0.25">
      <c r="F14" s="89"/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G15"/>
  <sheetViews>
    <sheetView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9.5546875" style="2" customWidth="1"/>
    <col min="258" max="258" width="32.88671875" style="2" customWidth="1"/>
    <col min="259" max="259" width="29.33203125" style="2" customWidth="1"/>
    <col min="260" max="260" width="13.6640625" style="2" customWidth="1"/>
    <col min="261" max="261" width="16.109375" style="2" customWidth="1"/>
    <col min="262" max="262" width="28.109375" style="2" customWidth="1"/>
    <col min="263" max="512" width="9.109375" style="2"/>
    <col min="513" max="513" width="9.5546875" style="2" customWidth="1"/>
    <col min="514" max="514" width="32.88671875" style="2" customWidth="1"/>
    <col min="515" max="515" width="29.33203125" style="2" customWidth="1"/>
    <col min="516" max="516" width="13.6640625" style="2" customWidth="1"/>
    <col min="517" max="517" width="16.109375" style="2" customWidth="1"/>
    <col min="518" max="518" width="28.109375" style="2" customWidth="1"/>
    <col min="519" max="768" width="9.109375" style="2"/>
    <col min="769" max="769" width="9.5546875" style="2" customWidth="1"/>
    <col min="770" max="770" width="32.88671875" style="2" customWidth="1"/>
    <col min="771" max="771" width="29.33203125" style="2" customWidth="1"/>
    <col min="772" max="772" width="13.6640625" style="2" customWidth="1"/>
    <col min="773" max="773" width="16.109375" style="2" customWidth="1"/>
    <col min="774" max="774" width="28.109375" style="2" customWidth="1"/>
    <col min="775" max="1024" width="9.109375" style="2"/>
    <col min="1025" max="1025" width="9.5546875" style="2" customWidth="1"/>
    <col min="1026" max="1026" width="32.88671875" style="2" customWidth="1"/>
    <col min="1027" max="1027" width="29.33203125" style="2" customWidth="1"/>
    <col min="1028" max="1028" width="13.664062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9.5546875" style="2" customWidth="1"/>
    <col min="1282" max="1282" width="32.88671875" style="2" customWidth="1"/>
    <col min="1283" max="1283" width="29.33203125" style="2" customWidth="1"/>
    <col min="1284" max="1284" width="13.664062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9.5546875" style="2" customWidth="1"/>
    <col min="1538" max="1538" width="32.88671875" style="2" customWidth="1"/>
    <col min="1539" max="1539" width="29.33203125" style="2" customWidth="1"/>
    <col min="1540" max="1540" width="13.664062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9.5546875" style="2" customWidth="1"/>
    <col min="1794" max="1794" width="32.88671875" style="2" customWidth="1"/>
    <col min="1795" max="1795" width="29.33203125" style="2" customWidth="1"/>
    <col min="1796" max="1796" width="13.664062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9.5546875" style="2" customWidth="1"/>
    <col min="2050" max="2050" width="32.88671875" style="2" customWidth="1"/>
    <col min="2051" max="2051" width="29.33203125" style="2" customWidth="1"/>
    <col min="2052" max="2052" width="13.664062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9.5546875" style="2" customWidth="1"/>
    <col min="2306" max="2306" width="32.88671875" style="2" customWidth="1"/>
    <col min="2307" max="2307" width="29.33203125" style="2" customWidth="1"/>
    <col min="2308" max="2308" width="13.664062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9.5546875" style="2" customWidth="1"/>
    <col min="2562" max="2562" width="32.88671875" style="2" customWidth="1"/>
    <col min="2563" max="2563" width="29.33203125" style="2" customWidth="1"/>
    <col min="2564" max="2564" width="13.664062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9.5546875" style="2" customWidth="1"/>
    <col min="2818" max="2818" width="32.88671875" style="2" customWidth="1"/>
    <col min="2819" max="2819" width="29.33203125" style="2" customWidth="1"/>
    <col min="2820" max="2820" width="13.664062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9.5546875" style="2" customWidth="1"/>
    <col min="3074" max="3074" width="32.88671875" style="2" customWidth="1"/>
    <col min="3075" max="3075" width="29.33203125" style="2" customWidth="1"/>
    <col min="3076" max="3076" width="13.664062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9.5546875" style="2" customWidth="1"/>
    <col min="3330" max="3330" width="32.88671875" style="2" customWidth="1"/>
    <col min="3331" max="3331" width="29.33203125" style="2" customWidth="1"/>
    <col min="3332" max="3332" width="13.664062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9.5546875" style="2" customWidth="1"/>
    <col min="3586" max="3586" width="32.88671875" style="2" customWidth="1"/>
    <col min="3587" max="3587" width="29.33203125" style="2" customWidth="1"/>
    <col min="3588" max="3588" width="13.664062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9.5546875" style="2" customWidth="1"/>
    <col min="3842" max="3842" width="32.88671875" style="2" customWidth="1"/>
    <col min="3843" max="3843" width="29.33203125" style="2" customWidth="1"/>
    <col min="3844" max="3844" width="13.664062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9.5546875" style="2" customWidth="1"/>
    <col min="4098" max="4098" width="32.88671875" style="2" customWidth="1"/>
    <col min="4099" max="4099" width="29.33203125" style="2" customWidth="1"/>
    <col min="4100" max="4100" width="13.664062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9.5546875" style="2" customWidth="1"/>
    <col min="4354" max="4354" width="32.88671875" style="2" customWidth="1"/>
    <col min="4355" max="4355" width="29.33203125" style="2" customWidth="1"/>
    <col min="4356" max="4356" width="13.664062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9.5546875" style="2" customWidth="1"/>
    <col min="4610" max="4610" width="32.88671875" style="2" customWidth="1"/>
    <col min="4611" max="4611" width="29.33203125" style="2" customWidth="1"/>
    <col min="4612" max="4612" width="13.664062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9.5546875" style="2" customWidth="1"/>
    <col min="4866" max="4866" width="32.88671875" style="2" customWidth="1"/>
    <col min="4867" max="4867" width="29.33203125" style="2" customWidth="1"/>
    <col min="4868" max="4868" width="13.664062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9.5546875" style="2" customWidth="1"/>
    <col min="5122" max="5122" width="32.88671875" style="2" customWidth="1"/>
    <col min="5123" max="5123" width="29.33203125" style="2" customWidth="1"/>
    <col min="5124" max="5124" width="13.664062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9.5546875" style="2" customWidth="1"/>
    <col min="5378" max="5378" width="32.88671875" style="2" customWidth="1"/>
    <col min="5379" max="5379" width="29.33203125" style="2" customWidth="1"/>
    <col min="5380" max="5380" width="13.664062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9.5546875" style="2" customWidth="1"/>
    <col min="5634" max="5634" width="32.88671875" style="2" customWidth="1"/>
    <col min="5635" max="5635" width="29.33203125" style="2" customWidth="1"/>
    <col min="5636" max="5636" width="13.664062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9.5546875" style="2" customWidth="1"/>
    <col min="5890" max="5890" width="32.88671875" style="2" customWidth="1"/>
    <col min="5891" max="5891" width="29.33203125" style="2" customWidth="1"/>
    <col min="5892" max="5892" width="13.664062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9.5546875" style="2" customWidth="1"/>
    <col min="6146" max="6146" width="32.88671875" style="2" customWidth="1"/>
    <col min="6147" max="6147" width="29.33203125" style="2" customWidth="1"/>
    <col min="6148" max="6148" width="13.664062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9.5546875" style="2" customWidth="1"/>
    <col min="6402" max="6402" width="32.88671875" style="2" customWidth="1"/>
    <col min="6403" max="6403" width="29.33203125" style="2" customWidth="1"/>
    <col min="6404" max="6404" width="13.664062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9.5546875" style="2" customWidth="1"/>
    <col min="6658" max="6658" width="32.88671875" style="2" customWidth="1"/>
    <col min="6659" max="6659" width="29.33203125" style="2" customWidth="1"/>
    <col min="6660" max="6660" width="13.664062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9.5546875" style="2" customWidth="1"/>
    <col min="6914" max="6914" width="32.88671875" style="2" customWidth="1"/>
    <col min="6915" max="6915" width="29.33203125" style="2" customWidth="1"/>
    <col min="6916" max="6916" width="13.664062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9.5546875" style="2" customWidth="1"/>
    <col min="7170" max="7170" width="32.88671875" style="2" customWidth="1"/>
    <col min="7171" max="7171" width="29.33203125" style="2" customWidth="1"/>
    <col min="7172" max="7172" width="13.664062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9.5546875" style="2" customWidth="1"/>
    <col min="7426" max="7426" width="32.88671875" style="2" customWidth="1"/>
    <col min="7427" max="7427" width="29.33203125" style="2" customWidth="1"/>
    <col min="7428" max="7428" width="13.664062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9.5546875" style="2" customWidth="1"/>
    <col min="7682" max="7682" width="32.88671875" style="2" customWidth="1"/>
    <col min="7683" max="7683" width="29.33203125" style="2" customWidth="1"/>
    <col min="7684" max="7684" width="13.664062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9.5546875" style="2" customWidth="1"/>
    <col min="7938" max="7938" width="32.88671875" style="2" customWidth="1"/>
    <col min="7939" max="7939" width="29.33203125" style="2" customWidth="1"/>
    <col min="7940" max="7940" width="13.664062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9.5546875" style="2" customWidth="1"/>
    <col min="8194" max="8194" width="32.88671875" style="2" customWidth="1"/>
    <col min="8195" max="8195" width="29.33203125" style="2" customWidth="1"/>
    <col min="8196" max="8196" width="13.664062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9.5546875" style="2" customWidth="1"/>
    <col min="8450" max="8450" width="32.88671875" style="2" customWidth="1"/>
    <col min="8451" max="8451" width="29.33203125" style="2" customWidth="1"/>
    <col min="8452" max="8452" width="13.664062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9.5546875" style="2" customWidth="1"/>
    <col min="8706" max="8706" width="32.88671875" style="2" customWidth="1"/>
    <col min="8707" max="8707" width="29.33203125" style="2" customWidth="1"/>
    <col min="8708" max="8708" width="13.664062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9.5546875" style="2" customWidth="1"/>
    <col min="8962" max="8962" width="32.88671875" style="2" customWidth="1"/>
    <col min="8963" max="8963" width="29.33203125" style="2" customWidth="1"/>
    <col min="8964" max="8964" width="13.664062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9.5546875" style="2" customWidth="1"/>
    <col min="9218" max="9218" width="32.88671875" style="2" customWidth="1"/>
    <col min="9219" max="9219" width="29.33203125" style="2" customWidth="1"/>
    <col min="9220" max="9220" width="13.664062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9.5546875" style="2" customWidth="1"/>
    <col min="9474" max="9474" width="32.88671875" style="2" customWidth="1"/>
    <col min="9475" max="9475" width="29.33203125" style="2" customWidth="1"/>
    <col min="9476" max="9476" width="13.664062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9.5546875" style="2" customWidth="1"/>
    <col min="9730" max="9730" width="32.88671875" style="2" customWidth="1"/>
    <col min="9731" max="9731" width="29.33203125" style="2" customWidth="1"/>
    <col min="9732" max="9732" width="13.664062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9.5546875" style="2" customWidth="1"/>
    <col min="9986" max="9986" width="32.88671875" style="2" customWidth="1"/>
    <col min="9987" max="9987" width="29.33203125" style="2" customWidth="1"/>
    <col min="9988" max="9988" width="13.664062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9.5546875" style="2" customWidth="1"/>
    <col min="10242" max="10242" width="32.88671875" style="2" customWidth="1"/>
    <col min="10243" max="10243" width="29.33203125" style="2" customWidth="1"/>
    <col min="10244" max="10244" width="13.664062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9.5546875" style="2" customWidth="1"/>
    <col min="10498" max="10498" width="32.88671875" style="2" customWidth="1"/>
    <col min="10499" max="10499" width="29.33203125" style="2" customWidth="1"/>
    <col min="10500" max="10500" width="13.664062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9.5546875" style="2" customWidth="1"/>
    <col min="10754" max="10754" width="32.88671875" style="2" customWidth="1"/>
    <col min="10755" max="10755" width="29.33203125" style="2" customWidth="1"/>
    <col min="10756" max="10756" width="13.664062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9.5546875" style="2" customWidth="1"/>
    <col min="11010" max="11010" width="32.88671875" style="2" customWidth="1"/>
    <col min="11011" max="11011" width="29.33203125" style="2" customWidth="1"/>
    <col min="11012" max="11012" width="13.664062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9.5546875" style="2" customWidth="1"/>
    <col min="11266" max="11266" width="32.88671875" style="2" customWidth="1"/>
    <col min="11267" max="11267" width="29.33203125" style="2" customWidth="1"/>
    <col min="11268" max="11268" width="13.664062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9.5546875" style="2" customWidth="1"/>
    <col min="11522" max="11522" width="32.88671875" style="2" customWidth="1"/>
    <col min="11523" max="11523" width="29.33203125" style="2" customWidth="1"/>
    <col min="11524" max="11524" width="13.664062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9.5546875" style="2" customWidth="1"/>
    <col min="11778" max="11778" width="32.88671875" style="2" customWidth="1"/>
    <col min="11779" max="11779" width="29.33203125" style="2" customWidth="1"/>
    <col min="11780" max="11780" width="13.664062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9.5546875" style="2" customWidth="1"/>
    <col min="12034" max="12034" width="32.88671875" style="2" customWidth="1"/>
    <col min="12035" max="12035" width="29.33203125" style="2" customWidth="1"/>
    <col min="12036" max="12036" width="13.664062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9.5546875" style="2" customWidth="1"/>
    <col min="12290" max="12290" width="32.88671875" style="2" customWidth="1"/>
    <col min="12291" max="12291" width="29.33203125" style="2" customWidth="1"/>
    <col min="12292" max="12292" width="13.664062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9.5546875" style="2" customWidth="1"/>
    <col min="12546" max="12546" width="32.88671875" style="2" customWidth="1"/>
    <col min="12547" max="12547" width="29.33203125" style="2" customWidth="1"/>
    <col min="12548" max="12548" width="13.664062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9.5546875" style="2" customWidth="1"/>
    <col min="12802" max="12802" width="32.88671875" style="2" customWidth="1"/>
    <col min="12803" max="12803" width="29.33203125" style="2" customWidth="1"/>
    <col min="12804" max="12804" width="13.664062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9.5546875" style="2" customWidth="1"/>
    <col min="13058" max="13058" width="32.88671875" style="2" customWidth="1"/>
    <col min="13059" max="13059" width="29.33203125" style="2" customWidth="1"/>
    <col min="13060" max="13060" width="13.664062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9.5546875" style="2" customWidth="1"/>
    <col min="13314" max="13314" width="32.88671875" style="2" customWidth="1"/>
    <col min="13315" max="13315" width="29.33203125" style="2" customWidth="1"/>
    <col min="13316" max="13316" width="13.664062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9.5546875" style="2" customWidth="1"/>
    <col min="13570" max="13570" width="32.88671875" style="2" customWidth="1"/>
    <col min="13571" max="13571" width="29.33203125" style="2" customWidth="1"/>
    <col min="13572" max="13572" width="13.664062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9.5546875" style="2" customWidth="1"/>
    <col min="13826" max="13826" width="32.88671875" style="2" customWidth="1"/>
    <col min="13827" max="13827" width="29.33203125" style="2" customWidth="1"/>
    <col min="13828" max="13828" width="13.664062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9.5546875" style="2" customWidth="1"/>
    <col min="14082" max="14082" width="32.88671875" style="2" customWidth="1"/>
    <col min="14083" max="14083" width="29.33203125" style="2" customWidth="1"/>
    <col min="14084" max="14084" width="13.664062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9.5546875" style="2" customWidth="1"/>
    <col min="14338" max="14338" width="32.88671875" style="2" customWidth="1"/>
    <col min="14339" max="14339" width="29.33203125" style="2" customWidth="1"/>
    <col min="14340" max="14340" width="13.664062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9.5546875" style="2" customWidth="1"/>
    <col min="14594" max="14594" width="32.88671875" style="2" customWidth="1"/>
    <col min="14595" max="14595" width="29.33203125" style="2" customWidth="1"/>
    <col min="14596" max="14596" width="13.664062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9.5546875" style="2" customWidth="1"/>
    <col min="14850" max="14850" width="32.88671875" style="2" customWidth="1"/>
    <col min="14851" max="14851" width="29.33203125" style="2" customWidth="1"/>
    <col min="14852" max="14852" width="13.664062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9.5546875" style="2" customWidth="1"/>
    <col min="15106" max="15106" width="32.88671875" style="2" customWidth="1"/>
    <col min="15107" max="15107" width="29.33203125" style="2" customWidth="1"/>
    <col min="15108" max="15108" width="13.664062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9.5546875" style="2" customWidth="1"/>
    <col min="15362" max="15362" width="32.88671875" style="2" customWidth="1"/>
    <col min="15363" max="15363" width="29.33203125" style="2" customWidth="1"/>
    <col min="15364" max="15364" width="13.664062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9.5546875" style="2" customWidth="1"/>
    <col min="15618" max="15618" width="32.88671875" style="2" customWidth="1"/>
    <col min="15619" max="15619" width="29.33203125" style="2" customWidth="1"/>
    <col min="15620" max="15620" width="13.664062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9.5546875" style="2" customWidth="1"/>
    <col min="15874" max="15874" width="32.88671875" style="2" customWidth="1"/>
    <col min="15875" max="15875" width="29.33203125" style="2" customWidth="1"/>
    <col min="15876" max="15876" width="13.664062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9.5546875" style="2" customWidth="1"/>
    <col min="16130" max="16130" width="32.88671875" style="2" customWidth="1"/>
    <col min="16131" max="16131" width="29.33203125" style="2" customWidth="1"/>
    <col min="16132" max="16132" width="13.664062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7" ht="22.5" customHeight="1" x14ac:dyDescent="0.4">
      <c r="A1" s="6" t="s">
        <v>762</v>
      </c>
      <c r="B1" s="76"/>
      <c r="C1" s="7"/>
      <c r="D1" s="7"/>
      <c r="E1" s="7"/>
      <c r="F1" s="7"/>
    </row>
    <row r="2" spans="1:7" ht="12.75" customHeight="1" thickBot="1" x14ac:dyDescent="0.3">
      <c r="A2" s="5" t="s">
        <v>98</v>
      </c>
    </row>
    <row r="3" spans="1:7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7" ht="12.75" customHeight="1" x14ac:dyDescent="0.25">
      <c r="A4" s="72" t="s">
        <v>760</v>
      </c>
      <c r="B4" s="12" t="s">
        <v>759</v>
      </c>
      <c r="C4" s="12" t="s">
        <v>761</v>
      </c>
      <c r="D4" s="71">
        <v>489.88389999999998</v>
      </c>
      <c r="E4" s="14">
        <v>200</v>
      </c>
      <c r="F4" s="70">
        <v>97976.77</v>
      </c>
    </row>
    <row r="5" spans="1:7" ht="12.75" customHeight="1" x14ac:dyDescent="0.25">
      <c r="A5" s="72" t="s">
        <v>760</v>
      </c>
      <c r="B5" s="12" t="s">
        <v>759</v>
      </c>
      <c r="C5" s="12" t="s">
        <v>758</v>
      </c>
      <c r="D5" s="71">
        <v>485.3297</v>
      </c>
      <c r="E5" s="14">
        <v>40</v>
      </c>
      <c r="F5" s="70">
        <v>19413.189999999999</v>
      </c>
    </row>
    <row r="6" spans="1:7" ht="12.75" customHeight="1" x14ac:dyDescent="0.25">
      <c r="A6" s="8"/>
      <c r="B6" s="9"/>
      <c r="C6" s="9"/>
      <c r="D6" s="10"/>
      <c r="E6" s="69">
        <f>SUM($E$4:$E$5)/1</f>
        <v>240</v>
      </c>
      <c r="F6" s="92">
        <f>SUM($F$4:$F$5)/1</f>
        <v>117389.96</v>
      </c>
    </row>
    <row r="7" spans="1:7" ht="12.75" customHeight="1" x14ac:dyDescent="0.25">
      <c r="A7" s="72" t="s">
        <v>757</v>
      </c>
      <c r="B7" s="12" t="s">
        <v>756</v>
      </c>
      <c r="C7" s="12" t="s">
        <v>755</v>
      </c>
      <c r="D7" s="71">
        <v>7169.2579999999998</v>
      </c>
      <c r="E7" s="14">
        <v>2</v>
      </c>
      <c r="F7" s="84">
        <v>14338.52</v>
      </c>
    </row>
    <row r="8" spans="1:7" ht="12.75" customHeight="1" x14ac:dyDescent="0.25">
      <c r="A8" s="8"/>
      <c r="B8" s="9"/>
      <c r="C8" s="9"/>
      <c r="D8" s="10"/>
      <c r="E8" s="69">
        <f>SUM($E$7)/1</f>
        <v>2</v>
      </c>
      <c r="F8" s="11">
        <f>SUM($F$7)/1</f>
        <v>14338.52</v>
      </c>
    </row>
    <row r="9" spans="1:7" ht="12.75" customHeight="1" x14ac:dyDescent="0.25">
      <c r="A9" s="72" t="s">
        <v>754</v>
      </c>
      <c r="B9" s="12" t="s">
        <v>753</v>
      </c>
      <c r="C9" s="12" t="s">
        <v>752</v>
      </c>
      <c r="D9" s="71">
        <v>1107.335</v>
      </c>
      <c r="E9" s="14">
        <v>51</v>
      </c>
      <c r="F9" s="91">
        <v>56474.1</v>
      </c>
    </row>
    <row r="10" spans="1:7" ht="12.75" customHeight="1" x14ac:dyDescent="0.25">
      <c r="A10" s="8"/>
      <c r="B10" s="9"/>
      <c r="C10" s="9"/>
      <c r="D10" s="10"/>
      <c r="E10" s="69">
        <f>SUM($E$9)/1</f>
        <v>51</v>
      </c>
      <c r="F10" s="11">
        <f>SUM($F$9)/1</f>
        <v>56474.1</v>
      </c>
    </row>
    <row r="11" spans="1:7" ht="12.75" customHeight="1" x14ac:dyDescent="0.25">
      <c r="A11" s="72" t="s">
        <v>751</v>
      </c>
      <c r="B11" s="12" t="s">
        <v>750</v>
      </c>
      <c r="C11" s="12" t="s">
        <v>749</v>
      </c>
      <c r="D11" s="71">
        <v>2866.748</v>
      </c>
      <c r="E11" s="14">
        <v>1</v>
      </c>
      <c r="F11" s="91">
        <v>2866.75</v>
      </c>
    </row>
    <row r="12" spans="1:7" ht="12.75" customHeight="1" x14ac:dyDescent="0.25">
      <c r="A12" s="8"/>
      <c r="B12" s="9"/>
      <c r="C12" s="9"/>
      <c r="D12" s="10"/>
      <c r="E12" s="69">
        <f>SUM($E$11)/1</f>
        <v>1</v>
      </c>
      <c r="F12" s="11">
        <f>SUM($F$11)/1</f>
        <v>2866.75</v>
      </c>
    </row>
    <row r="13" spans="1:7" ht="12.75" customHeight="1" x14ac:dyDescent="0.25">
      <c r="A13" s="72" t="s">
        <v>748</v>
      </c>
      <c r="B13" s="12" t="s">
        <v>747</v>
      </c>
      <c r="C13" s="12" t="s">
        <v>746</v>
      </c>
      <c r="D13" s="71">
        <v>225.2114</v>
      </c>
      <c r="E13" s="14">
        <v>17</v>
      </c>
      <c r="F13" s="70">
        <v>3828.59</v>
      </c>
      <c r="G13" s="90" t="s">
        <v>650</v>
      </c>
    </row>
    <row r="14" spans="1:7" ht="12.75" customHeight="1" x14ac:dyDescent="0.25">
      <c r="A14" s="8"/>
      <c r="B14" s="9"/>
      <c r="C14" s="9"/>
      <c r="D14" s="10"/>
      <c r="E14" s="69">
        <f>SUM($E$13)/1</f>
        <v>17</v>
      </c>
      <c r="F14" s="11">
        <f>SUM($F$13)/1</f>
        <v>3828.59</v>
      </c>
    </row>
    <row r="15" spans="1:7" ht="12.75" customHeight="1" thickBot="1" x14ac:dyDescent="0.3">
      <c r="A15" s="68"/>
      <c r="B15" s="67"/>
      <c r="C15" s="67"/>
      <c r="D15" s="66"/>
      <c r="E15" s="65">
        <f>SUM($E$4:$E$14)/2</f>
        <v>311</v>
      </c>
      <c r="F15" s="79">
        <f>SUM($F$4:$F$14)/2</f>
        <v>194897.92000000001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F64"/>
  <sheetViews>
    <sheetView topLeftCell="A46"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9.5546875" style="2" customWidth="1"/>
    <col min="258" max="258" width="32.88671875" style="2" customWidth="1"/>
    <col min="259" max="259" width="29.33203125" style="2" customWidth="1"/>
    <col min="260" max="260" width="12" style="2" customWidth="1"/>
    <col min="261" max="261" width="16.109375" style="2" customWidth="1"/>
    <col min="262" max="262" width="28.109375" style="2" customWidth="1"/>
    <col min="263" max="512" width="9.109375" style="2"/>
    <col min="513" max="513" width="9.5546875" style="2" customWidth="1"/>
    <col min="514" max="514" width="32.88671875" style="2" customWidth="1"/>
    <col min="515" max="515" width="29.33203125" style="2" customWidth="1"/>
    <col min="516" max="516" width="12" style="2" customWidth="1"/>
    <col min="517" max="517" width="16.109375" style="2" customWidth="1"/>
    <col min="518" max="518" width="28.109375" style="2" customWidth="1"/>
    <col min="519" max="768" width="9.109375" style="2"/>
    <col min="769" max="769" width="9.5546875" style="2" customWidth="1"/>
    <col min="770" max="770" width="32.88671875" style="2" customWidth="1"/>
    <col min="771" max="771" width="29.33203125" style="2" customWidth="1"/>
    <col min="772" max="772" width="12" style="2" customWidth="1"/>
    <col min="773" max="773" width="16.109375" style="2" customWidth="1"/>
    <col min="774" max="774" width="28.109375" style="2" customWidth="1"/>
    <col min="775" max="1024" width="9.109375" style="2"/>
    <col min="1025" max="1025" width="9.5546875" style="2" customWidth="1"/>
    <col min="1026" max="1026" width="32.88671875" style="2" customWidth="1"/>
    <col min="1027" max="1027" width="29.33203125" style="2" customWidth="1"/>
    <col min="1028" max="1028" width="12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9.5546875" style="2" customWidth="1"/>
    <col min="1282" max="1282" width="32.88671875" style="2" customWidth="1"/>
    <col min="1283" max="1283" width="29.33203125" style="2" customWidth="1"/>
    <col min="1284" max="1284" width="12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9.5546875" style="2" customWidth="1"/>
    <col min="1538" max="1538" width="32.88671875" style="2" customWidth="1"/>
    <col min="1539" max="1539" width="29.33203125" style="2" customWidth="1"/>
    <col min="1540" max="1540" width="12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9.5546875" style="2" customWidth="1"/>
    <col min="1794" max="1794" width="32.88671875" style="2" customWidth="1"/>
    <col min="1795" max="1795" width="29.33203125" style="2" customWidth="1"/>
    <col min="1796" max="1796" width="12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9.5546875" style="2" customWidth="1"/>
    <col min="2050" max="2050" width="32.88671875" style="2" customWidth="1"/>
    <col min="2051" max="2051" width="29.33203125" style="2" customWidth="1"/>
    <col min="2052" max="2052" width="12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9.5546875" style="2" customWidth="1"/>
    <col min="2306" max="2306" width="32.88671875" style="2" customWidth="1"/>
    <col min="2307" max="2307" width="29.33203125" style="2" customWidth="1"/>
    <col min="2308" max="2308" width="12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9.5546875" style="2" customWidth="1"/>
    <col min="2562" max="2562" width="32.88671875" style="2" customWidth="1"/>
    <col min="2563" max="2563" width="29.33203125" style="2" customWidth="1"/>
    <col min="2564" max="2564" width="12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9.5546875" style="2" customWidth="1"/>
    <col min="2818" max="2818" width="32.88671875" style="2" customWidth="1"/>
    <col min="2819" max="2819" width="29.33203125" style="2" customWidth="1"/>
    <col min="2820" max="2820" width="12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9.5546875" style="2" customWidth="1"/>
    <col min="3074" max="3074" width="32.88671875" style="2" customWidth="1"/>
    <col min="3075" max="3075" width="29.33203125" style="2" customWidth="1"/>
    <col min="3076" max="3076" width="12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9.5546875" style="2" customWidth="1"/>
    <col min="3330" max="3330" width="32.88671875" style="2" customWidth="1"/>
    <col min="3331" max="3331" width="29.33203125" style="2" customWidth="1"/>
    <col min="3332" max="3332" width="12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9.5546875" style="2" customWidth="1"/>
    <col min="3586" max="3586" width="32.88671875" style="2" customWidth="1"/>
    <col min="3587" max="3587" width="29.33203125" style="2" customWidth="1"/>
    <col min="3588" max="3588" width="12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9.5546875" style="2" customWidth="1"/>
    <col min="3842" max="3842" width="32.88671875" style="2" customWidth="1"/>
    <col min="3843" max="3843" width="29.33203125" style="2" customWidth="1"/>
    <col min="3844" max="3844" width="12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9.5546875" style="2" customWidth="1"/>
    <col min="4098" max="4098" width="32.88671875" style="2" customWidth="1"/>
    <col min="4099" max="4099" width="29.33203125" style="2" customWidth="1"/>
    <col min="4100" max="4100" width="12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9.5546875" style="2" customWidth="1"/>
    <col min="4354" max="4354" width="32.88671875" style="2" customWidth="1"/>
    <col min="4355" max="4355" width="29.33203125" style="2" customWidth="1"/>
    <col min="4356" max="4356" width="12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9.5546875" style="2" customWidth="1"/>
    <col min="4610" max="4610" width="32.88671875" style="2" customWidth="1"/>
    <col min="4611" max="4611" width="29.33203125" style="2" customWidth="1"/>
    <col min="4612" max="4612" width="12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9.5546875" style="2" customWidth="1"/>
    <col min="4866" max="4866" width="32.88671875" style="2" customWidth="1"/>
    <col min="4867" max="4867" width="29.33203125" style="2" customWidth="1"/>
    <col min="4868" max="4868" width="12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9.5546875" style="2" customWidth="1"/>
    <col min="5122" max="5122" width="32.88671875" style="2" customWidth="1"/>
    <col min="5123" max="5123" width="29.33203125" style="2" customWidth="1"/>
    <col min="5124" max="5124" width="12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9.5546875" style="2" customWidth="1"/>
    <col min="5378" max="5378" width="32.88671875" style="2" customWidth="1"/>
    <col min="5379" max="5379" width="29.33203125" style="2" customWidth="1"/>
    <col min="5380" max="5380" width="12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9.5546875" style="2" customWidth="1"/>
    <col min="5634" max="5634" width="32.88671875" style="2" customWidth="1"/>
    <col min="5635" max="5635" width="29.33203125" style="2" customWidth="1"/>
    <col min="5636" max="5636" width="12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9.5546875" style="2" customWidth="1"/>
    <col min="5890" max="5890" width="32.88671875" style="2" customWidth="1"/>
    <col min="5891" max="5891" width="29.33203125" style="2" customWidth="1"/>
    <col min="5892" max="5892" width="12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9.5546875" style="2" customWidth="1"/>
    <col min="6146" max="6146" width="32.88671875" style="2" customWidth="1"/>
    <col min="6147" max="6147" width="29.33203125" style="2" customWidth="1"/>
    <col min="6148" max="6148" width="12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9.5546875" style="2" customWidth="1"/>
    <col min="6402" max="6402" width="32.88671875" style="2" customWidth="1"/>
    <col min="6403" max="6403" width="29.33203125" style="2" customWidth="1"/>
    <col min="6404" max="6404" width="12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9.5546875" style="2" customWidth="1"/>
    <col min="6658" max="6658" width="32.88671875" style="2" customWidth="1"/>
    <col min="6659" max="6659" width="29.33203125" style="2" customWidth="1"/>
    <col min="6660" max="6660" width="12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9.5546875" style="2" customWidth="1"/>
    <col min="6914" max="6914" width="32.88671875" style="2" customWidth="1"/>
    <col min="6915" max="6915" width="29.33203125" style="2" customWidth="1"/>
    <col min="6916" max="6916" width="12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9.5546875" style="2" customWidth="1"/>
    <col min="7170" max="7170" width="32.88671875" style="2" customWidth="1"/>
    <col min="7171" max="7171" width="29.33203125" style="2" customWidth="1"/>
    <col min="7172" max="7172" width="12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9.5546875" style="2" customWidth="1"/>
    <col min="7426" max="7426" width="32.88671875" style="2" customWidth="1"/>
    <col min="7427" max="7427" width="29.33203125" style="2" customWidth="1"/>
    <col min="7428" max="7428" width="12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9.5546875" style="2" customWidth="1"/>
    <col min="7682" max="7682" width="32.88671875" style="2" customWidth="1"/>
    <col min="7683" max="7683" width="29.33203125" style="2" customWidth="1"/>
    <col min="7684" max="7684" width="12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9.5546875" style="2" customWidth="1"/>
    <col min="7938" max="7938" width="32.88671875" style="2" customWidth="1"/>
    <col min="7939" max="7939" width="29.33203125" style="2" customWidth="1"/>
    <col min="7940" max="7940" width="12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9.5546875" style="2" customWidth="1"/>
    <col min="8194" max="8194" width="32.88671875" style="2" customWidth="1"/>
    <col min="8195" max="8195" width="29.33203125" style="2" customWidth="1"/>
    <col min="8196" max="8196" width="12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9.5546875" style="2" customWidth="1"/>
    <col min="8450" max="8450" width="32.88671875" style="2" customWidth="1"/>
    <col min="8451" max="8451" width="29.33203125" style="2" customWidth="1"/>
    <col min="8452" max="8452" width="12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9.5546875" style="2" customWidth="1"/>
    <col min="8706" max="8706" width="32.88671875" style="2" customWidth="1"/>
    <col min="8707" max="8707" width="29.33203125" style="2" customWidth="1"/>
    <col min="8708" max="8708" width="12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9.5546875" style="2" customWidth="1"/>
    <col min="8962" max="8962" width="32.88671875" style="2" customWidth="1"/>
    <col min="8963" max="8963" width="29.33203125" style="2" customWidth="1"/>
    <col min="8964" max="8964" width="12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9.5546875" style="2" customWidth="1"/>
    <col min="9218" max="9218" width="32.88671875" style="2" customWidth="1"/>
    <col min="9219" max="9219" width="29.33203125" style="2" customWidth="1"/>
    <col min="9220" max="9220" width="12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9.5546875" style="2" customWidth="1"/>
    <col min="9474" max="9474" width="32.88671875" style="2" customWidth="1"/>
    <col min="9475" max="9475" width="29.33203125" style="2" customWidth="1"/>
    <col min="9476" max="9476" width="12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9.5546875" style="2" customWidth="1"/>
    <col min="9730" max="9730" width="32.88671875" style="2" customWidth="1"/>
    <col min="9731" max="9731" width="29.33203125" style="2" customWidth="1"/>
    <col min="9732" max="9732" width="12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9.5546875" style="2" customWidth="1"/>
    <col min="9986" max="9986" width="32.88671875" style="2" customWidth="1"/>
    <col min="9987" max="9987" width="29.33203125" style="2" customWidth="1"/>
    <col min="9988" max="9988" width="12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9.5546875" style="2" customWidth="1"/>
    <col min="10242" max="10242" width="32.88671875" style="2" customWidth="1"/>
    <col min="10243" max="10243" width="29.33203125" style="2" customWidth="1"/>
    <col min="10244" max="10244" width="12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9.5546875" style="2" customWidth="1"/>
    <col min="10498" max="10498" width="32.88671875" style="2" customWidth="1"/>
    <col min="10499" max="10499" width="29.33203125" style="2" customWidth="1"/>
    <col min="10500" max="10500" width="12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9.5546875" style="2" customWidth="1"/>
    <col min="10754" max="10754" width="32.88671875" style="2" customWidth="1"/>
    <col min="10755" max="10755" width="29.33203125" style="2" customWidth="1"/>
    <col min="10756" max="10756" width="12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9.5546875" style="2" customWidth="1"/>
    <col min="11010" max="11010" width="32.88671875" style="2" customWidth="1"/>
    <col min="11011" max="11011" width="29.33203125" style="2" customWidth="1"/>
    <col min="11012" max="11012" width="12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9.5546875" style="2" customWidth="1"/>
    <col min="11266" max="11266" width="32.88671875" style="2" customWidth="1"/>
    <col min="11267" max="11267" width="29.33203125" style="2" customWidth="1"/>
    <col min="11268" max="11268" width="12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9.5546875" style="2" customWidth="1"/>
    <col min="11522" max="11522" width="32.88671875" style="2" customWidth="1"/>
    <col min="11523" max="11523" width="29.33203125" style="2" customWidth="1"/>
    <col min="11524" max="11524" width="12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9.5546875" style="2" customWidth="1"/>
    <col min="11778" max="11778" width="32.88671875" style="2" customWidth="1"/>
    <col min="11779" max="11779" width="29.33203125" style="2" customWidth="1"/>
    <col min="11780" max="11780" width="12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9.5546875" style="2" customWidth="1"/>
    <col min="12034" max="12034" width="32.88671875" style="2" customWidth="1"/>
    <col min="12035" max="12035" width="29.33203125" style="2" customWidth="1"/>
    <col min="12036" max="12036" width="12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9.5546875" style="2" customWidth="1"/>
    <col min="12290" max="12290" width="32.88671875" style="2" customWidth="1"/>
    <col min="12291" max="12291" width="29.33203125" style="2" customWidth="1"/>
    <col min="12292" max="12292" width="12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9.5546875" style="2" customWidth="1"/>
    <col min="12546" max="12546" width="32.88671875" style="2" customWidth="1"/>
    <col min="12547" max="12547" width="29.33203125" style="2" customWidth="1"/>
    <col min="12548" max="12548" width="12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9.5546875" style="2" customWidth="1"/>
    <col min="12802" max="12802" width="32.88671875" style="2" customWidth="1"/>
    <col min="12803" max="12803" width="29.33203125" style="2" customWidth="1"/>
    <col min="12804" max="12804" width="12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9.5546875" style="2" customWidth="1"/>
    <col min="13058" max="13058" width="32.88671875" style="2" customWidth="1"/>
    <col min="13059" max="13059" width="29.33203125" style="2" customWidth="1"/>
    <col min="13060" max="13060" width="12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9.5546875" style="2" customWidth="1"/>
    <col min="13314" max="13314" width="32.88671875" style="2" customWidth="1"/>
    <col min="13315" max="13315" width="29.33203125" style="2" customWidth="1"/>
    <col min="13316" max="13316" width="12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9.5546875" style="2" customWidth="1"/>
    <col min="13570" max="13570" width="32.88671875" style="2" customWidth="1"/>
    <col min="13571" max="13571" width="29.33203125" style="2" customWidth="1"/>
    <col min="13572" max="13572" width="12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9.5546875" style="2" customWidth="1"/>
    <col min="13826" max="13826" width="32.88671875" style="2" customWidth="1"/>
    <col min="13827" max="13827" width="29.33203125" style="2" customWidth="1"/>
    <col min="13828" max="13828" width="12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9.5546875" style="2" customWidth="1"/>
    <col min="14082" max="14082" width="32.88671875" style="2" customWidth="1"/>
    <col min="14083" max="14083" width="29.33203125" style="2" customWidth="1"/>
    <col min="14084" max="14084" width="12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9.5546875" style="2" customWidth="1"/>
    <col min="14338" max="14338" width="32.88671875" style="2" customWidth="1"/>
    <col min="14339" max="14339" width="29.33203125" style="2" customWidth="1"/>
    <col min="14340" max="14340" width="12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9.5546875" style="2" customWidth="1"/>
    <col min="14594" max="14594" width="32.88671875" style="2" customWidth="1"/>
    <col min="14595" max="14595" width="29.33203125" style="2" customWidth="1"/>
    <col min="14596" max="14596" width="12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9.5546875" style="2" customWidth="1"/>
    <col min="14850" max="14850" width="32.88671875" style="2" customWidth="1"/>
    <col min="14851" max="14851" width="29.33203125" style="2" customWidth="1"/>
    <col min="14852" max="14852" width="12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9.5546875" style="2" customWidth="1"/>
    <col min="15106" max="15106" width="32.88671875" style="2" customWidth="1"/>
    <col min="15107" max="15107" width="29.33203125" style="2" customWidth="1"/>
    <col min="15108" max="15108" width="12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9.5546875" style="2" customWidth="1"/>
    <col min="15362" max="15362" width="32.88671875" style="2" customWidth="1"/>
    <col min="15363" max="15363" width="29.33203125" style="2" customWidth="1"/>
    <col min="15364" max="15364" width="12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9.5546875" style="2" customWidth="1"/>
    <col min="15618" max="15618" width="32.88671875" style="2" customWidth="1"/>
    <col min="15619" max="15619" width="29.33203125" style="2" customWidth="1"/>
    <col min="15620" max="15620" width="12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9.5546875" style="2" customWidth="1"/>
    <col min="15874" max="15874" width="32.88671875" style="2" customWidth="1"/>
    <col min="15875" max="15875" width="29.33203125" style="2" customWidth="1"/>
    <col min="15876" max="15876" width="12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9.5546875" style="2" customWidth="1"/>
    <col min="16130" max="16130" width="32.88671875" style="2" customWidth="1"/>
    <col min="16131" max="16131" width="29.33203125" style="2" customWidth="1"/>
    <col min="16132" max="16132" width="12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835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833</v>
      </c>
      <c r="B4" s="12" t="s">
        <v>832</v>
      </c>
      <c r="C4" s="12" t="s">
        <v>834</v>
      </c>
      <c r="D4" s="71">
        <v>47.375889999999998</v>
      </c>
      <c r="E4" s="14">
        <v>520</v>
      </c>
      <c r="F4" s="70">
        <v>24635.46</v>
      </c>
    </row>
    <row r="5" spans="1:6" ht="12.75" customHeight="1" x14ac:dyDescent="0.25">
      <c r="A5" s="72" t="s">
        <v>833</v>
      </c>
      <c r="B5" s="12" t="s">
        <v>832</v>
      </c>
      <c r="C5" s="12" t="s">
        <v>831</v>
      </c>
      <c r="D5" s="71">
        <v>136.2818</v>
      </c>
      <c r="E5" s="14">
        <v>440</v>
      </c>
      <c r="F5" s="70">
        <v>59963.99</v>
      </c>
    </row>
    <row r="6" spans="1:6" ht="12.75" customHeight="1" x14ac:dyDescent="0.25">
      <c r="A6" s="8"/>
      <c r="B6" s="9"/>
      <c r="C6" s="9"/>
      <c r="D6" s="10"/>
      <c r="E6" s="69">
        <f>SUM($E$4:$E$5)/1</f>
        <v>960</v>
      </c>
      <c r="F6" s="92">
        <f>SUM($F$4:$F$5)/1</f>
        <v>84599.45</v>
      </c>
    </row>
    <row r="7" spans="1:6" ht="12.75" customHeight="1" x14ac:dyDescent="0.25">
      <c r="A7" s="72" t="s">
        <v>820</v>
      </c>
      <c r="B7" s="12" t="s">
        <v>819</v>
      </c>
      <c r="C7" s="12" t="s">
        <v>830</v>
      </c>
      <c r="D7" s="71">
        <v>150.8603</v>
      </c>
      <c r="E7" s="14">
        <v>204</v>
      </c>
      <c r="F7" s="70">
        <v>30775.51</v>
      </c>
    </row>
    <row r="8" spans="1:6" ht="12.75" customHeight="1" x14ac:dyDescent="0.25">
      <c r="A8" s="72" t="s">
        <v>820</v>
      </c>
      <c r="B8" s="12" t="s">
        <v>819</v>
      </c>
      <c r="C8" s="12" t="s">
        <v>829</v>
      </c>
      <c r="D8" s="71">
        <v>172.75739999999999</v>
      </c>
      <c r="E8" s="14">
        <v>260</v>
      </c>
      <c r="F8" s="70">
        <v>44916.93</v>
      </c>
    </row>
    <row r="9" spans="1:6" ht="12.75" customHeight="1" x14ac:dyDescent="0.25">
      <c r="A9" s="72" t="s">
        <v>820</v>
      </c>
      <c r="B9" s="12" t="s">
        <v>819</v>
      </c>
      <c r="C9" s="12" t="s">
        <v>828</v>
      </c>
      <c r="D9" s="71">
        <v>178.27340000000001</v>
      </c>
      <c r="E9" s="14">
        <v>446</v>
      </c>
      <c r="F9" s="70">
        <v>79509.95</v>
      </c>
    </row>
    <row r="10" spans="1:6" ht="12.75" customHeight="1" x14ac:dyDescent="0.25">
      <c r="A10" s="72" t="s">
        <v>820</v>
      </c>
      <c r="B10" s="12" t="s">
        <v>819</v>
      </c>
      <c r="C10" s="12" t="s">
        <v>827</v>
      </c>
      <c r="D10" s="71">
        <v>132.46610000000001</v>
      </c>
      <c r="E10" s="14">
        <v>250</v>
      </c>
      <c r="F10" s="70">
        <v>33116.519999999997</v>
      </c>
    </row>
    <row r="11" spans="1:6" ht="12.75" customHeight="1" x14ac:dyDescent="0.25">
      <c r="A11" s="72" t="s">
        <v>820</v>
      </c>
      <c r="B11" s="12" t="s">
        <v>819</v>
      </c>
      <c r="C11" s="12" t="s">
        <v>826</v>
      </c>
      <c r="D11" s="71">
        <v>145.0018</v>
      </c>
      <c r="E11" s="14">
        <v>134</v>
      </c>
      <c r="F11" s="70">
        <v>19430.240000000002</v>
      </c>
    </row>
    <row r="12" spans="1:6" ht="12.75" customHeight="1" x14ac:dyDescent="0.25">
      <c r="A12" s="72" t="s">
        <v>820</v>
      </c>
      <c r="B12" s="12" t="s">
        <v>819</v>
      </c>
      <c r="C12" s="12" t="s">
        <v>825</v>
      </c>
      <c r="D12" s="71">
        <v>147.62979999999999</v>
      </c>
      <c r="E12" s="14">
        <v>316</v>
      </c>
      <c r="F12" s="70">
        <v>46651</v>
      </c>
    </row>
    <row r="13" spans="1:6" ht="12.75" customHeight="1" x14ac:dyDescent="0.25">
      <c r="A13" s="72" t="s">
        <v>820</v>
      </c>
      <c r="B13" s="12" t="s">
        <v>819</v>
      </c>
      <c r="C13" s="12" t="s">
        <v>824</v>
      </c>
      <c r="D13" s="71">
        <v>121.3942</v>
      </c>
      <c r="E13" s="14">
        <v>90</v>
      </c>
      <c r="F13" s="70">
        <v>10925.48</v>
      </c>
    </row>
    <row r="14" spans="1:6" ht="12.75" customHeight="1" x14ac:dyDescent="0.25">
      <c r="A14" s="72" t="s">
        <v>820</v>
      </c>
      <c r="B14" s="12" t="s">
        <v>819</v>
      </c>
      <c r="C14" s="12" t="s">
        <v>823</v>
      </c>
      <c r="D14" s="71">
        <v>134.99930000000001</v>
      </c>
      <c r="E14" s="14">
        <v>44</v>
      </c>
      <c r="F14" s="70">
        <v>5939.97</v>
      </c>
    </row>
    <row r="15" spans="1:6" ht="12.75" customHeight="1" x14ac:dyDescent="0.25">
      <c r="A15" s="72" t="s">
        <v>820</v>
      </c>
      <c r="B15" s="12" t="s">
        <v>819</v>
      </c>
      <c r="C15" s="12" t="s">
        <v>822</v>
      </c>
      <c r="D15" s="71">
        <v>178.8895</v>
      </c>
      <c r="E15" s="14">
        <v>0</v>
      </c>
      <c r="F15" s="70">
        <v>0</v>
      </c>
    </row>
    <row r="16" spans="1:6" ht="12.75" customHeight="1" x14ac:dyDescent="0.25">
      <c r="A16" s="72" t="s">
        <v>820</v>
      </c>
      <c r="B16" s="12" t="s">
        <v>819</v>
      </c>
      <c r="C16" s="12" t="s">
        <v>821</v>
      </c>
      <c r="D16" s="71">
        <v>139.9999</v>
      </c>
      <c r="E16" s="14">
        <v>425</v>
      </c>
      <c r="F16" s="70">
        <v>59499.97</v>
      </c>
    </row>
    <row r="17" spans="1:6" ht="12.75" customHeight="1" x14ac:dyDescent="0.25">
      <c r="A17" s="72" t="s">
        <v>820</v>
      </c>
      <c r="B17" s="12" t="s">
        <v>819</v>
      </c>
      <c r="C17" s="12" t="s">
        <v>818</v>
      </c>
      <c r="D17" s="71">
        <v>97</v>
      </c>
      <c r="E17" s="14">
        <v>127</v>
      </c>
      <c r="F17" s="70">
        <v>12319</v>
      </c>
    </row>
    <row r="18" spans="1:6" ht="12.75" customHeight="1" x14ac:dyDescent="0.25">
      <c r="A18" s="8"/>
      <c r="B18" s="9"/>
      <c r="C18" s="9"/>
      <c r="D18" s="10"/>
      <c r="E18" s="69">
        <f>SUM($E$7:$E$17)/1</f>
        <v>2296</v>
      </c>
      <c r="F18" s="11">
        <f>SUM($F$7:$F$17)/1</f>
        <v>343084.56999999995</v>
      </c>
    </row>
    <row r="19" spans="1:6" ht="12.75" customHeight="1" x14ac:dyDescent="0.25">
      <c r="A19" s="72" t="s">
        <v>816</v>
      </c>
      <c r="B19" s="12" t="s">
        <v>815</v>
      </c>
      <c r="C19" s="12" t="s">
        <v>817</v>
      </c>
      <c r="D19" s="71">
        <v>559.93790000000001</v>
      </c>
      <c r="E19" s="14">
        <v>7</v>
      </c>
      <c r="F19" s="70">
        <v>3919.57</v>
      </c>
    </row>
    <row r="20" spans="1:6" ht="12.75" customHeight="1" x14ac:dyDescent="0.25">
      <c r="A20" s="72" t="s">
        <v>816</v>
      </c>
      <c r="B20" s="12" t="s">
        <v>815</v>
      </c>
      <c r="C20" s="12" t="s">
        <v>814</v>
      </c>
      <c r="D20" s="71">
        <v>1261.94</v>
      </c>
      <c r="E20" s="14">
        <v>14</v>
      </c>
      <c r="F20" s="70">
        <v>17667.16</v>
      </c>
    </row>
    <row r="21" spans="1:6" ht="12.75" customHeight="1" x14ac:dyDescent="0.25">
      <c r="A21" s="8"/>
      <c r="B21" s="9"/>
      <c r="C21" s="9"/>
      <c r="D21" s="10"/>
      <c r="E21" s="69">
        <f>SUM($E$19:$E$20)/1</f>
        <v>21</v>
      </c>
      <c r="F21" s="92">
        <f>SUM($F$19:$F$20)/1</f>
        <v>21586.73</v>
      </c>
    </row>
    <row r="22" spans="1:6" ht="12.75" customHeight="1" x14ac:dyDescent="0.25">
      <c r="A22" s="72" t="s">
        <v>813</v>
      </c>
      <c r="B22" s="12" t="s">
        <v>812</v>
      </c>
      <c r="C22" s="12" t="s">
        <v>811</v>
      </c>
      <c r="D22" s="71">
        <v>1299.067</v>
      </c>
      <c r="E22" s="13">
        <v>14</v>
      </c>
      <c r="F22" s="70">
        <v>18186.939999999999</v>
      </c>
    </row>
    <row r="23" spans="1:6" ht="12.75" customHeight="1" x14ac:dyDescent="0.25">
      <c r="A23" s="8"/>
      <c r="B23" s="9"/>
      <c r="C23" s="9"/>
      <c r="D23" s="10"/>
      <c r="E23" s="69">
        <f>SUM($E$22)/1</f>
        <v>14</v>
      </c>
      <c r="F23" s="92">
        <f>SUM($F$22)/1</f>
        <v>18186.939999999999</v>
      </c>
    </row>
    <row r="24" spans="1:6" ht="12.75" customHeight="1" x14ac:dyDescent="0.25">
      <c r="A24" s="72" t="s">
        <v>806</v>
      </c>
      <c r="B24" s="12" t="s">
        <v>805</v>
      </c>
      <c r="C24" s="12" t="s">
        <v>810</v>
      </c>
      <c r="D24" s="71">
        <v>9488</v>
      </c>
      <c r="E24" s="14">
        <v>1</v>
      </c>
      <c r="F24" s="91">
        <v>9488</v>
      </c>
    </row>
    <row r="25" spans="1:6" ht="12.75" customHeight="1" x14ac:dyDescent="0.25">
      <c r="A25" s="72" t="s">
        <v>806</v>
      </c>
      <c r="B25" s="12" t="s">
        <v>805</v>
      </c>
      <c r="C25" s="12" t="s">
        <v>809</v>
      </c>
      <c r="D25" s="71">
        <v>8352.8209999999999</v>
      </c>
      <c r="E25" s="14">
        <v>4</v>
      </c>
      <c r="F25" s="91">
        <v>33411.29</v>
      </c>
    </row>
    <row r="26" spans="1:6" ht="12.75" customHeight="1" x14ac:dyDescent="0.25">
      <c r="A26" s="72" t="s">
        <v>806</v>
      </c>
      <c r="B26" s="12" t="s">
        <v>805</v>
      </c>
      <c r="C26" s="12" t="s">
        <v>808</v>
      </c>
      <c r="D26" s="71">
        <v>965.50720000000001</v>
      </c>
      <c r="E26" s="14">
        <v>160</v>
      </c>
      <c r="F26" s="84">
        <v>154481.15</v>
      </c>
    </row>
    <row r="27" spans="1:6" ht="12.75" customHeight="1" x14ac:dyDescent="0.25">
      <c r="A27" s="72" t="s">
        <v>806</v>
      </c>
      <c r="B27" s="12" t="s">
        <v>805</v>
      </c>
      <c r="C27" s="12" t="s">
        <v>807</v>
      </c>
      <c r="D27" s="71">
        <v>22300</v>
      </c>
      <c r="E27" s="14">
        <v>1</v>
      </c>
      <c r="F27" s="91">
        <v>22300</v>
      </c>
    </row>
    <row r="28" spans="1:6" ht="12.75" customHeight="1" x14ac:dyDescent="0.25">
      <c r="A28" s="72" t="s">
        <v>806</v>
      </c>
      <c r="B28" s="12" t="s">
        <v>805</v>
      </c>
      <c r="C28" s="12" t="s">
        <v>804</v>
      </c>
      <c r="D28" s="71">
        <v>976.48019999999997</v>
      </c>
      <c r="E28" s="14">
        <v>60</v>
      </c>
      <c r="F28" s="91">
        <v>58588.81</v>
      </c>
    </row>
    <row r="29" spans="1:6" ht="12.75" customHeight="1" x14ac:dyDescent="0.25">
      <c r="A29" s="8"/>
      <c r="B29" s="9"/>
      <c r="C29" s="9"/>
      <c r="D29" s="10"/>
      <c r="E29" s="69">
        <f>SUM($E$24:$E$28)/1</f>
        <v>226</v>
      </c>
      <c r="F29" s="11">
        <f>SUM($F$24:$F$28)/1</f>
        <v>278269.25</v>
      </c>
    </row>
    <row r="30" spans="1:6" ht="12.75" customHeight="1" x14ac:dyDescent="0.25">
      <c r="A30" s="72" t="s">
        <v>803</v>
      </c>
      <c r="B30" s="12" t="s">
        <v>802</v>
      </c>
      <c r="C30" s="12" t="s">
        <v>802</v>
      </c>
      <c r="D30" s="71">
        <v>0</v>
      </c>
      <c r="E30" s="14">
        <v>40</v>
      </c>
      <c r="F30" s="84">
        <v>0</v>
      </c>
    </row>
    <row r="31" spans="1:6" ht="12.75" customHeight="1" x14ac:dyDescent="0.25">
      <c r="A31" s="8"/>
      <c r="B31" s="9"/>
      <c r="C31" s="9"/>
      <c r="D31" s="10"/>
      <c r="E31" s="69">
        <f>SUM($E$30)/1</f>
        <v>40</v>
      </c>
      <c r="F31" s="11">
        <f>SUM($F$30)/1</f>
        <v>0</v>
      </c>
    </row>
    <row r="32" spans="1:6" ht="12.75" customHeight="1" x14ac:dyDescent="0.25">
      <c r="A32" s="72" t="s">
        <v>794</v>
      </c>
      <c r="B32" s="12" t="s">
        <v>793</v>
      </c>
      <c r="C32" s="12" t="s">
        <v>801</v>
      </c>
      <c r="D32" s="71">
        <v>1976.33</v>
      </c>
      <c r="E32" s="14">
        <v>23</v>
      </c>
      <c r="F32" s="70">
        <v>45455.59</v>
      </c>
    </row>
    <row r="33" spans="1:6" ht="12.75" customHeight="1" x14ac:dyDescent="0.25">
      <c r="A33" s="72" t="s">
        <v>794</v>
      </c>
      <c r="B33" s="12" t="s">
        <v>793</v>
      </c>
      <c r="C33" s="12" t="s">
        <v>800</v>
      </c>
      <c r="D33" s="71">
        <v>1937.54</v>
      </c>
      <c r="E33" s="14">
        <v>24</v>
      </c>
      <c r="F33" s="70">
        <v>46500.959999999999</v>
      </c>
    </row>
    <row r="34" spans="1:6" ht="12.75" customHeight="1" x14ac:dyDescent="0.25">
      <c r="A34" s="72" t="s">
        <v>794</v>
      </c>
      <c r="B34" s="12" t="s">
        <v>793</v>
      </c>
      <c r="C34" s="12" t="s">
        <v>799</v>
      </c>
      <c r="D34" s="71">
        <v>2087.59</v>
      </c>
      <c r="E34" s="14">
        <v>6</v>
      </c>
      <c r="F34" s="70">
        <v>12525.54</v>
      </c>
    </row>
    <row r="35" spans="1:6" ht="12.75" customHeight="1" x14ac:dyDescent="0.25">
      <c r="A35" s="72" t="s">
        <v>794</v>
      </c>
      <c r="B35" s="12" t="s">
        <v>793</v>
      </c>
      <c r="C35" s="12" t="s">
        <v>798</v>
      </c>
      <c r="D35" s="71">
        <v>5427.0609999999997</v>
      </c>
      <c r="E35" s="14">
        <v>0</v>
      </c>
      <c r="F35" s="70">
        <v>0</v>
      </c>
    </row>
    <row r="36" spans="1:6" ht="12.75" customHeight="1" x14ac:dyDescent="0.25">
      <c r="A36" s="72" t="s">
        <v>794</v>
      </c>
      <c r="B36" s="12" t="s">
        <v>793</v>
      </c>
      <c r="C36" s="12" t="s">
        <v>797</v>
      </c>
      <c r="D36" s="71">
        <v>6784.875</v>
      </c>
      <c r="E36" s="14">
        <v>1</v>
      </c>
      <c r="F36" s="70">
        <v>6784.88</v>
      </c>
    </row>
    <row r="37" spans="1:6" ht="12.75" customHeight="1" x14ac:dyDescent="0.25">
      <c r="A37" s="72" t="s">
        <v>794</v>
      </c>
      <c r="B37" s="12" t="s">
        <v>793</v>
      </c>
      <c r="C37" s="12" t="s">
        <v>796</v>
      </c>
      <c r="D37" s="71">
        <v>6839.5</v>
      </c>
      <c r="E37" s="14">
        <v>1</v>
      </c>
      <c r="F37" s="70">
        <v>6839.5</v>
      </c>
    </row>
    <row r="38" spans="1:6" ht="12.75" customHeight="1" x14ac:dyDescent="0.25">
      <c r="A38" s="72" t="s">
        <v>794</v>
      </c>
      <c r="B38" s="12" t="s">
        <v>793</v>
      </c>
      <c r="C38" s="12" t="s">
        <v>795</v>
      </c>
      <c r="D38" s="71">
        <v>5857.1409999999996</v>
      </c>
      <c r="E38" s="14">
        <v>2</v>
      </c>
      <c r="F38" s="70">
        <v>11714.28</v>
      </c>
    </row>
    <row r="39" spans="1:6" ht="12.75" customHeight="1" x14ac:dyDescent="0.25">
      <c r="A39" s="72" t="s">
        <v>794</v>
      </c>
      <c r="B39" s="12" t="s">
        <v>793</v>
      </c>
      <c r="C39" s="12" t="s">
        <v>792</v>
      </c>
      <c r="D39" s="71">
        <v>3880.89</v>
      </c>
      <c r="E39" s="14">
        <v>12</v>
      </c>
      <c r="F39" s="70">
        <v>46570.68</v>
      </c>
    </row>
    <row r="40" spans="1:6" ht="12.75" customHeight="1" x14ac:dyDescent="0.25">
      <c r="A40" s="8"/>
      <c r="B40" s="9"/>
      <c r="C40" s="9"/>
      <c r="D40" s="10"/>
      <c r="E40" s="69">
        <f>SUM($E$32:$E$39)/1</f>
        <v>69</v>
      </c>
      <c r="F40" s="92">
        <f>SUM($F$32:$F$39)/1</f>
        <v>176391.43</v>
      </c>
    </row>
    <row r="41" spans="1:6" ht="12.75" customHeight="1" x14ac:dyDescent="0.25">
      <c r="A41" s="72" t="s">
        <v>786</v>
      </c>
      <c r="B41" s="12" t="s">
        <v>785</v>
      </c>
      <c r="C41" s="12" t="s">
        <v>791</v>
      </c>
      <c r="D41" s="71">
        <v>14273.61</v>
      </c>
      <c r="E41" s="14">
        <v>1</v>
      </c>
      <c r="F41" s="70">
        <v>14273.61</v>
      </c>
    </row>
    <row r="42" spans="1:6" ht="12.75" customHeight="1" x14ac:dyDescent="0.25">
      <c r="A42" s="72" t="s">
        <v>786</v>
      </c>
      <c r="B42" s="12" t="s">
        <v>785</v>
      </c>
      <c r="C42" s="12" t="s">
        <v>790</v>
      </c>
      <c r="D42" s="71">
        <v>14772.83</v>
      </c>
      <c r="E42" s="14">
        <v>6</v>
      </c>
      <c r="F42" s="70">
        <v>88636.99</v>
      </c>
    </row>
    <row r="43" spans="1:6" ht="12.75" customHeight="1" x14ac:dyDescent="0.25">
      <c r="A43" s="72" t="s">
        <v>786</v>
      </c>
      <c r="B43" s="12" t="s">
        <v>785</v>
      </c>
      <c r="C43" s="12" t="s">
        <v>789</v>
      </c>
      <c r="D43" s="71">
        <v>15769.32</v>
      </c>
      <c r="E43" s="14">
        <v>4</v>
      </c>
      <c r="F43" s="70">
        <v>63077.279999999999</v>
      </c>
    </row>
    <row r="44" spans="1:6" ht="12.75" customHeight="1" x14ac:dyDescent="0.25">
      <c r="A44" s="72" t="s">
        <v>786</v>
      </c>
      <c r="B44" s="12" t="s">
        <v>785</v>
      </c>
      <c r="C44" s="12" t="s">
        <v>788</v>
      </c>
      <c r="D44" s="71">
        <v>13167.55</v>
      </c>
      <c r="E44" s="14">
        <v>2</v>
      </c>
      <c r="F44" s="70">
        <v>26335.11</v>
      </c>
    </row>
    <row r="45" spans="1:6" ht="12.75" customHeight="1" x14ac:dyDescent="0.25">
      <c r="A45" s="72" t="s">
        <v>786</v>
      </c>
      <c r="B45" s="12" t="s">
        <v>785</v>
      </c>
      <c r="C45" s="12" t="s">
        <v>787</v>
      </c>
      <c r="D45" s="71">
        <v>17321.04</v>
      </c>
      <c r="E45" s="14">
        <v>4</v>
      </c>
      <c r="F45" s="70">
        <v>69284.160000000003</v>
      </c>
    </row>
    <row r="46" spans="1:6" ht="12.75" customHeight="1" x14ac:dyDescent="0.25">
      <c r="A46" s="72" t="s">
        <v>786</v>
      </c>
      <c r="B46" s="12" t="s">
        <v>785</v>
      </c>
      <c r="C46" s="12" t="s">
        <v>784</v>
      </c>
      <c r="D46" s="71">
        <v>20476.13</v>
      </c>
      <c r="E46" s="14">
        <v>2</v>
      </c>
      <c r="F46" s="70">
        <v>40952.25</v>
      </c>
    </row>
    <row r="47" spans="1:6" ht="12.75" customHeight="1" x14ac:dyDescent="0.25">
      <c r="A47" s="8"/>
      <c r="B47" s="9"/>
      <c r="C47" s="9"/>
      <c r="D47" s="10"/>
      <c r="E47" s="69">
        <f>SUM($E$41:$E$46)/1</f>
        <v>19</v>
      </c>
      <c r="F47" s="92">
        <f>SUM($F$41:$F$46)/1</f>
        <v>302559.40000000002</v>
      </c>
    </row>
    <row r="48" spans="1:6" ht="12.75" customHeight="1" x14ac:dyDescent="0.25">
      <c r="A48" s="72" t="s">
        <v>781</v>
      </c>
      <c r="B48" s="12" t="s">
        <v>780</v>
      </c>
      <c r="C48" s="12" t="s">
        <v>783</v>
      </c>
      <c r="D48" s="71">
        <v>3845</v>
      </c>
      <c r="E48" s="14">
        <v>1</v>
      </c>
      <c r="F48" s="70">
        <v>3845</v>
      </c>
    </row>
    <row r="49" spans="1:6" ht="12.75" customHeight="1" x14ac:dyDescent="0.25">
      <c r="A49" s="72" t="s">
        <v>781</v>
      </c>
      <c r="B49" s="12" t="s">
        <v>780</v>
      </c>
      <c r="C49" s="12" t="s">
        <v>782</v>
      </c>
      <c r="D49" s="71">
        <v>3845</v>
      </c>
      <c r="E49" s="14">
        <v>3</v>
      </c>
      <c r="F49" s="70">
        <v>11535</v>
      </c>
    </row>
    <row r="50" spans="1:6" ht="12.75" customHeight="1" x14ac:dyDescent="0.25">
      <c r="A50" s="72" t="s">
        <v>781</v>
      </c>
      <c r="B50" s="12" t="s">
        <v>780</v>
      </c>
      <c r="C50" s="12" t="s">
        <v>779</v>
      </c>
      <c r="D50" s="71">
        <v>702</v>
      </c>
      <c r="E50" s="14">
        <v>0</v>
      </c>
      <c r="F50" s="70">
        <v>0</v>
      </c>
    </row>
    <row r="51" spans="1:6" ht="12.75" customHeight="1" x14ac:dyDescent="0.25">
      <c r="A51" s="8"/>
      <c r="B51" s="9"/>
      <c r="C51" s="9"/>
      <c r="D51" s="10"/>
      <c r="E51" s="69">
        <f>SUM($E$48:$E$50)/1</f>
        <v>4</v>
      </c>
      <c r="F51" s="92">
        <f>SUM($F$48:$F$50)/1</f>
        <v>15380</v>
      </c>
    </row>
    <row r="52" spans="1:6" ht="12.75" customHeight="1" x14ac:dyDescent="0.25">
      <c r="A52" s="72" t="s">
        <v>776</v>
      </c>
      <c r="B52" s="12" t="s">
        <v>775</v>
      </c>
      <c r="C52" s="12" t="s">
        <v>778</v>
      </c>
      <c r="D52" s="71">
        <v>267.78109999999998</v>
      </c>
      <c r="E52" s="14">
        <v>0</v>
      </c>
      <c r="F52" s="83">
        <v>0</v>
      </c>
    </row>
    <row r="53" spans="1:6" ht="12.75" customHeight="1" x14ac:dyDescent="0.25">
      <c r="A53" s="72" t="s">
        <v>776</v>
      </c>
      <c r="B53" s="12" t="s">
        <v>775</v>
      </c>
      <c r="C53" s="12" t="s">
        <v>777</v>
      </c>
      <c r="D53" s="71">
        <v>609.02560000000005</v>
      </c>
      <c r="E53" s="14">
        <v>64</v>
      </c>
      <c r="F53" s="83">
        <v>38977.64</v>
      </c>
    </row>
    <row r="54" spans="1:6" ht="12.75" customHeight="1" x14ac:dyDescent="0.25">
      <c r="A54" s="72" t="s">
        <v>776</v>
      </c>
      <c r="B54" s="12" t="s">
        <v>775</v>
      </c>
      <c r="C54" s="12" t="s">
        <v>774</v>
      </c>
      <c r="D54" s="71">
        <v>479.94279999999998</v>
      </c>
      <c r="E54" s="14">
        <v>0</v>
      </c>
      <c r="F54" s="83">
        <v>0</v>
      </c>
    </row>
    <row r="55" spans="1:6" ht="12.75" customHeight="1" x14ac:dyDescent="0.25">
      <c r="A55" s="8"/>
      <c r="B55" s="9"/>
      <c r="C55" s="9"/>
      <c r="D55" s="10"/>
      <c r="E55" s="69">
        <f>SUM($E$52:$E$54)/1</f>
        <v>64</v>
      </c>
      <c r="F55" s="11">
        <f>SUM($F$52:$F$54)/1</f>
        <v>38977.64</v>
      </c>
    </row>
    <row r="56" spans="1:6" ht="12.75" customHeight="1" x14ac:dyDescent="0.25">
      <c r="A56" s="72" t="s">
        <v>771</v>
      </c>
      <c r="B56" s="12" t="s">
        <v>770</v>
      </c>
      <c r="C56" s="12" t="s">
        <v>773</v>
      </c>
      <c r="D56" s="71">
        <v>604.09929999999997</v>
      </c>
      <c r="E56" s="14">
        <v>10</v>
      </c>
      <c r="F56" s="83">
        <v>6040.99</v>
      </c>
    </row>
    <row r="57" spans="1:6" ht="12.75" customHeight="1" x14ac:dyDescent="0.25">
      <c r="A57" s="72" t="s">
        <v>771</v>
      </c>
      <c r="B57" s="12" t="s">
        <v>770</v>
      </c>
      <c r="C57" s="12" t="s">
        <v>772</v>
      </c>
      <c r="D57" s="71">
        <v>445.76569999999998</v>
      </c>
      <c r="E57" s="14">
        <v>7</v>
      </c>
      <c r="F57" s="83">
        <v>3120.36</v>
      </c>
    </row>
    <row r="58" spans="1:6" ht="12.75" customHeight="1" x14ac:dyDescent="0.25">
      <c r="A58" s="72" t="s">
        <v>771</v>
      </c>
      <c r="B58" s="12" t="s">
        <v>770</v>
      </c>
      <c r="C58" s="12" t="s">
        <v>769</v>
      </c>
      <c r="D58" s="71">
        <v>992.62869999999998</v>
      </c>
      <c r="E58" s="14">
        <v>0</v>
      </c>
      <c r="F58" s="83">
        <v>0</v>
      </c>
    </row>
    <row r="59" spans="1:6" ht="12.75" customHeight="1" x14ac:dyDescent="0.25">
      <c r="A59" s="8"/>
      <c r="B59" s="9"/>
      <c r="C59" s="9"/>
      <c r="D59" s="10"/>
      <c r="E59" s="69">
        <f>SUM($E$56:$E$58)/1</f>
        <v>17</v>
      </c>
      <c r="F59" s="11">
        <f>SUM($F$56:$F$58)/1</f>
        <v>9161.35</v>
      </c>
    </row>
    <row r="60" spans="1:6" ht="12.75" customHeight="1" x14ac:dyDescent="0.25">
      <c r="A60" s="72" t="s">
        <v>768</v>
      </c>
      <c r="B60" s="12" t="s">
        <v>767</v>
      </c>
      <c r="C60" s="12" t="s">
        <v>766</v>
      </c>
      <c r="D60" s="71">
        <v>10312.719999999999</v>
      </c>
      <c r="E60" s="14">
        <v>17</v>
      </c>
      <c r="F60" s="70">
        <v>175316.24</v>
      </c>
    </row>
    <row r="61" spans="1:6" ht="12.75" customHeight="1" x14ac:dyDescent="0.25">
      <c r="A61" s="8"/>
      <c r="B61" s="9"/>
      <c r="C61" s="9"/>
      <c r="D61" s="10"/>
      <c r="E61" s="69">
        <f>SUM($E$60)/1</f>
        <v>17</v>
      </c>
      <c r="F61" s="92">
        <f>SUM($F$60)/1</f>
        <v>175316.24</v>
      </c>
    </row>
    <row r="62" spans="1:6" ht="12.75" customHeight="1" x14ac:dyDescent="0.25">
      <c r="A62" s="72" t="s">
        <v>765</v>
      </c>
      <c r="B62" s="12" t="s">
        <v>764</v>
      </c>
      <c r="C62" s="12" t="s">
        <v>763</v>
      </c>
      <c r="D62" s="71">
        <v>9654.4850000000006</v>
      </c>
      <c r="E62" s="14">
        <v>13</v>
      </c>
      <c r="F62" s="70">
        <v>125508.31</v>
      </c>
    </row>
    <row r="63" spans="1:6" ht="12.75" customHeight="1" x14ac:dyDescent="0.25">
      <c r="A63" s="8"/>
      <c r="B63" s="9"/>
      <c r="C63" s="9"/>
      <c r="D63" s="10"/>
      <c r="E63" s="69">
        <f>SUM($E$62)/1</f>
        <v>13</v>
      </c>
      <c r="F63" s="92">
        <f>SUM($F$62)/1</f>
        <v>125508.31</v>
      </c>
    </row>
    <row r="64" spans="1:6" ht="12.75" customHeight="1" thickBot="1" x14ac:dyDescent="0.3">
      <c r="A64" s="68"/>
      <c r="B64" s="67"/>
      <c r="C64" s="67"/>
      <c r="D64" s="66"/>
      <c r="E64" s="65">
        <f>SUM($E$4:$E$63)/2</f>
        <v>3760</v>
      </c>
      <c r="F64" s="79">
        <f>SUM($F$4:$F$63)/2</f>
        <v>1589021.3100000005</v>
      </c>
    </row>
  </sheetData>
  <printOptions horizontalCentered="1"/>
  <pageMargins left="1" right="1" top="1" bottom="1" header="1" footer="1"/>
  <pageSetup scale="85" orientation="portrait" r:id="rId1"/>
  <headerFooter alignWithMargins="0">
    <oddHeader>&amp;L&amp;8&amp;D&amp;R&amp;P/&amp;N</oddHead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F6"/>
  <sheetViews>
    <sheetView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9.5546875" style="2" customWidth="1"/>
    <col min="258" max="258" width="32.88671875" style="2" customWidth="1"/>
    <col min="259" max="259" width="29.33203125" style="2" customWidth="1"/>
    <col min="260" max="260" width="11.5546875" style="2" customWidth="1"/>
    <col min="261" max="261" width="16.109375" style="2" customWidth="1"/>
    <col min="262" max="262" width="28.109375" style="2" customWidth="1"/>
    <col min="263" max="512" width="9.109375" style="2"/>
    <col min="513" max="513" width="9.5546875" style="2" customWidth="1"/>
    <col min="514" max="514" width="32.88671875" style="2" customWidth="1"/>
    <col min="515" max="515" width="29.33203125" style="2" customWidth="1"/>
    <col min="516" max="516" width="11.5546875" style="2" customWidth="1"/>
    <col min="517" max="517" width="16.109375" style="2" customWidth="1"/>
    <col min="518" max="518" width="28.109375" style="2" customWidth="1"/>
    <col min="519" max="768" width="9.109375" style="2"/>
    <col min="769" max="769" width="9.5546875" style="2" customWidth="1"/>
    <col min="770" max="770" width="32.88671875" style="2" customWidth="1"/>
    <col min="771" max="771" width="29.33203125" style="2" customWidth="1"/>
    <col min="772" max="772" width="11.5546875" style="2" customWidth="1"/>
    <col min="773" max="773" width="16.109375" style="2" customWidth="1"/>
    <col min="774" max="774" width="28.109375" style="2" customWidth="1"/>
    <col min="775" max="1024" width="9.109375" style="2"/>
    <col min="1025" max="1025" width="9.5546875" style="2" customWidth="1"/>
    <col min="1026" max="1026" width="32.88671875" style="2" customWidth="1"/>
    <col min="1027" max="1027" width="29.33203125" style="2" customWidth="1"/>
    <col min="1028" max="1028" width="11.554687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9.5546875" style="2" customWidth="1"/>
    <col min="1282" max="1282" width="32.88671875" style="2" customWidth="1"/>
    <col min="1283" max="1283" width="29.33203125" style="2" customWidth="1"/>
    <col min="1284" max="1284" width="11.554687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9.5546875" style="2" customWidth="1"/>
    <col min="1538" max="1538" width="32.88671875" style="2" customWidth="1"/>
    <col min="1539" max="1539" width="29.33203125" style="2" customWidth="1"/>
    <col min="1540" max="1540" width="11.554687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9.5546875" style="2" customWidth="1"/>
    <col min="1794" max="1794" width="32.88671875" style="2" customWidth="1"/>
    <col min="1795" max="1795" width="29.33203125" style="2" customWidth="1"/>
    <col min="1796" max="1796" width="11.554687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9.5546875" style="2" customWidth="1"/>
    <col min="2050" max="2050" width="32.88671875" style="2" customWidth="1"/>
    <col min="2051" max="2051" width="29.33203125" style="2" customWidth="1"/>
    <col min="2052" max="2052" width="11.554687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9.5546875" style="2" customWidth="1"/>
    <col min="2306" max="2306" width="32.88671875" style="2" customWidth="1"/>
    <col min="2307" max="2307" width="29.33203125" style="2" customWidth="1"/>
    <col min="2308" max="2308" width="11.554687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9.5546875" style="2" customWidth="1"/>
    <col min="2562" max="2562" width="32.88671875" style="2" customWidth="1"/>
    <col min="2563" max="2563" width="29.33203125" style="2" customWidth="1"/>
    <col min="2564" max="2564" width="11.554687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9.5546875" style="2" customWidth="1"/>
    <col min="2818" max="2818" width="32.88671875" style="2" customWidth="1"/>
    <col min="2819" max="2819" width="29.33203125" style="2" customWidth="1"/>
    <col min="2820" max="2820" width="11.554687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9.5546875" style="2" customWidth="1"/>
    <col min="3074" max="3074" width="32.88671875" style="2" customWidth="1"/>
    <col min="3075" max="3075" width="29.33203125" style="2" customWidth="1"/>
    <col min="3076" max="3076" width="11.554687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9.5546875" style="2" customWidth="1"/>
    <col min="3330" max="3330" width="32.88671875" style="2" customWidth="1"/>
    <col min="3331" max="3331" width="29.33203125" style="2" customWidth="1"/>
    <col min="3332" max="3332" width="11.554687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9.5546875" style="2" customWidth="1"/>
    <col min="3586" max="3586" width="32.88671875" style="2" customWidth="1"/>
    <col min="3587" max="3587" width="29.33203125" style="2" customWidth="1"/>
    <col min="3588" max="3588" width="11.554687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9.5546875" style="2" customWidth="1"/>
    <col min="3842" max="3842" width="32.88671875" style="2" customWidth="1"/>
    <col min="3843" max="3843" width="29.33203125" style="2" customWidth="1"/>
    <col min="3844" max="3844" width="11.554687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9.5546875" style="2" customWidth="1"/>
    <col min="4098" max="4098" width="32.88671875" style="2" customWidth="1"/>
    <col min="4099" max="4099" width="29.33203125" style="2" customWidth="1"/>
    <col min="4100" max="4100" width="11.554687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9.5546875" style="2" customWidth="1"/>
    <col min="4354" max="4354" width="32.88671875" style="2" customWidth="1"/>
    <col min="4355" max="4355" width="29.33203125" style="2" customWidth="1"/>
    <col min="4356" max="4356" width="11.554687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9.5546875" style="2" customWidth="1"/>
    <col min="4610" max="4610" width="32.88671875" style="2" customWidth="1"/>
    <col min="4611" max="4611" width="29.33203125" style="2" customWidth="1"/>
    <col min="4612" max="4612" width="11.554687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9.5546875" style="2" customWidth="1"/>
    <col min="4866" max="4866" width="32.88671875" style="2" customWidth="1"/>
    <col min="4867" max="4867" width="29.33203125" style="2" customWidth="1"/>
    <col min="4868" max="4868" width="11.554687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9.5546875" style="2" customWidth="1"/>
    <col min="5122" max="5122" width="32.88671875" style="2" customWidth="1"/>
    <col min="5123" max="5123" width="29.33203125" style="2" customWidth="1"/>
    <col min="5124" max="5124" width="11.554687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9.5546875" style="2" customWidth="1"/>
    <col min="5378" max="5378" width="32.88671875" style="2" customWidth="1"/>
    <col min="5379" max="5379" width="29.33203125" style="2" customWidth="1"/>
    <col min="5380" max="5380" width="11.554687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9.5546875" style="2" customWidth="1"/>
    <col min="5634" max="5634" width="32.88671875" style="2" customWidth="1"/>
    <col min="5635" max="5635" width="29.33203125" style="2" customWidth="1"/>
    <col min="5636" max="5636" width="11.554687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9.5546875" style="2" customWidth="1"/>
    <col min="5890" max="5890" width="32.88671875" style="2" customWidth="1"/>
    <col min="5891" max="5891" width="29.33203125" style="2" customWidth="1"/>
    <col min="5892" max="5892" width="11.554687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9.5546875" style="2" customWidth="1"/>
    <col min="6146" max="6146" width="32.88671875" style="2" customWidth="1"/>
    <col min="6147" max="6147" width="29.33203125" style="2" customWidth="1"/>
    <col min="6148" max="6148" width="11.554687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9.5546875" style="2" customWidth="1"/>
    <col min="6402" max="6402" width="32.88671875" style="2" customWidth="1"/>
    <col min="6403" max="6403" width="29.33203125" style="2" customWidth="1"/>
    <col min="6404" max="6404" width="11.554687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9.5546875" style="2" customWidth="1"/>
    <col min="6658" max="6658" width="32.88671875" style="2" customWidth="1"/>
    <col min="6659" max="6659" width="29.33203125" style="2" customWidth="1"/>
    <col min="6660" max="6660" width="11.554687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9.5546875" style="2" customWidth="1"/>
    <col min="6914" max="6914" width="32.88671875" style="2" customWidth="1"/>
    <col min="6915" max="6915" width="29.33203125" style="2" customWidth="1"/>
    <col min="6916" max="6916" width="11.554687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9.5546875" style="2" customWidth="1"/>
    <col min="7170" max="7170" width="32.88671875" style="2" customWidth="1"/>
    <col min="7171" max="7171" width="29.33203125" style="2" customWidth="1"/>
    <col min="7172" max="7172" width="11.554687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9.5546875" style="2" customWidth="1"/>
    <col min="7426" max="7426" width="32.88671875" style="2" customWidth="1"/>
    <col min="7427" max="7427" width="29.33203125" style="2" customWidth="1"/>
    <col min="7428" max="7428" width="11.554687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9.5546875" style="2" customWidth="1"/>
    <col min="7682" max="7682" width="32.88671875" style="2" customWidth="1"/>
    <col min="7683" max="7683" width="29.33203125" style="2" customWidth="1"/>
    <col min="7684" max="7684" width="11.554687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9.5546875" style="2" customWidth="1"/>
    <col min="7938" max="7938" width="32.88671875" style="2" customWidth="1"/>
    <col min="7939" max="7939" width="29.33203125" style="2" customWidth="1"/>
    <col min="7940" max="7940" width="11.554687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9.5546875" style="2" customWidth="1"/>
    <col min="8194" max="8194" width="32.88671875" style="2" customWidth="1"/>
    <col min="8195" max="8195" width="29.33203125" style="2" customWidth="1"/>
    <col min="8196" max="8196" width="11.554687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9.5546875" style="2" customWidth="1"/>
    <col min="8450" max="8450" width="32.88671875" style="2" customWidth="1"/>
    <col min="8451" max="8451" width="29.33203125" style="2" customWidth="1"/>
    <col min="8452" max="8452" width="11.554687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9.5546875" style="2" customWidth="1"/>
    <col min="8706" max="8706" width="32.88671875" style="2" customWidth="1"/>
    <col min="8707" max="8707" width="29.33203125" style="2" customWidth="1"/>
    <col min="8708" max="8708" width="11.554687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9.5546875" style="2" customWidth="1"/>
    <col min="8962" max="8962" width="32.88671875" style="2" customWidth="1"/>
    <col min="8963" max="8963" width="29.33203125" style="2" customWidth="1"/>
    <col min="8964" max="8964" width="11.554687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9.5546875" style="2" customWidth="1"/>
    <col min="9218" max="9218" width="32.88671875" style="2" customWidth="1"/>
    <col min="9219" max="9219" width="29.33203125" style="2" customWidth="1"/>
    <col min="9220" max="9220" width="11.554687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9.5546875" style="2" customWidth="1"/>
    <col min="9474" max="9474" width="32.88671875" style="2" customWidth="1"/>
    <col min="9475" max="9475" width="29.33203125" style="2" customWidth="1"/>
    <col min="9476" max="9476" width="11.554687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9.5546875" style="2" customWidth="1"/>
    <col min="9730" max="9730" width="32.88671875" style="2" customWidth="1"/>
    <col min="9731" max="9731" width="29.33203125" style="2" customWidth="1"/>
    <col min="9732" max="9732" width="11.554687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9.5546875" style="2" customWidth="1"/>
    <col min="9986" max="9986" width="32.88671875" style="2" customWidth="1"/>
    <col min="9987" max="9987" width="29.33203125" style="2" customWidth="1"/>
    <col min="9988" max="9988" width="11.554687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9.5546875" style="2" customWidth="1"/>
    <col min="10242" max="10242" width="32.88671875" style="2" customWidth="1"/>
    <col min="10243" max="10243" width="29.33203125" style="2" customWidth="1"/>
    <col min="10244" max="10244" width="11.554687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9.5546875" style="2" customWidth="1"/>
    <col min="10498" max="10498" width="32.88671875" style="2" customWidth="1"/>
    <col min="10499" max="10499" width="29.33203125" style="2" customWidth="1"/>
    <col min="10500" max="10500" width="11.554687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9.5546875" style="2" customWidth="1"/>
    <col min="10754" max="10754" width="32.88671875" style="2" customWidth="1"/>
    <col min="10755" max="10755" width="29.33203125" style="2" customWidth="1"/>
    <col min="10756" max="10756" width="11.554687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9.5546875" style="2" customWidth="1"/>
    <col min="11010" max="11010" width="32.88671875" style="2" customWidth="1"/>
    <col min="11011" max="11011" width="29.33203125" style="2" customWidth="1"/>
    <col min="11012" max="11012" width="11.554687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9.5546875" style="2" customWidth="1"/>
    <col min="11266" max="11266" width="32.88671875" style="2" customWidth="1"/>
    <col min="11267" max="11267" width="29.33203125" style="2" customWidth="1"/>
    <col min="11268" max="11268" width="11.554687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9.5546875" style="2" customWidth="1"/>
    <col min="11522" max="11522" width="32.88671875" style="2" customWidth="1"/>
    <col min="11523" max="11523" width="29.33203125" style="2" customWidth="1"/>
    <col min="11524" max="11524" width="11.554687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9.5546875" style="2" customWidth="1"/>
    <col min="11778" max="11778" width="32.88671875" style="2" customWidth="1"/>
    <col min="11779" max="11779" width="29.33203125" style="2" customWidth="1"/>
    <col min="11780" max="11780" width="11.554687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9.5546875" style="2" customWidth="1"/>
    <col min="12034" max="12034" width="32.88671875" style="2" customWidth="1"/>
    <col min="12035" max="12035" width="29.33203125" style="2" customWidth="1"/>
    <col min="12036" max="12036" width="11.554687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9.5546875" style="2" customWidth="1"/>
    <col min="12290" max="12290" width="32.88671875" style="2" customWidth="1"/>
    <col min="12291" max="12291" width="29.33203125" style="2" customWidth="1"/>
    <col min="12292" max="12292" width="11.554687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9.5546875" style="2" customWidth="1"/>
    <col min="12546" max="12546" width="32.88671875" style="2" customWidth="1"/>
    <col min="12547" max="12547" width="29.33203125" style="2" customWidth="1"/>
    <col min="12548" max="12548" width="11.554687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9.5546875" style="2" customWidth="1"/>
    <col min="12802" max="12802" width="32.88671875" style="2" customWidth="1"/>
    <col min="12803" max="12803" width="29.33203125" style="2" customWidth="1"/>
    <col min="12804" max="12804" width="11.554687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9.5546875" style="2" customWidth="1"/>
    <col min="13058" max="13058" width="32.88671875" style="2" customWidth="1"/>
    <col min="13059" max="13059" width="29.33203125" style="2" customWidth="1"/>
    <col min="13060" max="13060" width="11.554687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9.5546875" style="2" customWidth="1"/>
    <col min="13314" max="13314" width="32.88671875" style="2" customWidth="1"/>
    <col min="13315" max="13315" width="29.33203125" style="2" customWidth="1"/>
    <col min="13316" max="13316" width="11.554687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9.5546875" style="2" customWidth="1"/>
    <col min="13570" max="13570" width="32.88671875" style="2" customWidth="1"/>
    <col min="13571" max="13571" width="29.33203125" style="2" customWidth="1"/>
    <col min="13572" max="13572" width="11.554687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9.5546875" style="2" customWidth="1"/>
    <col min="13826" max="13826" width="32.88671875" style="2" customWidth="1"/>
    <col min="13827" max="13827" width="29.33203125" style="2" customWidth="1"/>
    <col min="13828" max="13828" width="11.554687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9.5546875" style="2" customWidth="1"/>
    <col min="14082" max="14082" width="32.88671875" style="2" customWidth="1"/>
    <col min="14083" max="14083" width="29.33203125" style="2" customWidth="1"/>
    <col min="14084" max="14084" width="11.554687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9.5546875" style="2" customWidth="1"/>
    <col min="14338" max="14338" width="32.88671875" style="2" customWidth="1"/>
    <col min="14339" max="14339" width="29.33203125" style="2" customWidth="1"/>
    <col min="14340" max="14340" width="11.554687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9.5546875" style="2" customWidth="1"/>
    <col min="14594" max="14594" width="32.88671875" style="2" customWidth="1"/>
    <col min="14595" max="14595" width="29.33203125" style="2" customWidth="1"/>
    <col min="14596" max="14596" width="11.554687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9.5546875" style="2" customWidth="1"/>
    <col min="14850" max="14850" width="32.88671875" style="2" customWidth="1"/>
    <col min="14851" max="14851" width="29.33203125" style="2" customWidth="1"/>
    <col min="14852" max="14852" width="11.554687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9.5546875" style="2" customWidth="1"/>
    <col min="15106" max="15106" width="32.88671875" style="2" customWidth="1"/>
    <col min="15107" max="15107" width="29.33203125" style="2" customWidth="1"/>
    <col min="15108" max="15108" width="11.554687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9.5546875" style="2" customWidth="1"/>
    <col min="15362" max="15362" width="32.88671875" style="2" customWidth="1"/>
    <col min="15363" max="15363" width="29.33203125" style="2" customWidth="1"/>
    <col min="15364" max="15364" width="11.554687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9.5546875" style="2" customWidth="1"/>
    <col min="15618" max="15618" width="32.88671875" style="2" customWidth="1"/>
    <col min="15619" max="15619" width="29.33203125" style="2" customWidth="1"/>
    <col min="15620" max="15620" width="11.554687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9.5546875" style="2" customWidth="1"/>
    <col min="15874" max="15874" width="32.88671875" style="2" customWidth="1"/>
    <col min="15875" max="15875" width="29.33203125" style="2" customWidth="1"/>
    <col min="15876" max="15876" width="11.554687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9.5546875" style="2" customWidth="1"/>
    <col min="16130" max="16130" width="32.88671875" style="2" customWidth="1"/>
    <col min="16131" max="16131" width="29.33203125" style="2" customWidth="1"/>
    <col min="16132" max="16132" width="11.554687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839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838</v>
      </c>
      <c r="B4" s="12" t="s">
        <v>837</v>
      </c>
      <c r="C4" s="12" t="s">
        <v>836</v>
      </c>
      <c r="D4" s="71">
        <v>178.8895</v>
      </c>
      <c r="E4" s="14">
        <v>212</v>
      </c>
      <c r="F4" s="70">
        <v>37924.57</v>
      </c>
    </row>
    <row r="5" spans="1:6" ht="12.75" customHeight="1" x14ac:dyDescent="0.25">
      <c r="A5" s="8"/>
      <c r="B5" s="9"/>
      <c r="C5" s="9"/>
      <c r="D5" s="10"/>
      <c r="E5" s="69">
        <f>SUM($E$4)/1</f>
        <v>212</v>
      </c>
      <c r="F5" s="11">
        <f>SUM($F$4)/1</f>
        <v>37924.57</v>
      </c>
    </row>
    <row r="6" spans="1:6" ht="12.75" customHeight="1" thickBot="1" x14ac:dyDescent="0.3">
      <c r="A6" s="68"/>
      <c r="B6" s="67"/>
      <c r="C6" s="67"/>
      <c r="D6" s="66"/>
      <c r="E6" s="65">
        <f>SUM($E$4:$E$5)/2</f>
        <v>212</v>
      </c>
      <c r="F6" s="79">
        <f>SUM($F$4:$F$5)/2</f>
        <v>37924.57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F6"/>
  <sheetViews>
    <sheetView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9.5546875" style="2" customWidth="1"/>
    <col min="258" max="258" width="32.88671875" style="2" customWidth="1"/>
    <col min="259" max="259" width="29.33203125" style="2" customWidth="1"/>
    <col min="260" max="260" width="11.109375" style="2" customWidth="1"/>
    <col min="261" max="261" width="16.109375" style="2" customWidth="1"/>
    <col min="262" max="262" width="28.109375" style="2" customWidth="1"/>
    <col min="263" max="512" width="9.109375" style="2"/>
    <col min="513" max="513" width="9.5546875" style="2" customWidth="1"/>
    <col min="514" max="514" width="32.88671875" style="2" customWidth="1"/>
    <col min="515" max="515" width="29.33203125" style="2" customWidth="1"/>
    <col min="516" max="516" width="11.109375" style="2" customWidth="1"/>
    <col min="517" max="517" width="16.109375" style="2" customWidth="1"/>
    <col min="518" max="518" width="28.109375" style="2" customWidth="1"/>
    <col min="519" max="768" width="9.109375" style="2"/>
    <col min="769" max="769" width="9.5546875" style="2" customWidth="1"/>
    <col min="770" max="770" width="32.88671875" style="2" customWidth="1"/>
    <col min="771" max="771" width="29.33203125" style="2" customWidth="1"/>
    <col min="772" max="772" width="11.109375" style="2" customWidth="1"/>
    <col min="773" max="773" width="16.109375" style="2" customWidth="1"/>
    <col min="774" max="774" width="28.109375" style="2" customWidth="1"/>
    <col min="775" max="1024" width="9.109375" style="2"/>
    <col min="1025" max="1025" width="9.5546875" style="2" customWidth="1"/>
    <col min="1026" max="1026" width="32.88671875" style="2" customWidth="1"/>
    <col min="1027" max="1027" width="29.33203125" style="2" customWidth="1"/>
    <col min="1028" max="1028" width="11.10937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9.5546875" style="2" customWidth="1"/>
    <col min="1282" max="1282" width="32.88671875" style="2" customWidth="1"/>
    <col min="1283" max="1283" width="29.33203125" style="2" customWidth="1"/>
    <col min="1284" max="1284" width="11.10937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9.5546875" style="2" customWidth="1"/>
    <col min="1538" max="1538" width="32.88671875" style="2" customWidth="1"/>
    <col min="1539" max="1539" width="29.33203125" style="2" customWidth="1"/>
    <col min="1540" max="1540" width="11.10937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9.5546875" style="2" customWidth="1"/>
    <col min="1794" max="1794" width="32.88671875" style="2" customWidth="1"/>
    <col min="1795" max="1795" width="29.33203125" style="2" customWidth="1"/>
    <col min="1796" max="1796" width="11.10937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9.5546875" style="2" customWidth="1"/>
    <col min="2050" max="2050" width="32.88671875" style="2" customWidth="1"/>
    <col min="2051" max="2051" width="29.33203125" style="2" customWidth="1"/>
    <col min="2052" max="2052" width="11.10937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9.5546875" style="2" customWidth="1"/>
    <col min="2306" max="2306" width="32.88671875" style="2" customWidth="1"/>
    <col min="2307" max="2307" width="29.33203125" style="2" customWidth="1"/>
    <col min="2308" max="2308" width="11.10937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9.5546875" style="2" customWidth="1"/>
    <col min="2562" max="2562" width="32.88671875" style="2" customWidth="1"/>
    <col min="2563" max="2563" width="29.33203125" style="2" customWidth="1"/>
    <col min="2564" max="2564" width="11.10937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9.5546875" style="2" customWidth="1"/>
    <col min="2818" max="2818" width="32.88671875" style="2" customWidth="1"/>
    <col min="2819" max="2819" width="29.33203125" style="2" customWidth="1"/>
    <col min="2820" max="2820" width="11.10937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9.5546875" style="2" customWidth="1"/>
    <col min="3074" max="3074" width="32.88671875" style="2" customWidth="1"/>
    <col min="3075" max="3075" width="29.33203125" style="2" customWidth="1"/>
    <col min="3076" max="3076" width="11.10937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9.5546875" style="2" customWidth="1"/>
    <col min="3330" max="3330" width="32.88671875" style="2" customWidth="1"/>
    <col min="3331" max="3331" width="29.33203125" style="2" customWidth="1"/>
    <col min="3332" max="3332" width="11.10937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9.5546875" style="2" customWidth="1"/>
    <col min="3586" max="3586" width="32.88671875" style="2" customWidth="1"/>
    <col min="3587" max="3587" width="29.33203125" style="2" customWidth="1"/>
    <col min="3588" max="3588" width="11.10937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9.5546875" style="2" customWidth="1"/>
    <col min="3842" max="3842" width="32.88671875" style="2" customWidth="1"/>
    <col min="3843" max="3843" width="29.33203125" style="2" customWidth="1"/>
    <col min="3844" max="3844" width="11.10937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9.5546875" style="2" customWidth="1"/>
    <col min="4098" max="4098" width="32.88671875" style="2" customWidth="1"/>
    <col min="4099" max="4099" width="29.33203125" style="2" customWidth="1"/>
    <col min="4100" max="4100" width="11.10937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9.5546875" style="2" customWidth="1"/>
    <col min="4354" max="4354" width="32.88671875" style="2" customWidth="1"/>
    <col min="4355" max="4355" width="29.33203125" style="2" customWidth="1"/>
    <col min="4356" max="4356" width="11.10937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9.5546875" style="2" customWidth="1"/>
    <col min="4610" max="4610" width="32.88671875" style="2" customWidth="1"/>
    <col min="4611" max="4611" width="29.33203125" style="2" customWidth="1"/>
    <col min="4612" max="4612" width="11.10937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9.5546875" style="2" customWidth="1"/>
    <col min="4866" max="4866" width="32.88671875" style="2" customWidth="1"/>
    <col min="4867" max="4867" width="29.33203125" style="2" customWidth="1"/>
    <col min="4868" max="4868" width="11.10937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9.5546875" style="2" customWidth="1"/>
    <col min="5122" max="5122" width="32.88671875" style="2" customWidth="1"/>
    <col min="5123" max="5123" width="29.33203125" style="2" customWidth="1"/>
    <col min="5124" max="5124" width="11.10937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9.5546875" style="2" customWidth="1"/>
    <col min="5378" max="5378" width="32.88671875" style="2" customWidth="1"/>
    <col min="5379" max="5379" width="29.33203125" style="2" customWidth="1"/>
    <col min="5380" max="5380" width="11.10937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9.5546875" style="2" customWidth="1"/>
    <col min="5634" max="5634" width="32.88671875" style="2" customWidth="1"/>
    <col min="5635" max="5635" width="29.33203125" style="2" customWidth="1"/>
    <col min="5636" max="5636" width="11.10937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9.5546875" style="2" customWidth="1"/>
    <col min="5890" max="5890" width="32.88671875" style="2" customWidth="1"/>
    <col min="5891" max="5891" width="29.33203125" style="2" customWidth="1"/>
    <col min="5892" max="5892" width="11.10937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9.5546875" style="2" customWidth="1"/>
    <col min="6146" max="6146" width="32.88671875" style="2" customWidth="1"/>
    <col min="6147" max="6147" width="29.33203125" style="2" customWidth="1"/>
    <col min="6148" max="6148" width="11.10937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9.5546875" style="2" customWidth="1"/>
    <col min="6402" max="6402" width="32.88671875" style="2" customWidth="1"/>
    <col min="6403" max="6403" width="29.33203125" style="2" customWidth="1"/>
    <col min="6404" max="6404" width="11.10937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9.5546875" style="2" customWidth="1"/>
    <col min="6658" max="6658" width="32.88671875" style="2" customWidth="1"/>
    <col min="6659" max="6659" width="29.33203125" style="2" customWidth="1"/>
    <col min="6660" max="6660" width="11.10937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9.5546875" style="2" customWidth="1"/>
    <col min="6914" max="6914" width="32.88671875" style="2" customWidth="1"/>
    <col min="6915" max="6915" width="29.33203125" style="2" customWidth="1"/>
    <col min="6916" max="6916" width="11.10937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9.5546875" style="2" customWidth="1"/>
    <col min="7170" max="7170" width="32.88671875" style="2" customWidth="1"/>
    <col min="7171" max="7171" width="29.33203125" style="2" customWidth="1"/>
    <col min="7172" max="7172" width="11.10937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9.5546875" style="2" customWidth="1"/>
    <col min="7426" max="7426" width="32.88671875" style="2" customWidth="1"/>
    <col min="7427" max="7427" width="29.33203125" style="2" customWidth="1"/>
    <col min="7428" max="7428" width="11.10937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9.5546875" style="2" customWidth="1"/>
    <col min="7682" max="7682" width="32.88671875" style="2" customWidth="1"/>
    <col min="7683" max="7683" width="29.33203125" style="2" customWidth="1"/>
    <col min="7684" max="7684" width="11.10937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9.5546875" style="2" customWidth="1"/>
    <col min="7938" max="7938" width="32.88671875" style="2" customWidth="1"/>
    <col min="7939" max="7939" width="29.33203125" style="2" customWidth="1"/>
    <col min="7940" max="7940" width="11.10937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9.5546875" style="2" customWidth="1"/>
    <col min="8194" max="8194" width="32.88671875" style="2" customWidth="1"/>
    <col min="8195" max="8195" width="29.33203125" style="2" customWidth="1"/>
    <col min="8196" max="8196" width="11.10937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9.5546875" style="2" customWidth="1"/>
    <col min="8450" max="8450" width="32.88671875" style="2" customWidth="1"/>
    <col min="8451" max="8451" width="29.33203125" style="2" customWidth="1"/>
    <col min="8452" max="8452" width="11.10937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9.5546875" style="2" customWidth="1"/>
    <col min="8706" max="8706" width="32.88671875" style="2" customWidth="1"/>
    <col min="8707" max="8707" width="29.33203125" style="2" customWidth="1"/>
    <col min="8708" max="8708" width="11.10937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9.5546875" style="2" customWidth="1"/>
    <col min="8962" max="8962" width="32.88671875" style="2" customWidth="1"/>
    <col min="8963" max="8963" width="29.33203125" style="2" customWidth="1"/>
    <col min="8964" max="8964" width="11.10937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9.5546875" style="2" customWidth="1"/>
    <col min="9218" max="9218" width="32.88671875" style="2" customWidth="1"/>
    <col min="9219" max="9219" width="29.33203125" style="2" customWidth="1"/>
    <col min="9220" max="9220" width="11.10937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9.5546875" style="2" customWidth="1"/>
    <col min="9474" max="9474" width="32.88671875" style="2" customWidth="1"/>
    <col min="9475" max="9475" width="29.33203125" style="2" customWidth="1"/>
    <col min="9476" max="9476" width="11.10937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9.5546875" style="2" customWidth="1"/>
    <col min="9730" max="9730" width="32.88671875" style="2" customWidth="1"/>
    <col min="9731" max="9731" width="29.33203125" style="2" customWidth="1"/>
    <col min="9732" max="9732" width="11.10937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9.5546875" style="2" customWidth="1"/>
    <col min="9986" max="9986" width="32.88671875" style="2" customWidth="1"/>
    <col min="9987" max="9987" width="29.33203125" style="2" customWidth="1"/>
    <col min="9988" max="9988" width="11.10937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9.5546875" style="2" customWidth="1"/>
    <col min="10242" max="10242" width="32.88671875" style="2" customWidth="1"/>
    <col min="10243" max="10243" width="29.33203125" style="2" customWidth="1"/>
    <col min="10244" max="10244" width="11.10937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9.5546875" style="2" customWidth="1"/>
    <col min="10498" max="10498" width="32.88671875" style="2" customWidth="1"/>
    <col min="10499" max="10499" width="29.33203125" style="2" customWidth="1"/>
    <col min="10500" max="10500" width="11.10937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9.5546875" style="2" customWidth="1"/>
    <col min="10754" max="10754" width="32.88671875" style="2" customWidth="1"/>
    <col min="10755" max="10755" width="29.33203125" style="2" customWidth="1"/>
    <col min="10756" max="10756" width="11.10937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9.5546875" style="2" customWidth="1"/>
    <col min="11010" max="11010" width="32.88671875" style="2" customWidth="1"/>
    <col min="11011" max="11011" width="29.33203125" style="2" customWidth="1"/>
    <col min="11012" max="11012" width="11.10937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9.5546875" style="2" customWidth="1"/>
    <col min="11266" max="11266" width="32.88671875" style="2" customWidth="1"/>
    <col min="11267" max="11267" width="29.33203125" style="2" customWidth="1"/>
    <col min="11268" max="11268" width="11.10937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9.5546875" style="2" customWidth="1"/>
    <col min="11522" max="11522" width="32.88671875" style="2" customWidth="1"/>
    <col min="11523" max="11523" width="29.33203125" style="2" customWidth="1"/>
    <col min="11524" max="11524" width="11.10937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9.5546875" style="2" customWidth="1"/>
    <col min="11778" max="11778" width="32.88671875" style="2" customWidth="1"/>
    <col min="11779" max="11779" width="29.33203125" style="2" customWidth="1"/>
    <col min="11780" max="11780" width="11.10937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9.5546875" style="2" customWidth="1"/>
    <col min="12034" max="12034" width="32.88671875" style="2" customWidth="1"/>
    <col min="12035" max="12035" width="29.33203125" style="2" customWidth="1"/>
    <col min="12036" max="12036" width="11.10937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9.5546875" style="2" customWidth="1"/>
    <col min="12290" max="12290" width="32.88671875" style="2" customWidth="1"/>
    <col min="12291" max="12291" width="29.33203125" style="2" customWidth="1"/>
    <col min="12292" max="12292" width="11.10937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9.5546875" style="2" customWidth="1"/>
    <col min="12546" max="12546" width="32.88671875" style="2" customWidth="1"/>
    <col min="12547" max="12547" width="29.33203125" style="2" customWidth="1"/>
    <col min="12548" max="12548" width="11.10937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9.5546875" style="2" customWidth="1"/>
    <col min="12802" max="12802" width="32.88671875" style="2" customWidth="1"/>
    <col min="12803" max="12803" width="29.33203125" style="2" customWidth="1"/>
    <col min="12804" max="12804" width="11.10937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9.5546875" style="2" customWidth="1"/>
    <col min="13058" max="13058" width="32.88671875" style="2" customWidth="1"/>
    <col min="13059" max="13059" width="29.33203125" style="2" customWidth="1"/>
    <col min="13060" max="13060" width="11.10937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9.5546875" style="2" customWidth="1"/>
    <col min="13314" max="13314" width="32.88671875" style="2" customWidth="1"/>
    <col min="13315" max="13315" width="29.33203125" style="2" customWidth="1"/>
    <col min="13316" max="13316" width="11.10937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9.5546875" style="2" customWidth="1"/>
    <col min="13570" max="13570" width="32.88671875" style="2" customWidth="1"/>
    <col min="13571" max="13571" width="29.33203125" style="2" customWidth="1"/>
    <col min="13572" max="13572" width="11.10937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9.5546875" style="2" customWidth="1"/>
    <col min="13826" max="13826" width="32.88671875" style="2" customWidth="1"/>
    <col min="13827" max="13827" width="29.33203125" style="2" customWidth="1"/>
    <col min="13828" max="13828" width="11.10937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9.5546875" style="2" customWidth="1"/>
    <col min="14082" max="14082" width="32.88671875" style="2" customWidth="1"/>
    <col min="14083" max="14083" width="29.33203125" style="2" customWidth="1"/>
    <col min="14084" max="14084" width="11.10937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9.5546875" style="2" customWidth="1"/>
    <col min="14338" max="14338" width="32.88671875" style="2" customWidth="1"/>
    <col min="14339" max="14339" width="29.33203125" style="2" customWidth="1"/>
    <col min="14340" max="14340" width="11.10937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9.5546875" style="2" customWidth="1"/>
    <col min="14594" max="14594" width="32.88671875" style="2" customWidth="1"/>
    <col min="14595" max="14595" width="29.33203125" style="2" customWidth="1"/>
    <col min="14596" max="14596" width="11.10937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9.5546875" style="2" customWidth="1"/>
    <col min="14850" max="14850" width="32.88671875" style="2" customWidth="1"/>
    <col min="14851" max="14851" width="29.33203125" style="2" customWidth="1"/>
    <col min="14852" max="14852" width="11.10937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9.5546875" style="2" customWidth="1"/>
    <col min="15106" max="15106" width="32.88671875" style="2" customWidth="1"/>
    <col min="15107" max="15107" width="29.33203125" style="2" customWidth="1"/>
    <col min="15108" max="15108" width="11.10937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9.5546875" style="2" customWidth="1"/>
    <col min="15362" max="15362" width="32.88671875" style="2" customWidth="1"/>
    <col min="15363" max="15363" width="29.33203125" style="2" customWidth="1"/>
    <col min="15364" max="15364" width="11.10937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9.5546875" style="2" customWidth="1"/>
    <col min="15618" max="15618" width="32.88671875" style="2" customWidth="1"/>
    <col min="15619" max="15619" width="29.33203125" style="2" customWidth="1"/>
    <col min="15620" max="15620" width="11.10937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9.5546875" style="2" customWidth="1"/>
    <col min="15874" max="15874" width="32.88671875" style="2" customWidth="1"/>
    <col min="15875" max="15875" width="29.33203125" style="2" customWidth="1"/>
    <col min="15876" max="15876" width="11.10937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9.5546875" style="2" customWidth="1"/>
    <col min="16130" max="16130" width="32.88671875" style="2" customWidth="1"/>
    <col min="16131" max="16131" width="29.33203125" style="2" customWidth="1"/>
    <col min="16132" max="16132" width="11.10937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842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841</v>
      </c>
      <c r="B4" s="12" t="s">
        <v>793</v>
      </c>
      <c r="C4" s="12" t="s">
        <v>840</v>
      </c>
      <c r="D4" s="71">
        <v>5427.0609999999997</v>
      </c>
      <c r="E4" s="13">
        <v>18</v>
      </c>
      <c r="F4" s="84">
        <v>97687.1</v>
      </c>
    </row>
    <row r="5" spans="1:6" ht="12.75" customHeight="1" x14ac:dyDescent="0.25">
      <c r="A5" s="8"/>
      <c r="B5" s="9"/>
      <c r="C5" s="9"/>
      <c r="D5" s="10"/>
      <c r="E5" s="69">
        <f>SUM($E$4)/1</f>
        <v>18</v>
      </c>
      <c r="F5" s="11">
        <f>SUM($F$4)/1</f>
        <v>97687.1</v>
      </c>
    </row>
    <row r="6" spans="1:6" ht="12.75" customHeight="1" thickBot="1" x14ac:dyDescent="0.3">
      <c r="A6" s="68"/>
      <c r="B6" s="67"/>
      <c r="C6" s="67"/>
      <c r="D6" s="66"/>
      <c r="E6" s="65">
        <f>SUM($E$4:$E$5)/2</f>
        <v>18</v>
      </c>
      <c r="F6" s="79">
        <f>SUM($F$4:$F$5)/2</f>
        <v>97687.1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F15"/>
  <sheetViews>
    <sheetView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12.109375" style="2" customWidth="1"/>
    <col min="258" max="258" width="32.88671875" style="2" customWidth="1"/>
    <col min="259" max="259" width="29.33203125" style="2" customWidth="1"/>
    <col min="260" max="260" width="0.6640625" style="2" customWidth="1"/>
    <col min="261" max="261" width="16.109375" style="2" customWidth="1"/>
    <col min="262" max="262" width="28.109375" style="2" customWidth="1"/>
    <col min="263" max="512" width="9.109375" style="2"/>
    <col min="513" max="513" width="12.109375" style="2" customWidth="1"/>
    <col min="514" max="514" width="32.88671875" style="2" customWidth="1"/>
    <col min="515" max="515" width="29.33203125" style="2" customWidth="1"/>
    <col min="516" max="516" width="0.6640625" style="2" customWidth="1"/>
    <col min="517" max="517" width="16.109375" style="2" customWidth="1"/>
    <col min="518" max="518" width="28.109375" style="2" customWidth="1"/>
    <col min="519" max="768" width="9.109375" style="2"/>
    <col min="769" max="769" width="12.109375" style="2" customWidth="1"/>
    <col min="770" max="770" width="32.88671875" style="2" customWidth="1"/>
    <col min="771" max="771" width="29.33203125" style="2" customWidth="1"/>
    <col min="772" max="772" width="0.6640625" style="2" customWidth="1"/>
    <col min="773" max="773" width="16.109375" style="2" customWidth="1"/>
    <col min="774" max="774" width="28.109375" style="2" customWidth="1"/>
    <col min="775" max="1024" width="9.109375" style="2"/>
    <col min="1025" max="1025" width="12.109375" style="2" customWidth="1"/>
    <col min="1026" max="1026" width="32.88671875" style="2" customWidth="1"/>
    <col min="1027" max="1027" width="29.33203125" style="2" customWidth="1"/>
    <col min="1028" max="1028" width="0.664062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12.109375" style="2" customWidth="1"/>
    <col min="1282" max="1282" width="32.88671875" style="2" customWidth="1"/>
    <col min="1283" max="1283" width="29.33203125" style="2" customWidth="1"/>
    <col min="1284" max="1284" width="0.664062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12.109375" style="2" customWidth="1"/>
    <col min="1538" max="1538" width="32.88671875" style="2" customWidth="1"/>
    <col min="1539" max="1539" width="29.33203125" style="2" customWidth="1"/>
    <col min="1540" max="1540" width="0.664062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12.109375" style="2" customWidth="1"/>
    <col min="1794" max="1794" width="32.88671875" style="2" customWidth="1"/>
    <col min="1795" max="1795" width="29.33203125" style="2" customWidth="1"/>
    <col min="1796" max="1796" width="0.664062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12.109375" style="2" customWidth="1"/>
    <col min="2050" max="2050" width="32.88671875" style="2" customWidth="1"/>
    <col min="2051" max="2051" width="29.33203125" style="2" customWidth="1"/>
    <col min="2052" max="2052" width="0.664062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12.109375" style="2" customWidth="1"/>
    <col min="2306" max="2306" width="32.88671875" style="2" customWidth="1"/>
    <col min="2307" max="2307" width="29.33203125" style="2" customWidth="1"/>
    <col min="2308" max="2308" width="0.664062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12.109375" style="2" customWidth="1"/>
    <col min="2562" max="2562" width="32.88671875" style="2" customWidth="1"/>
    <col min="2563" max="2563" width="29.33203125" style="2" customWidth="1"/>
    <col min="2564" max="2564" width="0.664062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12.109375" style="2" customWidth="1"/>
    <col min="2818" max="2818" width="32.88671875" style="2" customWidth="1"/>
    <col min="2819" max="2819" width="29.33203125" style="2" customWidth="1"/>
    <col min="2820" max="2820" width="0.664062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12.109375" style="2" customWidth="1"/>
    <col min="3074" max="3074" width="32.88671875" style="2" customWidth="1"/>
    <col min="3075" max="3075" width="29.33203125" style="2" customWidth="1"/>
    <col min="3076" max="3076" width="0.664062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12.109375" style="2" customWidth="1"/>
    <col min="3330" max="3330" width="32.88671875" style="2" customWidth="1"/>
    <col min="3331" max="3331" width="29.33203125" style="2" customWidth="1"/>
    <col min="3332" max="3332" width="0.664062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12.109375" style="2" customWidth="1"/>
    <col min="3586" max="3586" width="32.88671875" style="2" customWidth="1"/>
    <col min="3587" max="3587" width="29.33203125" style="2" customWidth="1"/>
    <col min="3588" max="3588" width="0.664062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12.109375" style="2" customWidth="1"/>
    <col min="3842" max="3842" width="32.88671875" style="2" customWidth="1"/>
    <col min="3843" max="3843" width="29.33203125" style="2" customWidth="1"/>
    <col min="3844" max="3844" width="0.664062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12.109375" style="2" customWidth="1"/>
    <col min="4098" max="4098" width="32.88671875" style="2" customWidth="1"/>
    <col min="4099" max="4099" width="29.33203125" style="2" customWidth="1"/>
    <col min="4100" max="4100" width="0.664062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12.109375" style="2" customWidth="1"/>
    <col min="4354" max="4354" width="32.88671875" style="2" customWidth="1"/>
    <col min="4355" max="4355" width="29.33203125" style="2" customWidth="1"/>
    <col min="4356" max="4356" width="0.664062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12.109375" style="2" customWidth="1"/>
    <col min="4610" max="4610" width="32.88671875" style="2" customWidth="1"/>
    <col min="4611" max="4611" width="29.33203125" style="2" customWidth="1"/>
    <col min="4612" max="4612" width="0.664062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12.109375" style="2" customWidth="1"/>
    <col min="4866" max="4866" width="32.88671875" style="2" customWidth="1"/>
    <col min="4867" max="4867" width="29.33203125" style="2" customWidth="1"/>
    <col min="4868" max="4868" width="0.664062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12.109375" style="2" customWidth="1"/>
    <col min="5122" max="5122" width="32.88671875" style="2" customWidth="1"/>
    <col min="5123" max="5123" width="29.33203125" style="2" customWidth="1"/>
    <col min="5124" max="5124" width="0.664062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12.109375" style="2" customWidth="1"/>
    <col min="5378" max="5378" width="32.88671875" style="2" customWidth="1"/>
    <col min="5379" max="5379" width="29.33203125" style="2" customWidth="1"/>
    <col min="5380" max="5380" width="0.664062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12.109375" style="2" customWidth="1"/>
    <col min="5634" max="5634" width="32.88671875" style="2" customWidth="1"/>
    <col min="5635" max="5635" width="29.33203125" style="2" customWidth="1"/>
    <col min="5636" max="5636" width="0.664062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12.109375" style="2" customWidth="1"/>
    <col min="5890" max="5890" width="32.88671875" style="2" customWidth="1"/>
    <col min="5891" max="5891" width="29.33203125" style="2" customWidth="1"/>
    <col min="5892" max="5892" width="0.664062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12.109375" style="2" customWidth="1"/>
    <col min="6146" max="6146" width="32.88671875" style="2" customWidth="1"/>
    <col min="6147" max="6147" width="29.33203125" style="2" customWidth="1"/>
    <col min="6148" max="6148" width="0.664062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12.109375" style="2" customWidth="1"/>
    <col min="6402" max="6402" width="32.88671875" style="2" customWidth="1"/>
    <col min="6403" max="6403" width="29.33203125" style="2" customWidth="1"/>
    <col min="6404" max="6404" width="0.664062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12.109375" style="2" customWidth="1"/>
    <col min="6658" max="6658" width="32.88671875" style="2" customWidth="1"/>
    <col min="6659" max="6659" width="29.33203125" style="2" customWidth="1"/>
    <col min="6660" max="6660" width="0.664062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12.109375" style="2" customWidth="1"/>
    <col min="6914" max="6914" width="32.88671875" style="2" customWidth="1"/>
    <col min="6915" max="6915" width="29.33203125" style="2" customWidth="1"/>
    <col min="6916" max="6916" width="0.664062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12.109375" style="2" customWidth="1"/>
    <col min="7170" max="7170" width="32.88671875" style="2" customWidth="1"/>
    <col min="7171" max="7171" width="29.33203125" style="2" customWidth="1"/>
    <col min="7172" max="7172" width="0.664062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12.109375" style="2" customWidth="1"/>
    <col min="7426" max="7426" width="32.88671875" style="2" customWidth="1"/>
    <col min="7427" max="7427" width="29.33203125" style="2" customWidth="1"/>
    <col min="7428" max="7428" width="0.664062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12.109375" style="2" customWidth="1"/>
    <col min="7682" max="7682" width="32.88671875" style="2" customWidth="1"/>
    <col min="7683" max="7683" width="29.33203125" style="2" customWidth="1"/>
    <col min="7684" max="7684" width="0.664062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12.109375" style="2" customWidth="1"/>
    <col min="7938" max="7938" width="32.88671875" style="2" customWidth="1"/>
    <col min="7939" max="7939" width="29.33203125" style="2" customWidth="1"/>
    <col min="7940" max="7940" width="0.664062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12.109375" style="2" customWidth="1"/>
    <col min="8194" max="8194" width="32.88671875" style="2" customWidth="1"/>
    <col min="8195" max="8195" width="29.33203125" style="2" customWidth="1"/>
    <col min="8196" max="8196" width="0.664062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12.109375" style="2" customWidth="1"/>
    <col min="8450" max="8450" width="32.88671875" style="2" customWidth="1"/>
    <col min="8451" max="8451" width="29.33203125" style="2" customWidth="1"/>
    <col min="8452" max="8452" width="0.664062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12.109375" style="2" customWidth="1"/>
    <col min="8706" max="8706" width="32.88671875" style="2" customWidth="1"/>
    <col min="8707" max="8707" width="29.33203125" style="2" customWidth="1"/>
    <col min="8708" max="8708" width="0.664062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12.109375" style="2" customWidth="1"/>
    <col min="8962" max="8962" width="32.88671875" style="2" customWidth="1"/>
    <col min="8963" max="8963" width="29.33203125" style="2" customWidth="1"/>
    <col min="8964" max="8964" width="0.664062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12.109375" style="2" customWidth="1"/>
    <col min="9218" max="9218" width="32.88671875" style="2" customWidth="1"/>
    <col min="9219" max="9219" width="29.33203125" style="2" customWidth="1"/>
    <col min="9220" max="9220" width="0.664062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12.109375" style="2" customWidth="1"/>
    <col min="9474" max="9474" width="32.88671875" style="2" customWidth="1"/>
    <col min="9475" max="9475" width="29.33203125" style="2" customWidth="1"/>
    <col min="9476" max="9476" width="0.664062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12.109375" style="2" customWidth="1"/>
    <col min="9730" max="9730" width="32.88671875" style="2" customWidth="1"/>
    <col min="9731" max="9731" width="29.33203125" style="2" customWidth="1"/>
    <col min="9732" max="9732" width="0.664062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12.109375" style="2" customWidth="1"/>
    <col min="9986" max="9986" width="32.88671875" style="2" customWidth="1"/>
    <col min="9987" max="9987" width="29.33203125" style="2" customWidth="1"/>
    <col min="9988" max="9988" width="0.664062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12.109375" style="2" customWidth="1"/>
    <col min="10242" max="10242" width="32.88671875" style="2" customWidth="1"/>
    <col min="10243" max="10243" width="29.33203125" style="2" customWidth="1"/>
    <col min="10244" max="10244" width="0.664062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12.109375" style="2" customWidth="1"/>
    <col min="10498" max="10498" width="32.88671875" style="2" customWidth="1"/>
    <col min="10499" max="10499" width="29.33203125" style="2" customWidth="1"/>
    <col min="10500" max="10500" width="0.664062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12.109375" style="2" customWidth="1"/>
    <col min="10754" max="10754" width="32.88671875" style="2" customWidth="1"/>
    <col min="10755" max="10755" width="29.33203125" style="2" customWidth="1"/>
    <col min="10756" max="10756" width="0.664062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12.109375" style="2" customWidth="1"/>
    <col min="11010" max="11010" width="32.88671875" style="2" customWidth="1"/>
    <col min="11011" max="11011" width="29.33203125" style="2" customWidth="1"/>
    <col min="11012" max="11012" width="0.664062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12.109375" style="2" customWidth="1"/>
    <col min="11266" max="11266" width="32.88671875" style="2" customWidth="1"/>
    <col min="11267" max="11267" width="29.33203125" style="2" customWidth="1"/>
    <col min="11268" max="11268" width="0.664062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12.109375" style="2" customWidth="1"/>
    <col min="11522" max="11522" width="32.88671875" style="2" customWidth="1"/>
    <col min="11523" max="11523" width="29.33203125" style="2" customWidth="1"/>
    <col min="11524" max="11524" width="0.664062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12.109375" style="2" customWidth="1"/>
    <col min="11778" max="11778" width="32.88671875" style="2" customWidth="1"/>
    <col min="11779" max="11779" width="29.33203125" style="2" customWidth="1"/>
    <col min="11780" max="11780" width="0.664062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12.109375" style="2" customWidth="1"/>
    <col min="12034" max="12034" width="32.88671875" style="2" customWidth="1"/>
    <col min="12035" max="12035" width="29.33203125" style="2" customWidth="1"/>
    <col min="12036" max="12036" width="0.664062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12.109375" style="2" customWidth="1"/>
    <col min="12290" max="12290" width="32.88671875" style="2" customWidth="1"/>
    <col min="12291" max="12291" width="29.33203125" style="2" customWidth="1"/>
    <col min="12292" max="12292" width="0.664062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12.109375" style="2" customWidth="1"/>
    <col min="12546" max="12546" width="32.88671875" style="2" customWidth="1"/>
    <col min="12547" max="12547" width="29.33203125" style="2" customWidth="1"/>
    <col min="12548" max="12548" width="0.664062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12.109375" style="2" customWidth="1"/>
    <col min="12802" max="12802" width="32.88671875" style="2" customWidth="1"/>
    <col min="12803" max="12803" width="29.33203125" style="2" customWidth="1"/>
    <col min="12804" max="12804" width="0.664062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12.109375" style="2" customWidth="1"/>
    <col min="13058" max="13058" width="32.88671875" style="2" customWidth="1"/>
    <col min="13059" max="13059" width="29.33203125" style="2" customWidth="1"/>
    <col min="13060" max="13060" width="0.664062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12.109375" style="2" customWidth="1"/>
    <col min="13314" max="13314" width="32.88671875" style="2" customWidth="1"/>
    <col min="13315" max="13315" width="29.33203125" style="2" customWidth="1"/>
    <col min="13316" max="13316" width="0.664062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12.109375" style="2" customWidth="1"/>
    <col min="13570" max="13570" width="32.88671875" style="2" customWidth="1"/>
    <col min="13571" max="13571" width="29.33203125" style="2" customWidth="1"/>
    <col min="13572" max="13572" width="0.664062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12.109375" style="2" customWidth="1"/>
    <col min="13826" max="13826" width="32.88671875" style="2" customWidth="1"/>
    <col min="13827" max="13827" width="29.33203125" style="2" customWidth="1"/>
    <col min="13828" max="13828" width="0.664062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12.109375" style="2" customWidth="1"/>
    <col min="14082" max="14082" width="32.88671875" style="2" customWidth="1"/>
    <col min="14083" max="14083" width="29.33203125" style="2" customWidth="1"/>
    <col min="14084" max="14084" width="0.664062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12.109375" style="2" customWidth="1"/>
    <col min="14338" max="14338" width="32.88671875" style="2" customWidth="1"/>
    <col min="14339" max="14339" width="29.33203125" style="2" customWidth="1"/>
    <col min="14340" max="14340" width="0.664062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12.109375" style="2" customWidth="1"/>
    <col min="14594" max="14594" width="32.88671875" style="2" customWidth="1"/>
    <col min="14595" max="14595" width="29.33203125" style="2" customWidth="1"/>
    <col min="14596" max="14596" width="0.664062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12.109375" style="2" customWidth="1"/>
    <col min="14850" max="14850" width="32.88671875" style="2" customWidth="1"/>
    <col min="14851" max="14851" width="29.33203125" style="2" customWidth="1"/>
    <col min="14852" max="14852" width="0.664062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12.109375" style="2" customWidth="1"/>
    <col min="15106" max="15106" width="32.88671875" style="2" customWidth="1"/>
    <col min="15107" max="15107" width="29.33203125" style="2" customWidth="1"/>
    <col min="15108" max="15108" width="0.664062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12.109375" style="2" customWidth="1"/>
    <col min="15362" max="15362" width="32.88671875" style="2" customWidth="1"/>
    <col min="15363" max="15363" width="29.33203125" style="2" customWidth="1"/>
    <col min="15364" max="15364" width="0.664062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12.109375" style="2" customWidth="1"/>
    <col min="15618" max="15618" width="32.88671875" style="2" customWidth="1"/>
    <col min="15619" max="15619" width="29.33203125" style="2" customWidth="1"/>
    <col min="15620" max="15620" width="0.664062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12.109375" style="2" customWidth="1"/>
    <col min="15874" max="15874" width="32.88671875" style="2" customWidth="1"/>
    <col min="15875" max="15875" width="29.33203125" style="2" customWidth="1"/>
    <col min="15876" max="15876" width="0.664062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12.109375" style="2" customWidth="1"/>
    <col min="16130" max="16130" width="32.88671875" style="2" customWidth="1"/>
    <col min="16131" max="16131" width="29.33203125" style="2" customWidth="1"/>
    <col min="16132" max="16132" width="0.664062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857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856</v>
      </c>
      <c r="B4" s="12" t="s">
        <v>855</v>
      </c>
      <c r="C4" s="12" t="s">
        <v>854</v>
      </c>
      <c r="D4" s="71">
        <v>108</v>
      </c>
      <c r="E4" s="14">
        <v>300</v>
      </c>
      <c r="F4" s="70">
        <v>32400</v>
      </c>
    </row>
    <row r="5" spans="1:6" ht="12.75" customHeight="1" x14ac:dyDescent="0.25">
      <c r="A5" s="8"/>
      <c r="B5" s="9"/>
      <c r="C5" s="9"/>
      <c r="D5" s="10"/>
      <c r="E5" s="69">
        <f>SUM($E$4)/1</f>
        <v>300</v>
      </c>
      <c r="F5" s="11">
        <f>SUM($F$4)/1</f>
        <v>32400</v>
      </c>
    </row>
    <row r="6" spans="1:6" ht="12.75" customHeight="1" x14ac:dyDescent="0.25">
      <c r="A6" s="72" t="s">
        <v>853</v>
      </c>
      <c r="B6" s="12" t="s">
        <v>852</v>
      </c>
      <c r="C6" s="12" t="s">
        <v>851</v>
      </c>
      <c r="D6" s="71">
        <v>21.06</v>
      </c>
      <c r="E6" s="14">
        <v>1000</v>
      </c>
      <c r="F6" s="70">
        <v>21060</v>
      </c>
    </row>
    <row r="7" spans="1:6" ht="12.75" customHeight="1" x14ac:dyDescent="0.25">
      <c r="A7" s="8"/>
      <c r="B7" s="9"/>
      <c r="C7" s="9"/>
      <c r="D7" s="10"/>
      <c r="E7" s="69">
        <f>SUM($E$6)/1</f>
        <v>1000</v>
      </c>
      <c r="F7" s="11">
        <f>SUM($F$6)/1</f>
        <v>21060</v>
      </c>
    </row>
    <row r="8" spans="1:6" ht="12.75" customHeight="1" x14ac:dyDescent="0.25">
      <c r="A8" s="72" t="s">
        <v>850</v>
      </c>
      <c r="B8" s="12" t="s">
        <v>849</v>
      </c>
      <c r="C8" s="12" t="s">
        <v>848</v>
      </c>
      <c r="D8" s="71">
        <v>895</v>
      </c>
      <c r="E8" s="14">
        <v>8</v>
      </c>
      <c r="F8" s="70">
        <v>7160</v>
      </c>
    </row>
    <row r="9" spans="1:6" ht="12.75" customHeight="1" x14ac:dyDescent="0.25">
      <c r="A9" s="8"/>
      <c r="B9" s="9"/>
      <c r="C9" s="9"/>
      <c r="D9" s="10"/>
      <c r="E9" s="69">
        <f>SUM($E$8)/1</f>
        <v>8</v>
      </c>
      <c r="F9" s="11">
        <f>SUM($F$8)/1</f>
        <v>7160</v>
      </c>
    </row>
    <row r="10" spans="1:6" ht="12.75" customHeight="1" x14ac:dyDescent="0.25">
      <c r="A10" s="72" t="s">
        <v>847</v>
      </c>
      <c r="B10" s="12" t="s">
        <v>846</v>
      </c>
      <c r="C10" s="12" t="s">
        <v>845</v>
      </c>
      <c r="D10" s="71">
        <v>369</v>
      </c>
      <c r="E10" s="14">
        <v>45</v>
      </c>
      <c r="F10" s="70">
        <v>16605</v>
      </c>
    </row>
    <row r="11" spans="1:6" ht="12.75" customHeight="1" x14ac:dyDescent="0.25">
      <c r="A11" s="8"/>
      <c r="B11" s="9"/>
      <c r="C11" s="9"/>
      <c r="D11" s="10"/>
      <c r="E11" s="69">
        <f>SUM($E$10)/1</f>
        <v>45</v>
      </c>
      <c r="F11" s="11">
        <f>SUM($F$10)/1</f>
        <v>16605</v>
      </c>
    </row>
    <row r="12" spans="1:6" ht="12.75" customHeight="1" thickBot="1" x14ac:dyDescent="0.3">
      <c r="A12" s="68"/>
      <c r="B12" s="67"/>
      <c r="C12" s="67"/>
      <c r="D12" s="66"/>
      <c r="E12" s="65">
        <f>SUM($E$4:$E$11)/2</f>
        <v>1353</v>
      </c>
      <c r="F12" s="79">
        <f>SUM($F$4:$F$11)/2</f>
        <v>77225</v>
      </c>
    </row>
    <row r="14" spans="1:6" x14ac:dyDescent="0.25">
      <c r="E14" s="5" t="s">
        <v>844</v>
      </c>
      <c r="F14" s="3">
        <f>F5+F7</f>
        <v>53460</v>
      </c>
    </row>
    <row r="15" spans="1:6" x14ac:dyDescent="0.25">
      <c r="E15" s="5" t="s">
        <v>843</v>
      </c>
      <c r="F15" s="3">
        <f>F8+F10</f>
        <v>23765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F316"/>
  <sheetViews>
    <sheetView topLeftCell="A91"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13.109375" style="2" customWidth="1"/>
    <col min="258" max="258" width="32.88671875" style="2" customWidth="1"/>
    <col min="259" max="259" width="29.33203125" style="2" customWidth="1"/>
    <col min="260" max="260" width="18.5546875" style="2" customWidth="1"/>
    <col min="261" max="261" width="16.109375" style="2" customWidth="1"/>
    <col min="262" max="262" width="28.109375" style="2" customWidth="1"/>
    <col min="263" max="512" width="9.109375" style="2"/>
    <col min="513" max="513" width="13.109375" style="2" customWidth="1"/>
    <col min="514" max="514" width="32.88671875" style="2" customWidth="1"/>
    <col min="515" max="515" width="29.33203125" style="2" customWidth="1"/>
    <col min="516" max="516" width="18.5546875" style="2" customWidth="1"/>
    <col min="517" max="517" width="16.109375" style="2" customWidth="1"/>
    <col min="518" max="518" width="28.109375" style="2" customWidth="1"/>
    <col min="519" max="768" width="9.109375" style="2"/>
    <col min="769" max="769" width="13.109375" style="2" customWidth="1"/>
    <col min="770" max="770" width="32.88671875" style="2" customWidth="1"/>
    <col min="771" max="771" width="29.33203125" style="2" customWidth="1"/>
    <col min="772" max="772" width="18.5546875" style="2" customWidth="1"/>
    <col min="773" max="773" width="16.109375" style="2" customWidth="1"/>
    <col min="774" max="774" width="28.109375" style="2" customWidth="1"/>
    <col min="775" max="1024" width="9.109375" style="2"/>
    <col min="1025" max="1025" width="13.109375" style="2" customWidth="1"/>
    <col min="1026" max="1026" width="32.88671875" style="2" customWidth="1"/>
    <col min="1027" max="1027" width="29.33203125" style="2" customWidth="1"/>
    <col min="1028" max="1028" width="18.554687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13.109375" style="2" customWidth="1"/>
    <col min="1282" max="1282" width="32.88671875" style="2" customWidth="1"/>
    <col min="1283" max="1283" width="29.33203125" style="2" customWidth="1"/>
    <col min="1284" max="1284" width="18.554687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13.109375" style="2" customWidth="1"/>
    <col min="1538" max="1538" width="32.88671875" style="2" customWidth="1"/>
    <col min="1539" max="1539" width="29.33203125" style="2" customWidth="1"/>
    <col min="1540" max="1540" width="18.554687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13.109375" style="2" customWidth="1"/>
    <col min="1794" max="1794" width="32.88671875" style="2" customWidth="1"/>
    <col min="1795" max="1795" width="29.33203125" style="2" customWidth="1"/>
    <col min="1796" max="1796" width="18.554687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13.109375" style="2" customWidth="1"/>
    <col min="2050" max="2050" width="32.88671875" style="2" customWidth="1"/>
    <col min="2051" max="2051" width="29.33203125" style="2" customWidth="1"/>
    <col min="2052" max="2052" width="18.554687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13.109375" style="2" customWidth="1"/>
    <col min="2306" max="2306" width="32.88671875" style="2" customWidth="1"/>
    <col min="2307" max="2307" width="29.33203125" style="2" customWidth="1"/>
    <col min="2308" max="2308" width="18.554687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13.109375" style="2" customWidth="1"/>
    <col min="2562" max="2562" width="32.88671875" style="2" customWidth="1"/>
    <col min="2563" max="2563" width="29.33203125" style="2" customWidth="1"/>
    <col min="2564" max="2564" width="18.554687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13.109375" style="2" customWidth="1"/>
    <col min="2818" max="2818" width="32.88671875" style="2" customWidth="1"/>
    <col min="2819" max="2819" width="29.33203125" style="2" customWidth="1"/>
    <col min="2820" max="2820" width="18.554687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13.109375" style="2" customWidth="1"/>
    <col min="3074" max="3074" width="32.88671875" style="2" customWidth="1"/>
    <col min="3075" max="3075" width="29.33203125" style="2" customWidth="1"/>
    <col min="3076" max="3076" width="18.554687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13.109375" style="2" customWidth="1"/>
    <col min="3330" max="3330" width="32.88671875" style="2" customWidth="1"/>
    <col min="3331" max="3331" width="29.33203125" style="2" customWidth="1"/>
    <col min="3332" max="3332" width="18.554687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13.109375" style="2" customWidth="1"/>
    <col min="3586" max="3586" width="32.88671875" style="2" customWidth="1"/>
    <col min="3587" max="3587" width="29.33203125" style="2" customWidth="1"/>
    <col min="3588" max="3588" width="18.554687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13.109375" style="2" customWidth="1"/>
    <col min="3842" max="3842" width="32.88671875" style="2" customWidth="1"/>
    <col min="3843" max="3843" width="29.33203125" style="2" customWidth="1"/>
    <col min="3844" max="3844" width="18.554687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13.109375" style="2" customWidth="1"/>
    <col min="4098" max="4098" width="32.88671875" style="2" customWidth="1"/>
    <col min="4099" max="4099" width="29.33203125" style="2" customWidth="1"/>
    <col min="4100" max="4100" width="18.554687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13.109375" style="2" customWidth="1"/>
    <col min="4354" max="4354" width="32.88671875" style="2" customWidth="1"/>
    <col min="4355" max="4355" width="29.33203125" style="2" customWidth="1"/>
    <col min="4356" max="4356" width="18.554687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13.109375" style="2" customWidth="1"/>
    <col min="4610" max="4610" width="32.88671875" style="2" customWidth="1"/>
    <col min="4611" max="4611" width="29.33203125" style="2" customWidth="1"/>
    <col min="4612" max="4612" width="18.554687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13.109375" style="2" customWidth="1"/>
    <col min="4866" max="4866" width="32.88671875" style="2" customWidth="1"/>
    <col min="4867" max="4867" width="29.33203125" style="2" customWidth="1"/>
    <col min="4868" max="4868" width="18.554687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13.109375" style="2" customWidth="1"/>
    <col min="5122" max="5122" width="32.88671875" style="2" customWidth="1"/>
    <col min="5123" max="5123" width="29.33203125" style="2" customWidth="1"/>
    <col min="5124" max="5124" width="18.554687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13.109375" style="2" customWidth="1"/>
    <col min="5378" max="5378" width="32.88671875" style="2" customWidth="1"/>
    <col min="5379" max="5379" width="29.33203125" style="2" customWidth="1"/>
    <col min="5380" max="5380" width="18.554687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13.109375" style="2" customWidth="1"/>
    <col min="5634" max="5634" width="32.88671875" style="2" customWidth="1"/>
    <col min="5635" max="5635" width="29.33203125" style="2" customWidth="1"/>
    <col min="5636" max="5636" width="18.554687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13.109375" style="2" customWidth="1"/>
    <col min="5890" max="5890" width="32.88671875" style="2" customWidth="1"/>
    <col min="5891" max="5891" width="29.33203125" style="2" customWidth="1"/>
    <col min="5892" max="5892" width="18.554687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13.109375" style="2" customWidth="1"/>
    <col min="6146" max="6146" width="32.88671875" style="2" customWidth="1"/>
    <col min="6147" max="6147" width="29.33203125" style="2" customWidth="1"/>
    <col min="6148" max="6148" width="18.554687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13.109375" style="2" customWidth="1"/>
    <col min="6402" max="6402" width="32.88671875" style="2" customWidth="1"/>
    <col min="6403" max="6403" width="29.33203125" style="2" customWidth="1"/>
    <col min="6404" max="6404" width="18.554687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13.109375" style="2" customWidth="1"/>
    <col min="6658" max="6658" width="32.88671875" style="2" customWidth="1"/>
    <col min="6659" max="6659" width="29.33203125" style="2" customWidth="1"/>
    <col min="6660" max="6660" width="18.554687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13.109375" style="2" customWidth="1"/>
    <col min="6914" max="6914" width="32.88671875" style="2" customWidth="1"/>
    <col min="6915" max="6915" width="29.33203125" style="2" customWidth="1"/>
    <col min="6916" max="6916" width="18.554687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13.109375" style="2" customWidth="1"/>
    <col min="7170" max="7170" width="32.88671875" style="2" customWidth="1"/>
    <col min="7171" max="7171" width="29.33203125" style="2" customWidth="1"/>
    <col min="7172" max="7172" width="18.554687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13.109375" style="2" customWidth="1"/>
    <col min="7426" max="7426" width="32.88671875" style="2" customWidth="1"/>
    <col min="7427" max="7427" width="29.33203125" style="2" customWidth="1"/>
    <col min="7428" max="7428" width="18.554687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13.109375" style="2" customWidth="1"/>
    <col min="7682" max="7682" width="32.88671875" style="2" customWidth="1"/>
    <col min="7683" max="7683" width="29.33203125" style="2" customWidth="1"/>
    <col min="7684" max="7684" width="18.554687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13.109375" style="2" customWidth="1"/>
    <col min="7938" max="7938" width="32.88671875" style="2" customWidth="1"/>
    <col min="7939" max="7939" width="29.33203125" style="2" customWidth="1"/>
    <col min="7940" max="7940" width="18.554687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13.109375" style="2" customWidth="1"/>
    <col min="8194" max="8194" width="32.88671875" style="2" customWidth="1"/>
    <col min="8195" max="8195" width="29.33203125" style="2" customWidth="1"/>
    <col min="8196" max="8196" width="18.554687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13.109375" style="2" customWidth="1"/>
    <col min="8450" max="8450" width="32.88671875" style="2" customWidth="1"/>
    <col min="8451" max="8451" width="29.33203125" style="2" customWidth="1"/>
    <col min="8452" max="8452" width="18.554687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13.109375" style="2" customWidth="1"/>
    <col min="8706" max="8706" width="32.88671875" style="2" customWidth="1"/>
    <col min="8707" max="8707" width="29.33203125" style="2" customWidth="1"/>
    <col min="8708" max="8708" width="18.554687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13.109375" style="2" customWidth="1"/>
    <col min="8962" max="8962" width="32.88671875" style="2" customWidth="1"/>
    <col min="8963" max="8963" width="29.33203125" style="2" customWidth="1"/>
    <col min="8964" max="8964" width="18.554687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13.109375" style="2" customWidth="1"/>
    <col min="9218" max="9218" width="32.88671875" style="2" customWidth="1"/>
    <col min="9219" max="9219" width="29.33203125" style="2" customWidth="1"/>
    <col min="9220" max="9220" width="18.554687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13.109375" style="2" customWidth="1"/>
    <col min="9474" max="9474" width="32.88671875" style="2" customWidth="1"/>
    <col min="9475" max="9475" width="29.33203125" style="2" customWidth="1"/>
    <col min="9476" max="9476" width="18.554687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13.109375" style="2" customWidth="1"/>
    <col min="9730" max="9730" width="32.88671875" style="2" customWidth="1"/>
    <col min="9731" max="9731" width="29.33203125" style="2" customWidth="1"/>
    <col min="9732" max="9732" width="18.554687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13.109375" style="2" customWidth="1"/>
    <col min="9986" max="9986" width="32.88671875" style="2" customWidth="1"/>
    <col min="9987" max="9987" width="29.33203125" style="2" customWidth="1"/>
    <col min="9988" max="9988" width="18.554687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13.109375" style="2" customWidth="1"/>
    <col min="10242" max="10242" width="32.88671875" style="2" customWidth="1"/>
    <col min="10243" max="10243" width="29.33203125" style="2" customWidth="1"/>
    <col min="10244" max="10244" width="18.554687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13.109375" style="2" customWidth="1"/>
    <col min="10498" max="10498" width="32.88671875" style="2" customWidth="1"/>
    <col min="10499" max="10499" width="29.33203125" style="2" customWidth="1"/>
    <col min="10500" max="10500" width="18.554687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13.109375" style="2" customWidth="1"/>
    <col min="10754" max="10754" width="32.88671875" style="2" customWidth="1"/>
    <col min="10755" max="10755" width="29.33203125" style="2" customWidth="1"/>
    <col min="10756" max="10756" width="18.554687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13.109375" style="2" customWidth="1"/>
    <col min="11010" max="11010" width="32.88671875" style="2" customWidth="1"/>
    <col min="11011" max="11011" width="29.33203125" style="2" customWidth="1"/>
    <col min="11012" max="11012" width="18.554687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13.109375" style="2" customWidth="1"/>
    <col min="11266" max="11266" width="32.88671875" style="2" customWidth="1"/>
    <col min="11267" max="11267" width="29.33203125" style="2" customWidth="1"/>
    <col min="11268" max="11268" width="18.554687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13.109375" style="2" customWidth="1"/>
    <col min="11522" max="11522" width="32.88671875" style="2" customWidth="1"/>
    <col min="11523" max="11523" width="29.33203125" style="2" customWidth="1"/>
    <col min="11524" max="11524" width="18.554687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13.109375" style="2" customWidth="1"/>
    <col min="11778" max="11778" width="32.88671875" style="2" customWidth="1"/>
    <col min="11779" max="11779" width="29.33203125" style="2" customWidth="1"/>
    <col min="11780" max="11780" width="18.554687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13.109375" style="2" customWidth="1"/>
    <col min="12034" max="12034" width="32.88671875" style="2" customWidth="1"/>
    <col min="12035" max="12035" width="29.33203125" style="2" customWidth="1"/>
    <col min="12036" max="12036" width="18.554687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13.109375" style="2" customWidth="1"/>
    <col min="12290" max="12290" width="32.88671875" style="2" customWidth="1"/>
    <col min="12291" max="12291" width="29.33203125" style="2" customWidth="1"/>
    <col min="12292" max="12292" width="18.554687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13.109375" style="2" customWidth="1"/>
    <col min="12546" max="12546" width="32.88671875" style="2" customWidth="1"/>
    <col min="12547" max="12547" width="29.33203125" style="2" customWidth="1"/>
    <col min="12548" max="12548" width="18.554687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13.109375" style="2" customWidth="1"/>
    <col min="12802" max="12802" width="32.88671875" style="2" customWidth="1"/>
    <col min="12803" max="12803" width="29.33203125" style="2" customWidth="1"/>
    <col min="12804" max="12804" width="18.554687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13.109375" style="2" customWidth="1"/>
    <col min="13058" max="13058" width="32.88671875" style="2" customWidth="1"/>
    <col min="13059" max="13059" width="29.33203125" style="2" customWidth="1"/>
    <col min="13060" max="13060" width="18.554687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13.109375" style="2" customWidth="1"/>
    <col min="13314" max="13314" width="32.88671875" style="2" customWidth="1"/>
    <col min="13315" max="13315" width="29.33203125" style="2" customWidth="1"/>
    <col min="13316" max="13316" width="18.554687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13.109375" style="2" customWidth="1"/>
    <col min="13570" max="13570" width="32.88671875" style="2" customWidth="1"/>
    <col min="13571" max="13571" width="29.33203125" style="2" customWidth="1"/>
    <col min="13572" max="13572" width="18.554687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13.109375" style="2" customWidth="1"/>
    <col min="13826" max="13826" width="32.88671875" style="2" customWidth="1"/>
    <col min="13827" max="13827" width="29.33203125" style="2" customWidth="1"/>
    <col min="13828" max="13828" width="18.554687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13.109375" style="2" customWidth="1"/>
    <col min="14082" max="14082" width="32.88671875" style="2" customWidth="1"/>
    <col min="14083" max="14083" width="29.33203125" style="2" customWidth="1"/>
    <col min="14084" max="14084" width="18.554687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13.109375" style="2" customWidth="1"/>
    <col min="14338" max="14338" width="32.88671875" style="2" customWidth="1"/>
    <col min="14339" max="14339" width="29.33203125" style="2" customWidth="1"/>
    <col min="14340" max="14340" width="18.554687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13.109375" style="2" customWidth="1"/>
    <col min="14594" max="14594" width="32.88671875" style="2" customWidth="1"/>
    <col min="14595" max="14595" width="29.33203125" style="2" customWidth="1"/>
    <col min="14596" max="14596" width="18.554687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13.109375" style="2" customWidth="1"/>
    <col min="14850" max="14850" width="32.88671875" style="2" customWidth="1"/>
    <col min="14851" max="14851" width="29.33203125" style="2" customWidth="1"/>
    <col min="14852" max="14852" width="18.554687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13.109375" style="2" customWidth="1"/>
    <col min="15106" max="15106" width="32.88671875" style="2" customWidth="1"/>
    <col min="15107" max="15107" width="29.33203125" style="2" customWidth="1"/>
    <col min="15108" max="15108" width="18.554687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13.109375" style="2" customWidth="1"/>
    <col min="15362" max="15362" width="32.88671875" style="2" customWidth="1"/>
    <col min="15363" max="15363" width="29.33203125" style="2" customWidth="1"/>
    <col min="15364" max="15364" width="18.554687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13.109375" style="2" customWidth="1"/>
    <col min="15618" max="15618" width="32.88671875" style="2" customWidth="1"/>
    <col min="15619" max="15619" width="29.33203125" style="2" customWidth="1"/>
    <col min="15620" max="15620" width="18.554687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13.109375" style="2" customWidth="1"/>
    <col min="15874" max="15874" width="32.88671875" style="2" customWidth="1"/>
    <col min="15875" max="15875" width="29.33203125" style="2" customWidth="1"/>
    <col min="15876" max="15876" width="18.554687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13.109375" style="2" customWidth="1"/>
    <col min="16130" max="16130" width="32.88671875" style="2" customWidth="1"/>
    <col min="16131" max="16131" width="29.33203125" style="2" customWidth="1"/>
    <col min="16132" max="16132" width="18.554687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1182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1181</v>
      </c>
      <c r="B4" s="12" t="s">
        <v>1180</v>
      </c>
      <c r="C4" s="12" t="s">
        <v>1179</v>
      </c>
      <c r="D4" s="71">
        <v>43.521810000000002</v>
      </c>
      <c r="E4" s="14">
        <v>138</v>
      </c>
      <c r="F4" s="70">
        <v>6006.01</v>
      </c>
    </row>
    <row r="5" spans="1:6" ht="12.75" customHeight="1" x14ac:dyDescent="0.25">
      <c r="A5" s="8"/>
      <c r="B5" s="9"/>
      <c r="C5" s="9"/>
      <c r="D5" s="10"/>
      <c r="E5" s="69">
        <f>SUM($E$4)/1</f>
        <v>138</v>
      </c>
      <c r="F5" s="11">
        <f>SUM($F$4)/1</f>
        <v>6006.01</v>
      </c>
    </row>
    <row r="6" spans="1:6" ht="12.75" customHeight="1" x14ac:dyDescent="0.25">
      <c r="A6" s="72" t="s">
        <v>1178</v>
      </c>
      <c r="B6" s="12" t="s">
        <v>1177</v>
      </c>
      <c r="C6" s="12" t="s">
        <v>1176</v>
      </c>
      <c r="D6" s="71">
        <v>43.205719999999999</v>
      </c>
      <c r="E6" s="14">
        <v>7</v>
      </c>
      <c r="F6" s="70">
        <v>302.44</v>
      </c>
    </row>
    <row r="7" spans="1:6" ht="12.75" customHeight="1" x14ac:dyDescent="0.25">
      <c r="A7" s="8"/>
      <c r="B7" s="9"/>
      <c r="C7" s="9"/>
      <c r="D7" s="10"/>
      <c r="E7" s="69">
        <f>SUM($E$6)/1</f>
        <v>7</v>
      </c>
      <c r="F7" s="11">
        <f>SUM($F$6)/1</f>
        <v>302.44</v>
      </c>
    </row>
    <row r="8" spans="1:6" ht="12.75" customHeight="1" x14ac:dyDescent="0.25">
      <c r="A8" s="72" t="s">
        <v>1175</v>
      </c>
      <c r="B8" s="12" t="s">
        <v>1174</v>
      </c>
      <c r="C8" s="12" t="s">
        <v>1173</v>
      </c>
      <c r="D8" s="71">
        <v>82.5702</v>
      </c>
      <c r="E8" s="14">
        <v>1404</v>
      </c>
      <c r="F8" s="70">
        <v>115928.56</v>
      </c>
    </row>
    <row r="9" spans="1:6" ht="12.75" customHeight="1" x14ac:dyDescent="0.25">
      <c r="A9" s="8"/>
      <c r="B9" s="9"/>
      <c r="C9" s="9"/>
      <c r="D9" s="10"/>
      <c r="E9" s="69">
        <f>SUM($E$8)/1</f>
        <v>1404</v>
      </c>
      <c r="F9" s="11">
        <f>SUM($F$8)/1</f>
        <v>115928.56</v>
      </c>
    </row>
    <row r="10" spans="1:6" ht="12.75" customHeight="1" x14ac:dyDescent="0.25">
      <c r="A10" s="72" t="s">
        <v>1172</v>
      </c>
      <c r="B10" s="12" t="s">
        <v>1171</v>
      </c>
      <c r="C10" s="12" t="s">
        <v>1150</v>
      </c>
      <c r="D10" s="71">
        <v>111.4692</v>
      </c>
      <c r="E10" s="14">
        <v>894</v>
      </c>
      <c r="F10" s="70">
        <v>99653.46</v>
      </c>
    </row>
    <row r="11" spans="1:6" ht="12.75" customHeight="1" x14ac:dyDescent="0.25">
      <c r="A11" s="8"/>
      <c r="B11" s="9"/>
      <c r="C11" s="9"/>
      <c r="D11" s="10"/>
      <c r="E11" s="69">
        <f>SUM($E$10)/1</f>
        <v>894</v>
      </c>
      <c r="F11" s="11">
        <f>SUM($F$10)/1</f>
        <v>99653.46</v>
      </c>
    </row>
    <row r="12" spans="1:6" ht="12.75" customHeight="1" x14ac:dyDescent="0.25">
      <c r="A12" s="72" t="s">
        <v>1170</v>
      </c>
      <c r="B12" s="12" t="s">
        <v>1169</v>
      </c>
      <c r="C12" s="12" t="s">
        <v>1160</v>
      </c>
      <c r="D12" s="71">
        <v>37.938070000000003</v>
      </c>
      <c r="E12" s="14">
        <v>0</v>
      </c>
      <c r="F12" s="70">
        <v>0</v>
      </c>
    </row>
    <row r="13" spans="1:6" ht="12.75" customHeight="1" x14ac:dyDescent="0.25">
      <c r="A13" s="72" t="s">
        <v>1170</v>
      </c>
      <c r="B13" s="12" t="s">
        <v>1169</v>
      </c>
      <c r="C13" s="12" t="s">
        <v>1168</v>
      </c>
      <c r="D13" s="71">
        <v>83.993840000000006</v>
      </c>
      <c r="E13" s="14">
        <v>6610</v>
      </c>
      <c r="F13" s="70">
        <v>555199.30000000005</v>
      </c>
    </row>
    <row r="14" spans="1:6" ht="12.75" customHeight="1" x14ac:dyDescent="0.25">
      <c r="A14" s="8"/>
      <c r="B14" s="9"/>
      <c r="C14" s="9"/>
      <c r="D14" s="10"/>
      <c r="E14" s="69">
        <f>SUM($E$12:$E$13)/1</f>
        <v>6610</v>
      </c>
      <c r="F14" s="11">
        <f>SUM($F$12:$F$13)/1</f>
        <v>555199.30000000005</v>
      </c>
    </row>
    <row r="15" spans="1:6" ht="12.75" customHeight="1" x14ac:dyDescent="0.25">
      <c r="A15" s="72" t="s">
        <v>1166</v>
      </c>
      <c r="B15" s="12" t="s">
        <v>1165</v>
      </c>
      <c r="C15" s="12" t="s">
        <v>1167</v>
      </c>
      <c r="D15" s="71">
        <v>50.924489999999999</v>
      </c>
      <c r="E15" s="14">
        <v>381</v>
      </c>
      <c r="F15" s="70">
        <v>19402.23</v>
      </c>
    </row>
    <row r="16" spans="1:6" ht="12.75" customHeight="1" x14ac:dyDescent="0.25">
      <c r="A16" s="72" t="s">
        <v>1166</v>
      </c>
      <c r="B16" s="12" t="s">
        <v>1165</v>
      </c>
      <c r="C16" s="12" t="s">
        <v>1164</v>
      </c>
      <c r="D16" s="71">
        <v>85.236800000000002</v>
      </c>
      <c r="E16" s="14">
        <v>621</v>
      </c>
      <c r="F16" s="70">
        <v>52932.05</v>
      </c>
    </row>
    <row r="17" spans="1:6" ht="12.75" customHeight="1" x14ac:dyDescent="0.25">
      <c r="A17" s="8"/>
      <c r="B17" s="9"/>
      <c r="C17" s="9"/>
      <c r="D17" s="10"/>
      <c r="E17" s="69">
        <f>SUM($E$15:$E$16)/1</f>
        <v>1002</v>
      </c>
      <c r="F17" s="11">
        <f>SUM($F$15:$F$16)/1</f>
        <v>72334.28</v>
      </c>
    </row>
    <row r="18" spans="1:6" ht="12.75" customHeight="1" x14ac:dyDescent="0.25">
      <c r="A18" s="72" t="s">
        <v>1163</v>
      </c>
      <c r="B18" s="12" t="s">
        <v>1162</v>
      </c>
      <c r="C18" s="12" t="s">
        <v>1154</v>
      </c>
      <c r="D18" s="71">
        <v>46.469769999999997</v>
      </c>
      <c r="E18" s="14">
        <v>43</v>
      </c>
      <c r="F18" s="70">
        <v>1998.2</v>
      </c>
    </row>
    <row r="19" spans="1:6" ht="12.75" customHeight="1" x14ac:dyDescent="0.25">
      <c r="A19" s="72" t="s">
        <v>1163</v>
      </c>
      <c r="B19" s="12" t="s">
        <v>1162</v>
      </c>
      <c r="C19" s="12" t="s">
        <v>1161</v>
      </c>
      <c r="D19" s="71">
        <v>71.056430000000006</v>
      </c>
      <c r="E19" s="14">
        <v>5032</v>
      </c>
      <c r="F19" s="70">
        <v>357555.98</v>
      </c>
    </row>
    <row r="20" spans="1:6" ht="12.75" customHeight="1" x14ac:dyDescent="0.25">
      <c r="A20" s="8"/>
      <c r="B20" s="9"/>
      <c r="C20" s="9"/>
      <c r="D20" s="10"/>
      <c r="E20" s="69">
        <f>SUM($E$18:$E$19)/1</f>
        <v>5075</v>
      </c>
      <c r="F20" s="11">
        <f>SUM($F$18:$F$19)/1</f>
        <v>359554.18</v>
      </c>
    </row>
    <row r="21" spans="1:6" ht="12.75" customHeight="1" x14ac:dyDescent="0.25">
      <c r="A21" s="72" t="s">
        <v>1159</v>
      </c>
      <c r="B21" s="12" t="s">
        <v>1158</v>
      </c>
      <c r="C21" s="12" t="s">
        <v>1160</v>
      </c>
      <c r="D21" s="71">
        <v>36.877989999999997</v>
      </c>
      <c r="E21" s="14">
        <v>154</v>
      </c>
      <c r="F21" s="70">
        <v>5679.21</v>
      </c>
    </row>
    <row r="22" spans="1:6" ht="12.75" customHeight="1" x14ac:dyDescent="0.25">
      <c r="A22" s="72" t="s">
        <v>1159</v>
      </c>
      <c r="B22" s="12" t="s">
        <v>1158</v>
      </c>
      <c r="C22" s="12" t="s">
        <v>1157</v>
      </c>
      <c r="D22" s="71">
        <v>67.125950000000003</v>
      </c>
      <c r="E22" s="14">
        <v>6857</v>
      </c>
      <c r="F22" s="70">
        <v>460282.61</v>
      </c>
    </row>
    <row r="23" spans="1:6" ht="12.75" customHeight="1" x14ac:dyDescent="0.25">
      <c r="A23" s="8"/>
      <c r="B23" s="9"/>
      <c r="C23" s="9"/>
      <c r="D23" s="10"/>
      <c r="E23" s="69">
        <f>SUM($E$21:$E$22)/1</f>
        <v>7011</v>
      </c>
      <c r="F23" s="11">
        <f>SUM($F$21:$F$22)/1</f>
        <v>465961.82</v>
      </c>
    </row>
    <row r="24" spans="1:6" ht="12.75" customHeight="1" x14ac:dyDescent="0.25">
      <c r="A24" s="72" t="s">
        <v>1156</v>
      </c>
      <c r="B24" s="12" t="s">
        <v>1155</v>
      </c>
      <c r="C24" s="12" t="s">
        <v>1154</v>
      </c>
      <c r="D24" s="71">
        <v>51.953749999999999</v>
      </c>
      <c r="E24" s="14">
        <v>16</v>
      </c>
      <c r="F24" s="70">
        <v>831.26</v>
      </c>
    </row>
    <row r="25" spans="1:6" ht="12.75" customHeight="1" x14ac:dyDescent="0.25">
      <c r="A25" s="8"/>
      <c r="B25" s="9"/>
      <c r="C25" s="9"/>
      <c r="D25" s="10"/>
      <c r="E25" s="69">
        <f>SUM($E$24)/1</f>
        <v>16</v>
      </c>
      <c r="F25" s="11">
        <f>SUM($F$24)/1</f>
        <v>831.26</v>
      </c>
    </row>
    <row r="26" spans="1:6" ht="12.75" customHeight="1" x14ac:dyDescent="0.25">
      <c r="A26" s="72" t="s">
        <v>1152</v>
      </c>
      <c r="B26" s="12" t="s">
        <v>1151</v>
      </c>
      <c r="C26" s="12" t="s">
        <v>1153</v>
      </c>
      <c r="D26" s="71">
        <v>68.622799999999998</v>
      </c>
      <c r="E26" s="14">
        <v>1450</v>
      </c>
      <c r="F26" s="70">
        <v>99503.06</v>
      </c>
    </row>
    <row r="27" spans="1:6" ht="12.75" customHeight="1" x14ac:dyDescent="0.25">
      <c r="A27" s="72" t="s">
        <v>1152</v>
      </c>
      <c r="B27" s="12" t="s">
        <v>1151</v>
      </c>
      <c r="C27" s="12" t="s">
        <v>1150</v>
      </c>
      <c r="D27" s="71">
        <v>103.236</v>
      </c>
      <c r="E27" s="14">
        <v>20</v>
      </c>
      <c r="F27" s="70">
        <v>2064.7199999999998</v>
      </c>
    </row>
    <row r="28" spans="1:6" ht="12.75" customHeight="1" x14ac:dyDescent="0.25">
      <c r="A28" s="8"/>
      <c r="B28" s="9"/>
      <c r="C28" s="9"/>
      <c r="D28" s="10"/>
      <c r="E28" s="69">
        <f>SUM($E$26:$E$27)/1</f>
        <v>1470</v>
      </c>
      <c r="F28" s="11">
        <f>SUM($F$26:$F$27)/1</f>
        <v>101567.78</v>
      </c>
    </row>
    <row r="29" spans="1:6" ht="12.75" customHeight="1" x14ac:dyDescent="0.25">
      <c r="A29" s="72" t="s">
        <v>1149</v>
      </c>
      <c r="B29" s="12" t="s">
        <v>1148</v>
      </c>
      <c r="C29" s="12" t="s">
        <v>1135</v>
      </c>
      <c r="D29" s="71">
        <v>35.8767</v>
      </c>
      <c r="E29" s="14">
        <v>300</v>
      </c>
      <c r="F29" s="70">
        <v>10763.01</v>
      </c>
    </row>
    <row r="30" spans="1:6" ht="12.75" customHeight="1" x14ac:dyDescent="0.25">
      <c r="A30" s="8"/>
      <c r="B30" s="9"/>
      <c r="C30" s="9"/>
      <c r="D30" s="10"/>
      <c r="E30" s="69">
        <f>SUM($E$29)/1</f>
        <v>300</v>
      </c>
      <c r="F30" s="11">
        <f>SUM($F$29)/1</f>
        <v>10763.01</v>
      </c>
    </row>
    <row r="31" spans="1:6" ht="12.75" customHeight="1" x14ac:dyDescent="0.25">
      <c r="A31" s="72" t="s">
        <v>1147</v>
      </c>
      <c r="B31" s="12" t="s">
        <v>1146</v>
      </c>
      <c r="C31" s="12" t="s">
        <v>1135</v>
      </c>
      <c r="D31" s="71">
        <v>36.096299999999999</v>
      </c>
      <c r="E31" s="14">
        <v>800</v>
      </c>
      <c r="F31" s="70">
        <v>28877.040000000001</v>
      </c>
    </row>
    <row r="32" spans="1:6" ht="12.75" customHeight="1" x14ac:dyDescent="0.25">
      <c r="A32" s="8"/>
      <c r="B32" s="9"/>
      <c r="C32" s="9"/>
      <c r="D32" s="10"/>
      <c r="E32" s="69">
        <f>SUM($E$31)/1</f>
        <v>800</v>
      </c>
      <c r="F32" s="11">
        <f>SUM($F$31)/1</f>
        <v>28877.040000000001</v>
      </c>
    </row>
    <row r="33" spans="1:6" ht="12.75" customHeight="1" x14ac:dyDescent="0.25">
      <c r="A33" s="72" t="s">
        <v>1145</v>
      </c>
      <c r="B33" s="12" t="s">
        <v>1144</v>
      </c>
      <c r="C33" s="12" t="s">
        <v>1135</v>
      </c>
      <c r="D33" s="71">
        <v>36.087299999999999</v>
      </c>
      <c r="E33" s="14">
        <v>1100</v>
      </c>
      <c r="F33" s="70">
        <v>39696.03</v>
      </c>
    </row>
    <row r="34" spans="1:6" ht="12.75" customHeight="1" x14ac:dyDescent="0.25">
      <c r="A34" s="8"/>
      <c r="B34" s="9"/>
      <c r="C34" s="9"/>
      <c r="D34" s="10"/>
      <c r="E34" s="69">
        <f>SUM($E$33)/1</f>
        <v>1100</v>
      </c>
      <c r="F34" s="11">
        <f>SUM($F$33)/1</f>
        <v>39696.03</v>
      </c>
    </row>
    <row r="35" spans="1:6" ht="12.75" customHeight="1" x14ac:dyDescent="0.25">
      <c r="A35" s="72" t="s">
        <v>1143</v>
      </c>
      <c r="B35" s="12" t="s">
        <v>1142</v>
      </c>
      <c r="C35" s="12" t="s">
        <v>1135</v>
      </c>
      <c r="D35" s="71">
        <v>36.077500000000001</v>
      </c>
      <c r="E35" s="14">
        <v>800</v>
      </c>
      <c r="F35" s="70">
        <v>28862</v>
      </c>
    </row>
    <row r="36" spans="1:6" ht="12.75" customHeight="1" x14ac:dyDescent="0.25">
      <c r="A36" s="8"/>
      <c r="B36" s="9"/>
      <c r="C36" s="9"/>
      <c r="D36" s="10"/>
      <c r="E36" s="69">
        <f>SUM($E$35)/1</f>
        <v>800</v>
      </c>
      <c r="F36" s="11">
        <f>SUM($F$35)/1</f>
        <v>28862</v>
      </c>
    </row>
    <row r="37" spans="1:6" ht="12.75" customHeight="1" x14ac:dyDescent="0.25">
      <c r="A37" s="72" t="s">
        <v>1141</v>
      </c>
      <c r="B37" s="12" t="s">
        <v>1140</v>
      </c>
      <c r="C37" s="12" t="s">
        <v>1135</v>
      </c>
      <c r="D37" s="71">
        <v>36.067</v>
      </c>
      <c r="E37" s="14">
        <v>2000</v>
      </c>
      <c r="F37" s="70">
        <v>72134</v>
      </c>
    </row>
    <row r="38" spans="1:6" ht="12.75" customHeight="1" x14ac:dyDescent="0.25">
      <c r="A38" s="8"/>
      <c r="B38" s="9"/>
      <c r="C38" s="9"/>
      <c r="D38" s="10"/>
      <c r="E38" s="69">
        <f>SUM($E$37)/1</f>
        <v>2000</v>
      </c>
      <c r="F38" s="11">
        <f>SUM($F$37)/1</f>
        <v>72134</v>
      </c>
    </row>
    <row r="39" spans="1:6" ht="12.75" customHeight="1" x14ac:dyDescent="0.25">
      <c r="A39" s="72" t="s">
        <v>1139</v>
      </c>
      <c r="B39" s="12" t="s">
        <v>1138</v>
      </c>
      <c r="C39" s="12" t="s">
        <v>1135</v>
      </c>
      <c r="D39" s="71">
        <v>36.097099999999998</v>
      </c>
      <c r="E39" s="14">
        <v>1470</v>
      </c>
      <c r="F39" s="70">
        <v>53062.74</v>
      </c>
    </row>
    <row r="40" spans="1:6" ht="12.75" customHeight="1" x14ac:dyDescent="0.25">
      <c r="A40" s="8"/>
      <c r="B40" s="9"/>
      <c r="C40" s="9"/>
      <c r="D40" s="10"/>
      <c r="E40" s="69">
        <f>SUM($E$39)/1</f>
        <v>1470</v>
      </c>
      <c r="F40" s="11">
        <f>SUM($F$39)/1</f>
        <v>53062.74</v>
      </c>
    </row>
    <row r="41" spans="1:6" ht="12.75" customHeight="1" x14ac:dyDescent="0.25">
      <c r="A41" s="72" t="s">
        <v>1137</v>
      </c>
      <c r="B41" s="12" t="s">
        <v>1136</v>
      </c>
      <c r="C41" s="12" t="s">
        <v>1135</v>
      </c>
      <c r="D41" s="71">
        <v>36.020000000000003</v>
      </c>
      <c r="E41" s="14">
        <v>4</v>
      </c>
      <c r="F41" s="70">
        <v>144.08000000000001</v>
      </c>
    </row>
    <row r="42" spans="1:6" ht="12.75" customHeight="1" x14ac:dyDescent="0.25">
      <c r="A42" s="8"/>
      <c r="B42" s="9"/>
      <c r="C42" s="9"/>
      <c r="D42" s="10"/>
      <c r="E42" s="69">
        <f>SUM($E$41)/1</f>
        <v>4</v>
      </c>
      <c r="F42" s="11">
        <f>SUM($F$41)/1</f>
        <v>144.08000000000001</v>
      </c>
    </row>
    <row r="43" spans="1:6" ht="12.75" customHeight="1" x14ac:dyDescent="0.25">
      <c r="A43" s="72" t="s">
        <v>1133</v>
      </c>
      <c r="B43" s="12" t="s">
        <v>1132</v>
      </c>
      <c r="C43" s="12" t="s">
        <v>1134</v>
      </c>
      <c r="D43" s="71">
        <v>7.0023999999999997</v>
      </c>
      <c r="E43" s="14">
        <v>135000</v>
      </c>
      <c r="F43" s="70">
        <v>945323.99</v>
      </c>
    </row>
    <row r="44" spans="1:6" ht="12.75" customHeight="1" x14ac:dyDescent="0.25">
      <c r="A44" s="72" t="s">
        <v>1133</v>
      </c>
      <c r="B44" s="12" t="s">
        <v>1132</v>
      </c>
      <c r="C44" s="12" t="s">
        <v>1131</v>
      </c>
      <c r="D44" s="71">
        <v>14.5467</v>
      </c>
      <c r="E44" s="14">
        <v>7832</v>
      </c>
      <c r="F44" s="70">
        <v>113929.75</v>
      </c>
    </row>
    <row r="45" spans="1:6" ht="12.75" customHeight="1" x14ac:dyDescent="0.25">
      <c r="A45" s="8"/>
      <c r="B45" s="9"/>
      <c r="C45" s="9"/>
      <c r="D45" s="10"/>
      <c r="E45" s="69">
        <f>SUM($E$43:$E$44)/1</f>
        <v>142832</v>
      </c>
      <c r="F45" s="11">
        <f>SUM($F$43:$F$44)/1</f>
        <v>1059253.74</v>
      </c>
    </row>
    <row r="46" spans="1:6" ht="12.75" customHeight="1" x14ac:dyDescent="0.25">
      <c r="A46" s="72" t="s">
        <v>1130</v>
      </c>
      <c r="B46" s="12" t="s">
        <v>1129</v>
      </c>
      <c r="C46" s="12" t="s">
        <v>896</v>
      </c>
      <c r="D46" s="71">
        <v>12.224500000000001</v>
      </c>
      <c r="E46" s="14">
        <v>2915</v>
      </c>
      <c r="F46" s="70">
        <v>35634.42</v>
      </c>
    </row>
    <row r="47" spans="1:6" ht="12.75" customHeight="1" x14ac:dyDescent="0.25">
      <c r="A47" s="8"/>
      <c r="B47" s="9"/>
      <c r="C47" s="9"/>
      <c r="D47" s="10"/>
      <c r="E47" s="69">
        <f>SUM($E$46)/1</f>
        <v>2915</v>
      </c>
      <c r="F47" s="11">
        <f>SUM($F$46)/1</f>
        <v>35634.42</v>
      </c>
    </row>
    <row r="48" spans="1:6" ht="12.75" customHeight="1" x14ac:dyDescent="0.25">
      <c r="A48" s="72" t="s">
        <v>1128</v>
      </c>
      <c r="B48" s="12" t="s">
        <v>1127</v>
      </c>
      <c r="C48" s="12" t="s">
        <v>872</v>
      </c>
      <c r="D48" s="71">
        <v>38.196910000000003</v>
      </c>
      <c r="E48" s="14">
        <v>1913</v>
      </c>
      <c r="F48" s="70">
        <v>73070.679999999993</v>
      </c>
    </row>
    <row r="49" spans="1:6" ht="12.75" customHeight="1" x14ac:dyDescent="0.25">
      <c r="A49" s="8"/>
      <c r="B49" s="9"/>
      <c r="C49" s="9"/>
      <c r="D49" s="10"/>
      <c r="E49" s="69">
        <f>SUM($E$48)/1</f>
        <v>1913</v>
      </c>
      <c r="F49" s="11">
        <f>SUM($F$48)/1</f>
        <v>73070.679999999993</v>
      </c>
    </row>
    <row r="50" spans="1:6" ht="12.75" customHeight="1" x14ac:dyDescent="0.25">
      <c r="A50" s="72" t="s">
        <v>1126</v>
      </c>
      <c r="B50" s="12" t="s">
        <v>1125</v>
      </c>
      <c r="C50" s="12" t="s">
        <v>1096</v>
      </c>
      <c r="D50" s="71">
        <v>82.516940000000005</v>
      </c>
      <c r="E50" s="14">
        <v>150</v>
      </c>
      <c r="F50" s="70">
        <v>12377.54</v>
      </c>
    </row>
    <row r="51" spans="1:6" ht="12.75" customHeight="1" x14ac:dyDescent="0.25">
      <c r="A51" s="72" t="s">
        <v>1126</v>
      </c>
      <c r="B51" s="12" t="s">
        <v>1125</v>
      </c>
      <c r="C51" s="12" t="s">
        <v>1124</v>
      </c>
      <c r="D51" s="71">
        <v>100.73</v>
      </c>
      <c r="E51" s="14">
        <v>44</v>
      </c>
      <c r="F51" s="70">
        <v>4432.12</v>
      </c>
    </row>
    <row r="52" spans="1:6" ht="12.75" customHeight="1" x14ac:dyDescent="0.25">
      <c r="A52" s="8"/>
      <c r="B52" s="9"/>
      <c r="C52" s="9"/>
      <c r="D52" s="10"/>
      <c r="E52" s="69">
        <f>SUM($E$50:$E$51)/1</f>
        <v>194</v>
      </c>
      <c r="F52" s="11">
        <f>SUM($F$50:$F$51)/1</f>
        <v>16809.66</v>
      </c>
    </row>
    <row r="53" spans="1:6" ht="12.75" customHeight="1" x14ac:dyDescent="0.25">
      <c r="A53" s="72" t="s">
        <v>1123</v>
      </c>
      <c r="B53" s="12" t="s">
        <v>1122</v>
      </c>
      <c r="C53" s="12" t="s">
        <v>1096</v>
      </c>
      <c r="D53" s="71">
        <v>88.879080000000002</v>
      </c>
      <c r="E53" s="14">
        <v>163</v>
      </c>
      <c r="F53" s="70">
        <v>14487.29</v>
      </c>
    </row>
    <row r="54" spans="1:6" ht="12.75" customHeight="1" x14ac:dyDescent="0.25">
      <c r="A54" s="8"/>
      <c r="B54" s="9"/>
      <c r="C54" s="9"/>
      <c r="D54" s="10"/>
      <c r="E54" s="69">
        <f>SUM($E$53)/1</f>
        <v>163</v>
      </c>
      <c r="F54" s="11">
        <f>SUM($F$53)/1</f>
        <v>14487.29</v>
      </c>
    </row>
    <row r="55" spans="1:6" ht="12.75" customHeight="1" x14ac:dyDescent="0.25">
      <c r="A55" s="72" t="s">
        <v>1121</v>
      </c>
      <c r="B55" s="12" t="s">
        <v>1120</v>
      </c>
      <c r="C55" s="12" t="s">
        <v>1119</v>
      </c>
      <c r="D55" s="71">
        <v>10.011649999999999</v>
      </c>
      <c r="E55" s="14">
        <v>304464</v>
      </c>
      <c r="F55" s="70">
        <v>3048188.19</v>
      </c>
    </row>
    <row r="56" spans="1:6" ht="12.75" customHeight="1" x14ac:dyDescent="0.25">
      <c r="A56" s="8"/>
      <c r="B56" s="9"/>
      <c r="C56" s="9"/>
      <c r="D56" s="10"/>
      <c r="E56" s="69">
        <f>SUM($E$55)/1</f>
        <v>304464</v>
      </c>
      <c r="F56" s="11">
        <f>SUM($F$55)/1</f>
        <v>3048188.19</v>
      </c>
    </row>
    <row r="57" spans="1:6" ht="12.75" customHeight="1" x14ac:dyDescent="0.25">
      <c r="A57" s="72" t="s">
        <v>1118</v>
      </c>
      <c r="B57" s="12" t="s">
        <v>1117</v>
      </c>
      <c r="C57" s="12" t="s">
        <v>1096</v>
      </c>
      <c r="D57" s="71">
        <v>83.309910000000002</v>
      </c>
      <c r="E57" s="14">
        <v>0</v>
      </c>
      <c r="F57" s="70">
        <v>0</v>
      </c>
    </row>
    <row r="58" spans="1:6" ht="12.75" customHeight="1" x14ac:dyDescent="0.25">
      <c r="A58" s="8"/>
      <c r="B58" s="9"/>
      <c r="C58" s="9"/>
      <c r="D58" s="10"/>
      <c r="E58" s="69">
        <f>SUM($E$57)/1</f>
        <v>0</v>
      </c>
      <c r="F58" s="11">
        <f>SUM($F$57)/1</f>
        <v>0</v>
      </c>
    </row>
    <row r="59" spans="1:6" ht="12.75" customHeight="1" x14ac:dyDescent="0.25">
      <c r="A59" s="72" t="s">
        <v>1116</v>
      </c>
      <c r="B59" s="12" t="s">
        <v>1115</v>
      </c>
      <c r="C59" s="12" t="s">
        <v>878</v>
      </c>
      <c r="D59" s="71">
        <v>8.4770000000000003</v>
      </c>
      <c r="E59" s="14">
        <v>1567</v>
      </c>
      <c r="F59" s="70">
        <v>13283.46</v>
      </c>
    </row>
    <row r="60" spans="1:6" ht="12.75" customHeight="1" x14ac:dyDescent="0.25">
      <c r="A60" s="72" t="s">
        <v>1116</v>
      </c>
      <c r="B60" s="12" t="s">
        <v>1115</v>
      </c>
      <c r="C60" s="12" t="s">
        <v>1063</v>
      </c>
      <c r="D60" s="71">
        <v>15.0501</v>
      </c>
      <c r="E60" s="14">
        <v>818</v>
      </c>
      <c r="F60" s="70">
        <v>12310.98</v>
      </c>
    </row>
    <row r="61" spans="1:6" ht="12.75" customHeight="1" x14ac:dyDescent="0.25">
      <c r="A61" s="72" t="s">
        <v>1116</v>
      </c>
      <c r="B61" s="12" t="s">
        <v>1115</v>
      </c>
      <c r="C61" s="12" t="s">
        <v>1062</v>
      </c>
      <c r="D61" s="71">
        <v>17.8521</v>
      </c>
      <c r="E61" s="14">
        <v>4453</v>
      </c>
      <c r="F61" s="70">
        <v>79495.399999999994</v>
      </c>
    </row>
    <row r="62" spans="1:6" ht="12.75" customHeight="1" x14ac:dyDescent="0.25">
      <c r="A62" s="72" t="s">
        <v>1116</v>
      </c>
      <c r="B62" s="12" t="s">
        <v>1115</v>
      </c>
      <c r="C62" s="12" t="s">
        <v>1061</v>
      </c>
      <c r="D62" s="71">
        <v>22.841899999999999</v>
      </c>
      <c r="E62" s="14">
        <v>10872</v>
      </c>
      <c r="F62" s="70">
        <v>248337.14</v>
      </c>
    </row>
    <row r="63" spans="1:6" ht="12.75" customHeight="1" x14ac:dyDescent="0.25">
      <c r="A63" s="72" t="s">
        <v>1116</v>
      </c>
      <c r="B63" s="12" t="s">
        <v>1115</v>
      </c>
      <c r="C63" s="12" t="s">
        <v>1086</v>
      </c>
      <c r="D63" s="71">
        <v>26.092300000000002</v>
      </c>
      <c r="E63" s="14">
        <v>16620</v>
      </c>
      <c r="F63" s="70">
        <v>433654.03</v>
      </c>
    </row>
    <row r="64" spans="1:6" ht="12.75" customHeight="1" x14ac:dyDescent="0.25">
      <c r="A64" s="72" t="s">
        <v>1116</v>
      </c>
      <c r="B64" s="12" t="s">
        <v>1115</v>
      </c>
      <c r="C64" s="12" t="s">
        <v>1083</v>
      </c>
      <c r="D64" s="71">
        <v>28.308</v>
      </c>
      <c r="E64" s="14">
        <v>19600</v>
      </c>
      <c r="F64" s="70">
        <v>554836.81000000006</v>
      </c>
    </row>
    <row r="65" spans="1:6" ht="12.75" customHeight="1" x14ac:dyDescent="0.25">
      <c r="A65" s="8"/>
      <c r="B65" s="9"/>
      <c r="C65" s="9"/>
      <c r="D65" s="10"/>
      <c r="E65" s="69">
        <f>SUM($E$59:$E$64)/1</f>
        <v>53930</v>
      </c>
      <c r="F65" s="11">
        <f>SUM($F$59:$F$64)/1</f>
        <v>1341917.82</v>
      </c>
    </row>
    <row r="66" spans="1:6" ht="12.75" customHeight="1" x14ac:dyDescent="0.25">
      <c r="A66" s="72" t="s">
        <v>1113</v>
      </c>
      <c r="B66" s="12" t="s">
        <v>1112</v>
      </c>
      <c r="C66" s="12" t="s">
        <v>1109</v>
      </c>
      <c r="D66" s="71">
        <v>6.7919</v>
      </c>
      <c r="E66" s="14">
        <v>308858</v>
      </c>
      <c r="F66" s="70">
        <v>2097733.44</v>
      </c>
    </row>
    <row r="67" spans="1:6" ht="12.75" customHeight="1" x14ac:dyDescent="0.25">
      <c r="A67" s="72" t="s">
        <v>1113</v>
      </c>
      <c r="B67" s="12" t="s">
        <v>1112</v>
      </c>
      <c r="C67" s="12" t="s">
        <v>1050</v>
      </c>
      <c r="D67" s="71">
        <v>7.7453000000000003</v>
      </c>
      <c r="E67" s="14">
        <v>168566</v>
      </c>
      <c r="F67" s="70">
        <v>1305594.21</v>
      </c>
    </row>
    <row r="68" spans="1:6" ht="12.75" customHeight="1" x14ac:dyDescent="0.25">
      <c r="A68" s="72" t="s">
        <v>1113</v>
      </c>
      <c r="B68" s="12" t="s">
        <v>1112</v>
      </c>
      <c r="C68" s="12" t="s">
        <v>1088</v>
      </c>
      <c r="D68" s="71">
        <v>9.3072999999999997</v>
      </c>
      <c r="E68" s="14">
        <v>20460</v>
      </c>
      <c r="F68" s="70">
        <v>190427.35</v>
      </c>
    </row>
    <row r="69" spans="1:6" ht="12.75" customHeight="1" x14ac:dyDescent="0.25">
      <c r="A69" s="72" t="s">
        <v>1113</v>
      </c>
      <c r="B69" s="12" t="s">
        <v>1112</v>
      </c>
      <c r="C69" s="12" t="s">
        <v>1069</v>
      </c>
      <c r="D69" s="71">
        <v>13.3779</v>
      </c>
      <c r="E69" s="14">
        <v>0</v>
      </c>
      <c r="F69" s="70">
        <v>0</v>
      </c>
    </row>
    <row r="70" spans="1:6" ht="12.75" customHeight="1" x14ac:dyDescent="0.25">
      <c r="A70" s="72" t="s">
        <v>1113</v>
      </c>
      <c r="B70" s="12" t="s">
        <v>1112</v>
      </c>
      <c r="C70" s="12" t="s">
        <v>1114</v>
      </c>
      <c r="D70" s="71">
        <v>8.7274999999999991</v>
      </c>
      <c r="E70" s="14">
        <v>1398</v>
      </c>
      <c r="F70" s="70">
        <v>12201.04</v>
      </c>
    </row>
    <row r="71" spans="1:6" ht="12.75" customHeight="1" x14ac:dyDescent="0.25">
      <c r="A71" s="72" t="s">
        <v>1113</v>
      </c>
      <c r="B71" s="12" t="s">
        <v>1112</v>
      </c>
      <c r="C71" s="12" t="s">
        <v>1049</v>
      </c>
      <c r="D71" s="71">
        <v>11.801550000000001</v>
      </c>
      <c r="E71" s="14">
        <v>41186</v>
      </c>
      <c r="F71" s="70">
        <v>486058.75</v>
      </c>
    </row>
    <row r="72" spans="1:6" ht="12.75" customHeight="1" x14ac:dyDescent="0.25">
      <c r="A72" s="72" t="s">
        <v>1113</v>
      </c>
      <c r="B72" s="12" t="s">
        <v>1112</v>
      </c>
      <c r="C72" s="12" t="s">
        <v>1065</v>
      </c>
      <c r="D72" s="71">
        <v>14.71209</v>
      </c>
      <c r="E72" s="14">
        <v>33607</v>
      </c>
      <c r="F72" s="70">
        <v>494429.23</v>
      </c>
    </row>
    <row r="73" spans="1:6" ht="12.75" customHeight="1" x14ac:dyDescent="0.25">
      <c r="A73" s="72" t="s">
        <v>1113</v>
      </c>
      <c r="B73" s="12" t="s">
        <v>1112</v>
      </c>
      <c r="C73" s="12" t="s">
        <v>1064</v>
      </c>
      <c r="D73" s="71">
        <v>11.629200000000001</v>
      </c>
      <c r="E73" s="14">
        <v>92196</v>
      </c>
      <c r="F73" s="70">
        <v>1072165.72</v>
      </c>
    </row>
    <row r="74" spans="1:6" ht="12.75" customHeight="1" x14ac:dyDescent="0.25">
      <c r="A74" s="72" t="s">
        <v>1113</v>
      </c>
      <c r="B74" s="12" t="s">
        <v>1112</v>
      </c>
      <c r="C74" s="12" t="s">
        <v>1063</v>
      </c>
      <c r="D74" s="71">
        <v>15.563599999999999</v>
      </c>
      <c r="E74" s="14">
        <v>14974</v>
      </c>
      <c r="F74" s="70">
        <v>233049.34</v>
      </c>
    </row>
    <row r="75" spans="1:6" ht="12.75" customHeight="1" x14ac:dyDescent="0.25">
      <c r="A75" s="72" t="s">
        <v>1113</v>
      </c>
      <c r="B75" s="12" t="s">
        <v>1112</v>
      </c>
      <c r="C75" s="12" t="s">
        <v>1062</v>
      </c>
      <c r="D75" s="71">
        <v>16.2926</v>
      </c>
      <c r="E75" s="14">
        <v>80</v>
      </c>
      <c r="F75" s="70">
        <v>1303.4100000000001</v>
      </c>
    </row>
    <row r="76" spans="1:6" ht="12.75" customHeight="1" x14ac:dyDescent="0.25">
      <c r="A76" s="72" t="s">
        <v>1113</v>
      </c>
      <c r="B76" s="12" t="s">
        <v>1112</v>
      </c>
      <c r="C76" s="12" t="s">
        <v>1061</v>
      </c>
      <c r="D76" s="71">
        <v>23.7453</v>
      </c>
      <c r="E76" s="14">
        <v>33130</v>
      </c>
      <c r="F76" s="70">
        <v>786681.93</v>
      </c>
    </row>
    <row r="77" spans="1:6" ht="12.75" customHeight="1" x14ac:dyDescent="0.25">
      <c r="A77" s="8"/>
      <c r="B77" s="9"/>
      <c r="C77" s="9"/>
      <c r="D77" s="10"/>
      <c r="E77" s="69">
        <f>SUM($E$66:$E$76)/1</f>
        <v>714455</v>
      </c>
      <c r="F77" s="11">
        <f>SUM($F$66:$F$76)/1</f>
        <v>6679644.419999999</v>
      </c>
    </row>
    <row r="78" spans="1:6" ht="12.75" customHeight="1" x14ac:dyDescent="0.25">
      <c r="A78" s="72" t="s">
        <v>1111</v>
      </c>
      <c r="B78" s="12" t="s">
        <v>1110</v>
      </c>
      <c r="C78" s="12" t="s">
        <v>1047</v>
      </c>
      <c r="D78" s="71">
        <v>58.103999999999999</v>
      </c>
      <c r="E78" s="14">
        <v>250</v>
      </c>
      <c r="F78" s="70">
        <v>14526</v>
      </c>
    </row>
    <row r="79" spans="1:6" ht="12.75" customHeight="1" x14ac:dyDescent="0.25">
      <c r="A79" s="8"/>
      <c r="B79" s="9"/>
      <c r="C79" s="9"/>
      <c r="D79" s="10"/>
      <c r="E79" s="69">
        <f>SUM($E$78)/1</f>
        <v>250</v>
      </c>
      <c r="F79" s="11">
        <f>SUM($F$78)/1</f>
        <v>14526</v>
      </c>
    </row>
    <row r="80" spans="1:6" ht="12.75" customHeight="1" x14ac:dyDescent="0.25">
      <c r="A80" s="72" t="s">
        <v>1107</v>
      </c>
      <c r="B80" s="12" t="s">
        <v>1106</v>
      </c>
      <c r="C80" s="12" t="s">
        <v>1109</v>
      </c>
      <c r="D80" s="71">
        <v>5.8207000000000004</v>
      </c>
      <c r="E80" s="14">
        <v>779750</v>
      </c>
      <c r="F80" s="70">
        <v>4538686.87</v>
      </c>
    </row>
    <row r="81" spans="1:6" ht="12.75" customHeight="1" x14ac:dyDescent="0.25">
      <c r="A81" s="72" t="s">
        <v>1107</v>
      </c>
      <c r="B81" s="12" t="s">
        <v>1106</v>
      </c>
      <c r="C81" s="12" t="s">
        <v>1102</v>
      </c>
      <c r="D81" s="71">
        <v>999.99</v>
      </c>
      <c r="E81" s="14">
        <v>0</v>
      </c>
      <c r="F81" s="70">
        <v>0</v>
      </c>
    </row>
    <row r="82" spans="1:6" ht="12.75" customHeight="1" x14ac:dyDescent="0.25">
      <c r="A82" s="72" t="s">
        <v>1107</v>
      </c>
      <c r="B82" s="12" t="s">
        <v>1106</v>
      </c>
      <c r="C82" s="12" t="s">
        <v>1108</v>
      </c>
      <c r="D82" s="71">
        <v>999.99</v>
      </c>
      <c r="E82" s="14">
        <v>0</v>
      </c>
      <c r="F82" s="70">
        <v>0</v>
      </c>
    </row>
    <row r="83" spans="1:6" ht="12.75" customHeight="1" x14ac:dyDescent="0.25">
      <c r="A83" s="72" t="s">
        <v>1107</v>
      </c>
      <c r="B83" s="12" t="s">
        <v>1106</v>
      </c>
      <c r="C83" s="12" t="s">
        <v>1064</v>
      </c>
      <c r="D83" s="71">
        <v>999.99</v>
      </c>
      <c r="E83" s="14">
        <v>0</v>
      </c>
      <c r="F83" s="70">
        <v>0</v>
      </c>
    </row>
    <row r="84" spans="1:6" ht="12.75" customHeight="1" x14ac:dyDescent="0.25">
      <c r="A84" s="72" t="s">
        <v>1107</v>
      </c>
      <c r="B84" s="12" t="s">
        <v>1106</v>
      </c>
      <c r="C84" s="12" t="s">
        <v>1062</v>
      </c>
      <c r="D84" s="71">
        <v>999.99</v>
      </c>
      <c r="E84" s="14">
        <v>0</v>
      </c>
      <c r="F84" s="70">
        <v>0</v>
      </c>
    </row>
    <row r="85" spans="1:6" ht="12.75" customHeight="1" x14ac:dyDescent="0.25">
      <c r="A85" s="8"/>
      <c r="B85" s="9"/>
      <c r="C85" s="9"/>
      <c r="D85" s="10"/>
      <c r="E85" s="69">
        <f>SUM($E$80:$E$84)/1</f>
        <v>779750</v>
      </c>
      <c r="F85" s="11">
        <f>SUM($F$80:$F$84)/1</f>
        <v>4538686.87</v>
      </c>
    </row>
    <row r="86" spans="1:6" ht="12.75" customHeight="1" x14ac:dyDescent="0.25">
      <c r="A86" s="72" t="s">
        <v>1105</v>
      </c>
      <c r="B86" s="12" t="s">
        <v>1104</v>
      </c>
      <c r="C86" s="12" t="s">
        <v>1103</v>
      </c>
      <c r="D86" s="71">
        <v>19.302910000000001</v>
      </c>
      <c r="E86" s="14">
        <v>250</v>
      </c>
      <c r="F86" s="70">
        <v>4825.7299999999996</v>
      </c>
    </row>
    <row r="87" spans="1:6" ht="12.75" customHeight="1" x14ac:dyDescent="0.25">
      <c r="A87" s="8"/>
      <c r="B87" s="9"/>
      <c r="C87" s="9"/>
      <c r="D87" s="10"/>
      <c r="E87" s="69">
        <f>SUM($E$86)/1</f>
        <v>250</v>
      </c>
      <c r="F87" s="11">
        <f>SUM($F$86)/1</f>
        <v>4825.7299999999996</v>
      </c>
    </row>
    <row r="88" spans="1:6" ht="12.75" customHeight="1" x14ac:dyDescent="0.25">
      <c r="A88" s="72" t="s">
        <v>1101</v>
      </c>
      <c r="B88" s="12" t="s">
        <v>1100</v>
      </c>
      <c r="C88" s="12" t="s">
        <v>1102</v>
      </c>
      <c r="D88" s="71">
        <v>21.719200000000001</v>
      </c>
      <c r="E88" s="14">
        <v>3250</v>
      </c>
      <c r="F88" s="70">
        <v>70587.399999999994</v>
      </c>
    </row>
    <row r="89" spans="1:6" ht="12.75" customHeight="1" x14ac:dyDescent="0.25">
      <c r="A89" s="72" t="s">
        <v>1101</v>
      </c>
      <c r="B89" s="12" t="s">
        <v>1100</v>
      </c>
      <c r="C89" s="12" t="s">
        <v>1099</v>
      </c>
      <c r="D89" s="71">
        <v>18.9467</v>
      </c>
      <c r="E89" s="14">
        <v>4500</v>
      </c>
      <c r="F89" s="70">
        <v>85260.15</v>
      </c>
    </row>
    <row r="90" spans="1:6" ht="12.75" customHeight="1" x14ac:dyDescent="0.25">
      <c r="A90" s="8"/>
      <c r="B90" s="9"/>
      <c r="C90" s="9"/>
      <c r="D90" s="10"/>
      <c r="E90" s="69">
        <f>SUM($E$88:$E$89)/1</f>
        <v>7750</v>
      </c>
      <c r="F90" s="11">
        <f>SUM($F$88:$F$89)/1</f>
        <v>155847.54999999999</v>
      </c>
    </row>
    <row r="91" spans="1:6" ht="12.75" customHeight="1" x14ac:dyDescent="0.25">
      <c r="A91" s="72" t="s">
        <v>1098</v>
      </c>
      <c r="B91" s="12" t="s">
        <v>1097</v>
      </c>
      <c r="C91" s="12" t="s">
        <v>1096</v>
      </c>
      <c r="D91" s="71">
        <v>46.184489999999997</v>
      </c>
      <c r="E91" s="14">
        <v>0</v>
      </c>
      <c r="F91" s="70">
        <v>0</v>
      </c>
    </row>
    <row r="92" spans="1:6" ht="12.75" customHeight="1" x14ac:dyDescent="0.25">
      <c r="A92" s="8"/>
      <c r="B92" s="9"/>
      <c r="C92" s="9"/>
      <c r="D92" s="10"/>
      <c r="E92" s="69">
        <f>SUM($E$91)/1</f>
        <v>0</v>
      </c>
      <c r="F92" s="11">
        <f>SUM($F$91)/1</f>
        <v>0</v>
      </c>
    </row>
    <row r="93" spans="1:6" ht="12.75" customHeight="1" x14ac:dyDescent="0.25">
      <c r="A93" s="72" t="s">
        <v>1094</v>
      </c>
      <c r="B93" s="12" t="s">
        <v>1093</v>
      </c>
      <c r="C93" s="12" t="s">
        <v>1095</v>
      </c>
      <c r="D93" s="71">
        <v>19.8828</v>
      </c>
      <c r="E93" s="14">
        <v>54202</v>
      </c>
      <c r="F93" s="70">
        <v>1077687.48</v>
      </c>
    </row>
    <row r="94" spans="1:6" ht="12.75" customHeight="1" x14ac:dyDescent="0.25">
      <c r="A94" s="72" t="s">
        <v>1094</v>
      </c>
      <c r="B94" s="12" t="s">
        <v>1093</v>
      </c>
      <c r="C94" s="12" t="s">
        <v>1092</v>
      </c>
      <c r="D94" s="71">
        <v>39.633099999999999</v>
      </c>
      <c r="E94" s="14">
        <v>11690</v>
      </c>
      <c r="F94" s="70">
        <v>463310.92</v>
      </c>
    </row>
    <row r="95" spans="1:6" ht="12.75" customHeight="1" x14ac:dyDescent="0.25">
      <c r="A95" s="8"/>
      <c r="B95" s="9"/>
      <c r="C95" s="9"/>
      <c r="D95" s="10"/>
      <c r="E95" s="69">
        <f>SUM($E$93:$E$94)/1</f>
        <v>65892</v>
      </c>
      <c r="F95" s="11">
        <f>SUM($F$93:$F$94)/1</f>
        <v>1540998.4</v>
      </c>
    </row>
    <row r="96" spans="1:6" ht="12.75" customHeight="1" x14ac:dyDescent="0.25">
      <c r="A96" s="72" t="s">
        <v>1091</v>
      </c>
      <c r="B96" s="12" t="s">
        <v>1090</v>
      </c>
      <c r="C96" s="12" t="s">
        <v>1073</v>
      </c>
      <c r="D96" s="71">
        <v>0</v>
      </c>
      <c r="E96" s="14">
        <v>0</v>
      </c>
      <c r="F96" s="70">
        <v>0</v>
      </c>
    </row>
    <row r="97" spans="1:6" ht="12.75" customHeight="1" x14ac:dyDescent="0.25">
      <c r="A97" s="8"/>
      <c r="B97" s="9"/>
      <c r="C97" s="9"/>
      <c r="D97" s="10"/>
      <c r="E97" s="69">
        <f>SUM($E$96)/1</f>
        <v>0</v>
      </c>
      <c r="F97" s="11">
        <f>SUM($F$96)/1</f>
        <v>0</v>
      </c>
    </row>
    <row r="98" spans="1:6" ht="12.75" customHeight="1" x14ac:dyDescent="0.25">
      <c r="A98" s="72" t="s">
        <v>1085</v>
      </c>
      <c r="B98" s="12" t="s">
        <v>1084</v>
      </c>
      <c r="C98" s="12" t="s">
        <v>1089</v>
      </c>
      <c r="D98" s="71">
        <v>8.2822999999999993</v>
      </c>
      <c r="E98" s="14">
        <v>0</v>
      </c>
      <c r="F98" s="70">
        <v>0</v>
      </c>
    </row>
    <row r="99" spans="1:6" ht="12.75" customHeight="1" x14ac:dyDescent="0.25">
      <c r="A99" s="72" t="s">
        <v>1085</v>
      </c>
      <c r="B99" s="12" t="s">
        <v>1084</v>
      </c>
      <c r="C99" s="12" t="s">
        <v>1088</v>
      </c>
      <c r="D99" s="71">
        <v>10.184799999999999</v>
      </c>
      <c r="E99" s="14">
        <v>1532</v>
      </c>
      <c r="F99" s="70">
        <v>15603.11</v>
      </c>
    </row>
    <row r="100" spans="1:6" ht="12.75" customHeight="1" x14ac:dyDescent="0.25">
      <c r="A100" s="72" t="s">
        <v>1085</v>
      </c>
      <c r="B100" s="12" t="s">
        <v>1084</v>
      </c>
      <c r="C100" s="12" t="s">
        <v>1087</v>
      </c>
      <c r="D100" s="71">
        <v>9.7291000000000007</v>
      </c>
      <c r="E100" s="14">
        <v>825</v>
      </c>
      <c r="F100" s="70">
        <v>8026.51</v>
      </c>
    </row>
    <row r="101" spans="1:6" ht="12.75" customHeight="1" x14ac:dyDescent="0.25">
      <c r="A101" s="72" t="s">
        <v>1085</v>
      </c>
      <c r="B101" s="12" t="s">
        <v>1084</v>
      </c>
      <c r="C101" s="12" t="s">
        <v>1078</v>
      </c>
      <c r="D101" s="71">
        <v>11.1435</v>
      </c>
      <c r="E101" s="14">
        <v>203</v>
      </c>
      <c r="F101" s="70">
        <v>2262.13</v>
      </c>
    </row>
    <row r="102" spans="1:6" ht="12.75" customHeight="1" x14ac:dyDescent="0.25">
      <c r="A102" s="72" t="s">
        <v>1085</v>
      </c>
      <c r="B102" s="12" t="s">
        <v>1084</v>
      </c>
      <c r="C102" s="12" t="s">
        <v>1065</v>
      </c>
      <c r="D102" s="71">
        <v>13.30621</v>
      </c>
      <c r="E102" s="14">
        <v>896</v>
      </c>
      <c r="F102" s="70">
        <v>11922.36</v>
      </c>
    </row>
    <row r="103" spans="1:6" ht="12.75" customHeight="1" x14ac:dyDescent="0.25">
      <c r="A103" s="72" t="s">
        <v>1085</v>
      </c>
      <c r="B103" s="12" t="s">
        <v>1084</v>
      </c>
      <c r="C103" s="12" t="s">
        <v>1063</v>
      </c>
      <c r="D103" s="71">
        <v>15.071999999999999</v>
      </c>
      <c r="E103" s="14">
        <v>418</v>
      </c>
      <c r="F103" s="70">
        <v>6300.1</v>
      </c>
    </row>
    <row r="104" spans="1:6" ht="12.75" customHeight="1" x14ac:dyDescent="0.25">
      <c r="A104" s="72" t="s">
        <v>1085</v>
      </c>
      <c r="B104" s="12" t="s">
        <v>1084</v>
      </c>
      <c r="C104" s="12" t="s">
        <v>872</v>
      </c>
      <c r="D104" s="71">
        <v>18.537410000000001</v>
      </c>
      <c r="E104" s="14">
        <v>0</v>
      </c>
      <c r="F104" s="70">
        <v>0</v>
      </c>
    </row>
    <row r="105" spans="1:6" ht="12.75" customHeight="1" x14ac:dyDescent="0.25">
      <c r="A105" s="72" t="s">
        <v>1085</v>
      </c>
      <c r="B105" s="12" t="s">
        <v>1084</v>
      </c>
      <c r="C105" s="12" t="s">
        <v>1086</v>
      </c>
      <c r="D105" s="71">
        <v>22.194199999999999</v>
      </c>
      <c r="E105" s="14">
        <v>5108</v>
      </c>
      <c r="F105" s="70">
        <v>113367.98</v>
      </c>
    </row>
    <row r="106" spans="1:6" ht="12.75" customHeight="1" x14ac:dyDescent="0.25">
      <c r="A106" s="72" t="s">
        <v>1085</v>
      </c>
      <c r="B106" s="12" t="s">
        <v>1084</v>
      </c>
      <c r="C106" s="12" t="s">
        <v>1083</v>
      </c>
      <c r="D106" s="71">
        <v>28.308</v>
      </c>
      <c r="E106" s="14">
        <v>0</v>
      </c>
      <c r="F106" s="70">
        <v>0</v>
      </c>
    </row>
    <row r="107" spans="1:6" ht="12.75" customHeight="1" x14ac:dyDescent="0.25">
      <c r="A107" s="8"/>
      <c r="B107" s="9"/>
      <c r="C107" s="9"/>
      <c r="D107" s="10"/>
      <c r="E107" s="69">
        <f>SUM($E$98:$E$106)/1</f>
        <v>8982</v>
      </c>
      <c r="F107" s="11">
        <f>SUM($F$98:$F$106)/1</f>
        <v>157482.19</v>
      </c>
    </row>
    <row r="108" spans="1:6" ht="12.75" customHeight="1" x14ac:dyDescent="0.25">
      <c r="A108" s="72" t="s">
        <v>1082</v>
      </c>
      <c r="B108" s="12" t="s">
        <v>1081</v>
      </c>
      <c r="C108" s="12" t="s">
        <v>1040</v>
      </c>
      <c r="D108" s="71">
        <v>6.9704199999999998</v>
      </c>
      <c r="E108" s="14">
        <v>575</v>
      </c>
      <c r="F108" s="70">
        <v>4007.99</v>
      </c>
    </row>
    <row r="109" spans="1:6" ht="12.75" customHeight="1" x14ac:dyDescent="0.25">
      <c r="A109" s="8"/>
      <c r="B109" s="9"/>
      <c r="C109" s="9"/>
      <c r="D109" s="10"/>
      <c r="E109" s="69">
        <f>SUM($E$108)/1</f>
        <v>575</v>
      </c>
      <c r="F109" s="11">
        <f>SUM($F$108)/1</f>
        <v>4007.99</v>
      </c>
    </row>
    <row r="110" spans="1:6" ht="12.75" customHeight="1" x14ac:dyDescent="0.25">
      <c r="A110" s="72" t="s">
        <v>1080</v>
      </c>
      <c r="B110" s="12" t="s">
        <v>1079</v>
      </c>
      <c r="C110" s="12" t="s">
        <v>877</v>
      </c>
      <c r="D110" s="71">
        <v>17.193899999999999</v>
      </c>
      <c r="E110" s="14">
        <v>9242</v>
      </c>
      <c r="F110" s="70">
        <v>158906.01999999999</v>
      </c>
    </row>
    <row r="111" spans="1:6" ht="12.75" customHeight="1" x14ac:dyDescent="0.25">
      <c r="A111" s="72" t="s">
        <v>1080</v>
      </c>
      <c r="B111" s="12" t="s">
        <v>1079</v>
      </c>
      <c r="C111" s="12" t="s">
        <v>1078</v>
      </c>
      <c r="D111" s="71">
        <v>21.972100000000001</v>
      </c>
      <c r="E111" s="14">
        <v>3482</v>
      </c>
      <c r="F111" s="70">
        <v>76506.850000000006</v>
      </c>
    </row>
    <row r="112" spans="1:6" ht="12.75" customHeight="1" x14ac:dyDescent="0.25">
      <c r="A112" s="8"/>
      <c r="B112" s="9"/>
      <c r="C112" s="9"/>
      <c r="D112" s="10"/>
      <c r="E112" s="69">
        <f>SUM($E$110:$E$111)/1</f>
        <v>12724</v>
      </c>
      <c r="F112" s="11">
        <f>SUM($F$110:$F$111)/1</f>
        <v>235412.87</v>
      </c>
    </row>
    <row r="113" spans="1:6" ht="12.75" customHeight="1" x14ac:dyDescent="0.25">
      <c r="A113" s="72" t="s">
        <v>1077</v>
      </c>
      <c r="B113" s="12" t="s">
        <v>1076</v>
      </c>
      <c r="C113" s="12" t="s">
        <v>1075</v>
      </c>
      <c r="D113" s="71">
        <v>10.721</v>
      </c>
      <c r="E113" s="14">
        <v>2000</v>
      </c>
      <c r="F113" s="70">
        <v>21442</v>
      </c>
    </row>
    <row r="114" spans="1:6" ht="12.75" customHeight="1" x14ac:dyDescent="0.25">
      <c r="A114" s="8"/>
      <c r="B114" s="9"/>
      <c r="C114" s="9"/>
      <c r="D114" s="10"/>
      <c r="E114" s="69">
        <f>SUM($E$113)/1</f>
        <v>2000</v>
      </c>
      <c r="F114" s="11">
        <f>SUM($F$113)/1</f>
        <v>21442</v>
      </c>
    </row>
    <row r="115" spans="1:6" ht="12.75" customHeight="1" x14ac:dyDescent="0.25">
      <c r="A115" s="72" t="s">
        <v>1059</v>
      </c>
      <c r="B115" s="12" t="s">
        <v>1058</v>
      </c>
      <c r="C115" s="12" t="s">
        <v>1074</v>
      </c>
      <c r="D115" s="71">
        <v>6.4047299999999998</v>
      </c>
      <c r="E115" s="14">
        <v>0</v>
      </c>
      <c r="F115" s="70">
        <v>0</v>
      </c>
    </row>
    <row r="116" spans="1:6" ht="12.75" customHeight="1" x14ac:dyDescent="0.25">
      <c r="A116" s="72" t="s">
        <v>1059</v>
      </c>
      <c r="B116" s="12" t="s">
        <v>1058</v>
      </c>
      <c r="C116" s="12" t="s">
        <v>1073</v>
      </c>
      <c r="D116" s="71">
        <v>9.5677000000000003</v>
      </c>
      <c r="E116" s="14">
        <v>248</v>
      </c>
      <c r="F116" s="70">
        <v>2372.79</v>
      </c>
    </row>
    <row r="117" spans="1:6" ht="12.75" customHeight="1" x14ac:dyDescent="0.25">
      <c r="A117" s="72" t="s">
        <v>1059</v>
      </c>
      <c r="B117" s="12" t="s">
        <v>1058</v>
      </c>
      <c r="C117" s="12" t="s">
        <v>1072</v>
      </c>
      <c r="D117" s="71">
        <v>9.5579999999999998</v>
      </c>
      <c r="E117" s="14">
        <v>0</v>
      </c>
      <c r="F117" s="70">
        <v>0</v>
      </c>
    </row>
    <row r="118" spans="1:6" ht="12.75" customHeight="1" x14ac:dyDescent="0.25">
      <c r="A118" s="72" t="s">
        <v>1059</v>
      </c>
      <c r="B118" s="12" t="s">
        <v>1058</v>
      </c>
      <c r="C118" s="12" t="s">
        <v>1071</v>
      </c>
      <c r="D118" s="71">
        <v>11.374599999999999</v>
      </c>
      <c r="E118" s="14">
        <v>9840</v>
      </c>
      <c r="F118" s="70">
        <v>111926.07</v>
      </c>
    </row>
    <row r="119" spans="1:6" ht="12.75" customHeight="1" x14ac:dyDescent="0.25">
      <c r="A119" s="72" t="s">
        <v>1059</v>
      </c>
      <c r="B119" s="12" t="s">
        <v>1058</v>
      </c>
      <c r="C119" s="12" t="s">
        <v>1070</v>
      </c>
      <c r="D119" s="71">
        <v>14.1928</v>
      </c>
      <c r="E119" s="14">
        <v>4137</v>
      </c>
      <c r="F119" s="70">
        <v>58715.61</v>
      </c>
    </row>
    <row r="120" spans="1:6" ht="12.75" customHeight="1" x14ac:dyDescent="0.25">
      <c r="A120" s="72" t="s">
        <v>1059</v>
      </c>
      <c r="B120" s="12" t="s">
        <v>1058</v>
      </c>
      <c r="C120" s="12" t="s">
        <v>1069</v>
      </c>
      <c r="D120" s="71">
        <v>16.029499999999999</v>
      </c>
      <c r="E120" s="14">
        <v>8775</v>
      </c>
      <c r="F120" s="70">
        <v>140658.85</v>
      </c>
    </row>
    <row r="121" spans="1:6" ht="12.75" customHeight="1" x14ac:dyDescent="0.25">
      <c r="A121" s="72" t="s">
        <v>1059</v>
      </c>
      <c r="B121" s="12" t="s">
        <v>1058</v>
      </c>
      <c r="C121" s="12" t="s">
        <v>1068</v>
      </c>
      <c r="D121" s="71">
        <v>17.2578</v>
      </c>
      <c r="E121" s="14">
        <v>0</v>
      </c>
      <c r="F121" s="70">
        <v>0</v>
      </c>
    </row>
    <row r="122" spans="1:6" ht="12.75" customHeight="1" x14ac:dyDescent="0.25">
      <c r="A122" s="72" t="s">
        <v>1059</v>
      </c>
      <c r="B122" s="12" t="s">
        <v>1058</v>
      </c>
      <c r="C122" s="12" t="s">
        <v>1067</v>
      </c>
      <c r="D122" s="71">
        <v>19.1846</v>
      </c>
      <c r="E122" s="14">
        <v>1113</v>
      </c>
      <c r="F122" s="70">
        <v>21352.46</v>
      </c>
    </row>
    <row r="123" spans="1:6" ht="12.75" customHeight="1" x14ac:dyDescent="0.25">
      <c r="A123" s="72" t="s">
        <v>1059</v>
      </c>
      <c r="B123" s="12" t="s">
        <v>1058</v>
      </c>
      <c r="C123" s="12" t="s">
        <v>1066</v>
      </c>
      <c r="D123" s="71">
        <v>24.573060000000002</v>
      </c>
      <c r="E123" s="14">
        <v>281</v>
      </c>
      <c r="F123" s="70">
        <v>6905.03</v>
      </c>
    </row>
    <row r="124" spans="1:6" ht="12.75" customHeight="1" x14ac:dyDescent="0.25">
      <c r="A124" s="72" t="s">
        <v>1059</v>
      </c>
      <c r="B124" s="12" t="s">
        <v>1058</v>
      </c>
      <c r="C124" s="12" t="s">
        <v>1065</v>
      </c>
      <c r="D124" s="71">
        <v>19.216699999999999</v>
      </c>
      <c r="E124" s="14">
        <v>0</v>
      </c>
      <c r="F124" s="70">
        <v>0</v>
      </c>
    </row>
    <row r="125" spans="1:6" ht="12.75" customHeight="1" x14ac:dyDescent="0.25">
      <c r="A125" s="72" t="s">
        <v>1059</v>
      </c>
      <c r="B125" s="12" t="s">
        <v>1058</v>
      </c>
      <c r="C125" s="12" t="s">
        <v>1064</v>
      </c>
      <c r="D125" s="71">
        <v>21.659400000000002</v>
      </c>
      <c r="E125" s="14">
        <v>2885</v>
      </c>
      <c r="F125" s="70">
        <v>62487.37</v>
      </c>
    </row>
    <row r="126" spans="1:6" ht="12.75" customHeight="1" x14ac:dyDescent="0.25">
      <c r="A126" s="72" t="s">
        <v>1059</v>
      </c>
      <c r="B126" s="12" t="s">
        <v>1058</v>
      </c>
      <c r="C126" s="12" t="s">
        <v>1063</v>
      </c>
      <c r="D126" s="71">
        <v>24.596499999999999</v>
      </c>
      <c r="E126" s="14">
        <v>7000</v>
      </c>
      <c r="F126" s="70">
        <v>172175.5</v>
      </c>
    </row>
    <row r="127" spans="1:6" ht="12.75" customHeight="1" x14ac:dyDescent="0.25">
      <c r="A127" s="72" t="s">
        <v>1059</v>
      </c>
      <c r="B127" s="12" t="s">
        <v>1058</v>
      </c>
      <c r="C127" s="12" t="s">
        <v>1062</v>
      </c>
      <c r="D127" s="71">
        <v>29.848500000000001</v>
      </c>
      <c r="E127" s="14">
        <v>3111</v>
      </c>
      <c r="F127" s="70">
        <v>92858.68</v>
      </c>
    </row>
    <row r="128" spans="1:6" ht="12.75" customHeight="1" x14ac:dyDescent="0.25">
      <c r="A128" s="72" t="s">
        <v>1059</v>
      </c>
      <c r="B128" s="12" t="s">
        <v>1058</v>
      </c>
      <c r="C128" s="12" t="s">
        <v>1061</v>
      </c>
      <c r="D128" s="71">
        <v>38.966799999999999</v>
      </c>
      <c r="E128" s="14">
        <v>0</v>
      </c>
      <c r="F128" s="70">
        <v>0</v>
      </c>
    </row>
    <row r="129" spans="1:6" ht="12.75" customHeight="1" x14ac:dyDescent="0.25">
      <c r="A129" s="72" t="s">
        <v>1059</v>
      </c>
      <c r="B129" s="12" t="s">
        <v>1058</v>
      </c>
      <c r="C129" s="12" t="s">
        <v>1060</v>
      </c>
      <c r="D129" s="71">
        <v>36.159999999999997</v>
      </c>
      <c r="E129" s="14">
        <v>0</v>
      </c>
      <c r="F129" s="70">
        <v>0</v>
      </c>
    </row>
    <row r="130" spans="1:6" ht="12.75" customHeight="1" x14ac:dyDescent="0.25">
      <c r="A130" s="72" t="s">
        <v>1059</v>
      </c>
      <c r="B130" s="12" t="s">
        <v>1058</v>
      </c>
      <c r="C130" s="12" t="s">
        <v>868</v>
      </c>
      <c r="D130" s="71">
        <v>49.753439999999998</v>
      </c>
      <c r="E130" s="14">
        <v>0</v>
      </c>
      <c r="F130" s="70">
        <v>0</v>
      </c>
    </row>
    <row r="131" spans="1:6" ht="12.75" customHeight="1" x14ac:dyDescent="0.25">
      <c r="A131" s="8"/>
      <c r="B131" s="9"/>
      <c r="C131" s="9"/>
      <c r="D131" s="10"/>
      <c r="E131" s="69">
        <f>SUM($E$115:$E$130)/1</f>
        <v>37390</v>
      </c>
      <c r="F131" s="11">
        <f>SUM($F$115:$F$130)/1</f>
        <v>669452.3600000001</v>
      </c>
    </row>
    <row r="132" spans="1:6" ht="12.75" customHeight="1" x14ac:dyDescent="0.25">
      <c r="A132" s="72" t="s">
        <v>1057</v>
      </c>
      <c r="B132" s="12" t="s">
        <v>1056</v>
      </c>
      <c r="C132" s="12" t="s">
        <v>1055</v>
      </c>
      <c r="D132" s="71">
        <v>5.0067000000000004</v>
      </c>
      <c r="E132" s="14">
        <v>0</v>
      </c>
      <c r="F132" s="70">
        <v>0</v>
      </c>
    </row>
    <row r="133" spans="1:6" ht="12.75" customHeight="1" x14ac:dyDescent="0.25">
      <c r="A133" s="8"/>
      <c r="B133" s="9"/>
      <c r="C133" s="9"/>
      <c r="D133" s="10"/>
      <c r="E133" s="69">
        <f>SUM($E$132)/1</f>
        <v>0</v>
      </c>
      <c r="F133" s="11">
        <f>SUM($F$132)/1</f>
        <v>0</v>
      </c>
    </row>
    <row r="134" spans="1:6" ht="12.75" customHeight="1" x14ac:dyDescent="0.25">
      <c r="A134" s="72" t="s">
        <v>1054</v>
      </c>
      <c r="B134" s="12" t="s">
        <v>1053</v>
      </c>
      <c r="C134" s="12" t="s">
        <v>1040</v>
      </c>
      <c r="D134" s="71">
        <v>6.3053999999999997</v>
      </c>
      <c r="E134" s="14">
        <v>0</v>
      </c>
      <c r="F134" s="70">
        <v>0</v>
      </c>
    </row>
    <row r="135" spans="1:6" ht="12.75" customHeight="1" x14ac:dyDescent="0.25">
      <c r="A135" s="72" t="s">
        <v>1054</v>
      </c>
      <c r="B135" s="12" t="s">
        <v>1053</v>
      </c>
      <c r="C135" s="12" t="s">
        <v>1052</v>
      </c>
      <c r="D135" s="71">
        <v>8.1582000000000008</v>
      </c>
      <c r="E135" s="14">
        <v>15500</v>
      </c>
      <c r="F135" s="70">
        <v>126452.1</v>
      </c>
    </row>
    <row r="136" spans="1:6" ht="12.75" customHeight="1" x14ac:dyDescent="0.25">
      <c r="A136" s="8"/>
      <c r="B136" s="9"/>
      <c r="C136" s="9"/>
      <c r="D136" s="10"/>
      <c r="E136" s="69">
        <f>SUM($E$134:$E$135)/1</f>
        <v>15500</v>
      </c>
      <c r="F136" s="11">
        <f>SUM($F$134:$F$135)/1</f>
        <v>126452.1</v>
      </c>
    </row>
    <row r="137" spans="1:6" ht="12.75" customHeight="1" x14ac:dyDescent="0.25">
      <c r="A137" s="72" t="s">
        <v>1045</v>
      </c>
      <c r="B137" s="12" t="s">
        <v>1044</v>
      </c>
      <c r="C137" s="12" t="s">
        <v>1040</v>
      </c>
      <c r="D137" s="71">
        <v>99.99</v>
      </c>
      <c r="E137" s="14">
        <v>0</v>
      </c>
      <c r="F137" s="70">
        <v>0</v>
      </c>
    </row>
    <row r="138" spans="1:6" ht="12.75" customHeight="1" x14ac:dyDescent="0.25">
      <c r="A138" s="72" t="s">
        <v>1045</v>
      </c>
      <c r="B138" s="12" t="s">
        <v>1044</v>
      </c>
      <c r="C138" s="12" t="s">
        <v>1051</v>
      </c>
      <c r="D138" s="71">
        <v>99.99</v>
      </c>
      <c r="E138" s="14">
        <v>0</v>
      </c>
      <c r="F138" s="70">
        <v>0</v>
      </c>
    </row>
    <row r="139" spans="1:6" ht="12.75" customHeight="1" x14ac:dyDescent="0.25">
      <c r="A139" s="72" t="s">
        <v>1045</v>
      </c>
      <c r="B139" s="12" t="s">
        <v>1044</v>
      </c>
      <c r="C139" s="12" t="s">
        <v>1050</v>
      </c>
      <c r="D139" s="71">
        <v>99.99</v>
      </c>
      <c r="E139" s="14">
        <v>0</v>
      </c>
      <c r="F139" s="70">
        <v>0</v>
      </c>
    </row>
    <row r="140" spans="1:6" ht="12.75" customHeight="1" x14ac:dyDescent="0.25">
      <c r="A140" s="72" t="s">
        <v>1045</v>
      </c>
      <c r="B140" s="12" t="s">
        <v>1044</v>
      </c>
      <c r="C140" s="12" t="s">
        <v>1049</v>
      </c>
      <c r="D140" s="71">
        <v>99.99</v>
      </c>
      <c r="E140" s="14">
        <v>0</v>
      </c>
      <c r="F140" s="70">
        <v>0</v>
      </c>
    </row>
    <row r="141" spans="1:6" ht="12.75" customHeight="1" x14ac:dyDescent="0.25">
      <c r="A141" s="72" t="s">
        <v>1045</v>
      </c>
      <c r="B141" s="12" t="s">
        <v>1044</v>
      </c>
      <c r="C141" s="12" t="s">
        <v>1048</v>
      </c>
      <c r="D141" s="71">
        <v>99.99</v>
      </c>
      <c r="E141" s="14">
        <v>0</v>
      </c>
      <c r="F141" s="70">
        <v>0</v>
      </c>
    </row>
    <row r="142" spans="1:6" ht="12.75" customHeight="1" x14ac:dyDescent="0.25">
      <c r="A142" s="72" t="s">
        <v>1045</v>
      </c>
      <c r="B142" s="12" t="s">
        <v>1044</v>
      </c>
      <c r="C142" s="12" t="s">
        <v>1047</v>
      </c>
      <c r="D142" s="71">
        <v>99.99</v>
      </c>
      <c r="E142" s="14">
        <v>0</v>
      </c>
      <c r="F142" s="70">
        <v>0</v>
      </c>
    </row>
    <row r="143" spans="1:6" ht="12.75" customHeight="1" x14ac:dyDescent="0.25">
      <c r="A143" s="72" t="s">
        <v>1045</v>
      </c>
      <c r="B143" s="12" t="s">
        <v>1044</v>
      </c>
      <c r="C143" s="12" t="s">
        <v>1046</v>
      </c>
      <c r="D143" s="71">
        <v>99.99</v>
      </c>
      <c r="E143" s="14">
        <v>0</v>
      </c>
      <c r="F143" s="70">
        <v>0</v>
      </c>
    </row>
    <row r="144" spans="1:6" ht="12.75" customHeight="1" x14ac:dyDescent="0.25">
      <c r="A144" s="72" t="s">
        <v>1045</v>
      </c>
      <c r="B144" s="12" t="s">
        <v>1044</v>
      </c>
      <c r="C144" s="12" t="s">
        <v>1043</v>
      </c>
      <c r="D144" s="71">
        <v>99.99</v>
      </c>
      <c r="E144" s="14">
        <v>0</v>
      </c>
      <c r="F144" s="70">
        <v>0</v>
      </c>
    </row>
    <row r="145" spans="1:6" ht="12.75" customHeight="1" x14ac:dyDescent="0.25">
      <c r="A145" s="8"/>
      <c r="B145" s="9"/>
      <c r="C145" s="9"/>
      <c r="D145" s="10"/>
      <c r="E145" s="69">
        <f>SUM($E$137:$E$144)/1</f>
        <v>0</v>
      </c>
      <c r="F145" s="11">
        <f>SUM($F$137:$F$144)/1</f>
        <v>0</v>
      </c>
    </row>
    <row r="146" spans="1:6" ht="12.75" customHeight="1" x14ac:dyDescent="0.25">
      <c r="A146" s="72" t="s">
        <v>1042</v>
      </c>
      <c r="B146" s="12" t="s">
        <v>1041</v>
      </c>
      <c r="C146" s="12" t="s">
        <v>1040</v>
      </c>
      <c r="D146" s="71">
        <v>6.5869999999999997</v>
      </c>
      <c r="E146" s="14">
        <v>144300</v>
      </c>
      <c r="F146" s="70">
        <v>950504.08</v>
      </c>
    </row>
    <row r="147" spans="1:6" ht="12.75" customHeight="1" x14ac:dyDescent="0.25">
      <c r="A147" s="8"/>
      <c r="B147" s="9"/>
      <c r="C147" s="9"/>
      <c r="D147" s="10"/>
      <c r="E147" s="69">
        <f>SUM($E$146)/1</f>
        <v>144300</v>
      </c>
      <c r="F147" s="11">
        <f>SUM($F$146)/1</f>
        <v>950504.08</v>
      </c>
    </row>
    <row r="148" spans="1:6" ht="12.75" customHeight="1" x14ac:dyDescent="0.25">
      <c r="A148" s="72" t="s">
        <v>1038</v>
      </c>
      <c r="B148" s="12" t="s">
        <v>1037</v>
      </c>
      <c r="C148" s="12" t="s">
        <v>1039</v>
      </c>
      <c r="D148" s="71">
        <v>5.7777099999999999</v>
      </c>
      <c r="E148" s="14">
        <v>2016663</v>
      </c>
      <c r="F148" s="70">
        <v>11651690.060000001</v>
      </c>
    </row>
    <row r="149" spans="1:6" ht="12.75" customHeight="1" x14ac:dyDescent="0.25">
      <c r="A149" s="72" t="s">
        <v>1038</v>
      </c>
      <c r="B149" s="12" t="s">
        <v>1037</v>
      </c>
      <c r="C149" s="12" t="s">
        <v>1036</v>
      </c>
      <c r="D149" s="71">
        <v>7.9326400000000001</v>
      </c>
      <c r="E149" s="14">
        <v>449500</v>
      </c>
      <c r="F149" s="70">
        <v>3565721.71</v>
      </c>
    </row>
    <row r="150" spans="1:6" ht="12.75" customHeight="1" x14ac:dyDescent="0.25">
      <c r="A150" s="8"/>
      <c r="B150" s="9"/>
      <c r="C150" s="9"/>
      <c r="D150" s="10"/>
      <c r="E150" s="69">
        <f>SUM($E$148:$E$149)/1</f>
        <v>2466163</v>
      </c>
      <c r="F150" s="11">
        <f>SUM($F$148:$F$149)/1</f>
        <v>15217411.77</v>
      </c>
    </row>
    <row r="151" spans="1:6" ht="12.75" customHeight="1" x14ac:dyDescent="0.25">
      <c r="A151" s="72" t="s">
        <v>1034</v>
      </c>
      <c r="B151" s="12" t="s">
        <v>1033</v>
      </c>
      <c r="C151" s="12" t="s">
        <v>1035</v>
      </c>
      <c r="D151" s="71">
        <v>43.094299999999997</v>
      </c>
      <c r="E151" s="14">
        <v>304</v>
      </c>
      <c r="F151" s="70">
        <v>13100.67</v>
      </c>
    </row>
    <row r="152" spans="1:6" ht="12.75" customHeight="1" x14ac:dyDescent="0.25">
      <c r="A152" s="72" t="s">
        <v>1034</v>
      </c>
      <c r="B152" s="12" t="s">
        <v>1033</v>
      </c>
      <c r="C152" s="12" t="s">
        <v>1032</v>
      </c>
      <c r="D152" s="71">
        <v>37.110999999999997</v>
      </c>
      <c r="E152" s="14">
        <v>0</v>
      </c>
      <c r="F152" s="70">
        <v>0</v>
      </c>
    </row>
    <row r="153" spans="1:6" ht="12.75" customHeight="1" x14ac:dyDescent="0.25">
      <c r="A153" s="8"/>
      <c r="B153" s="9"/>
      <c r="C153" s="9"/>
      <c r="D153" s="10"/>
      <c r="E153" s="69">
        <f>SUM($E$151:$E$152)/1</f>
        <v>304</v>
      </c>
      <c r="F153" s="11">
        <f>SUM($F$151:$F$152)/1</f>
        <v>13100.67</v>
      </c>
    </row>
    <row r="154" spans="1:6" ht="12.75" customHeight="1" x14ac:dyDescent="0.25">
      <c r="A154" s="72" t="s">
        <v>1031</v>
      </c>
      <c r="B154" s="12" t="s">
        <v>1030</v>
      </c>
      <c r="C154" s="12" t="s">
        <v>893</v>
      </c>
      <c r="D154" s="71">
        <v>11.69684</v>
      </c>
      <c r="E154" s="14">
        <v>31943</v>
      </c>
      <c r="F154" s="70">
        <v>373632.02</v>
      </c>
    </row>
    <row r="155" spans="1:6" ht="12.75" customHeight="1" x14ac:dyDescent="0.25">
      <c r="A155" s="72" t="s">
        <v>1031</v>
      </c>
      <c r="B155" s="12" t="s">
        <v>1030</v>
      </c>
      <c r="C155" s="12" t="s">
        <v>896</v>
      </c>
      <c r="D155" s="71">
        <v>15.3066</v>
      </c>
      <c r="E155" s="14">
        <v>16542</v>
      </c>
      <c r="F155" s="70">
        <v>253201.77</v>
      </c>
    </row>
    <row r="156" spans="1:6" ht="12.75" customHeight="1" x14ac:dyDescent="0.25">
      <c r="A156" s="8"/>
      <c r="B156" s="9"/>
      <c r="C156" s="9"/>
      <c r="D156" s="10"/>
      <c r="E156" s="69">
        <f>SUM($E$154:$E$155)/1</f>
        <v>48485</v>
      </c>
      <c r="F156" s="11">
        <f>SUM($F$154:$F$155)/1</f>
        <v>626833.79</v>
      </c>
    </row>
    <row r="157" spans="1:6" ht="12.75" customHeight="1" x14ac:dyDescent="0.25">
      <c r="A157" s="72" t="s">
        <v>1029</v>
      </c>
      <c r="B157" s="12" t="s">
        <v>1028</v>
      </c>
      <c r="C157" s="12" t="s">
        <v>893</v>
      </c>
      <c r="D157" s="71">
        <v>11.924989999999999</v>
      </c>
      <c r="E157" s="14">
        <v>10766</v>
      </c>
      <c r="F157" s="70">
        <v>128384.44</v>
      </c>
    </row>
    <row r="158" spans="1:6" ht="12.75" customHeight="1" x14ac:dyDescent="0.25">
      <c r="A158" s="8"/>
      <c r="B158" s="9"/>
      <c r="C158" s="9"/>
      <c r="D158" s="10"/>
      <c r="E158" s="69">
        <f>SUM($E$157)/1</f>
        <v>10766</v>
      </c>
      <c r="F158" s="11">
        <f>SUM($F$157)/1</f>
        <v>128384.44</v>
      </c>
    </row>
    <row r="159" spans="1:6" ht="12.75" customHeight="1" x14ac:dyDescent="0.25">
      <c r="A159" s="72" t="s">
        <v>1026</v>
      </c>
      <c r="B159" s="12" t="s">
        <v>1025</v>
      </c>
      <c r="C159" s="12" t="s">
        <v>1027</v>
      </c>
      <c r="D159" s="71">
        <v>6.1195000000000004</v>
      </c>
      <c r="E159" s="14">
        <v>20523</v>
      </c>
      <c r="F159" s="70">
        <v>125590.5</v>
      </c>
    </row>
    <row r="160" spans="1:6" ht="12.75" customHeight="1" x14ac:dyDescent="0.25">
      <c r="A160" s="72" t="s">
        <v>1026</v>
      </c>
      <c r="B160" s="12" t="s">
        <v>1025</v>
      </c>
      <c r="C160" s="12" t="s">
        <v>893</v>
      </c>
      <c r="D160" s="71">
        <v>11.04702</v>
      </c>
      <c r="E160" s="14">
        <v>12629</v>
      </c>
      <c r="F160" s="70">
        <v>139512.82999999999</v>
      </c>
    </row>
    <row r="161" spans="1:6" ht="12.75" customHeight="1" x14ac:dyDescent="0.25">
      <c r="A161" s="8"/>
      <c r="B161" s="9"/>
      <c r="C161" s="9"/>
      <c r="D161" s="10"/>
      <c r="E161" s="69">
        <f>SUM($E$159:$E$160)/1</f>
        <v>33152</v>
      </c>
      <c r="F161" s="11">
        <f>SUM($F$159:$F$160)/1</f>
        <v>265103.32999999996</v>
      </c>
    </row>
    <row r="162" spans="1:6" ht="12.75" customHeight="1" x14ac:dyDescent="0.25">
      <c r="A162" s="72" t="s">
        <v>1024</v>
      </c>
      <c r="B162" s="12" t="s">
        <v>1023</v>
      </c>
      <c r="C162" s="12" t="s">
        <v>893</v>
      </c>
      <c r="D162" s="71">
        <v>10.270099999999999</v>
      </c>
      <c r="E162" s="14">
        <v>7639</v>
      </c>
      <c r="F162" s="70">
        <v>78453.289999999994</v>
      </c>
    </row>
    <row r="163" spans="1:6" ht="12.75" customHeight="1" x14ac:dyDescent="0.25">
      <c r="A163" s="8"/>
      <c r="B163" s="9"/>
      <c r="C163" s="9"/>
      <c r="D163" s="10"/>
      <c r="E163" s="69">
        <f>SUM($E$162)/1</f>
        <v>7639</v>
      </c>
      <c r="F163" s="11">
        <f>SUM($F$162)/1</f>
        <v>78453.289999999994</v>
      </c>
    </row>
    <row r="164" spans="1:6" ht="12.75" customHeight="1" x14ac:dyDescent="0.25">
      <c r="A164" s="72" t="s">
        <v>1022</v>
      </c>
      <c r="B164" s="12" t="s">
        <v>1021</v>
      </c>
      <c r="C164" s="12" t="s">
        <v>1020</v>
      </c>
      <c r="D164" s="71">
        <v>10.93455</v>
      </c>
      <c r="E164" s="14">
        <v>0</v>
      </c>
      <c r="F164" s="70">
        <v>0</v>
      </c>
    </row>
    <row r="165" spans="1:6" ht="12.75" customHeight="1" x14ac:dyDescent="0.25">
      <c r="A165" s="8"/>
      <c r="B165" s="9"/>
      <c r="C165" s="9"/>
      <c r="D165" s="10"/>
      <c r="E165" s="69">
        <f>SUM($E$164)/1</f>
        <v>0</v>
      </c>
      <c r="F165" s="11">
        <f>SUM($F$164)/1</f>
        <v>0</v>
      </c>
    </row>
    <row r="166" spans="1:6" ht="12.75" customHeight="1" x14ac:dyDescent="0.25">
      <c r="A166" s="72" t="s">
        <v>1019</v>
      </c>
      <c r="B166" s="12" t="s">
        <v>1018</v>
      </c>
      <c r="C166" s="12" t="s">
        <v>893</v>
      </c>
      <c r="D166" s="71">
        <v>11.2415</v>
      </c>
      <c r="E166" s="14">
        <v>4213</v>
      </c>
      <c r="F166" s="70">
        <v>47360.44</v>
      </c>
    </row>
    <row r="167" spans="1:6" ht="12.75" customHeight="1" x14ac:dyDescent="0.25">
      <c r="A167" s="8"/>
      <c r="B167" s="9"/>
      <c r="C167" s="9"/>
      <c r="D167" s="10"/>
      <c r="E167" s="69">
        <f>SUM($E$166)/1</f>
        <v>4213</v>
      </c>
      <c r="F167" s="11">
        <f>SUM($F$166)/1</f>
        <v>47360.44</v>
      </c>
    </row>
    <row r="168" spans="1:6" ht="12.75" customHeight="1" x14ac:dyDescent="0.25">
      <c r="A168" s="72" t="s">
        <v>1016</v>
      </c>
      <c r="B168" s="12" t="s">
        <v>1015</v>
      </c>
      <c r="C168" s="12" t="s">
        <v>893</v>
      </c>
      <c r="D168" s="71">
        <v>8.3843200000000007</v>
      </c>
      <c r="E168" s="14">
        <v>26792</v>
      </c>
      <c r="F168" s="70">
        <v>224632.79</v>
      </c>
    </row>
    <row r="169" spans="1:6" ht="12.75" customHeight="1" x14ac:dyDescent="0.25">
      <c r="A169" s="72" t="s">
        <v>1016</v>
      </c>
      <c r="B169" s="12" t="s">
        <v>1015</v>
      </c>
      <c r="C169" s="12" t="s">
        <v>1017</v>
      </c>
      <c r="D169" s="71">
        <v>20.487200000000001</v>
      </c>
      <c r="E169" s="13">
        <v>3835</v>
      </c>
      <c r="F169" s="70">
        <v>78568.41</v>
      </c>
    </row>
    <row r="170" spans="1:6" ht="12.75" customHeight="1" x14ac:dyDescent="0.25">
      <c r="A170" s="72" t="s">
        <v>1016</v>
      </c>
      <c r="B170" s="12" t="s">
        <v>1015</v>
      </c>
      <c r="C170" s="12" t="s">
        <v>879</v>
      </c>
      <c r="D170" s="71">
        <v>20.4223</v>
      </c>
      <c r="E170" s="14">
        <v>25420</v>
      </c>
      <c r="F170" s="70">
        <v>519134.87</v>
      </c>
    </row>
    <row r="171" spans="1:6" ht="12.75" customHeight="1" x14ac:dyDescent="0.25">
      <c r="A171" s="72" t="s">
        <v>1016</v>
      </c>
      <c r="B171" s="12" t="s">
        <v>1015</v>
      </c>
      <c r="C171" s="12" t="s">
        <v>1009</v>
      </c>
      <c r="D171" s="71">
        <v>28.1907</v>
      </c>
      <c r="E171" s="14">
        <v>1439</v>
      </c>
      <c r="F171" s="70">
        <v>40566.42</v>
      </c>
    </row>
    <row r="172" spans="1:6" ht="12.75" customHeight="1" x14ac:dyDescent="0.25">
      <c r="A172" s="8"/>
      <c r="B172" s="9"/>
      <c r="C172" s="9"/>
      <c r="D172" s="10"/>
      <c r="E172" s="69">
        <f>SUM($E$168:$E$171)/1</f>
        <v>57486</v>
      </c>
      <c r="F172" s="11">
        <f>SUM($F$168:$F$171)/1</f>
        <v>862902.49000000011</v>
      </c>
    </row>
    <row r="173" spans="1:6" ht="12.75" customHeight="1" x14ac:dyDescent="0.25">
      <c r="A173" s="72" t="s">
        <v>1014</v>
      </c>
      <c r="B173" s="12" t="s">
        <v>1013</v>
      </c>
      <c r="C173" s="12" t="s">
        <v>893</v>
      </c>
      <c r="D173" s="71">
        <v>8.7515000000000001</v>
      </c>
      <c r="E173" s="14">
        <v>7600</v>
      </c>
      <c r="F173" s="70">
        <v>66511.399999999994</v>
      </c>
    </row>
    <row r="174" spans="1:6" ht="12.75" customHeight="1" x14ac:dyDescent="0.25">
      <c r="A174" s="8"/>
      <c r="B174" s="9"/>
      <c r="C174" s="9"/>
      <c r="D174" s="10"/>
      <c r="E174" s="69">
        <f>SUM($E$173)/1</f>
        <v>7600</v>
      </c>
      <c r="F174" s="11">
        <f>SUM($F$173)/1</f>
        <v>66511.399999999994</v>
      </c>
    </row>
    <row r="175" spans="1:6" ht="12.75" customHeight="1" x14ac:dyDescent="0.25">
      <c r="A175" s="72" t="s">
        <v>1011</v>
      </c>
      <c r="B175" s="12" t="s">
        <v>1010</v>
      </c>
      <c r="C175" s="12" t="s">
        <v>1012</v>
      </c>
      <c r="D175" s="71">
        <v>22.250900000000001</v>
      </c>
      <c r="E175" s="14">
        <v>1883</v>
      </c>
      <c r="F175" s="70">
        <v>41898.44</v>
      </c>
    </row>
    <row r="176" spans="1:6" ht="12.75" customHeight="1" x14ac:dyDescent="0.25">
      <c r="A176" s="72" t="s">
        <v>1011</v>
      </c>
      <c r="B176" s="12" t="s">
        <v>1010</v>
      </c>
      <c r="C176" s="12" t="s">
        <v>1009</v>
      </c>
      <c r="D176" s="71">
        <v>28.712499999999999</v>
      </c>
      <c r="E176" s="14">
        <v>1403</v>
      </c>
      <c r="F176" s="70">
        <v>40283.629999999997</v>
      </c>
    </row>
    <row r="177" spans="1:6" ht="12.75" customHeight="1" x14ac:dyDescent="0.25">
      <c r="A177" s="8"/>
      <c r="B177" s="9"/>
      <c r="C177" s="9"/>
      <c r="D177" s="10"/>
      <c r="E177" s="69">
        <f>SUM($E$175:$E$176)/1</f>
        <v>3286</v>
      </c>
      <c r="F177" s="11">
        <f>SUM($F$175:$F$176)/1</f>
        <v>82182.070000000007</v>
      </c>
    </row>
    <row r="178" spans="1:6" ht="12.75" customHeight="1" x14ac:dyDescent="0.25">
      <c r="A178" s="72" t="s">
        <v>1008</v>
      </c>
      <c r="B178" s="12" t="s">
        <v>1007</v>
      </c>
      <c r="C178" s="12" t="s">
        <v>893</v>
      </c>
      <c r="D178" s="71">
        <v>7.90672</v>
      </c>
      <c r="E178" s="14">
        <v>21148</v>
      </c>
      <c r="F178" s="70">
        <v>167211.34</v>
      </c>
    </row>
    <row r="179" spans="1:6" ht="12.75" customHeight="1" x14ac:dyDescent="0.25">
      <c r="A179" s="8"/>
      <c r="B179" s="9"/>
      <c r="C179" s="9"/>
      <c r="D179" s="10"/>
      <c r="E179" s="69">
        <f>SUM($E$178)/1</f>
        <v>21148</v>
      </c>
      <c r="F179" s="11">
        <f>SUM($F$178)/1</f>
        <v>167211.34</v>
      </c>
    </row>
    <row r="180" spans="1:6" ht="12.75" customHeight="1" x14ac:dyDescent="0.25">
      <c r="A180" s="72" t="s">
        <v>1006</v>
      </c>
      <c r="B180" s="12" t="s">
        <v>1005</v>
      </c>
      <c r="C180" s="12" t="s">
        <v>893</v>
      </c>
      <c r="D180" s="71">
        <v>8.0178899999999995</v>
      </c>
      <c r="E180" s="14">
        <v>24980</v>
      </c>
      <c r="F180" s="70">
        <v>200286.89</v>
      </c>
    </row>
    <row r="181" spans="1:6" ht="12.75" customHeight="1" x14ac:dyDescent="0.25">
      <c r="A181" s="8"/>
      <c r="B181" s="9"/>
      <c r="C181" s="9"/>
      <c r="D181" s="10"/>
      <c r="E181" s="69">
        <f>SUM($E$180)/1</f>
        <v>24980</v>
      </c>
      <c r="F181" s="11">
        <f>SUM($F$180)/1</f>
        <v>200286.89</v>
      </c>
    </row>
    <row r="182" spans="1:6" ht="12.75" customHeight="1" x14ac:dyDescent="0.25">
      <c r="A182" s="72" t="s">
        <v>1004</v>
      </c>
      <c r="B182" s="12" t="s">
        <v>1003</v>
      </c>
      <c r="C182" s="12" t="s">
        <v>893</v>
      </c>
      <c r="D182" s="71">
        <v>8.3615100000000009</v>
      </c>
      <c r="E182" s="14">
        <v>16274</v>
      </c>
      <c r="F182" s="70">
        <v>136075.13</v>
      </c>
    </row>
    <row r="183" spans="1:6" ht="12.75" customHeight="1" x14ac:dyDescent="0.25">
      <c r="A183" s="8"/>
      <c r="B183" s="9"/>
      <c r="C183" s="9"/>
      <c r="D183" s="10"/>
      <c r="E183" s="69">
        <f>SUM($E$182)/1</f>
        <v>16274</v>
      </c>
      <c r="F183" s="11">
        <f>SUM($F$182)/1</f>
        <v>136075.13</v>
      </c>
    </row>
    <row r="184" spans="1:6" ht="12.75" customHeight="1" x14ac:dyDescent="0.25">
      <c r="A184" s="72" t="s">
        <v>1002</v>
      </c>
      <c r="B184" s="12" t="s">
        <v>1001</v>
      </c>
      <c r="C184" s="12" t="s">
        <v>893</v>
      </c>
      <c r="D184" s="71">
        <v>13.41179</v>
      </c>
      <c r="E184" s="14">
        <v>18250</v>
      </c>
      <c r="F184" s="70">
        <v>244765.22</v>
      </c>
    </row>
    <row r="185" spans="1:6" ht="12.75" customHeight="1" x14ac:dyDescent="0.25">
      <c r="A185" s="72" t="s">
        <v>1002</v>
      </c>
      <c r="B185" s="12" t="s">
        <v>1001</v>
      </c>
      <c r="C185" s="12" t="s">
        <v>1000</v>
      </c>
      <c r="D185" s="71">
        <v>5.8508300000000002</v>
      </c>
      <c r="E185" s="14">
        <v>1000</v>
      </c>
      <c r="F185" s="70">
        <v>5850.83</v>
      </c>
    </row>
    <row r="186" spans="1:6" ht="12.75" customHeight="1" x14ac:dyDescent="0.25">
      <c r="A186" s="8"/>
      <c r="B186" s="9"/>
      <c r="C186" s="9"/>
      <c r="D186" s="10"/>
      <c r="E186" s="69">
        <f>SUM($E$184:$E$185)/1</f>
        <v>19250</v>
      </c>
      <c r="F186" s="11">
        <f>SUM($F$184:$F$185)/1</f>
        <v>250616.05</v>
      </c>
    </row>
    <row r="187" spans="1:6" ht="12.75" customHeight="1" x14ac:dyDescent="0.25">
      <c r="A187" s="72" t="s">
        <v>999</v>
      </c>
      <c r="B187" s="12" t="s">
        <v>998</v>
      </c>
      <c r="C187" s="12" t="s">
        <v>893</v>
      </c>
      <c r="D187" s="71">
        <v>13.33989</v>
      </c>
      <c r="E187" s="14">
        <v>11478</v>
      </c>
      <c r="F187" s="70">
        <v>153115.23000000001</v>
      </c>
    </row>
    <row r="188" spans="1:6" ht="12.75" customHeight="1" x14ac:dyDescent="0.25">
      <c r="A188" s="8"/>
      <c r="B188" s="9"/>
      <c r="C188" s="9"/>
      <c r="D188" s="10"/>
      <c r="E188" s="69">
        <f>SUM($E$187)/1</f>
        <v>11478</v>
      </c>
      <c r="F188" s="11">
        <f>SUM($F$187)/1</f>
        <v>153115.23000000001</v>
      </c>
    </row>
    <row r="189" spans="1:6" ht="12.75" customHeight="1" x14ac:dyDescent="0.25">
      <c r="A189" s="72" t="s">
        <v>997</v>
      </c>
      <c r="B189" s="12" t="s">
        <v>996</v>
      </c>
      <c r="C189" s="12" t="s">
        <v>893</v>
      </c>
      <c r="D189" s="71">
        <v>14.539</v>
      </c>
      <c r="E189" s="14">
        <v>3926</v>
      </c>
      <c r="F189" s="70">
        <v>57080.12</v>
      </c>
    </row>
    <row r="190" spans="1:6" ht="12.75" customHeight="1" x14ac:dyDescent="0.25">
      <c r="A190" s="8"/>
      <c r="B190" s="9"/>
      <c r="C190" s="9"/>
      <c r="D190" s="10"/>
      <c r="E190" s="69">
        <f>SUM($E$189)/1</f>
        <v>3926</v>
      </c>
      <c r="F190" s="11">
        <f>SUM($F$189)/1</f>
        <v>57080.12</v>
      </c>
    </row>
    <row r="191" spans="1:6" ht="12.75" customHeight="1" x14ac:dyDescent="0.25">
      <c r="A191" s="72" t="s">
        <v>995</v>
      </c>
      <c r="B191" s="12" t="s">
        <v>994</v>
      </c>
      <c r="C191" s="12" t="s">
        <v>991</v>
      </c>
      <c r="D191" s="71">
        <v>19.478079999999999</v>
      </c>
      <c r="E191" s="14">
        <v>0</v>
      </c>
      <c r="F191" s="70">
        <v>0</v>
      </c>
    </row>
    <row r="192" spans="1:6" ht="12.75" customHeight="1" x14ac:dyDescent="0.25">
      <c r="A192" s="8"/>
      <c r="B192" s="9"/>
      <c r="C192" s="9"/>
      <c r="D192" s="10"/>
      <c r="E192" s="69">
        <f>SUM($E$191)/1</f>
        <v>0</v>
      </c>
      <c r="F192" s="11">
        <f>SUM($F$191)/1</f>
        <v>0</v>
      </c>
    </row>
    <row r="193" spans="1:6" ht="12.75" customHeight="1" x14ac:dyDescent="0.25">
      <c r="A193" s="72" t="s">
        <v>993</v>
      </c>
      <c r="B193" s="12" t="s">
        <v>992</v>
      </c>
      <c r="C193" s="12" t="s">
        <v>991</v>
      </c>
      <c r="D193" s="71">
        <v>19.476700000000001</v>
      </c>
      <c r="E193" s="14">
        <v>4640</v>
      </c>
      <c r="F193" s="70">
        <v>90371.89</v>
      </c>
    </row>
    <row r="194" spans="1:6" ht="12.75" customHeight="1" x14ac:dyDescent="0.25">
      <c r="A194" s="8"/>
      <c r="B194" s="9"/>
      <c r="C194" s="9"/>
      <c r="D194" s="10"/>
      <c r="E194" s="69">
        <f>SUM($E$193)/1</f>
        <v>4640</v>
      </c>
      <c r="F194" s="11">
        <f>SUM($F$193)/1</f>
        <v>90371.89</v>
      </c>
    </row>
    <row r="195" spans="1:6" ht="12.75" customHeight="1" x14ac:dyDescent="0.25">
      <c r="A195" s="72" t="s">
        <v>990</v>
      </c>
      <c r="B195" s="12" t="s">
        <v>989</v>
      </c>
      <c r="C195" s="12" t="s">
        <v>893</v>
      </c>
      <c r="D195" s="71">
        <v>13.612880000000001</v>
      </c>
      <c r="E195" s="14">
        <v>13874</v>
      </c>
      <c r="F195" s="70">
        <v>188865.13</v>
      </c>
    </row>
    <row r="196" spans="1:6" ht="12.75" customHeight="1" x14ac:dyDescent="0.25">
      <c r="A196" s="8"/>
      <c r="B196" s="9"/>
      <c r="C196" s="9"/>
      <c r="D196" s="10"/>
      <c r="E196" s="69">
        <f>SUM($E$195)/1</f>
        <v>13874</v>
      </c>
      <c r="F196" s="11">
        <f>SUM($F$195)/1</f>
        <v>188865.13</v>
      </c>
    </row>
    <row r="197" spans="1:6" ht="12.75" customHeight="1" x14ac:dyDescent="0.25">
      <c r="A197" s="72" t="s">
        <v>988</v>
      </c>
      <c r="B197" s="12" t="s">
        <v>987</v>
      </c>
      <c r="C197" s="12" t="s">
        <v>893</v>
      </c>
      <c r="D197" s="71">
        <v>14.357200000000001</v>
      </c>
      <c r="E197" s="14">
        <v>6402</v>
      </c>
      <c r="F197" s="70">
        <v>91914.79</v>
      </c>
    </row>
    <row r="198" spans="1:6" ht="12.75" customHeight="1" x14ac:dyDescent="0.25">
      <c r="A198" s="8"/>
      <c r="B198" s="9"/>
      <c r="C198" s="9"/>
      <c r="D198" s="10"/>
      <c r="E198" s="69">
        <f>SUM($E$197)/1</f>
        <v>6402</v>
      </c>
      <c r="F198" s="11">
        <f>SUM($F$197)/1</f>
        <v>91914.79</v>
      </c>
    </row>
    <row r="199" spans="1:6" ht="12.75" customHeight="1" x14ac:dyDescent="0.25">
      <c r="A199" s="72" t="s">
        <v>986</v>
      </c>
      <c r="B199" s="12" t="s">
        <v>985</v>
      </c>
      <c r="C199" s="12" t="s">
        <v>984</v>
      </c>
      <c r="D199" s="71">
        <v>53.088799999999999</v>
      </c>
      <c r="E199" s="14">
        <v>2382</v>
      </c>
      <c r="F199" s="70">
        <v>126457.52</v>
      </c>
    </row>
    <row r="200" spans="1:6" ht="12.75" customHeight="1" x14ac:dyDescent="0.25">
      <c r="A200" s="8"/>
      <c r="B200" s="9"/>
      <c r="C200" s="9"/>
      <c r="D200" s="10"/>
      <c r="E200" s="69">
        <f>SUM($E$199)/1</f>
        <v>2382</v>
      </c>
      <c r="F200" s="11">
        <f>SUM($F$199)/1</f>
        <v>126457.52</v>
      </c>
    </row>
    <row r="201" spans="1:6" ht="12.75" customHeight="1" x14ac:dyDescent="0.25">
      <c r="A201" s="72" t="s">
        <v>983</v>
      </c>
      <c r="B201" s="12" t="s">
        <v>982</v>
      </c>
      <c r="C201" s="12" t="s">
        <v>981</v>
      </c>
      <c r="D201" s="71">
        <v>186.16329999999999</v>
      </c>
      <c r="E201" s="14">
        <v>398</v>
      </c>
      <c r="F201" s="70">
        <v>74092.990000000005</v>
      </c>
    </row>
    <row r="202" spans="1:6" ht="12.75" customHeight="1" x14ac:dyDescent="0.25">
      <c r="A202" s="8"/>
      <c r="B202" s="9"/>
      <c r="C202" s="9"/>
      <c r="D202" s="10"/>
      <c r="E202" s="69">
        <f>SUM($E$201)/1</f>
        <v>398</v>
      </c>
      <c r="F202" s="11">
        <f>SUM($F$201)/1</f>
        <v>74092.990000000005</v>
      </c>
    </row>
    <row r="203" spans="1:6" ht="12.75" customHeight="1" x14ac:dyDescent="0.25">
      <c r="A203" s="72" t="s">
        <v>980</v>
      </c>
      <c r="B203" s="12" t="s">
        <v>979</v>
      </c>
      <c r="C203" s="12" t="s">
        <v>978</v>
      </c>
      <c r="D203" s="71">
        <v>34.539589999999997</v>
      </c>
      <c r="E203" s="14">
        <v>220</v>
      </c>
      <c r="F203" s="70">
        <v>7598.71</v>
      </c>
    </row>
    <row r="204" spans="1:6" ht="12.75" customHeight="1" x14ac:dyDescent="0.25">
      <c r="A204" s="8"/>
      <c r="B204" s="9"/>
      <c r="C204" s="9"/>
      <c r="D204" s="10"/>
      <c r="E204" s="69">
        <f>SUM($E$203)/1</f>
        <v>220</v>
      </c>
      <c r="F204" s="11">
        <f>SUM($F$203)/1</f>
        <v>7598.71</v>
      </c>
    </row>
    <row r="205" spans="1:6" ht="12.75" customHeight="1" x14ac:dyDescent="0.25">
      <c r="A205" s="72" t="s">
        <v>976</v>
      </c>
      <c r="B205" s="12" t="s">
        <v>975</v>
      </c>
      <c r="C205" s="12" t="s">
        <v>977</v>
      </c>
      <c r="D205" s="71">
        <v>72.855450000000005</v>
      </c>
      <c r="E205" s="14">
        <v>99</v>
      </c>
      <c r="F205" s="70">
        <v>7212.69</v>
      </c>
    </row>
    <row r="206" spans="1:6" ht="12.75" customHeight="1" x14ac:dyDescent="0.25">
      <c r="A206" s="72" t="s">
        <v>976</v>
      </c>
      <c r="B206" s="12" t="s">
        <v>975</v>
      </c>
      <c r="C206" s="12" t="s">
        <v>974</v>
      </c>
      <c r="D206" s="71">
        <v>174.67</v>
      </c>
      <c r="E206" s="14">
        <v>50</v>
      </c>
      <c r="F206" s="70">
        <v>8733.5</v>
      </c>
    </row>
    <row r="207" spans="1:6" ht="12.75" customHeight="1" x14ac:dyDescent="0.25">
      <c r="A207" s="8"/>
      <c r="B207" s="9"/>
      <c r="C207" s="9"/>
      <c r="D207" s="10"/>
      <c r="E207" s="69">
        <f>SUM($E$205:$E$206)/1</f>
        <v>149</v>
      </c>
      <c r="F207" s="11">
        <f>SUM($F$205:$F$206)/1</f>
        <v>15946.189999999999</v>
      </c>
    </row>
    <row r="208" spans="1:6" ht="12.75" customHeight="1" x14ac:dyDescent="0.25">
      <c r="A208" s="72" t="s">
        <v>973</v>
      </c>
      <c r="B208" s="12" t="s">
        <v>972</v>
      </c>
      <c r="C208" s="12" t="s">
        <v>954</v>
      </c>
      <c r="D208" s="71">
        <v>29.423200000000001</v>
      </c>
      <c r="E208" s="14">
        <v>1810</v>
      </c>
      <c r="F208" s="70">
        <v>53255.99</v>
      </c>
    </row>
    <row r="209" spans="1:6" ht="12.75" customHeight="1" x14ac:dyDescent="0.25">
      <c r="A209" s="8"/>
      <c r="B209" s="9"/>
      <c r="C209" s="9"/>
      <c r="D209" s="10"/>
      <c r="E209" s="69">
        <f>SUM($E$208)/1</f>
        <v>1810</v>
      </c>
      <c r="F209" s="11">
        <f>SUM($F$208)/1</f>
        <v>53255.99</v>
      </c>
    </row>
    <row r="210" spans="1:6" ht="12.75" customHeight="1" x14ac:dyDescent="0.25">
      <c r="A210" s="72" t="s">
        <v>971</v>
      </c>
      <c r="B210" s="12" t="s">
        <v>970</v>
      </c>
      <c r="C210" s="12" t="s">
        <v>954</v>
      </c>
      <c r="D210" s="71">
        <v>29.053999999999998</v>
      </c>
      <c r="E210" s="14">
        <v>1875</v>
      </c>
      <c r="F210" s="70">
        <v>54476.26</v>
      </c>
    </row>
    <row r="211" spans="1:6" ht="12.75" customHeight="1" x14ac:dyDescent="0.25">
      <c r="A211" s="8"/>
      <c r="B211" s="9"/>
      <c r="C211" s="9"/>
      <c r="D211" s="10"/>
      <c r="E211" s="69">
        <f>SUM($E$210)/1</f>
        <v>1875</v>
      </c>
      <c r="F211" s="11">
        <f>SUM($F$210)/1</f>
        <v>54476.26</v>
      </c>
    </row>
    <row r="212" spans="1:6" ht="12.75" customHeight="1" x14ac:dyDescent="0.25">
      <c r="A212" s="72" t="s">
        <v>969</v>
      </c>
      <c r="B212" s="12" t="s">
        <v>968</v>
      </c>
      <c r="C212" s="12" t="s">
        <v>954</v>
      </c>
      <c r="D212" s="71">
        <v>30.197209999999998</v>
      </c>
      <c r="E212" s="14">
        <v>810</v>
      </c>
      <c r="F212" s="70">
        <v>24459.74</v>
      </c>
    </row>
    <row r="213" spans="1:6" ht="12.75" customHeight="1" x14ac:dyDescent="0.25">
      <c r="A213" s="8"/>
      <c r="B213" s="9"/>
      <c r="C213" s="9"/>
      <c r="D213" s="10"/>
      <c r="E213" s="69">
        <f>SUM($E$212)/1</f>
        <v>810</v>
      </c>
      <c r="F213" s="11">
        <f>SUM($F$212)/1</f>
        <v>24459.74</v>
      </c>
    </row>
    <row r="214" spans="1:6" ht="12.75" customHeight="1" x14ac:dyDescent="0.25">
      <c r="A214" s="72" t="s">
        <v>967</v>
      </c>
      <c r="B214" s="12" t="s">
        <v>966</v>
      </c>
      <c r="C214" s="12" t="s">
        <v>954</v>
      </c>
      <c r="D214" s="71">
        <v>28.989059999999998</v>
      </c>
      <c r="E214" s="14">
        <v>1306</v>
      </c>
      <c r="F214" s="70">
        <v>37859.71</v>
      </c>
    </row>
    <row r="215" spans="1:6" ht="12.75" customHeight="1" x14ac:dyDescent="0.25">
      <c r="A215" s="8"/>
      <c r="B215" s="9"/>
      <c r="C215" s="9"/>
      <c r="D215" s="10"/>
      <c r="E215" s="69">
        <f>SUM($E$214)/1</f>
        <v>1306</v>
      </c>
      <c r="F215" s="11">
        <f>SUM($F$214)/1</f>
        <v>37859.71</v>
      </c>
    </row>
    <row r="216" spans="1:6" ht="12.75" customHeight="1" x14ac:dyDescent="0.25">
      <c r="A216" s="72" t="s">
        <v>965</v>
      </c>
      <c r="B216" s="12" t="s">
        <v>964</v>
      </c>
      <c r="C216" s="12" t="s">
        <v>954</v>
      </c>
      <c r="D216" s="71">
        <v>30.889600000000002</v>
      </c>
      <c r="E216" s="14">
        <v>527</v>
      </c>
      <c r="F216" s="70">
        <v>16278.82</v>
      </c>
    </row>
    <row r="217" spans="1:6" ht="12.75" customHeight="1" x14ac:dyDescent="0.25">
      <c r="A217" s="72" t="s">
        <v>965</v>
      </c>
      <c r="B217" s="12" t="s">
        <v>964</v>
      </c>
      <c r="C217" s="12" t="s">
        <v>963</v>
      </c>
      <c r="D217" s="71">
        <v>48.462519999999998</v>
      </c>
      <c r="E217" s="14">
        <v>8</v>
      </c>
      <c r="F217" s="70">
        <v>387.7</v>
      </c>
    </row>
    <row r="218" spans="1:6" ht="12.75" customHeight="1" x14ac:dyDescent="0.25">
      <c r="A218" s="8"/>
      <c r="B218" s="9"/>
      <c r="C218" s="9"/>
      <c r="D218" s="10"/>
      <c r="E218" s="69">
        <f>SUM($E$216:$E$217)/1</f>
        <v>535</v>
      </c>
      <c r="F218" s="11">
        <f>SUM($F$216:$F$217)/1</f>
        <v>16666.52</v>
      </c>
    </row>
    <row r="219" spans="1:6" ht="12.75" customHeight="1" x14ac:dyDescent="0.25">
      <c r="A219" s="72" t="s">
        <v>962</v>
      </c>
      <c r="B219" s="12" t="s">
        <v>961</v>
      </c>
      <c r="C219" s="12" t="s">
        <v>954</v>
      </c>
      <c r="D219" s="71">
        <v>31.372019999999999</v>
      </c>
      <c r="E219" s="14">
        <v>767</v>
      </c>
      <c r="F219" s="70">
        <v>24062.34</v>
      </c>
    </row>
    <row r="220" spans="1:6" ht="12.75" customHeight="1" x14ac:dyDescent="0.25">
      <c r="A220" s="8"/>
      <c r="B220" s="9"/>
      <c r="C220" s="9"/>
      <c r="D220" s="10"/>
      <c r="E220" s="69">
        <f>SUM($E$219)/1</f>
        <v>767</v>
      </c>
      <c r="F220" s="11">
        <f>SUM($F$219)/1</f>
        <v>24062.34</v>
      </c>
    </row>
    <row r="221" spans="1:6" ht="12.75" customHeight="1" x14ac:dyDescent="0.25">
      <c r="A221" s="72" t="s">
        <v>960</v>
      </c>
      <c r="B221" s="12" t="s">
        <v>959</v>
      </c>
      <c r="C221" s="12" t="s">
        <v>954</v>
      </c>
      <c r="D221" s="71">
        <v>33.412010000000002</v>
      </c>
      <c r="E221" s="14">
        <v>211</v>
      </c>
      <c r="F221" s="70">
        <v>7049.93</v>
      </c>
    </row>
    <row r="222" spans="1:6" ht="12.75" customHeight="1" x14ac:dyDescent="0.25">
      <c r="A222" s="72" t="s">
        <v>960</v>
      </c>
      <c r="B222" s="12" t="s">
        <v>959</v>
      </c>
      <c r="C222" s="12" t="s">
        <v>937</v>
      </c>
      <c r="D222" s="71">
        <v>42.630119999999998</v>
      </c>
      <c r="E222" s="14">
        <v>1143</v>
      </c>
      <c r="F222" s="70">
        <v>48726.22</v>
      </c>
    </row>
    <row r="223" spans="1:6" ht="12.75" customHeight="1" x14ac:dyDescent="0.25">
      <c r="A223" s="8"/>
      <c r="B223" s="9"/>
      <c r="C223" s="9"/>
      <c r="D223" s="10"/>
      <c r="E223" s="69">
        <f>SUM($E$221:$E$222)/1</f>
        <v>1354</v>
      </c>
      <c r="F223" s="11">
        <f>SUM($F$221:$F$222)/1</f>
        <v>55776.15</v>
      </c>
    </row>
    <row r="224" spans="1:6" ht="12.75" customHeight="1" x14ac:dyDescent="0.25">
      <c r="A224" s="72" t="s">
        <v>958</v>
      </c>
      <c r="B224" s="12" t="s">
        <v>957</v>
      </c>
      <c r="C224" s="12" t="s">
        <v>954</v>
      </c>
      <c r="D224" s="71">
        <v>29.249600000000001</v>
      </c>
      <c r="E224" s="14">
        <v>1177</v>
      </c>
      <c r="F224" s="70">
        <v>34426.78</v>
      </c>
    </row>
    <row r="225" spans="1:6" ht="12.75" customHeight="1" x14ac:dyDescent="0.25">
      <c r="A225" s="8"/>
      <c r="B225" s="9"/>
      <c r="C225" s="9"/>
      <c r="D225" s="10"/>
      <c r="E225" s="69">
        <f>SUM($E$224)/1</f>
        <v>1177</v>
      </c>
      <c r="F225" s="11">
        <f>SUM($F$224)/1</f>
        <v>34426.78</v>
      </c>
    </row>
    <row r="226" spans="1:6" ht="12.75" customHeight="1" x14ac:dyDescent="0.25">
      <c r="A226" s="72" t="s">
        <v>956</v>
      </c>
      <c r="B226" s="12" t="s">
        <v>955</v>
      </c>
      <c r="C226" s="12" t="s">
        <v>954</v>
      </c>
      <c r="D226" s="71">
        <v>29.720400000000001</v>
      </c>
      <c r="E226" s="14">
        <v>827</v>
      </c>
      <c r="F226" s="70">
        <v>24578.77</v>
      </c>
    </row>
    <row r="227" spans="1:6" ht="12.75" customHeight="1" x14ac:dyDescent="0.25">
      <c r="A227" s="8"/>
      <c r="B227" s="9"/>
      <c r="C227" s="9"/>
      <c r="D227" s="10"/>
      <c r="E227" s="69">
        <f>SUM($E$226)/1</f>
        <v>827</v>
      </c>
      <c r="F227" s="11">
        <f>SUM($F$226)/1</f>
        <v>24578.77</v>
      </c>
    </row>
    <row r="228" spans="1:6" ht="12.75" customHeight="1" x14ac:dyDescent="0.25">
      <c r="A228" s="72" t="s">
        <v>953</v>
      </c>
      <c r="B228" s="12" t="s">
        <v>952</v>
      </c>
      <c r="C228" s="12" t="s">
        <v>934</v>
      </c>
      <c r="D228" s="71">
        <v>55.583489999999998</v>
      </c>
      <c r="E228" s="14">
        <v>971</v>
      </c>
      <c r="F228" s="70">
        <v>53971.57</v>
      </c>
    </row>
    <row r="229" spans="1:6" ht="12.75" customHeight="1" x14ac:dyDescent="0.25">
      <c r="A229" s="8"/>
      <c r="B229" s="9"/>
      <c r="C229" s="9"/>
      <c r="D229" s="10"/>
      <c r="E229" s="69">
        <f>SUM($E$228)/1</f>
        <v>971</v>
      </c>
      <c r="F229" s="11">
        <f>SUM($F$228)/1</f>
        <v>53971.57</v>
      </c>
    </row>
    <row r="230" spans="1:6" ht="12.75" customHeight="1" x14ac:dyDescent="0.25">
      <c r="A230" s="72" t="s">
        <v>951</v>
      </c>
      <c r="B230" s="12" t="s">
        <v>950</v>
      </c>
      <c r="C230" s="12" t="s">
        <v>937</v>
      </c>
      <c r="D230" s="71">
        <v>43.851100000000002</v>
      </c>
      <c r="E230" s="14">
        <v>783</v>
      </c>
      <c r="F230" s="70">
        <v>34335.42</v>
      </c>
    </row>
    <row r="231" spans="1:6" ht="12.75" customHeight="1" x14ac:dyDescent="0.25">
      <c r="A231" s="72" t="s">
        <v>951</v>
      </c>
      <c r="B231" s="12" t="s">
        <v>950</v>
      </c>
      <c r="C231" s="12" t="s">
        <v>934</v>
      </c>
      <c r="D231" s="71">
        <v>54.76934</v>
      </c>
      <c r="E231" s="14">
        <v>14</v>
      </c>
      <c r="F231" s="70">
        <v>766.77</v>
      </c>
    </row>
    <row r="232" spans="1:6" ht="12.75" customHeight="1" x14ac:dyDescent="0.25">
      <c r="A232" s="8"/>
      <c r="B232" s="9"/>
      <c r="C232" s="9"/>
      <c r="D232" s="10"/>
      <c r="E232" s="69">
        <f>SUM($E$230:$E$231)/1</f>
        <v>797</v>
      </c>
      <c r="F232" s="11">
        <f>SUM($F$230:$F$231)/1</f>
        <v>35102.189999999995</v>
      </c>
    </row>
    <row r="233" spans="1:6" ht="12.75" customHeight="1" x14ac:dyDescent="0.25">
      <c r="A233" s="72" t="s">
        <v>949</v>
      </c>
      <c r="B233" s="12" t="s">
        <v>948</v>
      </c>
      <c r="C233" s="12" t="s">
        <v>934</v>
      </c>
      <c r="D233" s="71">
        <v>59.629809999999999</v>
      </c>
      <c r="E233" s="14">
        <v>370</v>
      </c>
      <c r="F233" s="70">
        <v>22063.03</v>
      </c>
    </row>
    <row r="234" spans="1:6" ht="12.75" customHeight="1" x14ac:dyDescent="0.25">
      <c r="A234" s="8"/>
      <c r="B234" s="9"/>
      <c r="C234" s="9"/>
      <c r="D234" s="10"/>
      <c r="E234" s="69">
        <f>SUM($E$233)/1</f>
        <v>370</v>
      </c>
      <c r="F234" s="11">
        <f>SUM($F$233)/1</f>
        <v>22063.03</v>
      </c>
    </row>
    <row r="235" spans="1:6" ht="12.75" customHeight="1" x14ac:dyDescent="0.25">
      <c r="A235" s="72" t="s">
        <v>947</v>
      </c>
      <c r="B235" s="12" t="s">
        <v>946</v>
      </c>
      <c r="C235" s="12" t="s">
        <v>937</v>
      </c>
      <c r="D235" s="71">
        <v>44.112699999999997</v>
      </c>
      <c r="E235" s="14">
        <v>253</v>
      </c>
      <c r="F235" s="70">
        <v>11160.51</v>
      </c>
    </row>
    <row r="236" spans="1:6" ht="12.75" customHeight="1" x14ac:dyDescent="0.25">
      <c r="A236" s="72" t="s">
        <v>947</v>
      </c>
      <c r="B236" s="12" t="s">
        <v>946</v>
      </c>
      <c r="C236" s="12" t="s">
        <v>934</v>
      </c>
      <c r="D236" s="71">
        <v>58.796900000000001</v>
      </c>
      <c r="E236" s="14">
        <v>87</v>
      </c>
      <c r="F236" s="70">
        <v>5115.33</v>
      </c>
    </row>
    <row r="237" spans="1:6" ht="12.75" customHeight="1" x14ac:dyDescent="0.25">
      <c r="A237" s="8"/>
      <c r="B237" s="9"/>
      <c r="C237" s="9"/>
      <c r="D237" s="10"/>
      <c r="E237" s="69">
        <f>SUM($E$235:$E$236)/1</f>
        <v>340</v>
      </c>
      <c r="F237" s="11">
        <f>SUM($F$235:$F$236)/1</f>
        <v>16275.84</v>
      </c>
    </row>
    <row r="238" spans="1:6" ht="12.75" customHeight="1" x14ac:dyDescent="0.25">
      <c r="A238" s="72" t="s">
        <v>945</v>
      </c>
      <c r="B238" s="12" t="s">
        <v>944</v>
      </c>
      <c r="C238" s="12" t="s">
        <v>937</v>
      </c>
      <c r="D238" s="71">
        <v>40.570740000000001</v>
      </c>
      <c r="E238" s="14">
        <v>1198</v>
      </c>
      <c r="F238" s="70">
        <v>48603.74</v>
      </c>
    </row>
    <row r="239" spans="1:6" ht="12.75" customHeight="1" x14ac:dyDescent="0.25">
      <c r="A239" s="72" t="s">
        <v>945</v>
      </c>
      <c r="B239" s="12" t="s">
        <v>944</v>
      </c>
      <c r="C239" s="12" t="s">
        <v>934</v>
      </c>
      <c r="D239" s="71">
        <v>56.014400000000002</v>
      </c>
      <c r="E239" s="14">
        <v>100</v>
      </c>
      <c r="F239" s="70">
        <v>5601.44</v>
      </c>
    </row>
    <row r="240" spans="1:6" ht="12.75" customHeight="1" x14ac:dyDescent="0.25">
      <c r="A240" s="8"/>
      <c r="B240" s="9"/>
      <c r="C240" s="9"/>
      <c r="D240" s="10"/>
      <c r="E240" s="69">
        <f>SUM($E$238:$E$239)/1</f>
        <v>1298</v>
      </c>
      <c r="F240" s="11">
        <f>SUM($F$238:$F$239)/1</f>
        <v>54205.18</v>
      </c>
    </row>
    <row r="241" spans="1:6" ht="12.75" customHeight="1" x14ac:dyDescent="0.25">
      <c r="A241" s="72" t="s">
        <v>943</v>
      </c>
      <c r="B241" s="12" t="s">
        <v>942</v>
      </c>
      <c r="C241" s="12" t="s">
        <v>937</v>
      </c>
      <c r="D241" s="71">
        <v>43.685609999999997</v>
      </c>
      <c r="E241" s="14">
        <v>3995</v>
      </c>
      <c r="F241" s="70">
        <v>174524</v>
      </c>
    </row>
    <row r="242" spans="1:6" ht="12.75" customHeight="1" x14ac:dyDescent="0.25">
      <c r="A242" s="8"/>
      <c r="B242" s="9"/>
      <c r="C242" s="9"/>
      <c r="D242" s="10"/>
      <c r="E242" s="69">
        <f>SUM($E$241)/1</f>
        <v>3995</v>
      </c>
      <c r="F242" s="11">
        <f>SUM($F$241)/1</f>
        <v>174524</v>
      </c>
    </row>
    <row r="243" spans="1:6" ht="12.75" customHeight="1" x14ac:dyDescent="0.25">
      <c r="A243" s="72" t="s">
        <v>941</v>
      </c>
      <c r="B243" s="12" t="s">
        <v>940</v>
      </c>
      <c r="C243" s="12" t="s">
        <v>937</v>
      </c>
      <c r="D243" s="71">
        <v>45.857799999999997</v>
      </c>
      <c r="E243" s="14">
        <v>241</v>
      </c>
      <c r="F243" s="70">
        <v>11051.73</v>
      </c>
    </row>
    <row r="244" spans="1:6" ht="12.75" customHeight="1" x14ac:dyDescent="0.25">
      <c r="A244" s="72" t="s">
        <v>941</v>
      </c>
      <c r="B244" s="12" t="s">
        <v>940</v>
      </c>
      <c r="C244" s="12" t="s">
        <v>934</v>
      </c>
      <c r="D244" s="71">
        <v>61.788490000000003</v>
      </c>
      <c r="E244" s="14">
        <v>120</v>
      </c>
      <c r="F244" s="70">
        <v>7414.62</v>
      </c>
    </row>
    <row r="245" spans="1:6" ht="12.75" customHeight="1" x14ac:dyDescent="0.25">
      <c r="A245" s="8"/>
      <c r="B245" s="9"/>
      <c r="C245" s="9"/>
      <c r="D245" s="10"/>
      <c r="E245" s="69">
        <f>SUM($E$243:$E$244)/1</f>
        <v>361</v>
      </c>
      <c r="F245" s="11">
        <f>SUM($F$243:$F$244)/1</f>
        <v>18466.349999999999</v>
      </c>
    </row>
    <row r="246" spans="1:6" ht="12.75" customHeight="1" x14ac:dyDescent="0.25">
      <c r="A246" s="72" t="s">
        <v>939</v>
      </c>
      <c r="B246" s="12" t="s">
        <v>938</v>
      </c>
      <c r="C246" s="12" t="s">
        <v>937</v>
      </c>
      <c r="D246" s="71">
        <v>44.111359999999998</v>
      </c>
      <c r="E246" s="14">
        <v>1878</v>
      </c>
      <c r="F246" s="70">
        <v>82841.13</v>
      </c>
    </row>
    <row r="247" spans="1:6" ht="12.75" customHeight="1" x14ac:dyDescent="0.25">
      <c r="A247" s="72" t="s">
        <v>939</v>
      </c>
      <c r="B247" s="12" t="s">
        <v>938</v>
      </c>
      <c r="C247" s="12" t="s">
        <v>934</v>
      </c>
      <c r="D247" s="71">
        <v>56.8688</v>
      </c>
      <c r="E247" s="14">
        <v>200</v>
      </c>
      <c r="F247" s="70">
        <v>11373.76</v>
      </c>
    </row>
    <row r="248" spans="1:6" ht="12.75" customHeight="1" x14ac:dyDescent="0.25">
      <c r="A248" s="8"/>
      <c r="B248" s="9"/>
      <c r="C248" s="9"/>
      <c r="D248" s="10"/>
      <c r="E248" s="69">
        <f>SUM($E$246:$E$247)/1</f>
        <v>2078</v>
      </c>
      <c r="F248" s="11">
        <f>SUM($F$246:$F$247)/1</f>
        <v>94214.89</v>
      </c>
    </row>
    <row r="249" spans="1:6" ht="12.75" customHeight="1" x14ac:dyDescent="0.25">
      <c r="A249" s="72" t="s">
        <v>936</v>
      </c>
      <c r="B249" s="12" t="s">
        <v>935</v>
      </c>
      <c r="C249" s="12" t="s">
        <v>937</v>
      </c>
      <c r="D249" s="71">
        <v>43.999400000000001</v>
      </c>
      <c r="E249" s="14">
        <v>414</v>
      </c>
      <c r="F249" s="70">
        <v>18215.75</v>
      </c>
    </row>
    <row r="250" spans="1:6" ht="12.75" customHeight="1" x14ac:dyDescent="0.25">
      <c r="A250" s="72" t="s">
        <v>936</v>
      </c>
      <c r="B250" s="12" t="s">
        <v>935</v>
      </c>
      <c r="C250" s="12" t="s">
        <v>934</v>
      </c>
      <c r="D250" s="71">
        <v>54.302880000000002</v>
      </c>
      <c r="E250" s="14">
        <v>5</v>
      </c>
      <c r="F250" s="70">
        <v>271.51</v>
      </c>
    </row>
    <row r="251" spans="1:6" ht="12.75" customHeight="1" x14ac:dyDescent="0.25">
      <c r="A251" s="8"/>
      <c r="B251" s="9"/>
      <c r="C251" s="9"/>
      <c r="D251" s="10"/>
      <c r="E251" s="69">
        <f>SUM($E$249:$E$250)/1</f>
        <v>419</v>
      </c>
      <c r="F251" s="11">
        <f>SUM($F$249:$F$250)/1</f>
        <v>18487.259999999998</v>
      </c>
    </row>
    <row r="252" spans="1:6" ht="12.75" customHeight="1" x14ac:dyDescent="0.25">
      <c r="A252" s="72" t="s">
        <v>933</v>
      </c>
      <c r="B252" s="12" t="s">
        <v>932</v>
      </c>
      <c r="C252" s="12" t="s">
        <v>931</v>
      </c>
      <c r="D252" s="71">
        <v>10.723800000000001</v>
      </c>
      <c r="E252" s="14">
        <v>500</v>
      </c>
      <c r="F252" s="70">
        <v>5361.9</v>
      </c>
    </row>
    <row r="253" spans="1:6" ht="12.75" customHeight="1" x14ac:dyDescent="0.25">
      <c r="A253" s="8"/>
      <c r="B253" s="9"/>
      <c r="C253" s="9"/>
      <c r="D253" s="10"/>
      <c r="E253" s="69">
        <f>SUM($E$252)/1</f>
        <v>500</v>
      </c>
      <c r="F253" s="11">
        <f>SUM($F$252)/1</f>
        <v>5361.9</v>
      </c>
    </row>
    <row r="254" spans="1:6" ht="12.75" customHeight="1" x14ac:dyDescent="0.25">
      <c r="A254" s="72" t="s">
        <v>930</v>
      </c>
      <c r="B254" s="12" t="s">
        <v>929</v>
      </c>
      <c r="C254" s="12" t="s">
        <v>923</v>
      </c>
      <c r="D254" s="71">
        <v>49.762860000000003</v>
      </c>
      <c r="E254" s="14">
        <v>56</v>
      </c>
      <c r="F254" s="70">
        <v>2786.72</v>
      </c>
    </row>
    <row r="255" spans="1:6" ht="12.75" customHeight="1" x14ac:dyDescent="0.25">
      <c r="A255" s="8"/>
      <c r="B255" s="9"/>
      <c r="C255" s="9"/>
      <c r="D255" s="10"/>
      <c r="E255" s="69">
        <f>SUM($E$254)/1</f>
        <v>56</v>
      </c>
      <c r="F255" s="11">
        <f>SUM($F$254)/1</f>
        <v>2786.72</v>
      </c>
    </row>
    <row r="256" spans="1:6" ht="12.75" customHeight="1" x14ac:dyDescent="0.25">
      <c r="A256" s="72" t="s">
        <v>928</v>
      </c>
      <c r="B256" s="12" t="s">
        <v>927</v>
      </c>
      <c r="C256" s="12" t="s">
        <v>905</v>
      </c>
      <c r="D256" s="71">
        <v>14.5495</v>
      </c>
      <c r="E256" s="14">
        <v>7710</v>
      </c>
      <c r="F256" s="70">
        <v>112176.65</v>
      </c>
    </row>
    <row r="257" spans="1:6" ht="12.75" customHeight="1" x14ac:dyDescent="0.25">
      <c r="A257" s="72" t="s">
        <v>928</v>
      </c>
      <c r="B257" s="12" t="s">
        <v>927</v>
      </c>
      <c r="C257" s="12" t="s">
        <v>926</v>
      </c>
      <c r="D257" s="71">
        <v>118.0604</v>
      </c>
      <c r="E257" s="14">
        <v>78</v>
      </c>
      <c r="F257" s="70">
        <v>9208.7099999999991</v>
      </c>
    </row>
    <row r="258" spans="1:6" ht="12.75" customHeight="1" x14ac:dyDescent="0.25">
      <c r="A258" s="8"/>
      <c r="B258" s="9"/>
      <c r="C258" s="9"/>
      <c r="D258" s="10"/>
      <c r="E258" s="69">
        <f>SUM($E$256:$E$257)/1</f>
        <v>7788</v>
      </c>
      <c r="F258" s="11">
        <f>SUM($F$256:$F$257)/1</f>
        <v>121385.35999999999</v>
      </c>
    </row>
    <row r="259" spans="1:6" ht="12.75" customHeight="1" x14ac:dyDescent="0.25">
      <c r="A259" s="72" t="s">
        <v>925</v>
      </c>
      <c r="B259" s="12" t="s">
        <v>924</v>
      </c>
      <c r="C259" s="12" t="s">
        <v>923</v>
      </c>
      <c r="D259" s="71">
        <v>26.922000000000001</v>
      </c>
      <c r="E259" s="14">
        <v>1000</v>
      </c>
      <c r="F259" s="70">
        <v>26922</v>
      </c>
    </row>
    <row r="260" spans="1:6" ht="12.75" customHeight="1" x14ac:dyDescent="0.25">
      <c r="A260" s="8"/>
      <c r="B260" s="9"/>
      <c r="C260" s="9"/>
      <c r="D260" s="10"/>
      <c r="E260" s="69">
        <f>SUM($E$259)/1</f>
        <v>1000</v>
      </c>
      <c r="F260" s="11">
        <f>SUM($F$259)/1</f>
        <v>26922</v>
      </c>
    </row>
    <row r="261" spans="1:6" ht="12.75" customHeight="1" x14ac:dyDescent="0.25">
      <c r="A261" s="72" t="s">
        <v>922</v>
      </c>
      <c r="B261" s="12" t="s">
        <v>921</v>
      </c>
      <c r="C261" s="12" t="s">
        <v>858</v>
      </c>
      <c r="D261" s="71">
        <v>4.5792999999999999</v>
      </c>
      <c r="E261" s="14">
        <v>153000</v>
      </c>
      <c r="F261" s="70">
        <v>700632.89</v>
      </c>
    </row>
    <row r="262" spans="1:6" ht="12.75" customHeight="1" x14ac:dyDescent="0.25">
      <c r="A262" s="72" t="s">
        <v>922</v>
      </c>
      <c r="B262" s="12" t="s">
        <v>921</v>
      </c>
      <c r="C262" s="12" t="s">
        <v>920</v>
      </c>
      <c r="D262" s="71">
        <v>8.5088899999999992</v>
      </c>
      <c r="E262" s="13">
        <v>159000</v>
      </c>
      <c r="F262" s="70">
        <v>1352914.14</v>
      </c>
    </row>
    <row r="263" spans="1:6" ht="12.75" customHeight="1" x14ac:dyDescent="0.25">
      <c r="A263" s="8"/>
      <c r="B263" s="9"/>
      <c r="C263" s="9"/>
      <c r="D263" s="10"/>
      <c r="E263" s="69">
        <f>SUM($E$261:$E$262)/1</f>
        <v>312000</v>
      </c>
      <c r="F263" s="11">
        <f>SUM($F$261:$F$262)/1</f>
        <v>2053547.0299999998</v>
      </c>
    </row>
    <row r="264" spans="1:6" ht="12.75" customHeight="1" x14ac:dyDescent="0.25">
      <c r="A264" s="72" t="s">
        <v>918</v>
      </c>
      <c r="B264" s="12" t="s">
        <v>917</v>
      </c>
      <c r="C264" s="12" t="s">
        <v>919</v>
      </c>
      <c r="D264" s="71">
        <v>40.230499999999999</v>
      </c>
      <c r="E264" s="14">
        <v>1813</v>
      </c>
      <c r="F264" s="70">
        <v>72937.899999999994</v>
      </c>
    </row>
    <row r="265" spans="1:6" ht="12.75" customHeight="1" x14ac:dyDescent="0.25">
      <c r="A265" s="72" t="s">
        <v>918</v>
      </c>
      <c r="B265" s="12" t="s">
        <v>917</v>
      </c>
      <c r="C265" s="12" t="s">
        <v>916</v>
      </c>
      <c r="D265" s="71">
        <v>9.5466999999999995</v>
      </c>
      <c r="E265" s="14">
        <v>1637</v>
      </c>
      <c r="F265" s="70">
        <v>15627.95</v>
      </c>
    </row>
    <row r="266" spans="1:6" ht="12.75" customHeight="1" x14ac:dyDescent="0.25">
      <c r="A266" s="8"/>
      <c r="B266" s="9"/>
      <c r="C266" s="9"/>
      <c r="D266" s="10"/>
      <c r="E266" s="69">
        <f>SUM($E$264:$E$265)/1</f>
        <v>3450</v>
      </c>
      <c r="F266" s="11">
        <f>SUM($F$264:$F$265)/1</f>
        <v>88565.849999999991</v>
      </c>
    </row>
    <row r="267" spans="1:6" ht="12.75" customHeight="1" x14ac:dyDescent="0.25">
      <c r="A267" s="72" t="s">
        <v>915</v>
      </c>
      <c r="B267" s="12" t="s">
        <v>914</v>
      </c>
      <c r="C267" s="12" t="s">
        <v>913</v>
      </c>
      <c r="D267" s="71">
        <v>40.097099999999998</v>
      </c>
      <c r="E267" s="14">
        <v>1226</v>
      </c>
      <c r="F267" s="70">
        <v>49159.040000000001</v>
      </c>
    </row>
    <row r="268" spans="1:6" ht="12.75" customHeight="1" x14ac:dyDescent="0.25">
      <c r="A268" s="8"/>
      <c r="B268" s="9"/>
      <c r="C268" s="9"/>
      <c r="D268" s="10"/>
      <c r="E268" s="69">
        <f>SUM($E$267)/1</f>
        <v>1226</v>
      </c>
      <c r="F268" s="11">
        <f>SUM($F$267)/1</f>
        <v>49159.040000000001</v>
      </c>
    </row>
    <row r="269" spans="1:6" ht="12.75" customHeight="1" x14ac:dyDescent="0.25">
      <c r="A269" s="72" t="s">
        <v>912</v>
      </c>
      <c r="B269" s="12" t="s">
        <v>911</v>
      </c>
      <c r="C269" s="12" t="s">
        <v>905</v>
      </c>
      <c r="D269" s="71">
        <v>20.413499999999999</v>
      </c>
      <c r="E269" s="14">
        <v>4208</v>
      </c>
      <c r="F269" s="70">
        <v>85900.01</v>
      </c>
    </row>
    <row r="270" spans="1:6" ht="12.75" customHeight="1" x14ac:dyDescent="0.25">
      <c r="A270" s="8"/>
      <c r="B270" s="9"/>
      <c r="C270" s="9"/>
      <c r="D270" s="10"/>
      <c r="E270" s="69">
        <f>SUM($E$269)/1</f>
        <v>4208</v>
      </c>
      <c r="F270" s="11">
        <f>SUM($F$269)/1</f>
        <v>85900.01</v>
      </c>
    </row>
    <row r="271" spans="1:6" ht="12.75" customHeight="1" x14ac:dyDescent="0.25">
      <c r="A271" s="72" t="s">
        <v>910</v>
      </c>
      <c r="B271" s="12" t="s">
        <v>909</v>
      </c>
      <c r="C271" s="12" t="s">
        <v>908</v>
      </c>
      <c r="D271" s="71">
        <v>46.242699999999999</v>
      </c>
      <c r="E271" s="14">
        <v>741</v>
      </c>
      <c r="F271" s="70">
        <v>34265.839999999997</v>
      </c>
    </row>
    <row r="272" spans="1:6" ht="12.75" customHeight="1" x14ac:dyDescent="0.25">
      <c r="A272" s="8"/>
      <c r="B272" s="9"/>
      <c r="C272" s="9"/>
      <c r="D272" s="10"/>
      <c r="E272" s="69">
        <f>SUM($E$271)/1</f>
        <v>741</v>
      </c>
      <c r="F272" s="11">
        <f>SUM($F$271)/1</f>
        <v>34265.839999999997</v>
      </c>
    </row>
    <row r="273" spans="1:6" ht="12.75" customHeight="1" x14ac:dyDescent="0.25">
      <c r="A273" s="72" t="s">
        <v>907</v>
      </c>
      <c r="B273" s="12" t="s">
        <v>906</v>
      </c>
      <c r="C273" s="12" t="s">
        <v>905</v>
      </c>
      <c r="D273" s="71">
        <v>20.157399999999999</v>
      </c>
      <c r="E273" s="14">
        <v>3140</v>
      </c>
      <c r="F273" s="70">
        <v>63294.239999999998</v>
      </c>
    </row>
    <row r="274" spans="1:6" ht="12.75" customHeight="1" x14ac:dyDescent="0.25">
      <c r="A274" s="8"/>
      <c r="B274" s="9"/>
      <c r="C274" s="9"/>
      <c r="D274" s="10"/>
      <c r="E274" s="69">
        <f>SUM($E$273)/1</f>
        <v>3140</v>
      </c>
      <c r="F274" s="11">
        <f>SUM($F$273)/1</f>
        <v>63294.239999999998</v>
      </c>
    </row>
    <row r="275" spans="1:6" ht="12.75" customHeight="1" x14ac:dyDescent="0.25">
      <c r="A275" s="72" t="s">
        <v>904</v>
      </c>
      <c r="B275" s="12" t="s">
        <v>903</v>
      </c>
      <c r="C275" s="12" t="s">
        <v>858</v>
      </c>
      <c r="D275" s="71">
        <v>12.676399999999999</v>
      </c>
      <c r="E275" s="14">
        <v>2560</v>
      </c>
      <c r="F275" s="70">
        <v>32451.58</v>
      </c>
    </row>
    <row r="276" spans="1:6" ht="12.75" customHeight="1" x14ac:dyDescent="0.25">
      <c r="A276" s="8"/>
      <c r="B276" s="9"/>
      <c r="C276" s="9"/>
      <c r="D276" s="10"/>
      <c r="E276" s="69">
        <f>SUM($E$275)/1</f>
        <v>2560</v>
      </c>
      <c r="F276" s="11">
        <f>SUM($F$275)/1</f>
        <v>32451.58</v>
      </c>
    </row>
    <row r="277" spans="1:6" ht="12.75" customHeight="1" x14ac:dyDescent="0.25">
      <c r="A277" s="72" t="s">
        <v>902</v>
      </c>
      <c r="B277" s="12" t="s">
        <v>901</v>
      </c>
      <c r="C277" s="12" t="s">
        <v>858</v>
      </c>
      <c r="D277" s="71">
        <v>6.3779000000000003</v>
      </c>
      <c r="E277" s="14">
        <v>3992</v>
      </c>
      <c r="F277" s="70">
        <v>25460.58</v>
      </c>
    </row>
    <row r="278" spans="1:6" ht="12.75" customHeight="1" x14ac:dyDescent="0.25">
      <c r="A278" s="8"/>
      <c r="B278" s="9"/>
      <c r="C278" s="9"/>
      <c r="D278" s="10"/>
      <c r="E278" s="69">
        <f>SUM($E$277)/1</f>
        <v>3992</v>
      </c>
      <c r="F278" s="11">
        <f>SUM($F$277)/1</f>
        <v>25460.58</v>
      </c>
    </row>
    <row r="279" spans="1:6" ht="12.75" customHeight="1" x14ac:dyDescent="0.25">
      <c r="A279" s="72" t="s">
        <v>900</v>
      </c>
      <c r="B279" s="12" t="s">
        <v>899</v>
      </c>
      <c r="C279" s="12" t="s">
        <v>858</v>
      </c>
      <c r="D279" s="71">
        <v>6.5548999999999999</v>
      </c>
      <c r="E279" s="14">
        <v>1823</v>
      </c>
      <c r="F279" s="70">
        <v>11949.58</v>
      </c>
    </row>
    <row r="280" spans="1:6" ht="12.75" customHeight="1" x14ac:dyDescent="0.25">
      <c r="A280" s="8"/>
      <c r="B280" s="9"/>
      <c r="C280" s="9"/>
      <c r="D280" s="10"/>
      <c r="E280" s="69">
        <f>SUM($E$279)/1</f>
        <v>1823</v>
      </c>
      <c r="F280" s="11">
        <f>SUM($F$279)/1</f>
        <v>11949.58</v>
      </c>
    </row>
    <row r="281" spans="1:6" ht="12.75" customHeight="1" x14ac:dyDescent="0.25">
      <c r="A281" s="72" t="s">
        <v>898</v>
      </c>
      <c r="B281" s="12" t="s">
        <v>897</v>
      </c>
      <c r="C281" s="12" t="s">
        <v>896</v>
      </c>
      <c r="D281" s="71">
        <v>7.6174999999999997</v>
      </c>
      <c r="E281" s="14">
        <v>21031</v>
      </c>
      <c r="F281" s="70">
        <v>160203.64000000001</v>
      </c>
    </row>
    <row r="282" spans="1:6" ht="12.75" customHeight="1" x14ac:dyDescent="0.25">
      <c r="A282" s="8"/>
      <c r="B282" s="9"/>
      <c r="C282" s="9"/>
      <c r="D282" s="10"/>
      <c r="E282" s="69">
        <f>SUM($E$281)/1</f>
        <v>21031</v>
      </c>
      <c r="F282" s="11">
        <f>SUM($F$281)/1</f>
        <v>160203.64000000001</v>
      </c>
    </row>
    <row r="283" spans="1:6" ht="12.75" customHeight="1" x14ac:dyDescent="0.25">
      <c r="A283" s="72" t="s">
        <v>895</v>
      </c>
      <c r="B283" s="12" t="s">
        <v>894</v>
      </c>
      <c r="C283" s="12" t="s">
        <v>893</v>
      </c>
      <c r="D283" s="71">
        <v>7.0331000000000001</v>
      </c>
      <c r="E283" s="14">
        <v>4338</v>
      </c>
      <c r="F283" s="70">
        <v>30509.59</v>
      </c>
    </row>
    <row r="284" spans="1:6" ht="12.75" customHeight="1" x14ac:dyDescent="0.25">
      <c r="A284" s="8"/>
      <c r="B284" s="9"/>
      <c r="C284" s="9"/>
      <c r="D284" s="10"/>
      <c r="E284" s="69">
        <f>SUM($E$283)/1</f>
        <v>4338</v>
      </c>
      <c r="F284" s="11">
        <f>SUM($F$283)/1</f>
        <v>30509.59</v>
      </c>
    </row>
    <row r="285" spans="1:6" ht="12.75" customHeight="1" x14ac:dyDescent="0.25">
      <c r="A285" s="72" t="s">
        <v>892</v>
      </c>
      <c r="B285" s="12" t="s">
        <v>891</v>
      </c>
      <c r="C285" s="12" t="s">
        <v>858</v>
      </c>
      <c r="D285" s="71">
        <v>5.4961500000000001</v>
      </c>
      <c r="E285" s="14">
        <v>2282</v>
      </c>
      <c r="F285" s="70">
        <v>12542.21</v>
      </c>
    </row>
    <row r="286" spans="1:6" ht="12.75" customHeight="1" x14ac:dyDescent="0.25">
      <c r="A286" s="8"/>
      <c r="B286" s="9"/>
      <c r="C286" s="9"/>
      <c r="D286" s="10"/>
      <c r="E286" s="69">
        <f>SUM($E$285)/1</f>
        <v>2282</v>
      </c>
      <c r="F286" s="11">
        <f>SUM($F$285)/1</f>
        <v>12542.21</v>
      </c>
    </row>
    <row r="287" spans="1:6" ht="12.75" customHeight="1" x14ac:dyDescent="0.25">
      <c r="A287" s="72" t="s">
        <v>890</v>
      </c>
      <c r="B287" s="12" t="s">
        <v>889</v>
      </c>
      <c r="C287" s="12" t="s">
        <v>888</v>
      </c>
      <c r="D287" s="71">
        <v>9.4235900000000008</v>
      </c>
      <c r="E287" s="14">
        <v>448</v>
      </c>
      <c r="F287" s="70">
        <v>4221.7700000000004</v>
      </c>
    </row>
    <row r="288" spans="1:6" ht="12.75" customHeight="1" x14ac:dyDescent="0.25">
      <c r="A288" s="8"/>
      <c r="B288" s="9"/>
      <c r="C288" s="9"/>
      <c r="D288" s="10"/>
      <c r="E288" s="69">
        <f>SUM($E$287)/1</f>
        <v>448</v>
      </c>
      <c r="F288" s="11">
        <f>SUM($F$287)/1</f>
        <v>4221.7700000000004</v>
      </c>
    </row>
    <row r="289" spans="1:6" ht="12.75" customHeight="1" x14ac:dyDescent="0.25">
      <c r="A289" s="72" t="s">
        <v>887</v>
      </c>
      <c r="B289" s="12" t="s">
        <v>886</v>
      </c>
      <c r="C289" s="12" t="s">
        <v>858</v>
      </c>
      <c r="D289" s="71">
        <v>6.8670099999999996</v>
      </c>
      <c r="E289" s="14">
        <v>1134</v>
      </c>
      <c r="F289" s="70">
        <v>7787.19</v>
      </c>
    </row>
    <row r="290" spans="1:6" ht="12.75" customHeight="1" x14ac:dyDescent="0.25">
      <c r="A290" s="8"/>
      <c r="B290" s="9"/>
      <c r="C290" s="9"/>
      <c r="D290" s="10"/>
      <c r="E290" s="69">
        <f>SUM($E$289)/1</f>
        <v>1134</v>
      </c>
      <c r="F290" s="11">
        <f>SUM($F$289)/1</f>
        <v>7787.19</v>
      </c>
    </row>
    <row r="291" spans="1:6" ht="12.75" customHeight="1" x14ac:dyDescent="0.25">
      <c r="A291" s="72" t="s">
        <v>884</v>
      </c>
      <c r="B291" s="12" t="s">
        <v>883</v>
      </c>
      <c r="C291" s="12" t="s">
        <v>885</v>
      </c>
      <c r="D291" s="71">
        <v>8.1292000000000009</v>
      </c>
      <c r="E291" s="14">
        <v>0</v>
      </c>
      <c r="F291" s="70">
        <v>0</v>
      </c>
    </row>
    <row r="292" spans="1:6" ht="12.75" customHeight="1" x14ac:dyDescent="0.25">
      <c r="A292" s="72" t="s">
        <v>884</v>
      </c>
      <c r="B292" s="12" t="s">
        <v>883</v>
      </c>
      <c r="C292" s="12" t="s">
        <v>880</v>
      </c>
      <c r="D292" s="71">
        <v>5.4218000000000002</v>
      </c>
      <c r="E292" s="14">
        <v>200</v>
      </c>
      <c r="F292" s="70">
        <v>1084.3599999999999</v>
      </c>
    </row>
    <row r="293" spans="1:6" ht="12.75" customHeight="1" x14ac:dyDescent="0.25">
      <c r="A293" s="8"/>
      <c r="B293" s="9"/>
      <c r="C293" s="9"/>
      <c r="D293" s="10"/>
      <c r="E293" s="69">
        <f>SUM($E$291:$E$292)/1</f>
        <v>200</v>
      </c>
      <c r="F293" s="11">
        <f>SUM($F$291:$F$292)/1</f>
        <v>1084.3599999999999</v>
      </c>
    </row>
    <row r="294" spans="1:6" ht="12.75" customHeight="1" x14ac:dyDescent="0.25">
      <c r="A294" s="72" t="s">
        <v>873</v>
      </c>
      <c r="B294" s="12" t="s">
        <v>443</v>
      </c>
      <c r="C294" s="12" t="s">
        <v>882</v>
      </c>
      <c r="D294" s="71">
        <v>7.4161000000000001</v>
      </c>
      <c r="E294" s="14">
        <v>7265</v>
      </c>
      <c r="F294" s="70">
        <v>53877.96</v>
      </c>
    </row>
    <row r="295" spans="1:6" ht="12.75" customHeight="1" x14ac:dyDescent="0.25">
      <c r="A295" s="72" t="s">
        <v>873</v>
      </c>
      <c r="B295" s="12" t="s">
        <v>443</v>
      </c>
      <c r="C295" s="12" t="s">
        <v>881</v>
      </c>
      <c r="D295" s="71">
        <v>8.3122199999999999</v>
      </c>
      <c r="E295" s="14">
        <v>7138</v>
      </c>
      <c r="F295" s="70">
        <v>59332.6</v>
      </c>
    </row>
    <row r="296" spans="1:6" ht="12.75" customHeight="1" x14ac:dyDescent="0.25">
      <c r="A296" s="72" t="s">
        <v>873</v>
      </c>
      <c r="B296" s="12" t="s">
        <v>443</v>
      </c>
      <c r="C296" s="12" t="s">
        <v>880</v>
      </c>
      <c r="D296" s="71">
        <v>5.8918499999999998</v>
      </c>
      <c r="E296" s="14">
        <v>54657</v>
      </c>
      <c r="F296" s="70">
        <v>322030.69</v>
      </c>
    </row>
    <row r="297" spans="1:6" ht="12.75" customHeight="1" x14ac:dyDescent="0.25">
      <c r="A297" s="72" t="s">
        <v>873</v>
      </c>
      <c r="B297" s="12" t="s">
        <v>443</v>
      </c>
      <c r="C297" s="12" t="s">
        <v>879</v>
      </c>
      <c r="D297" s="71">
        <v>9.0914000000000001</v>
      </c>
      <c r="E297" s="14">
        <v>28598</v>
      </c>
      <c r="F297" s="70">
        <v>259995.86</v>
      </c>
    </row>
    <row r="298" spans="1:6" ht="12.75" customHeight="1" x14ac:dyDescent="0.25">
      <c r="A298" s="72" t="s">
        <v>873</v>
      </c>
      <c r="B298" s="12" t="s">
        <v>443</v>
      </c>
      <c r="C298" s="12" t="s">
        <v>878</v>
      </c>
      <c r="D298" s="71">
        <v>10.674099999999999</v>
      </c>
      <c r="E298" s="14">
        <v>10934</v>
      </c>
      <c r="F298" s="70">
        <v>116710.59</v>
      </c>
    </row>
    <row r="299" spans="1:6" ht="12.75" customHeight="1" x14ac:dyDescent="0.25">
      <c r="A299" s="72" t="s">
        <v>873</v>
      </c>
      <c r="B299" s="12" t="s">
        <v>443</v>
      </c>
      <c r="C299" s="12" t="s">
        <v>877</v>
      </c>
      <c r="D299" s="71">
        <v>11.995900000000001</v>
      </c>
      <c r="E299" s="14">
        <v>9645</v>
      </c>
      <c r="F299" s="70">
        <v>115700.49</v>
      </c>
    </row>
    <row r="300" spans="1:6" ht="12.75" customHeight="1" x14ac:dyDescent="0.25">
      <c r="A300" s="72" t="s">
        <v>873</v>
      </c>
      <c r="B300" s="12" t="s">
        <v>443</v>
      </c>
      <c r="C300" s="12" t="s">
        <v>876</v>
      </c>
      <c r="D300" s="71">
        <v>15.2133</v>
      </c>
      <c r="E300" s="14">
        <v>11961</v>
      </c>
      <c r="F300" s="70">
        <v>181966.28</v>
      </c>
    </row>
    <row r="301" spans="1:6" ht="12.75" customHeight="1" x14ac:dyDescent="0.25">
      <c r="A301" s="72" t="s">
        <v>873</v>
      </c>
      <c r="B301" s="12" t="s">
        <v>443</v>
      </c>
      <c r="C301" s="12" t="s">
        <v>875</v>
      </c>
      <c r="D301" s="71">
        <v>20.627199999999998</v>
      </c>
      <c r="E301" s="14">
        <v>8498</v>
      </c>
      <c r="F301" s="70">
        <v>175289.91</v>
      </c>
    </row>
    <row r="302" spans="1:6" ht="12.75" customHeight="1" x14ac:dyDescent="0.25">
      <c r="A302" s="72" t="s">
        <v>873</v>
      </c>
      <c r="B302" s="12" t="s">
        <v>443</v>
      </c>
      <c r="C302" s="12" t="s">
        <v>874</v>
      </c>
      <c r="D302" s="71">
        <v>19.2791</v>
      </c>
      <c r="E302" s="14">
        <v>6073</v>
      </c>
      <c r="F302" s="70">
        <v>117081.98</v>
      </c>
    </row>
    <row r="303" spans="1:6" ht="12.75" customHeight="1" x14ac:dyDescent="0.25">
      <c r="A303" s="72" t="s">
        <v>873</v>
      </c>
      <c r="B303" s="12" t="s">
        <v>443</v>
      </c>
      <c r="C303" s="12" t="s">
        <v>872</v>
      </c>
      <c r="D303" s="71">
        <v>35.797800000000002</v>
      </c>
      <c r="E303" s="14">
        <v>9524</v>
      </c>
      <c r="F303" s="70">
        <v>340938.23</v>
      </c>
    </row>
    <row r="304" spans="1:6" ht="12.75" customHeight="1" x14ac:dyDescent="0.25">
      <c r="A304" s="8"/>
      <c r="B304" s="9"/>
      <c r="C304" s="9"/>
      <c r="D304" s="10"/>
      <c r="E304" s="69">
        <f>SUM($E$294:$E$303)/1</f>
        <v>154293</v>
      </c>
      <c r="F304" s="11">
        <f>SUM($F$294:$F$303)/1</f>
        <v>1742924.5899999999</v>
      </c>
    </row>
    <row r="305" spans="1:6" ht="12.75" customHeight="1" x14ac:dyDescent="0.25">
      <c r="A305" s="72" t="s">
        <v>870</v>
      </c>
      <c r="B305" s="12" t="s">
        <v>869</v>
      </c>
      <c r="C305" s="12" t="s">
        <v>871</v>
      </c>
      <c r="D305" s="71">
        <v>19.254960000000001</v>
      </c>
      <c r="E305" s="14">
        <v>9000</v>
      </c>
      <c r="F305" s="70">
        <v>173294.63</v>
      </c>
    </row>
    <row r="306" spans="1:6" ht="12.75" customHeight="1" x14ac:dyDescent="0.25">
      <c r="A306" s="72" t="s">
        <v>870</v>
      </c>
      <c r="B306" s="12" t="s">
        <v>869</v>
      </c>
      <c r="C306" s="12" t="s">
        <v>868</v>
      </c>
      <c r="D306" s="71">
        <v>42.62697</v>
      </c>
      <c r="E306" s="14">
        <v>300</v>
      </c>
      <c r="F306" s="70">
        <v>12788.09</v>
      </c>
    </row>
    <row r="307" spans="1:6" ht="12.75" customHeight="1" x14ac:dyDescent="0.25">
      <c r="A307" s="8"/>
      <c r="B307" s="9"/>
      <c r="C307" s="9"/>
      <c r="D307" s="10"/>
      <c r="E307" s="69">
        <f>SUM($E$305:$E$306)/1</f>
        <v>9300</v>
      </c>
      <c r="F307" s="11">
        <f>SUM($F$305:$F$306)/1</f>
        <v>186082.72</v>
      </c>
    </row>
    <row r="308" spans="1:6" ht="12.75" customHeight="1" x14ac:dyDescent="0.25">
      <c r="A308" s="72" t="s">
        <v>867</v>
      </c>
      <c r="B308" s="12" t="s">
        <v>866</v>
      </c>
      <c r="C308" s="12" t="s">
        <v>865</v>
      </c>
      <c r="D308" s="71">
        <v>5.0407999999999999</v>
      </c>
      <c r="E308" s="14">
        <v>7645</v>
      </c>
      <c r="F308" s="70">
        <v>38536.92</v>
      </c>
    </row>
    <row r="309" spans="1:6" ht="12.75" customHeight="1" x14ac:dyDescent="0.25">
      <c r="A309" s="8"/>
      <c r="B309" s="9"/>
      <c r="C309" s="9"/>
      <c r="D309" s="10"/>
      <c r="E309" s="69">
        <f>SUM($E$308)/1</f>
        <v>7645</v>
      </c>
      <c r="F309" s="11">
        <f>SUM($F$308)/1</f>
        <v>38536.92</v>
      </c>
    </row>
    <row r="310" spans="1:6" ht="12.75" customHeight="1" x14ac:dyDescent="0.25">
      <c r="A310" s="72" t="s">
        <v>864</v>
      </c>
      <c r="B310" s="12" t="s">
        <v>863</v>
      </c>
      <c r="C310" s="12" t="s">
        <v>858</v>
      </c>
      <c r="D310" s="71">
        <v>6.1377600000000001</v>
      </c>
      <c r="E310" s="14">
        <v>1748</v>
      </c>
      <c r="F310" s="70">
        <v>10728.8</v>
      </c>
    </row>
    <row r="311" spans="1:6" ht="12.75" customHeight="1" x14ac:dyDescent="0.25">
      <c r="A311" s="8"/>
      <c r="B311" s="9"/>
      <c r="C311" s="9"/>
      <c r="D311" s="10"/>
      <c r="E311" s="69">
        <f>SUM($E$310)/1</f>
        <v>1748</v>
      </c>
      <c r="F311" s="11">
        <f>SUM($F$310)/1</f>
        <v>10728.8</v>
      </c>
    </row>
    <row r="312" spans="1:6" ht="12.75" customHeight="1" x14ac:dyDescent="0.25">
      <c r="A312" s="72" t="s">
        <v>862</v>
      </c>
      <c r="B312" s="12" t="s">
        <v>861</v>
      </c>
      <c r="C312" s="12" t="s">
        <v>858</v>
      </c>
      <c r="D312" s="71">
        <v>5.9137599999999999</v>
      </c>
      <c r="E312" s="14">
        <v>2860</v>
      </c>
      <c r="F312" s="70">
        <v>16913.34</v>
      </c>
    </row>
    <row r="313" spans="1:6" ht="12.75" customHeight="1" x14ac:dyDescent="0.25">
      <c r="A313" s="8"/>
      <c r="B313" s="9"/>
      <c r="C313" s="9"/>
      <c r="D313" s="10"/>
      <c r="E313" s="69">
        <f>SUM($E$312)/1</f>
        <v>2860</v>
      </c>
      <c r="F313" s="11">
        <f>SUM($F$312)/1</f>
        <v>16913.34</v>
      </c>
    </row>
    <row r="314" spans="1:6" ht="12.75" customHeight="1" x14ac:dyDescent="0.25">
      <c r="A314" s="72" t="s">
        <v>860</v>
      </c>
      <c r="B314" s="12" t="s">
        <v>859</v>
      </c>
      <c r="C314" s="12" t="s">
        <v>858</v>
      </c>
      <c r="D314" s="71">
        <v>6.0843999999999996</v>
      </c>
      <c r="E314" s="14">
        <v>2525</v>
      </c>
      <c r="F314" s="70">
        <v>15363.11</v>
      </c>
    </row>
    <row r="315" spans="1:6" ht="12.75" customHeight="1" x14ac:dyDescent="0.25">
      <c r="A315" s="8"/>
      <c r="B315" s="9"/>
      <c r="C315" s="9"/>
      <c r="D315" s="10"/>
      <c r="E315" s="69">
        <f>SUM($E$314)/1</f>
        <v>2525</v>
      </c>
      <c r="F315" s="11">
        <f>SUM($F$314)/1</f>
        <v>15363.11</v>
      </c>
    </row>
    <row r="316" spans="1:6" ht="12.75" customHeight="1" thickBot="1" x14ac:dyDescent="0.3">
      <c r="A316" s="68"/>
      <c r="B316" s="67"/>
      <c r="C316" s="67"/>
      <c r="D316" s="66"/>
      <c r="E316" s="65">
        <f>SUM($E$4:$E$315)/2</f>
        <v>5661923</v>
      </c>
      <c r="F316" s="79">
        <f>SUM($F$4:$F$315)/2</f>
        <v>47288218.559999973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F25"/>
  <sheetViews>
    <sheetView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11.33203125" style="2" customWidth="1"/>
    <col min="258" max="258" width="32.88671875" style="2" customWidth="1"/>
    <col min="259" max="259" width="29.33203125" style="2" customWidth="1"/>
    <col min="260" max="260" width="22.5546875" style="2" customWidth="1"/>
    <col min="261" max="261" width="16.109375" style="2" customWidth="1"/>
    <col min="262" max="262" width="28.109375" style="2" customWidth="1"/>
    <col min="263" max="512" width="9.109375" style="2"/>
    <col min="513" max="513" width="11.33203125" style="2" customWidth="1"/>
    <col min="514" max="514" width="32.88671875" style="2" customWidth="1"/>
    <col min="515" max="515" width="29.33203125" style="2" customWidth="1"/>
    <col min="516" max="516" width="22.5546875" style="2" customWidth="1"/>
    <col min="517" max="517" width="16.109375" style="2" customWidth="1"/>
    <col min="518" max="518" width="28.109375" style="2" customWidth="1"/>
    <col min="519" max="768" width="9.109375" style="2"/>
    <col min="769" max="769" width="11.33203125" style="2" customWidth="1"/>
    <col min="770" max="770" width="32.88671875" style="2" customWidth="1"/>
    <col min="771" max="771" width="29.33203125" style="2" customWidth="1"/>
    <col min="772" max="772" width="22.5546875" style="2" customWidth="1"/>
    <col min="773" max="773" width="16.109375" style="2" customWidth="1"/>
    <col min="774" max="774" width="28.109375" style="2" customWidth="1"/>
    <col min="775" max="1024" width="9.109375" style="2"/>
    <col min="1025" max="1025" width="11.33203125" style="2" customWidth="1"/>
    <col min="1026" max="1026" width="32.88671875" style="2" customWidth="1"/>
    <col min="1027" max="1027" width="29.33203125" style="2" customWidth="1"/>
    <col min="1028" max="1028" width="22.554687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11.33203125" style="2" customWidth="1"/>
    <col min="1282" max="1282" width="32.88671875" style="2" customWidth="1"/>
    <col min="1283" max="1283" width="29.33203125" style="2" customWidth="1"/>
    <col min="1284" max="1284" width="22.554687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11.33203125" style="2" customWidth="1"/>
    <col min="1538" max="1538" width="32.88671875" style="2" customWidth="1"/>
    <col min="1539" max="1539" width="29.33203125" style="2" customWidth="1"/>
    <col min="1540" max="1540" width="22.554687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11.33203125" style="2" customWidth="1"/>
    <col min="1794" max="1794" width="32.88671875" style="2" customWidth="1"/>
    <col min="1795" max="1795" width="29.33203125" style="2" customWidth="1"/>
    <col min="1796" max="1796" width="22.554687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11.33203125" style="2" customWidth="1"/>
    <col min="2050" max="2050" width="32.88671875" style="2" customWidth="1"/>
    <col min="2051" max="2051" width="29.33203125" style="2" customWidth="1"/>
    <col min="2052" max="2052" width="22.554687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11.33203125" style="2" customWidth="1"/>
    <col min="2306" max="2306" width="32.88671875" style="2" customWidth="1"/>
    <col min="2307" max="2307" width="29.33203125" style="2" customWidth="1"/>
    <col min="2308" max="2308" width="22.554687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11.33203125" style="2" customWidth="1"/>
    <col min="2562" max="2562" width="32.88671875" style="2" customWidth="1"/>
    <col min="2563" max="2563" width="29.33203125" style="2" customWidth="1"/>
    <col min="2564" max="2564" width="22.554687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11.33203125" style="2" customWidth="1"/>
    <col min="2818" max="2818" width="32.88671875" style="2" customWidth="1"/>
    <col min="2819" max="2819" width="29.33203125" style="2" customWidth="1"/>
    <col min="2820" max="2820" width="22.554687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11.33203125" style="2" customWidth="1"/>
    <col min="3074" max="3074" width="32.88671875" style="2" customWidth="1"/>
    <col min="3075" max="3075" width="29.33203125" style="2" customWidth="1"/>
    <col min="3076" max="3076" width="22.554687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11.33203125" style="2" customWidth="1"/>
    <col min="3330" max="3330" width="32.88671875" style="2" customWidth="1"/>
    <col min="3331" max="3331" width="29.33203125" style="2" customWidth="1"/>
    <col min="3332" max="3332" width="22.554687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11.33203125" style="2" customWidth="1"/>
    <col min="3586" max="3586" width="32.88671875" style="2" customWidth="1"/>
    <col min="3587" max="3587" width="29.33203125" style="2" customWidth="1"/>
    <col min="3588" max="3588" width="22.554687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11.33203125" style="2" customWidth="1"/>
    <col min="3842" max="3842" width="32.88671875" style="2" customWidth="1"/>
    <col min="3843" max="3843" width="29.33203125" style="2" customWidth="1"/>
    <col min="3844" max="3844" width="22.554687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11.33203125" style="2" customWidth="1"/>
    <col min="4098" max="4098" width="32.88671875" style="2" customWidth="1"/>
    <col min="4099" max="4099" width="29.33203125" style="2" customWidth="1"/>
    <col min="4100" max="4100" width="22.554687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11.33203125" style="2" customWidth="1"/>
    <col min="4354" max="4354" width="32.88671875" style="2" customWidth="1"/>
    <col min="4355" max="4355" width="29.33203125" style="2" customWidth="1"/>
    <col min="4356" max="4356" width="22.554687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11.33203125" style="2" customWidth="1"/>
    <col min="4610" max="4610" width="32.88671875" style="2" customWidth="1"/>
    <col min="4611" max="4611" width="29.33203125" style="2" customWidth="1"/>
    <col min="4612" max="4612" width="22.554687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11.33203125" style="2" customWidth="1"/>
    <col min="4866" max="4866" width="32.88671875" style="2" customWidth="1"/>
    <col min="4867" max="4867" width="29.33203125" style="2" customWidth="1"/>
    <col min="4868" max="4868" width="22.554687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11.33203125" style="2" customWidth="1"/>
    <col min="5122" max="5122" width="32.88671875" style="2" customWidth="1"/>
    <col min="5123" max="5123" width="29.33203125" style="2" customWidth="1"/>
    <col min="5124" max="5124" width="22.554687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11.33203125" style="2" customWidth="1"/>
    <col min="5378" max="5378" width="32.88671875" style="2" customWidth="1"/>
    <col min="5379" max="5379" width="29.33203125" style="2" customWidth="1"/>
    <col min="5380" max="5380" width="22.554687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11.33203125" style="2" customWidth="1"/>
    <col min="5634" max="5634" width="32.88671875" style="2" customWidth="1"/>
    <col min="5635" max="5635" width="29.33203125" style="2" customWidth="1"/>
    <col min="5636" max="5636" width="22.554687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11.33203125" style="2" customWidth="1"/>
    <col min="5890" max="5890" width="32.88671875" style="2" customWidth="1"/>
    <col min="5891" max="5891" width="29.33203125" style="2" customWidth="1"/>
    <col min="5892" max="5892" width="22.554687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11.33203125" style="2" customWidth="1"/>
    <col min="6146" max="6146" width="32.88671875" style="2" customWidth="1"/>
    <col min="6147" max="6147" width="29.33203125" style="2" customWidth="1"/>
    <col min="6148" max="6148" width="22.554687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11.33203125" style="2" customWidth="1"/>
    <col min="6402" max="6402" width="32.88671875" style="2" customWidth="1"/>
    <col min="6403" max="6403" width="29.33203125" style="2" customWidth="1"/>
    <col min="6404" max="6404" width="22.554687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11.33203125" style="2" customWidth="1"/>
    <col min="6658" max="6658" width="32.88671875" style="2" customWidth="1"/>
    <col min="6659" max="6659" width="29.33203125" style="2" customWidth="1"/>
    <col min="6660" max="6660" width="22.554687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11.33203125" style="2" customWidth="1"/>
    <col min="6914" max="6914" width="32.88671875" style="2" customWidth="1"/>
    <col min="6915" max="6915" width="29.33203125" style="2" customWidth="1"/>
    <col min="6916" max="6916" width="22.554687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11.33203125" style="2" customWidth="1"/>
    <col min="7170" max="7170" width="32.88671875" style="2" customWidth="1"/>
    <col min="7171" max="7171" width="29.33203125" style="2" customWidth="1"/>
    <col min="7172" max="7172" width="22.554687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11.33203125" style="2" customWidth="1"/>
    <col min="7426" max="7426" width="32.88671875" style="2" customWidth="1"/>
    <col min="7427" max="7427" width="29.33203125" style="2" customWidth="1"/>
    <col min="7428" max="7428" width="22.554687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11.33203125" style="2" customWidth="1"/>
    <col min="7682" max="7682" width="32.88671875" style="2" customWidth="1"/>
    <col min="7683" max="7683" width="29.33203125" style="2" customWidth="1"/>
    <col min="7684" max="7684" width="22.554687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11.33203125" style="2" customWidth="1"/>
    <col min="7938" max="7938" width="32.88671875" style="2" customWidth="1"/>
    <col min="7939" max="7939" width="29.33203125" style="2" customWidth="1"/>
    <col min="7940" max="7940" width="22.554687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11.33203125" style="2" customWidth="1"/>
    <col min="8194" max="8194" width="32.88671875" style="2" customWidth="1"/>
    <col min="8195" max="8195" width="29.33203125" style="2" customWidth="1"/>
    <col min="8196" max="8196" width="22.554687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11.33203125" style="2" customWidth="1"/>
    <col min="8450" max="8450" width="32.88671875" style="2" customWidth="1"/>
    <col min="8451" max="8451" width="29.33203125" style="2" customWidth="1"/>
    <col min="8452" max="8452" width="22.554687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11.33203125" style="2" customWidth="1"/>
    <col min="8706" max="8706" width="32.88671875" style="2" customWidth="1"/>
    <col min="8707" max="8707" width="29.33203125" style="2" customWidth="1"/>
    <col min="8708" max="8708" width="22.554687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11.33203125" style="2" customWidth="1"/>
    <col min="8962" max="8962" width="32.88671875" style="2" customWidth="1"/>
    <col min="8963" max="8963" width="29.33203125" style="2" customWidth="1"/>
    <col min="8964" max="8964" width="22.554687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11.33203125" style="2" customWidth="1"/>
    <col min="9218" max="9218" width="32.88671875" style="2" customWidth="1"/>
    <col min="9219" max="9219" width="29.33203125" style="2" customWidth="1"/>
    <col min="9220" max="9220" width="22.554687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11.33203125" style="2" customWidth="1"/>
    <col min="9474" max="9474" width="32.88671875" style="2" customWidth="1"/>
    <col min="9475" max="9475" width="29.33203125" style="2" customWidth="1"/>
    <col min="9476" max="9476" width="22.554687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11.33203125" style="2" customWidth="1"/>
    <col min="9730" max="9730" width="32.88671875" style="2" customWidth="1"/>
    <col min="9731" max="9731" width="29.33203125" style="2" customWidth="1"/>
    <col min="9732" max="9732" width="22.554687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11.33203125" style="2" customWidth="1"/>
    <col min="9986" max="9986" width="32.88671875" style="2" customWidth="1"/>
    <col min="9987" max="9987" width="29.33203125" style="2" customWidth="1"/>
    <col min="9988" max="9988" width="22.554687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11.33203125" style="2" customWidth="1"/>
    <col min="10242" max="10242" width="32.88671875" style="2" customWidth="1"/>
    <col min="10243" max="10243" width="29.33203125" style="2" customWidth="1"/>
    <col min="10244" max="10244" width="22.554687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11.33203125" style="2" customWidth="1"/>
    <col min="10498" max="10498" width="32.88671875" style="2" customWidth="1"/>
    <col min="10499" max="10499" width="29.33203125" style="2" customWidth="1"/>
    <col min="10500" max="10500" width="22.554687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11.33203125" style="2" customWidth="1"/>
    <col min="10754" max="10754" width="32.88671875" style="2" customWidth="1"/>
    <col min="10755" max="10755" width="29.33203125" style="2" customWidth="1"/>
    <col min="10756" max="10756" width="22.554687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11.33203125" style="2" customWidth="1"/>
    <col min="11010" max="11010" width="32.88671875" style="2" customWidth="1"/>
    <col min="11011" max="11011" width="29.33203125" style="2" customWidth="1"/>
    <col min="11012" max="11012" width="22.554687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11.33203125" style="2" customWidth="1"/>
    <col min="11266" max="11266" width="32.88671875" style="2" customWidth="1"/>
    <col min="11267" max="11267" width="29.33203125" style="2" customWidth="1"/>
    <col min="11268" max="11268" width="22.554687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11.33203125" style="2" customWidth="1"/>
    <col min="11522" max="11522" width="32.88671875" style="2" customWidth="1"/>
    <col min="11523" max="11523" width="29.33203125" style="2" customWidth="1"/>
    <col min="11524" max="11524" width="22.554687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11.33203125" style="2" customWidth="1"/>
    <col min="11778" max="11778" width="32.88671875" style="2" customWidth="1"/>
    <col min="11779" max="11779" width="29.33203125" style="2" customWidth="1"/>
    <col min="11780" max="11780" width="22.554687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11.33203125" style="2" customWidth="1"/>
    <col min="12034" max="12034" width="32.88671875" style="2" customWidth="1"/>
    <col min="12035" max="12035" width="29.33203125" style="2" customWidth="1"/>
    <col min="12036" max="12036" width="22.554687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11.33203125" style="2" customWidth="1"/>
    <col min="12290" max="12290" width="32.88671875" style="2" customWidth="1"/>
    <col min="12291" max="12291" width="29.33203125" style="2" customWidth="1"/>
    <col min="12292" max="12292" width="22.554687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11.33203125" style="2" customWidth="1"/>
    <col min="12546" max="12546" width="32.88671875" style="2" customWidth="1"/>
    <col min="12547" max="12547" width="29.33203125" style="2" customWidth="1"/>
    <col min="12548" max="12548" width="22.554687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11.33203125" style="2" customWidth="1"/>
    <col min="12802" max="12802" width="32.88671875" style="2" customWidth="1"/>
    <col min="12803" max="12803" width="29.33203125" style="2" customWidth="1"/>
    <col min="12804" max="12804" width="22.554687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11.33203125" style="2" customWidth="1"/>
    <col min="13058" max="13058" width="32.88671875" style="2" customWidth="1"/>
    <col min="13059" max="13059" width="29.33203125" style="2" customWidth="1"/>
    <col min="13060" max="13060" width="22.554687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11.33203125" style="2" customWidth="1"/>
    <col min="13314" max="13314" width="32.88671875" style="2" customWidth="1"/>
    <col min="13315" max="13315" width="29.33203125" style="2" customWidth="1"/>
    <col min="13316" max="13316" width="22.554687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11.33203125" style="2" customWidth="1"/>
    <col min="13570" max="13570" width="32.88671875" style="2" customWidth="1"/>
    <col min="13571" max="13571" width="29.33203125" style="2" customWidth="1"/>
    <col min="13572" max="13572" width="22.554687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11.33203125" style="2" customWidth="1"/>
    <col min="13826" max="13826" width="32.88671875" style="2" customWidth="1"/>
    <col min="13827" max="13827" width="29.33203125" style="2" customWidth="1"/>
    <col min="13828" max="13828" width="22.554687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11.33203125" style="2" customWidth="1"/>
    <col min="14082" max="14082" width="32.88671875" style="2" customWidth="1"/>
    <col min="14083" max="14083" width="29.33203125" style="2" customWidth="1"/>
    <col min="14084" max="14084" width="22.554687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11.33203125" style="2" customWidth="1"/>
    <col min="14338" max="14338" width="32.88671875" style="2" customWidth="1"/>
    <col min="14339" max="14339" width="29.33203125" style="2" customWidth="1"/>
    <col min="14340" max="14340" width="22.554687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11.33203125" style="2" customWidth="1"/>
    <col min="14594" max="14594" width="32.88671875" style="2" customWidth="1"/>
    <col min="14595" max="14595" width="29.33203125" style="2" customWidth="1"/>
    <col min="14596" max="14596" width="22.554687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11.33203125" style="2" customWidth="1"/>
    <col min="14850" max="14850" width="32.88671875" style="2" customWidth="1"/>
    <col min="14851" max="14851" width="29.33203125" style="2" customWidth="1"/>
    <col min="14852" max="14852" width="22.554687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11.33203125" style="2" customWidth="1"/>
    <col min="15106" max="15106" width="32.88671875" style="2" customWidth="1"/>
    <col min="15107" max="15107" width="29.33203125" style="2" customWidth="1"/>
    <col min="15108" max="15108" width="22.554687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11.33203125" style="2" customWidth="1"/>
    <col min="15362" max="15362" width="32.88671875" style="2" customWidth="1"/>
    <col min="15363" max="15363" width="29.33203125" style="2" customWidth="1"/>
    <col min="15364" max="15364" width="22.554687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11.33203125" style="2" customWidth="1"/>
    <col min="15618" max="15618" width="32.88671875" style="2" customWidth="1"/>
    <col min="15619" max="15619" width="29.33203125" style="2" customWidth="1"/>
    <col min="15620" max="15620" width="22.554687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11.33203125" style="2" customWidth="1"/>
    <col min="15874" max="15874" width="32.88671875" style="2" customWidth="1"/>
    <col min="15875" max="15875" width="29.33203125" style="2" customWidth="1"/>
    <col min="15876" max="15876" width="22.554687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11.33203125" style="2" customWidth="1"/>
    <col min="16130" max="16130" width="32.88671875" style="2" customWidth="1"/>
    <col min="16131" max="16131" width="29.33203125" style="2" customWidth="1"/>
    <col min="16132" max="16132" width="22.554687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1208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1207</v>
      </c>
      <c r="B4" s="12" t="s">
        <v>1206</v>
      </c>
      <c r="C4" s="12" t="s">
        <v>1205</v>
      </c>
      <c r="D4" s="71">
        <v>604.51319999999998</v>
      </c>
      <c r="E4" s="14">
        <v>3120</v>
      </c>
      <c r="F4" s="70">
        <v>1886081.13</v>
      </c>
    </row>
    <row r="5" spans="1:6" ht="12.75" customHeight="1" x14ac:dyDescent="0.25">
      <c r="A5" s="8"/>
      <c r="B5" s="9"/>
      <c r="C5" s="9"/>
      <c r="D5" s="10"/>
      <c r="E5" s="69">
        <f>SUM($E$4)/1</f>
        <v>3120</v>
      </c>
      <c r="F5" s="11">
        <f>SUM($F$4)/1</f>
        <v>1886081.13</v>
      </c>
    </row>
    <row r="6" spans="1:6" ht="12.75" customHeight="1" x14ac:dyDescent="0.25">
      <c r="A6" s="72" t="s">
        <v>1201</v>
      </c>
      <c r="B6" s="12" t="s">
        <v>1200</v>
      </c>
      <c r="C6" s="12" t="s">
        <v>1204</v>
      </c>
      <c r="D6" s="71">
        <v>16250</v>
      </c>
      <c r="E6" s="14">
        <v>1</v>
      </c>
      <c r="F6" s="70">
        <v>16250</v>
      </c>
    </row>
    <row r="7" spans="1:6" ht="12.75" customHeight="1" x14ac:dyDescent="0.25">
      <c r="A7" s="72" t="s">
        <v>1201</v>
      </c>
      <c r="B7" s="12" t="s">
        <v>1200</v>
      </c>
      <c r="C7" s="12" t="s">
        <v>1203</v>
      </c>
      <c r="D7" s="71">
        <v>32441.55</v>
      </c>
      <c r="E7" s="13">
        <v>1</v>
      </c>
      <c r="F7" s="70">
        <v>32441.55</v>
      </c>
    </row>
    <row r="8" spans="1:6" ht="12.75" customHeight="1" x14ac:dyDescent="0.25">
      <c r="A8" s="72" t="s">
        <v>1201</v>
      </c>
      <c r="B8" s="12" t="s">
        <v>1200</v>
      </c>
      <c r="C8" s="12" t="s">
        <v>1202</v>
      </c>
      <c r="D8" s="71">
        <v>55252.92</v>
      </c>
      <c r="E8" s="14">
        <v>0</v>
      </c>
      <c r="F8" s="70">
        <v>0</v>
      </c>
    </row>
    <row r="9" spans="1:6" ht="12.75" customHeight="1" x14ac:dyDescent="0.25">
      <c r="A9" s="72" t="s">
        <v>1201</v>
      </c>
      <c r="B9" s="12" t="s">
        <v>1200</v>
      </c>
      <c r="C9" s="12" t="s">
        <v>1199</v>
      </c>
      <c r="D9" s="71">
        <v>13132.84</v>
      </c>
      <c r="E9" s="14">
        <v>1</v>
      </c>
      <c r="F9" s="70">
        <v>13132.84</v>
      </c>
    </row>
    <row r="10" spans="1:6" ht="12.75" customHeight="1" x14ac:dyDescent="0.25">
      <c r="A10" s="8"/>
      <c r="B10" s="9"/>
      <c r="C10" s="9"/>
      <c r="D10" s="10"/>
      <c r="E10" s="69">
        <f>SUM($E$6:$E$9)/1</f>
        <v>3</v>
      </c>
      <c r="F10" s="11">
        <f>SUM($F$6:$F$9)/1</f>
        <v>61824.39</v>
      </c>
    </row>
    <row r="11" spans="1:6" ht="12.75" customHeight="1" x14ac:dyDescent="0.25">
      <c r="A11" s="72" t="s">
        <v>1198</v>
      </c>
      <c r="B11" s="12" t="s">
        <v>1197</v>
      </c>
      <c r="C11" s="12" t="s">
        <v>1196</v>
      </c>
      <c r="D11" s="71">
        <v>183.4444</v>
      </c>
      <c r="E11" s="13">
        <v>700</v>
      </c>
      <c r="F11" s="70">
        <v>128411.08</v>
      </c>
    </row>
    <row r="12" spans="1:6" ht="12.75" customHeight="1" x14ac:dyDescent="0.25">
      <c r="A12" s="8"/>
      <c r="B12" s="9"/>
      <c r="C12" s="9"/>
      <c r="D12" s="10"/>
      <c r="E12" s="69">
        <f>SUM($E$11)/1</f>
        <v>700</v>
      </c>
      <c r="F12" s="11">
        <f>SUM($F$11)/1</f>
        <v>128411.08</v>
      </c>
    </row>
    <row r="13" spans="1:6" ht="12.75" customHeight="1" x14ac:dyDescent="0.25">
      <c r="A13" s="72" t="s">
        <v>1195</v>
      </c>
      <c r="B13" s="12" t="s">
        <v>1194</v>
      </c>
      <c r="C13" s="12" t="s">
        <v>1193</v>
      </c>
      <c r="D13" s="71">
        <v>333.3972</v>
      </c>
      <c r="E13" s="14">
        <v>3900</v>
      </c>
      <c r="F13" s="70">
        <v>1300249.03</v>
      </c>
    </row>
    <row r="14" spans="1:6" ht="12.75" customHeight="1" x14ac:dyDescent="0.25">
      <c r="A14" s="8"/>
      <c r="B14" s="9"/>
      <c r="C14" s="9"/>
      <c r="D14" s="10"/>
      <c r="E14" s="69">
        <f>SUM($E$13)/1</f>
        <v>3900</v>
      </c>
      <c r="F14" s="11">
        <f>SUM($F$13)/1</f>
        <v>1300249.03</v>
      </c>
    </row>
    <row r="15" spans="1:6" ht="12.75" customHeight="1" x14ac:dyDescent="0.25">
      <c r="A15" s="72" t="s">
        <v>1192</v>
      </c>
      <c r="B15" s="12" t="s">
        <v>1191</v>
      </c>
      <c r="C15" s="12" t="s">
        <v>1190</v>
      </c>
      <c r="D15" s="71">
        <v>399.77109999999999</v>
      </c>
      <c r="E15" s="14">
        <v>11520</v>
      </c>
      <c r="F15" s="70">
        <v>4605363.28</v>
      </c>
    </row>
    <row r="16" spans="1:6" ht="12.75" customHeight="1" x14ac:dyDescent="0.25">
      <c r="A16" s="8"/>
      <c r="B16" s="9"/>
      <c r="C16" s="9"/>
      <c r="D16" s="10"/>
      <c r="E16" s="69">
        <f>SUM($E$15)/1</f>
        <v>11520</v>
      </c>
      <c r="F16" s="11">
        <f>SUM($F$15)/1</f>
        <v>4605363.28</v>
      </c>
    </row>
    <row r="17" spans="1:6" ht="12.75" customHeight="1" x14ac:dyDescent="0.25">
      <c r="A17" s="72" t="s">
        <v>1189</v>
      </c>
      <c r="B17" s="12" t="s">
        <v>1188</v>
      </c>
      <c r="C17" s="12" t="s">
        <v>1187</v>
      </c>
      <c r="D17" s="71">
        <v>185.3159</v>
      </c>
      <c r="E17" s="14">
        <v>500</v>
      </c>
      <c r="F17" s="70">
        <v>92657.95</v>
      </c>
    </row>
    <row r="18" spans="1:6" ht="12.75" customHeight="1" x14ac:dyDescent="0.25">
      <c r="A18" s="8"/>
      <c r="B18" s="9"/>
      <c r="C18" s="9"/>
      <c r="D18" s="10"/>
      <c r="E18" s="69">
        <f>SUM($E$17)/1</f>
        <v>500</v>
      </c>
      <c r="F18" s="11">
        <f>SUM($F$17)/1</f>
        <v>92657.95</v>
      </c>
    </row>
    <row r="19" spans="1:6" ht="12.75" customHeight="1" x14ac:dyDescent="0.25">
      <c r="A19" s="72" t="s">
        <v>1186</v>
      </c>
      <c r="B19" s="12" t="s">
        <v>1185</v>
      </c>
      <c r="C19" s="12" t="s">
        <v>1184</v>
      </c>
      <c r="D19" s="71">
        <v>473.96839999999997</v>
      </c>
      <c r="E19" s="14">
        <v>1620</v>
      </c>
      <c r="F19" s="70">
        <v>767828.88</v>
      </c>
    </row>
    <row r="20" spans="1:6" ht="12.75" customHeight="1" x14ac:dyDescent="0.25">
      <c r="A20" s="8"/>
      <c r="B20" s="9"/>
      <c r="C20" s="9"/>
      <c r="D20" s="10"/>
      <c r="E20" s="69">
        <f>SUM($E$19)/1</f>
        <v>1620</v>
      </c>
      <c r="F20" s="11">
        <f>SUM($F$19)/1</f>
        <v>767828.88</v>
      </c>
    </row>
    <row r="21" spans="1:6" ht="12.75" customHeight="1" thickBot="1" x14ac:dyDescent="0.3">
      <c r="A21" s="68"/>
      <c r="B21" s="67"/>
      <c r="C21" s="67"/>
      <c r="D21" s="66"/>
      <c r="E21" s="65">
        <f>SUM($E$4:$E$20)/2</f>
        <v>21363</v>
      </c>
      <c r="F21" s="79">
        <f>SUM($F$4:$F$20)/2</f>
        <v>8842415.7399999984</v>
      </c>
    </row>
    <row r="24" spans="1:6" x14ac:dyDescent="0.25">
      <c r="E24" s="5" t="s">
        <v>183</v>
      </c>
      <c r="F24" s="3">
        <f>F4+F10+F12+F14+F18</f>
        <v>3469223.58</v>
      </c>
    </row>
    <row r="25" spans="1:6" x14ac:dyDescent="0.25">
      <c r="E25" s="5" t="s">
        <v>1183</v>
      </c>
      <c r="F25" s="3">
        <f>F16+F20</f>
        <v>5373192.1600000001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F22"/>
  <sheetViews>
    <sheetView workbookViewId="0">
      <selection activeCell="E31" sqref="E31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12.88671875" style="2" customWidth="1"/>
    <col min="258" max="258" width="32.88671875" style="2" customWidth="1"/>
    <col min="259" max="259" width="29.33203125" style="2" customWidth="1"/>
    <col min="260" max="260" width="19" style="2" customWidth="1"/>
    <col min="261" max="261" width="16.109375" style="2" customWidth="1"/>
    <col min="262" max="262" width="28.109375" style="2" customWidth="1"/>
    <col min="263" max="512" width="9.109375" style="2"/>
    <col min="513" max="513" width="12.88671875" style="2" customWidth="1"/>
    <col min="514" max="514" width="32.88671875" style="2" customWidth="1"/>
    <col min="515" max="515" width="29.33203125" style="2" customWidth="1"/>
    <col min="516" max="516" width="19" style="2" customWidth="1"/>
    <col min="517" max="517" width="16.109375" style="2" customWidth="1"/>
    <col min="518" max="518" width="28.109375" style="2" customWidth="1"/>
    <col min="519" max="768" width="9.109375" style="2"/>
    <col min="769" max="769" width="12.88671875" style="2" customWidth="1"/>
    <col min="770" max="770" width="32.88671875" style="2" customWidth="1"/>
    <col min="771" max="771" width="29.33203125" style="2" customWidth="1"/>
    <col min="772" max="772" width="19" style="2" customWidth="1"/>
    <col min="773" max="773" width="16.109375" style="2" customWidth="1"/>
    <col min="774" max="774" width="28.109375" style="2" customWidth="1"/>
    <col min="775" max="1024" width="9.109375" style="2"/>
    <col min="1025" max="1025" width="12.88671875" style="2" customWidth="1"/>
    <col min="1026" max="1026" width="32.88671875" style="2" customWidth="1"/>
    <col min="1027" max="1027" width="29.33203125" style="2" customWidth="1"/>
    <col min="1028" max="1028" width="19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12.88671875" style="2" customWidth="1"/>
    <col min="1282" max="1282" width="32.88671875" style="2" customWidth="1"/>
    <col min="1283" max="1283" width="29.33203125" style="2" customWidth="1"/>
    <col min="1284" max="1284" width="19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12.88671875" style="2" customWidth="1"/>
    <col min="1538" max="1538" width="32.88671875" style="2" customWidth="1"/>
    <col min="1539" max="1539" width="29.33203125" style="2" customWidth="1"/>
    <col min="1540" max="1540" width="19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12.88671875" style="2" customWidth="1"/>
    <col min="1794" max="1794" width="32.88671875" style="2" customWidth="1"/>
    <col min="1795" max="1795" width="29.33203125" style="2" customWidth="1"/>
    <col min="1796" max="1796" width="19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12.88671875" style="2" customWidth="1"/>
    <col min="2050" max="2050" width="32.88671875" style="2" customWidth="1"/>
    <col min="2051" max="2051" width="29.33203125" style="2" customWidth="1"/>
    <col min="2052" max="2052" width="19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12.88671875" style="2" customWidth="1"/>
    <col min="2306" max="2306" width="32.88671875" style="2" customWidth="1"/>
    <col min="2307" max="2307" width="29.33203125" style="2" customWidth="1"/>
    <col min="2308" max="2308" width="19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12.88671875" style="2" customWidth="1"/>
    <col min="2562" max="2562" width="32.88671875" style="2" customWidth="1"/>
    <col min="2563" max="2563" width="29.33203125" style="2" customWidth="1"/>
    <col min="2564" max="2564" width="19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12.88671875" style="2" customWidth="1"/>
    <col min="2818" max="2818" width="32.88671875" style="2" customWidth="1"/>
    <col min="2819" max="2819" width="29.33203125" style="2" customWidth="1"/>
    <col min="2820" max="2820" width="19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12.88671875" style="2" customWidth="1"/>
    <col min="3074" max="3074" width="32.88671875" style="2" customWidth="1"/>
    <col min="3075" max="3075" width="29.33203125" style="2" customWidth="1"/>
    <col min="3076" max="3076" width="19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12.88671875" style="2" customWidth="1"/>
    <col min="3330" max="3330" width="32.88671875" style="2" customWidth="1"/>
    <col min="3331" max="3331" width="29.33203125" style="2" customWidth="1"/>
    <col min="3332" max="3332" width="19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12.88671875" style="2" customWidth="1"/>
    <col min="3586" max="3586" width="32.88671875" style="2" customWidth="1"/>
    <col min="3587" max="3587" width="29.33203125" style="2" customWidth="1"/>
    <col min="3588" max="3588" width="19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12.88671875" style="2" customWidth="1"/>
    <col min="3842" max="3842" width="32.88671875" style="2" customWidth="1"/>
    <col min="3843" max="3843" width="29.33203125" style="2" customWidth="1"/>
    <col min="3844" max="3844" width="19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12.88671875" style="2" customWidth="1"/>
    <col min="4098" max="4098" width="32.88671875" style="2" customWidth="1"/>
    <col min="4099" max="4099" width="29.33203125" style="2" customWidth="1"/>
    <col min="4100" max="4100" width="19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12.88671875" style="2" customWidth="1"/>
    <col min="4354" max="4354" width="32.88671875" style="2" customWidth="1"/>
    <col min="4355" max="4355" width="29.33203125" style="2" customWidth="1"/>
    <col min="4356" max="4356" width="19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12.88671875" style="2" customWidth="1"/>
    <col min="4610" max="4610" width="32.88671875" style="2" customWidth="1"/>
    <col min="4611" max="4611" width="29.33203125" style="2" customWidth="1"/>
    <col min="4612" max="4612" width="19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12.88671875" style="2" customWidth="1"/>
    <col min="4866" max="4866" width="32.88671875" style="2" customWidth="1"/>
    <col min="4867" max="4867" width="29.33203125" style="2" customWidth="1"/>
    <col min="4868" max="4868" width="19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12.88671875" style="2" customWidth="1"/>
    <col min="5122" max="5122" width="32.88671875" style="2" customWidth="1"/>
    <col min="5123" max="5123" width="29.33203125" style="2" customWidth="1"/>
    <col min="5124" max="5124" width="19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12.88671875" style="2" customWidth="1"/>
    <col min="5378" max="5378" width="32.88671875" style="2" customWidth="1"/>
    <col min="5379" max="5379" width="29.33203125" style="2" customWidth="1"/>
    <col min="5380" max="5380" width="19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12.88671875" style="2" customWidth="1"/>
    <col min="5634" max="5634" width="32.88671875" style="2" customWidth="1"/>
    <col min="5635" max="5635" width="29.33203125" style="2" customWidth="1"/>
    <col min="5636" max="5636" width="19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12.88671875" style="2" customWidth="1"/>
    <col min="5890" max="5890" width="32.88671875" style="2" customWidth="1"/>
    <col min="5891" max="5891" width="29.33203125" style="2" customWidth="1"/>
    <col min="5892" max="5892" width="19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12.88671875" style="2" customWidth="1"/>
    <col min="6146" max="6146" width="32.88671875" style="2" customWidth="1"/>
    <col min="6147" max="6147" width="29.33203125" style="2" customWidth="1"/>
    <col min="6148" max="6148" width="19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12.88671875" style="2" customWidth="1"/>
    <col min="6402" max="6402" width="32.88671875" style="2" customWidth="1"/>
    <col min="6403" max="6403" width="29.33203125" style="2" customWidth="1"/>
    <col min="6404" max="6404" width="19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12.88671875" style="2" customWidth="1"/>
    <col min="6658" max="6658" width="32.88671875" style="2" customWidth="1"/>
    <col min="6659" max="6659" width="29.33203125" style="2" customWidth="1"/>
    <col min="6660" max="6660" width="19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12.88671875" style="2" customWidth="1"/>
    <col min="6914" max="6914" width="32.88671875" style="2" customWidth="1"/>
    <col min="6915" max="6915" width="29.33203125" style="2" customWidth="1"/>
    <col min="6916" max="6916" width="19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12.88671875" style="2" customWidth="1"/>
    <col min="7170" max="7170" width="32.88671875" style="2" customWidth="1"/>
    <col min="7171" max="7171" width="29.33203125" style="2" customWidth="1"/>
    <col min="7172" max="7172" width="19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12.88671875" style="2" customWidth="1"/>
    <col min="7426" max="7426" width="32.88671875" style="2" customWidth="1"/>
    <col min="7427" max="7427" width="29.33203125" style="2" customWidth="1"/>
    <col min="7428" max="7428" width="19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12.88671875" style="2" customWidth="1"/>
    <col min="7682" max="7682" width="32.88671875" style="2" customWidth="1"/>
    <col min="7683" max="7683" width="29.33203125" style="2" customWidth="1"/>
    <col min="7684" max="7684" width="19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12.88671875" style="2" customWidth="1"/>
    <col min="7938" max="7938" width="32.88671875" style="2" customWidth="1"/>
    <col min="7939" max="7939" width="29.33203125" style="2" customWidth="1"/>
    <col min="7940" max="7940" width="19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12.88671875" style="2" customWidth="1"/>
    <col min="8194" max="8194" width="32.88671875" style="2" customWidth="1"/>
    <col min="8195" max="8195" width="29.33203125" style="2" customWidth="1"/>
    <col min="8196" max="8196" width="19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12.88671875" style="2" customWidth="1"/>
    <col min="8450" max="8450" width="32.88671875" style="2" customWidth="1"/>
    <col min="8451" max="8451" width="29.33203125" style="2" customWidth="1"/>
    <col min="8452" max="8452" width="19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12.88671875" style="2" customWidth="1"/>
    <col min="8706" max="8706" width="32.88671875" style="2" customWidth="1"/>
    <col min="8707" max="8707" width="29.33203125" style="2" customWidth="1"/>
    <col min="8708" max="8708" width="19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12.88671875" style="2" customWidth="1"/>
    <col min="8962" max="8962" width="32.88671875" style="2" customWidth="1"/>
    <col min="8963" max="8963" width="29.33203125" style="2" customWidth="1"/>
    <col min="8964" max="8964" width="19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12.88671875" style="2" customWidth="1"/>
    <col min="9218" max="9218" width="32.88671875" style="2" customWidth="1"/>
    <col min="9219" max="9219" width="29.33203125" style="2" customWidth="1"/>
    <col min="9220" max="9220" width="19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12.88671875" style="2" customWidth="1"/>
    <col min="9474" max="9474" width="32.88671875" style="2" customWidth="1"/>
    <col min="9475" max="9475" width="29.33203125" style="2" customWidth="1"/>
    <col min="9476" max="9476" width="19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12.88671875" style="2" customWidth="1"/>
    <col min="9730" max="9730" width="32.88671875" style="2" customWidth="1"/>
    <col min="9731" max="9731" width="29.33203125" style="2" customWidth="1"/>
    <col min="9732" max="9732" width="19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12.88671875" style="2" customWidth="1"/>
    <col min="9986" max="9986" width="32.88671875" style="2" customWidth="1"/>
    <col min="9987" max="9987" width="29.33203125" style="2" customWidth="1"/>
    <col min="9988" max="9988" width="19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12.88671875" style="2" customWidth="1"/>
    <col min="10242" max="10242" width="32.88671875" style="2" customWidth="1"/>
    <col min="10243" max="10243" width="29.33203125" style="2" customWidth="1"/>
    <col min="10244" max="10244" width="19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12.88671875" style="2" customWidth="1"/>
    <col min="10498" max="10498" width="32.88671875" style="2" customWidth="1"/>
    <col min="10499" max="10499" width="29.33203125" style="2" customWidth="1"/>
    <col min="10500" max="10500" width="19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12.88671875" style="2" customWidth="1"/>
    <col min="10754" max="10754" width="32.88671875" style="2" customWidth="1"/>
    <col min="10755" max="10755" width="29.33203125" style="2" customWidth="1"/>
    <col min="10756" max="10756" width="19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12.88671875" style="2" customWidth="1"/>
    <col min="11010" max="11010" width="32.88671875" style="2" customWidth="1"/>
    <col min="11011" max="11011" width="29.33203125" style="2" customWidth="1"/>
    <col min="11012" max="11012" width="19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12.88671875" style="2" customWidth="1"/>
    <col min="11266" max="11266" width="32.88671875" style="2" customWidth="1"/>
    <col min="11267" max="11267" width="29.33203125" style="2" customWidth="1"/>
    <col min="11268" max="11268" width="19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12.88671875" style="2" customWidth="1"/>
    <col min="11522" max="11522" width="32.88671875" style="2" customWidth="1"/>
    <col min="11523" max="11523" width="29.33203125" style="2" customWidth="1"/>
    <col min="11524" max="11524" width="19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12.88671875" style="2" customWidth="1"/>
    <col min="11778" max="11778" width="32.88671875" style="2" customWidth="1"/>
    <col min="11779" max="11779" width="29.33203125" style="2" customWidth="1"/>
    <col min="11780" max="11780" width="19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12.88671875" style="2" customWidth="1"/>
    <col min="12034" max="12034" width="32.88671875" style="2" customWidth="1"/>
    <col min="12035" max="12035" width="29.33203125" style="2" customWidth="1"/>
    <col min="12036" max="12036" width="19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12.88671875" style="2" customWidth="1"/>
    <col min="12290" max="12290" width="32.88671875" style="2" customWidth="1"/>
    <col min="12291" max="12291" width="29.33203125" style="2" customWidth="1"/>
    <col min="12292" max="12292" width="19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12.88671875" style="2" customWidth="1"/>
    <col min="12546" max="12546" width="32.88671875" style="2" customWidth="1"/>
    <col min="12547" max="12547" width="29.33203125" style="2" customWidth="1"/>
    <col min="12548" max="12548" width="19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12.88671875" style="2" customWidth="1"/>
    <col min="12802" max="12802" width="32.88671875" style="2" customWidth="1"/>
    <col min="12803" max="12803" width="29.33203125" style="2" customWidth="1"/>
    <col min="12804" max="12804" width="19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12.88671875" style="2" customWidth="1"/>
    <col min="13058" max="13058" width="32.88671875" style="2" customWidth="1"/>
    <col min="13059" max="13059" width="29.33203125" style="2" customWidth="1"/>
    <col min="13060" max="13060" width="19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12.88671875" style="2" customWidth="1"/>
    <col min="13314" max="13314" width="32.88671875" style="2" customWidth="1"/>
    <col min="13315" max="13315" width="29.33203125" style="2" customWidth="1"/>
    <col min="13316" max="13316" width="19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12.88671875" style="2" customWidth="1"/>
    <col min="13570" max="13570" width="32.88671875" style="2" customWidth="1"/>
    <col min="13571" max="13571" width="29.33203125" style="2" customWidth="1"/>
    <col min="13572" max="13572" width="19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12.88671875" style="2" customWidth="1"/>
    <col min="13826" max="13826" width="32.88671875" style="2" customWidth="1"/>
    <col min="13827" max="13827" width="29.33203125" style="2" customWidth="1"/>
    <col min="13828" max="13828" width="19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12.88671875" style="2" customWidth="1"/>
    <col min="14082" max="14082" width="32.88671875" style="2" customWidth="1"/>
    <col min="14083" max="14083" width="29.33203125" style="2" customWidth="1"/>
    <col min="14084" max="14084" width="19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12.88671875" style="2" customWidth="1"/>
    <col min="14338" max="14338" width="32.88671875" style="2" customWidth="1"/>
    <col min="14339" max="14339" width="29.33203125" style="2" customWidth="1"/>
    <col min="14340" max="14340" width="19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12.88671875" style="2" customWidth="1"/>
    <col min="14594" max="14594" width="32.88671875" style="2" customWidth="1"/>
    <col min="14595" max="14595" width="29.33203125" style="2" customWidth="1"/>
    <col min="14596" max="14596" width="19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12.88671875" style="2" customWidth="1"/>
    <col min="14850" max="14850" width="32.88671875" style="2" customWidth="1"/>
    <col min="14851" max="14851" width="29.33203125" style="2" customWidth="1"/>
    <col min="14852" max="14852" width="19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12.88671875" style="2" customWidth="1"/>
    <col min="15106" max="15106" width="32.88671875" style="2" customWidth="1"/>
    <col min="15107" max="15107" width="29.33203125" style="2" customWidth="1"/>
    <col min="15108" max="15108" width="19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12.88671875" style="2" customWidth="1"/>
    <col min="15362" max="15362" width="32.88671875" style="2" customWidth="1"/>
    <col min="15363" max="15363" width="29.33203125" style="2" customWidth="1"/>
    <col min="15364" max="15364" width="19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12.88671875" style="2" customWidth="1"/>
    <col min="15618" max="15618" width="32.88671875" style="2" customWidth="1"/>
    <col min="15619" max="15619" width="29.33203125" style="2" customWidth="1"/>
    <col min="15620" max="15620" width="19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12.88671875" style="2" customWidth="1"/>
    <col min="15874" max="15874" width="32.88671875" style="2" customWidth="1"/>
    <col min="15875" max="15875" width="29.33203125" style="2" customWidth="1"/>
    <col min="15876" max="15876" width="19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12.88671875" style="2" customWidth="1"/>
    <col min="16130" max="16130" width="32.88671875" style="2" customWidth="1"/>
    <col min="16131" max="16131" width="29.33203125" style="2" customWidth="1"/>
    <col min="16132" max="16132" width="19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1230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1229</v>
      </c>
      <c r="B4" s="12" t="s">
        <v>1228</v>
      </c>
      <c r="C4" s="12" t="s">
        <v>1227</v>
      </c>
      <c r="D4" s="71">
        <v>362.67320000000001</v>
      </c>
      <c r="E4" s="14">
        <v>0</v>
      </c>
      <c r="F4" s="70">
        <v>0</v>
      </c>
    </row>
    <row r="5" spans="1:6" ht="12.75" customHeight="1" x14ac:dyDescent="0.25">
      <c r="A5" s="8"/>
      <c r="B5" s="9"/>
      <c r="C5" s="9"/>
      <c r="D5" s="10"/>
      <c r="E5" s="69">
        <f>SUM($E$4)/1</f>
        <v>0</v>
      </c>
      <c r="F5" s="11">
        <f>SUM($F$4)/1</f>
        <v>0</v>
      </c>
    </row>
    <row r="6" spans="1:6" ht="12.75" customHeight="1" x14ac:dyDescent="0.25">
      <c r="A6" s="72" t="s">
        <v>1226</v>
      </c>
      <c r="B6" s="12" t="s">
        <v>1225</v>
      </c>
      <c r="C6" s="12" t="s">
        <v>1212</v>
      </c>
      <c r="D6" s="71">
        <v>935.57889999999998</v>
      </c>
      <c r="E6" s="14">
        <v>3</v>
      </c>
      <c r="F6" s="70">
        <v>2806.74</v>
      </c>
    </row>
    <row r="7" spans="1:6" ht="12.75" customHeight="1" x14ac:dyDescent="0.25">
      <c r="A7" s="8"/>
      <c r="B7" s="9"/>
      <c r="C7" s="9"/>
      <c r="D7" s="10"/>
      <c r="E7" s="69">
        <f>SUM($E$6)/1</f>
        <v>3</v>
      </c>
      <c r="F7" s="11">
        <f>SUM($F$6)/1</f>
        <v>2806.74</v>
      </c>
    </row>
    <row r="8" spans="1:6" ht="12.75" customHeight="1" x14ac:dyDescent="0.25">
      <c r="A8" s="72" t="s">
        <v>1224</v>
      </c>
      <c r="B8" s="12" t="s">
        <v>1223</v>
      </c>
      <c r="C8" s="12" t="s">
        <v>1212</v>
      </c>
      <c r="D8" s="71">
        <v>599.9683</v>
      </c>
      <c r="E8" s="14">
        <v>3</v>
      </c>
      <c r="F8" s="70">
        <v>1799.9</v>
      </c>
    </row>
    <row r="9" spans="1:6" ht="12.75" customHeight="1" x14ac:dyDescent="0.25">
      <c r="A9" s="8"/>
      <c r="B9" s="9"/>
      <c r="C9" s="9"/>
      <c r="D9" s="10"/>
      <c r="E9" s="69">
        <f>SUM($E$8)/1</f>
        <v>3</v>
      </c>
      <c r="F9" s="11">
        <f>SUM($F$8)/1</f>
        <v>1799.9</v>
      </c>
    </row>
    <row r="10" spans="1:6" ht="12.75" customHeight="1" x14ac:dyDescent="0.25">
      <c r="A10" s="72" t="s">
        <v>1222</v>
      </c>
      <c r="B10" s="12" t="s">
        <v>1221</v>
      </c>
      <c r="C10" s="12" t="s">
        <v>1212</v>
      </c>
      <c r="D10" s="71">
        <v>7140.28</v>
      </c>
      <c r="E10" s="14">
        <v>7</v>
      </c>
      <c r="F10" s="70">
        <v>49981.96</v>
      </c>
    </row>
    <row r="11" spans="1:6" ht="12.75" customHeight="1" x14ac:dyDescent="0.25">
      <c r="A11" s="8"/>
      <c r="B11" s="9"/>
      <c r="C11" s="9"/>
      <c r="D11" s="10"/>
      <c r="E11" s="69">
        <f>SUM($E$10)/1</f>
        <v>7</v>
      </c>
      <c r="F11" s="11">
        <f>SUM($F$10)/1</f>
        <v>49981.96</v>
      </c>
    </row>
    <row r="12" spans="1:6" ht="12.75" customHeight="1" x14ac:dyDescent="0.25">
      <c r="A12" s="72" t="s">
        <v>1220</v>
      </c>
      <c r="B12" s="12" t="s">
        <v>1219</v>
      </c>
      <c r="C12" s="12" t="s">
        <v>1212</v>
      </c>
      <c r="D12" s="71">
        <v>6736.79</v>
      </c>
      <c r="E12" s="14">
        <v>1</v>
      </c>
      <c r="F12" s="70">
        <v>6736.79</v>
      </c>
    </row>
    <row r="13" spans="1:6" ht="12.75" customHeight="1" x14ac:dyDescent="0.25">
      <c r="A13" s="8"/>
      <c r="B13" s="9"/>
      <c r="C13" s="9"/>
      <c r="D13" s="10"/>
      <c r="E13" s="69">
        <f>SUM($E$12)/1</f>
        <v>1</v>
      </c>
      <c r="F13" s="11">
        <f>SUM($F$12)/1</f>
        <v>6736.79</v>
      </c>
    </row>
    <row r="14" spans="1:6" ht="12.75" customHeight="1" x14ac:dyDescent="0.25">
      <c r="A14" s="72" t="s">
        <v>1218</v>
      </c>
      <c r="B14" s="12" t="s">
        <v>1217</v>
      </c>
      <c r="C14" s="12" t="s">
        <v>1212</v>
      </c>
      <c r="D14" s="71">
        <v>251.42</v>
      </c>
      <c r="E14" s="14">
        <v>0</v>
      </c>
      <c r="F14" s="70">
        <v>0</v>
      </c>
    </row>
    <row r="15" spans="1:6" ht="12.75" customHeight="1" x14ac:dyDescent="0.25">
      <c r="A15" s="8"/>
      <c r="B15" s="9"/>
      <c r="C15" s="9"/>
      <c r="D15" s="10"/>
      <c r="E15" s="69">
        <f>SUM($E$14)/1</f>
        <v>0</v>
      </c>
      <c r="F15" s="11">
        <f>SUM($F$14)/1</f>
        <v>0</v>
      </c>
    </row>
    <row r="16" spans="1:6" ht="12.75" customHeight="1" x14ac:dyDescent="0.25">
      <c r="A16" s="72" t="s">
        <v>1216</v>
      </c>
      <c r="B16" s="12" t="s">
        <v>1215</v>
      </c>
      <c r="C16" s="12" t="s">
        <v>1212</v>
      </c>
      <c r="D16" s="71">
        <v>2909.32</v>
      </c>
      <c r="E16" s="14">
        <v>45</v>
      </c>
      <c r="F16" s="70">
        <v>130919.4</v>
      </c>
    </row>
    <row r="17" spans="1:6" ht="12.75" customHeight="1" x14ac:dyDescent="0.25">
      <c r="A17" s="8"/>
      <c r="B17" s="9"/>
      <c r="C17" s="9"/>
      <c r="D17" s="10"/>
      <c r="E17" s="69">
        <f>SUM($E$16)/1</f>
        <v>45</v>
      </c>
      <c r="F17" s="11">
        <f>SUM($F$16)/1</f>
        <v>130919.4</v>
      </c>
    </row>
    <row r="18" spans="1:6" ht="12.75" customHeight="1" x14ac:dyDescent="0.25">
      <c r="A18" s="72" t="s">
        <v>1214</v>
      </c>
      <c r="B18" s="12" t="s">
        <v>1213</v>
      </c>
      <c r="C18" s="12" t="s">
        <v>1212</v>
      </c>
      <c r="D18" s="71">
        <v>26.136330000000001</v>
      </c>
      <c r="E18" s="14">
        <v>0</v>
      </c>
      <c r="F18" s="70">
        <v>0</v>
      </c>
    </row>
    <row r="19" spans="1:6" ht="12.75" customHeight="1" x14ac:dyDescent="0.25">
      <c r="A19" s="8"/>
      <c r="B19" s="9"/>
      <c r="C19" s="9"/>
      <c r="D19" s="10"/>
      <c r="E19" s="69">
        <f>SUM($E$18)/1</f>
        <v>0</v>
      </c>
      <c r="F19" s="11">
        <f>SUM($F$18)/1</f>
        <v>0</v>
      </c>
    </row>
    <row r="20" spans="1:6" ht="12.75" customHeight="1" x14ac:dyDescent="0.25">
      <c r="A20" s="72" t="s">
        <v>1211</v>
      </c>
      <c r="B20" s="12" t="s">
        <v>1210</v>
      </c>
      <c r="C20" s="12" t="s">
        <v>1209</v>
      </c>
      <c r="D20" s="71">
        <v>8566.2520000000004</v>
      </c>
      <c r="E20" s="14">
        <v>0</v>
      </c>
      <c r="F20" s="70">
        <v>0</v>
      </c>
    </row>
    <row r="21" spans="1:6" ht="12.75" customHeight="1" x14ac:dyDescent="0.25">
      <c r="A21" s="8"/>
      <c r="B21" s="9"/>
      <c r="C21" s="9"/>
      <c r="D21" s="10"/>
      <c r="E21" s="69">
        <f>SUM($E$20)/1</f>
        <v>0</v>
      </c>
      <c r="F21" s="11">
        <f>SUM($F$20)/1</f>
        <v>0</v>
      </c>
    </row>
    <row r="22" spans="1:6" ht="12.75" customHeight="1" thickBot="1" x14ac:dyDescent="0.3">
      <c r="A22" s="68"/>
      <c r="B22" s="67"/>
      <c r="C22" s="67"/>
      <c r="D22" s="66"/>
      <c r="E22" s="65">
        <f>SUM($E$4:$E$21)/2</f>
        <v>59</v>
      </c>
      <c r="F22" s="79">
        <f>SUM($F$4:$F$21)/2</f>
        <v>192244.78999999998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F19"/>
  <sheetViews>
    <sheetView showZeros="0" workbookViewId="0">
      <pane ySplit="3" topLeftCell="A4" activePane="bottomLeft" state="frozen"/>
      <selection activeCell="E31" sqref="E31"/>
      <selection pane="bottomLeft" activeCell="F4" sqref="F4:F5"/>
    </sheetView>
  </sheetViews>
  <sheetFormatPr baseColWidth="10" defaultColWidth="9.109375" defaultRowHeight="13.2" x14ac:dyDescent="0.25"/>
  <cols>
    <col min="1" max="6" width="20.21875" style="2" customWidth="1"/>
    <col min="7" max="256" width="9.109375" style="2"/>
    <col min="257" max="257" width="12.109375" style="2" customWidth="1"/>
    <col min="258" max="258" width="32.88671875" style="2" customWidth="1"/>
    <col min="259" max="259" width="29.33203125" style="2" customWidth="1"/>
    <col min="260" max="260" width="24.109375" style="2" customWidth="1"/>
    <col min="261" max="261" width="16.109375" style="2" customWidth="1"/>
    <col min="262" max="262" width="28.109375" style="2" customWidth="1"/>
    <col min="263" max="512" width="9.109375" style="2"/>
    <col min="513" max="513" width="12.109375" style="2" customWidth="1"/>
    <col min="514" max="514" width="32.88671875" style="2" customWidth="1"/>
    <col min="515" max="515" width="29.33203125" style="2" customWidth="1"/>
    <col min="516" max="516" width="24.109375" style="2" customWidth="1"/>
    <col min="517" max="517" width="16.109375" style="2" customWidth="1"/>
    <col min="518" max="518" width="28.109375" style="2" customWidth="1"/>
    <col min="519" max="768" width="9.109375" style="2"/>
    <col min="769" max="769" width="12.109375" style="2" customWidth="1"/>
    <col min="770" max="770" width="32.88671875" style="2" customWidth="1"/>
    <col min="771" max="771" width="29.33203125" style="2" customWidth="1"/>
    <col min="772" max="772" width="24.109375" style="2" customWidth="1"/>
    <col min="773" max="773" width="16.109375" style="2" customWidth="1"/>
    <col min="774" max="774" width="28.109375" style="2" customWidth="1"/>
    <col min="775" max="1024" width="9.109375" style="2"/>
    <col min="1025" max="1025" width="12.109375" style="2" customWidth="1"/>
    <col min="1026" max="1026" width="32.88671875" style="2" customWidth="1"/>
    <col min="1027" max="1027" width="29.33203125" style="2" customWidth="1"/>
    <col min="1028" max="1028" width="24.109375" style="2" customWidth="1"/>
    <col min="1029" max="1029" width="16.109375" style="2" customWidth="1"/>
    <col min="1030" max="1030" width="28.109375" style="2" customWidth="1"/>
    <col min="1031" max="1280" width="9.109375" style="2"/>
    <col min="1281" max="1281" width="12.109375" style="2" customWidth="1"/>
    <col min="1282" max="1282" width="32.88671875" style="2" customWidth="1"/>
    <col min="1283" max="1283" width="29.33203125" style="2" customWidth="1"/>
    <col min="1284" max="1284" width="24.109375" style="2" customWidth="1"/>
    <col min="1285" max="1285" width="16.109375" style="2" customWidth="1"/>
    <col min="1286" max="1286" width="28.109375" style="2" customWidth="1"/>
    <col min="1287" max="1536" width="9.109375" style="2"/>
    <col min="1537" max="1537" width="12.109375" style="2" customWidth="1"/>
    <col min="1538" max="1538" width="32.88671875" style="2" customWidth="1"/>
    <col min="1539" max="1539" width="29.33203125" style="2" customWidth="1"/>
    <col min="1540" max="1540" width="24.109375" style="2" customWidth="1"/>
    <col min="1541" max="1541" width="16.109375" style="2" customWidth="1"/>
    <col min="1542" max="1542" width="28.109375" style="2" customWidth="1"/>
    <col min="1543" max="1792" width="9.109375" style="2"/>
    <col min="1793" max="1793" width="12.109375" style="2" customWidth="1"/>
    <col min="1794" max="1794" width="32.88671875" style="2" customWidth="1"/>
    <col min="1795" max="1795" width="29.33203125" style="2" customWidth="1"/>
    <col min="1796" max="1796" width="24.109375" style="2" customWidth="1"/>
    <col min="1797" max="1797" width="16.109375" style="2" customWidth="1"/>
    <col min="1798" max="1798" width="28.109375" style="2" customWidth="1"/>
    <col min="1799" max="2048" width="9.109375" style="2"/>
    <col min="2049" max="2049" width="12.109375" style="2" customWidth="1"/>
    <col min="2050" max="2050" width="32.88671875" style="2" customWidth="1"/>
    <col min="2051" max="2051" width="29.33203125" style="2" customWidth="1"/>
    <col min="2052" max="2052" width="24.109375" style="2" customWidth="1"/>
    <col min="2053" max="2053" width="16.109375" style="2" customWidth="1"/>
    <col min="2054" max="2054" width="28.109375" style="2" customWidth="1"/>
    <col min="2055" max="2304" width="9.109375" style="2"/>
    <col min="2305" max="2305" width="12.109375" style="2" customWidth="1"/>
    <col min="2306" max="2306" width="32.88671875" style="2" customWidth="1"/>
    <col min="2307" max="2307" width="29.33203125" style="2" customWidth="1"/>
    <col min="2308" max="2308" width="24.109375" style="2" customWidth="1"/>
    <col min="2309" max="2309" width="16.109375" style="2" customWidth="1"/>
    <col min="2310" max="2310" width="28.109375" style="2" customWidth="1"/>
    <col min="2311" max="2560" width="9.109375" style="2"/>
    <col min="2561" max="2561" width="12.109375" style="2" customWidth="1"/>
    <col min="2562" max="2562" width="32.88671875" style="2" customWidth="1"/>
    <col min="2563" max="2563" width="29.33203125" style="2" customWidth="1"/>
    <col min="2564" max="2564" width="24.109375" style="2" customWidth="1"/>
    <col min="2565" max="2565" width="16.109375" style="2" customWidth="1"/>
    <col min="2566" max="2566" width="28.109375" style="2" customWidth="1"/>
    <col min="2567" max="2816" width="9.109375" style="2"/>
    <col min="2817" max="2817" width="12.109375" style="2" customWidth="1"/>
    <col min="2818" max="2818" width="32.88671875" style="2" customWidth="1"/>
    <col min="2819" max="2819" width="29.33203125" style="2" customWidth="1"/>
    <col min="2820" max="2820" width="24.109375" style="2" customWidth="1"/>
    <col min="2821" max="2821" width="16.109375" style="2" customWidth="1"/>
    <col min="2822" max="2822" width="28.109375" style="2" customWidth="1"/>
    <col min="2823" max="3072" width="9.109375" style="2"/>
    <col min="3073" max="3073" width="12.109375" style="2" customWidth="1"/>
    <col min="3074" max="3074" width="32.88671875" style="2" customWidth="1"/>
    <col min="3075" max="3075" width="29.33203125" style="2" customWidth="1"/>
    <col min="3076" max="3076" width="24.109375" style="2" customWidth="1"/>
    <col min="3077" max="3077" width="16.109375" style="2" customWidth="1"/>
    <col min="3078" max="3078" width="28.109375" style="2" customWidth="1"/>
    <col min="3079" max="3328" width="9.109375" style="2"/>
    <col min="3329" max="3329" width="12.109375" style="2" customWidth="1"/>
    <col min="3330" max="3330" width="32.88671875" style="2" customWidth="1"/>
    <col min="3331" max="3331" width="29.33203125" style="2" customWidth="1"/>
    <col min="3332" max="3332" width="24.109375" style="2" customWidth="1"/>
    <col min="3333" max="3333" width="16.109375" style="2" customWidth="1"/>
    <col min="3334" max="3334" width="28.109375" style="2" customWidth="1"/>
    <col min="3335" max="3584" width="9.109375" style="2"/>
    <col min="3585" max="3585" width="12.109375" style="2" customWidth="1"/>
    <col min="3586" max="3586" width="32.88671875" style="2" customWidth="1"/>
    <col min="3587" max="3587" width="29.33203125" style="2" customWidth="1"/>
    <col min="3588" max="3588" width="24.109375" style="2" customWidth="1"/>
    <col min="3589" max="3589" width="16.109375" style="2" customWidth="1"/>
    <col min="3590" max="3590" width="28.109375" style="2" customWidth="1"/>
    <col min="3591" max="3840" width="9.109375" style="2"/>
    <col min="3841" max="3841" width="12.109375" style="2" customWidth="1"/>
    <col min="3842" max="3842" width="32.88671875" style="2" customWidth="1"/>
    <col min="3843" max="3843" width="29.33203125" style="2" customWidth="1"/>
    <col min="3844" max="3844" width="24.109375" style="2" customWidth="1"/>
    <col min="3845" max="3845" width="16.109375" style="2" customWidth="1"/>
    <col min="3846" max="3846" width="28.109375" style="2" customWidth="1"/>
    <col min="3847" max="4096" width="9.109375" style="2"/>
    <col min="4097" max="4097" width="12.109375" style="2" customWidth="1"/>
    <col min="4098" max="4098" width="32.88671875" style="2" customWidth="1"/>
    <col min="4099" max="4099" width="29.33203125" style="2" customWidth="1"/>
    <col min="4100" max="4100" width="24.109375" style="2" customWidth="1"/>
    <col min="4101" max="4101" width="16.109375" style="2" customWidth="1"/>
    <col min="4102" max="4102" width="28.109375" style="2" customWidth="1"/>
    <col min="4103" max="4352" width="9.109375" style="2"/>
    <col min="4353" max="4353" width="12.109375" style="2" customWidth="1"/>
    <col min="4354" max="4354" width="32.88671875" style="2" customWidth="1"/>
    <col min="4355" max="4355" width="29.33203125" style="2" customWidth="1"/>
    <col min="4356" max="4356" width="24.109375" style="2" customWidth="1"/>
    <col min="4357" max="4357" width="16.109375" style="2" customWidth="1"/>
    <col min="4358" max="4358" width="28.109375" style="2" customWidth="1"/>
    <col min="4359" max="4608" width="9.109375" style="2"/>
    <col min="4609" max="4609" width="12.109375" style="2" customWidth="1"/>
    <col min="4610" max="4610" width="32.88671875" style="2" customWidth="1"/>
    <col min="4611" max="4611" width="29.33203125" style="2" customWidth="1"/>
    <col min="4612" max="4612" width="24.109375" style="2" customWidth="1"/>
    <col min="4613" max="4613" width="16.109375" style="2" customWidth="1"/>
    <col min="4614" max="4614" width="28.109375" style="2" customWidth="1"/>
    <col min="4615" max="4864" width="9.109375" style="2"/>
    <col min="4865" max="4865" width="12.109375" style="2" customWidth="1"/>
    <col min="4866" max="4866" width="32.88671875" style="2" customWidth="1"/>
    <col min="4867" max="4867" width="29.33203125" style="2" customWidth="1"/>
    <col min="4868" max="4868" width="24.109375" style="2" customWidth="1"/>
    <col min="4869" max="4869" width="16.109375" style="2" customWidth="1"/>
    <col min="4870" max="4870" width="28.109375" style="2" customWidth="1"/>
    <col min="4871" max="5120" width="9.109375" style="2"/>
    <col min="5121" max="5121" width="12.109375" style="2" customWidth="1"/>
    <col min="5122" max="5122" width="32.88671875" style="2" customWidth="1"/>
    <col min="5123" max="5123" width="29.33203125" style="2" customWidth="1"/>
    <col min="5124" max="5124" width="24.109375" style="2" customWidth="1"/>
    <col min="5125" max="5125" width="16.109375" style="2" customWidth="1"/>
    <col min="5126" max="5126" width="28.109375" style="2" customWidth="1"/>
    <col min="5127" max="5376" width="9.109375" style="2"/>
    <col min="5377" max="5377" width="12.109375" style="2" customWidth="1"/>
    <col min="5378" max="5378" width="32.88671875" style="2" customWidth="1"/>
    <col min="5379" max="5379" width="29.33203125" style="2" customWidth="1"/>
    <col min="5380" max="5380" width="24.109375" style="2" customWidth="1"/>
    <col min="5381" max="5381" width="16.109375" style="2" customWidth="1"/>
    <col min="5382" max="5382" width="28.109375" style="2" customWidth="1"/>
    <col min="5383" max="5632" width="9.109375" style="2"/>
    <col min="5633" max="5633" width="12.109375" style="2" customWidth="1"/>
    <col min="5634" max="5634" width="32.88671875" style="2" customWidth="1"/>
    <col min="5635" max="5635" width="29.33203125" style="2" customWidth="1"/>
    <col min="5636" max="5636" width="24.109375" style="2" customWidth="1"/>
    <col min="5637" max="5637" width="16.109375" style="2" customWidth="1"/>
    <col min="5638" max="5638" width="28.109375" style="2" customWidth="1"/>
    <col min="5639" max="5888" width="9.109375" style="2"/>
    <col min="5889" max="5889" width="12.109375" style="2" customWidth="1"/>
    <col min="5890" max="5890" width="32.88671875" style="2" customWidth="1"/>
    <col min="5891" max="5891" width="29.33203125" style="2" customWidth="1"/>
    <col min="5892" max="5892" width="24.109375" style="2" customWidth="1"/>
    <col min="5893" max="5893" width="16.109375" style="2" customWidth="1"/>
    <col min="5894" max="5894" width="28.109375" style="2" customWidth="1"/>
    <col min="5895" max="6144" width="9.109375" style="2"/>
    <col min="6145" max="6145" width="12.109375" style="2" customWidth="1"/>
    <col min="6146" max="6146" width="32.88671875" style="2" customWidth="1"/>
    <col min="6147" max="6147" width="29.33203125" style="2" customWidth="1"/>
    <col min="6148" max="6148" width="24.109375" style="2" customWidth="1"/>
    <col min="6149" max="6149" width="16.109375" style="2" customWidth="1"/>
    <col min="6150" max="6150" width="28.109375" style="2" customWidth="1"/>
    <col min="6151" max="6400" width="9.109375" style="2"/>
    <col min="6401" max="6401" width="12.109375" style="2" customWidth="1"/>
    <col min="6402" max="6402" width="32.88671875" style="2" customWidth="1"/>
    <col min="6403" max="6403" width="29.33203125" style="2" customWidth="1"/>
    <col min="6404" max="6404" width="24.109375" style="2" customWidth="1"/>
    <col min="6405" max="6405" width="16.109375" style="2" customWidth="1"/>
    <col min="6406" max="6406" width="28.109375" style="2" customWidth="1"/>
    <col min="6407" max="6656" width="9.109375" style="2"/>
    <col min="6657" max="6657" width="12.109375" style="2" customWidth="1"/>
    <col min="6658" max="6658" width="32.88671875" style="2" customWidth="1"/>
    <col min="6659" max="6659" width="29.33203125" style="2" customWidth="1"/>
    <col min="6660" max="6660" width="24.109375" style="2" customWidth="1"/>
    <col min="6661" max="6661" width="16.109375" style="2" customWidth="1"/>
    <col min="6662" max="6662" width="28.109375" style="2" customWidth="1"/>
    <col min="6663" max="6912" width="9.109375" style="2"/>
    <col min="6913" max="6913" width="12.109375" style="2" customWidth="1"/>
    <col min="6914" max="6914" width="32.88671875" style="2" customWidth="1"/>
    <col min="6915" max="6915" width="29.33203125" style="2" customWidth="1"/>
    <col min="6916" max="6916" width="24.109375" style="2" customWidth="1"/>
    <col min="6917" max="6917" width="16.109375" style="2" customWidth="1"/>
    <col min="6918" max="6918" width="28.109375" style="2" customWidth="1"/>
    <col min="6919" max="7168" width="9.109375" style="2"/>
    <col min="7169" max="7169" width="12.109375" style="2" customWidth="1"/>
    <col min="7170" max="7170" width="32.88671875" style="2" customWidth="1"/>
    <col min="7171" max="7171" width="29.33203125" style="2" customWidth="1"/>
    <col min="7172" max="7172" width="24.109375" style="2" customWidth="1"/>
    <col min="7173" max="7173" width="16.109375" style="2" customWidth="1"/>
    <col min="7174" max="7174" width="28.109375" style="2" customWidth="1"/>
    <col min="7175" max="7424" width="9.109375" style="2"/>
    <col min="7425" max="7425" width="12.109375" style="2" customWidth="1"/>
    <col min="7426" max="7426" width="32.88671875" style="2" customWidth="1"/>
    <col min="7427" max="7427" width="29.33203125" style="2" customWidth="1"/>
    <col min="7428" max="7428" width="24.109375" style="2" customWidth="1"/>
    <col min="7429" max="7429" width="16.109375" style="2" customWidth="1"/>
    <col min="7430" max="7430" width="28.109375" style="2" customWidth="1"/>
    <col min="7431" max="7680" width="9.109375" style="2"/>
    <col min="7681" max="7681" width="12.109375" style="2" customWidth="1"/>
    <col min="7682" max="7682" width="32.88671875" style="2" customWidth="1"/>
    <col min="7683" max="7683" width="29.33203125" style="2" customWidth="1"/>
    <col min="7684" max="7684" width="24.109375" style="2" customWidth="1"/>
    <col min="7685" max="7685" width="16.109375" style="2" customWidth="1"/>
    <col min="7686" max="7686" width="28.109375" style="2" customWidth="1"/>
    <col min="7687" max="7936" width="9.109375" style="2"/>
    <col min="7937" max="7937" width="12.109375" style="2" customWidth="1"/>
    <col min="7938" max="7938" width="32.88671875" style="2" customWidth="1"/>
    <col min="7939" max="7939" width="29.33203125" style="2" customWidth="1"/>
    <col min="7940" max="7940" width="24.109375" style="2" customWidth="1"/>
    <col min="7941" max="7941" width="16.109375" style="2" customWidth="1"/>
    <col min="7942" max="7942" width="28.109375" style="2" customWidth="1"/>
    <col min="7943" max="8192" width="9.109375" style="2"/>
    <col min="8193" max="8193" width="12.109375" style="2" customWidth="1"/>
    <col min="8194" max="8194" width="32.88671875" style="2" customWidth="1"/>
    <col min="8195" max="8195" width="29.33203125" style="2" customWidth="1"/>
    <col min="8196" max="8196" width="24.109375" style="2" customWidth="1"/>
    <col min="8197" max="8197" width="16.109375" style="2" customWidth="1"/>
    <col min="8198" max="8198" width="28.109375" style="2" customWidth="1"/>
    <col min="8199" max="8448" width="9.109375" style="2"/>
    <col min="8449" max="8449" width="12.109375" style="2" customWidth="1"/>
    <col min="8450" max="8450" width="32.88671875" style="2" customWidth="1"/>
    <col min="8451" max="8451" width="29.33203125" style="2" customWidth="1"/>
    <col min="8452" max="8452" width="24.109375" style="2" customWidth="1"/>
    <col min="8453" max="8453" width="16.109375" style="2" customWidth="1"/>
    <col min="8454" max="8454" width="28.109375" style="2" customWidth="1"/>
    <col min="8455" max="8704" width="9.109375" style="2"/>
    <col min="8705" max="8705" width="12.109375" style="2" customWidth="1"/>
    <col min="8706" max="8706" width="32.88671875" style="2" customWidth="1"/>
    <col min="8707" max="8707" width="29.33203125" style="2" customWidth="1"/>
    <col min="8708" max="8708" width="24.109375" style="2" customWidth="1"/>
    <col min="8709" max="8709" width="16.109375" style="2" customWidth="1"/>
    <col min="8710" max="8710" width="28.109375" style="2" customWidth="1"/>
    <col min="8711" max="8960" width="9.109375" style="2"/>
    <col min="8961" max="8961" width="12.109375" style="2" customWidth="1"/>
    <col min="8962" max="8962" width="32.88671875" style="2" customWidth="1"/>
    <col min="8963" max="8963" width="29.33203125" style="2" customWidth="1"/>
    <col min="8964" max="8964" width="24.109375" style="2" customWidth="1"/>
    <col min="8965" max="8965" width="16.109375" style="2" customWidth="1"/>
    <col min="8966" max="8966" width="28.109375" style="2" customWidth="1"/>
    <col min="8967" max="9216" width="9.109375" style="2"/>
    <col min="9217" max="9217" width="12.109375" style="2" customWidth="1"/>
    <col min="9218" max="9218" width="32.88671875" style="2" customWidth="1"/>
    <col min="9219" max="9219" width="29.33203125" style="2" customWidth="1"/>
    <col min="9220" max="9220" width="24.109375" style="2" customWidth="1"/>
    <col min="9221" max="9221" width="16.109375" style="2" customWidth="1"/>
    <col min="9222" max="9222" width="28.109375" style="2" customWidth="1"/>
    <col min="9223" max="9472" width="9.109375" style="2"/>
    <col min="9473" max="9473" width="12.109375" style="2" customWidth="1"/>
    <col min="9474" max="9474" width="32.88671875" style="2" customWidth="1"/>
    <col min="9475" max="9475" width="29.33203125" style="2" customWidth="1"/>
    <col min="9476" max="9476" width="24.109375" style="2" customWidth="1"/>
    <col min="9477" max="9477" width="16.109375" style="2" customWidth="1"/>
    <col min="9478" max="9478" width="28.109375" style="2" customWidth="1"/>
    <col min="9479" max="9728" width="9.109375" style="2"/>
    <col min="9729" max="9729" width="12.109375" style="2" customWidth="1"/>
    <col min="9730" max="9730" width="32.88671875" style="2" customWidth="1"/>
    <col min="9731" max="9731" width="29.33203125" style="2" customWidth="1"/>
    <col min="9732" max="9732" width="24.109375" style="2" customWidth="1"/>
    <col min="9733" max="9733" width="16.109375" style="2" customWidth="1"/>
    <col min="9734" max="9734" width="28.109375" style="2" customWidth="1"/>
    <col min="9735" max="9984" width="9.109375" style="2"/>
    <col min="9985" max="9985" width="12.109375" style="2" customWidth="1"/>
    <col min="9986" max="9986" width="32.88671875" style="2" customWidth="1"/>
    <col min="9987" max="9987" width="29.33203125" style="2" customWidth="1"/>
    <col min="9988" max="9988" width="24.109375" style="2" customWidth="1"/>
    <col min="9989" max="9989" width="16.109375" style="2" customWidth="1"/>
    <col min="9990" max="9990" width="28.109375" style="2" customWidth="1"/>
    <col min="9991" max="10240" width="9.109375" style="2"/>
    <col min="10241" max="10241" width="12.109375" style="2" customWidth="1"/>
    <col min="10242" max="10242" width="32.88671875" style="2" customWidth="1"/>
    <col min="10243" max="10243" width="29.33203125" style="2" customWidth="1"/>
    <col min="10244" max="10244" width="24.109375" style="2" customWidth="1"/>
    <col min="10245" max="10245" width="16.109375" style="2" customWidth="1"/>
    <col min="10246" max="10246" width="28.109375" style="2" customWidth="1"/>
    <col min="10247" max="10496" width="9.109375" style="2"/>
    <col min="10497" max="10497" width="12.109375" style="2" customWidth="1"/>
    <col min="10498" max="10498" width="32.88671875" style="2" customWidth="1"/>
    <col min="10499" max="10499" width="29.33203125" style="2" customWidth="1"/>
    <col min="10500" max="10500" width="24.109375" style="2" customWidth="1"/>
    <col min="10501" max="10501" width="16.109375" style="2" customWidth="1"/>
    <col min="10502" max="10502" width="28.109375" style="2" customWidth="1"/>
    <col min="10503" max="10752" width="9.109375" style="2"/>
    <col min="10753" max="10753" width="12.109375" style="2" customWidth="1"/>
    <col min="10754" max="10754" width="32.88671875" style="2" customWidth="1"/>
    <col min="10755" max="10755" width="29.33203125" style="2" customWidth="1"/>
    <col min="10756" max="10756" width="24.109375" style="2" customWidth="1"/>
    <col min="10757" max="10757" width="16.109375" style="2" customWidth="1"/>
    <col min="10758" max="10758" width="28.109375" style="2" customWidth="1"/>
    <col min="10759" max="11008" width="9.109375" style="2"/>
    <col min="11009" max="11009" width="12.109375" style="2" customWidth="1"/>
    <col min="11010" max="11010" width="32.88671875" style="2" customWidth="1"/>
    <col min="11011" max="11011" width="29.33203125" style="2" customWidth="1"/>
    <col min="11012" max="11012" width="24.109375" style="2" customWidth="1"/>
    <col min="11013" max="11013" width="16.109375" style="2" customWidth="1"/>
    <col min="11014" max="11014" width="28.109375" style="2" customWidth="1"/>
    <col min="11015" max="11264" width="9.109375" style="2"/>
    <col min="11265" max="11265" width="12.109375" style="2" customWidth="1"/>
    <col min="11266" max="11266" width="32.88671875" style="2" customWidth="1"/>
    <col min="11267" max="11267" width="29.33203125" style="2" customWidth="1"/>
    <col min="11268" max="11268" width="24.109375" style="2" customWidth="1"/>
    <col min="11269" max="11269" width="16.109375" style="2" customWidth="1"/>
    <col min="11270" max="11270" width="28.109375" style="2" customWidth="1"/>
    <col min="11271" max="11520" width="9.109375" style="2"/>
    <col min="11521" max="11521" width="12.109375" style="2" customWidth="1"/>
    <col min="11522" max="11522" width="32.88671875" style="2" customWidth="1"/>
    <col min="11523" max="11523" width="29.33203125" style="2" customWidth="1"/>
    <col min="11524" max="11524" width="24.109375" style="2" customWidth="1"/>
    <col min="11525" max="11525" width="16.109375" style="2" customWidth="1"/>
    <col min="11526" max="11526" width="28.109375" style="2" customWidth="1"/>
    <col min="11527" max="11776" width="9.109375" style="2"/>
    <col min="11777" max="11777" width="12.109375" style="2" customWidth="1"/>
    <col min="11778" max="11778" width="32.88671875" style="2" customWidth="1"/>
    <col min="11779" max="11779" width="29.33203125" style="2" customWidth="1"/>
    <col min="11780" max="11780" width="24.109375" style="2" customWidth="1"/>
    <col min="11781" max="11781" width="16.109375" style="2" customWidth="1"/>
    <col min="11782" max="11782" width="28.109375" style="2" customWidth="1"/>
    <col min="11783" max="12032" width="9.109375" style="2"/>
    <col min="12033" max="12033" width="12.109375" style="2" customWidth="1"/>
    <col min="12034" max="12034" width="32.88671875" style="2" customWidth="1"/>
    <col min="12035" max="12035" width="29.33203125" style="2" customWidth="1"/>
    <col min="12036" max="12036" width="24.109375" style="2" customWidth="1"/>
    <col min="12037" max="12037" width="16.109375" style="2" customWidth="1"/>
    <col min="12038" max="12038" width="28.109375" style="2" customWidth="1"/>
    <col min="12039" max="12288" width="9.109375" style="2"/>
    <col min="12289" max="12289" width="12.109375" style="2" customWidth="1"/>
    <col min="12290" max="12290" width="32.88671875" style="2" customWidth="1"/>
    <col min="12291" max="12291" width="29.33203125" style="2" customWidth="1"/>
    <col min="12292" max="12292" width="24.109375" style="2" customWidth="1"/>
    <col min="12293" max="12293" width="16.109375" style="2" customWidth="1"/>
    <col min="12294" max="12294" width="28.109375" style="2" customWidth="1"/>
    <col min="12295" max="12544" width="9.109375" style="2"/>
    <col min="12545" max="12545" width="12.109375" style="2" customWidth="1"/>
    <col min="12546" max="12546" width="32.88671875" style="2" customWidth="1"/>
    <col min="12547" max="12547" width="29.33203125" style="2" customWidth="1"/>
    <col min="12548" max="12548" width="24.109375" style="2" customWidth="1"/>
    <col min="12549" max="12549" width="16.109375" style="2" customWidth="1"/>
    <col min="12550" max="12550" width="28.109375" style="2" customWidth="1"/>
    <col min="12551" max="12800" width="9.109375" style="2"/>
    <col min="12801" max="12801" width="12.109375" style="2" customWidth="1"/>
    <col min="12802" max="12802" width="32.88671875" style="2" customWidth="1"/>
    <col min="12803" max="12803" width="29.33203125" style="2" customWidth="1"/>
    <col min="12804" max="12804" width="24.109375" style="2" customWidth="1"/>
    <col min="12805" max="12805" width="16.109375" style="2" customWidth="1"/>
    <col min="12806" max="12806" width="28.109375" style="2" customWidth="1"/>
    <col min="12807" max="13056" width="9.109375" style="2"/>
    <col min="13057" max="13057" width="12.109375" style="2" customWidth="1"/>
    <col min="13058" max="13058" width="32.88671875" style="2" customWidth="1"/>
    <col min="13059" max="13059" width="29.33203125" style="2" customWidth="1"/>
    <col min="13060" max="13060" width="24.109375" style="2" customWidth="1"/>
    <col min="13061" max="13061" width="16.109375" style="2" customWidth="1"/>
    <col min="13062" max="13062" width="28.109375" style="2" customWidth="1"/>
    <col min="13063" max="13312" width="9.109375" style="2"/>
    <col min="13313" max="13313" width="12.109375" style="2" customWidth="1"/>
    <col min="13314" max="13314" width="32.88671875" style="2" customWidth="1"/>
    <col min="13315" max="13315" width="29.33203125" style="2" customWidth="1"/>
    <col min="13316" max="13316" width="24.109375" style="2" customWidth="1"/>
    <col min="13317" max="13317" width="16.109375" style="2" customWidth="1"/>
    <col min="13318" max="13318" width="28.109375" style="2" customWidth="1"/>
    <col min="13319" max="13568" width="9.109375" style="2"/>
    <col min="13569" max="13569" width="12.109375" style="2" customWidth="1"/>
    <col min="13570" max="13570" width="32.88671875" style="2" customWidth="1"/>
    <col min="13571" max="13571" width="29.33203125" style="2" customWidth="1"/>
    <col min="13572" max="13572" width="24.109375" style="2" customWidth="1"/>
    <col min="13573" max="13573" width="16.109375" style="2" customWidth="1"/>
    <col min="13574" max="13574" width="28.109375" style="2" customWidth="1"/>
    <col min="13575" max="13824" width="9.109375" style="2"/>
    <col min="13825" max="13825" width="12.109375" style="2" customWidth="1"/>
    <col min="13826" max="13826" width="32.88671875" style="2" customWidth="1"/>
    <col min="13827" max="13827" width="29.33203125" style="2" customWidth="1"/>
    <col min="13828" max="13828" width="24.109375" style="2" customWidth="1"/>
    <col min="13829" max="13829" width="16.109375" style="2" customWidth="1"/>
    <col min="13830" max="13830" width="28.109375" style="2" customWidth="1"/>
    <col min="13831" max="14080" width="9.109375" style="2"/>
    <col min="14081" max="14081" width="12.109375" style="2" customWidth="1"/>
    <col min="14082" max="14082" width="32.88671875" style="2" customWidth="1"/>
    <col min="14083" max="14083" width="29.33203125" style="2" customWidth="1"/>
    <col min="14084" max="14084" width="24.109375" style="2" customWidth="1"/>
    <col min="14085" max="14085" width="16.109375" style="2" customWidth="1"/>
    <col min="14086" max="14086" width="28.109375" style="2" customWidth="1"/>
    <col min="14087" max="14336" width="9.109375" style="2"/>
    <col min="14337" max="14337" width="12.109375" style="2" customWidth="1"/>
    <col min="14338" max="14338" width="32.88671875" style="2" customWidth="1"/>
    <col min="14339" max="14339" width="29.33203125" style="2" customWidth="1"/>
    <col min="14340" max="14340" width="24.109375" style="2" customWidth="1"/>
    <col min="14341" max="14341" width="16.109375" style="2" customWidth="1"/>
    <col min="14342" max="14342" width="28.109375" style="2" customWidth="1"/>
    <col min="14343" max="14592" width="9.109375" style="2"/>
    <col min="14593" max="14593" width="12.109375" style="2" customWidth="1"/>
    <col min="14594" max="14594" width="32.88671875" style="2" customWidth="1"/>
    <col min="14595" max="14595" width="29.33203125" style="2" customWidth="1"/>
    <col min="14596" max="14596" width="24.109375" style="2" customWidth="1"/>
    <col min="14597" max="14597" width="16.109375" style="2" customWidth="1"/>
    <col min="14598" max="14598" width="28.109375" style="2" customWidth="1"/>
    <col min="14599" max="14848" width="9.109375" style="2"/>
    <col min="14849" max="14849" width="12.109375" style="2" customWidth="1"/>
    <col min="14850" max="14850" width="32.88671875" style="2" customWidth="1"/>
    <col min="14851" max="14851" width="29.33203125" style="2" customWidth="1"/>
    <col min="14852" max="14852" width="24.109375" style="2" customWidth="1"/>
    <col min="14853" max="14853" width="16.109375" style="2" customWidth="1"/>
    <col min="14854" max="14854" width="28.109375" style="2" customWidth="1"/>
    <col min="14855" max="15104" width="9.109375" style="2"/>
    <col min="15105" max="15105" width="12.109375" style="2" customWidth="1"/>
    <col min="15106" max="15106" width="32.88671875" style="2" customWidth="1"/>
    <col min="15107" max="15107" width="29.33203125" style="2" customWidth="1"/>
    <col min="15108" max="15108" width="24.109375" style="2" customWidth="1"/>
    <col min="15109" max="15109" width="16.109375" style="2" customWidth="1"/>
    <col min="15110" max="15110" width="28.109375" style="2" customWidth="1"/>
    <col min="15111" max="15360" width="9.109375" style="2"/>
    <col min="15361" max="15361" width="12.109375" style="2" customWidth="1"/>
    <col min="15362" max="15362" width="32.88671875" style="2" customWidth="1"/>
    <col min="15363" max="15363" width="29.33203125" style="2" customWidth="1"/>
    <col min="15364" max="15364" width="24.109375" style="2" customWidth="1"/>
    <col min="15365" max="15365" width="16.109375" style="2" customWidth="1"/>
    <col min="15366" max="15366" width="28.109375" style="2" customWidth="1"/>
    <col min="15367" max="15616" width="9.109375" style="2"/>
    <col min="15617" max="15617" width="12.109375" style="2" customWidth="1"/>
    <col min="15618" max="15618" width="32.88671875" style="2" customWidth="1"/>
    <col min="15619" max="15619" width="29.33203125" style="2" customWidth="1"/>
    <col min="15620" max="15620" width="24.109375" style="2" customWidth="1"/>
    <col min="15621" max="15621" width="16.109375" style="2" customWidth="1"/>
    <col min="15622" max="15622" width="28.109375" style="2" customWidth="1"/>
    <col min="15623" max="15872" width="9.109375" style="2"/>
    <col min="15873" max="15873" width="12.109375" style="2" customWidth="1"/>
    <col min="15874" max="15874" width="32.88671875" style="2" customWidth="1"/>
    <col min="15875" max="15875" width="29.33203125" style="2" customWidth="1"/>
    <col min="15876" max="15876" width="24.109375" style="2" customWidth="1"/>
    <col min="15877" max="15877" width="16.109375" style="2" customWidth="1"/>
    <col min="15878" max="15878" width="28.109375" style="2" customWidth="1"/>
    <col min="15879" max="16128" width="9.109375" style="2"/>
    <col min="16129" max="16129" width="12.109375" style="2" customWidth="1"/>
    <col min="16130" max="16130" width="32.88671875" style="2" customWidth="1"/>
    <col min="16131" max="16131" width="29.33203125" style="2" customWidth="1"/>
    <col min="16132" max="16132" width="24.109375" style="2" customWidth="1"/>
    <col min="16133" max="16133" width="16.109375" style="2" customWidth="1"/>
    <col min="16134" max="16134" width="28.109375" style="2" customWidth="1"/>
    <col min="16135" max="16384" width="9.109375" style="2"/>
  </cols>
  <sheetData>
    <row r="1" spans="1:6" ht="22.5" customHeight="1" x14ac:dyDescent="0.4">
      <c r="A1" s="6" t="s">
        <v>1235</v>
      </c>
      <c r="B1" s="76"/>
      <c r="C1" s="7"/>
      <c r="D1" s="7"/>
      <c r="E1" s="7"/>
      <c r="F1" s="7"/>
    </row>
    <row r="2" spans="1:6" ht="12.75" customHeight="1" thickBot="1" x14ac:dyDescent="0.3">
      <c r="A2" s="5" t="s">
        <v>98</v>
      </c>
    </row>
    <row r="3" spans="1:6" ht="15" customHeight="1" thickBot="1" x14ac:dyDescent="0.3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5">
      <c r="A4" s="72" t="s">
        <v>1233</v>
      </c>
      <c r="B4" s="12" t="s">
        <v>1232</v>
      </c>
      <c r="C4" s="12" t="s">
        <v>1234</v>
      </c>
      <c r="D4" s="71">
        <v>316.77330000000001</v>
      </c>
      <c r="E4" s="14">
        <v>31</v>
      </c>
      <c r="F4" s="70">
        <v>9819.9699999999993</v>
      </c>
    </row>
    <row r="5" spans="1:6" ht="12.75" customHeight="1" x14ac:dyDescent="0.25">
      <c r="A5" s="72" t="s">
        <v>1233</v>
      </c>
      <c r="B5" s="12" t="s">
        <v>1232</v>
      </c>
      <c r="C5" s="12" t="s">
        <v>1231</v>
      </c>
      <c r="D5" s="71">
        <v>37.213729999999998</v>
      </c>
      <c r="E5" s="14">
        <v>2517</v>
      </c>
      <c r="F5" s="70">
        <v>93666.96</v>
      </c>
    </row>
    <row r="6" spans="1:6" ht="12.75" customHeight="1" x14ac:dyDescent="0.25">
      <c r="A6" s="8"/>
      <c r="B6" s="9"/>
      <c r="C6" s="9"/>
      <c r="D6" s="10"/>
      <c r="E6" s="69">
        <f>SUM($E$4:$E$5)/1</f>
        <v>2548</v>
      </c>
      <c r="F6" s="11">
        <f>SUM($F$4:$F$5)/1</f>
        <v>103486.93000000001</v>
      </c>
    </row>
    <row r="7" spans="1:6" ht="12.75" customHeight="1" thickBot="1" x14ac:dyDescent="0.3">
      <c r="A7" s="68"/>
      <c r="B7" s="67"/>
      <c r="C7" s="67"/>
      <c r="D7" s="66"/>
      <c r="E7" s="65">
        <f>SUM($E$4:$E$6)/2</f>
        <v>2548</v>
      </c>
      <c r="F7" s="79">
        <f>SUM($F$4:$F$6)/2</f>
        <v>103486.93000000001</v>
      </c>
    </row>
    <row r="19" spans="6:6" x14ac:dyDescent="0.25">
      <c r="F19" s="3" t="e">
        <f>#REF!+'Etat des stocks (13 STOCK CONSO'!F7+'Etat des stocks (17 STOCK CONSO'!F32+'Etat des stocks (19 STOCK DIVER'!F7+'Etat des stocks (27 STOCK PF C)'!F28+'Etat des stocks (33 STOCK RESER'!F147+'Etat des stocks (6 STOCK ENVELL'!F54+'Etat des stocks (STOCK BLANCHET'!F10+Récupéré_Feuil1!F8+Récupéré_Feuil2!F6+'Etat des stocks (STOCK BOBINES '!F102+Récupéré_Feuil3!F32+'Etat des stocks (STOCK CONSOMMA'!F42+Récupéré_Feuil4!F20+'Etat des stocks (STOCK CONTINU '!F31+'Etat des stocks (STOCK ENCRES A'!F70+Récupéré_Feuil5!F14+'Etat des stocks (STOCK ENCRES R'!F9+'Etat des stocks (STOCK FACONNAG'!F15+Récupéré_Feuil6!F64+Récupéré_Feuil7!F6+Récupéré_Feuil8!F6+'Etat des stocks (STOCK NEGOCES '!F12+'Etat des stocks (STOCK PAPIERS '!F316+'Etat des stocks (STOCK PLAQUES)'!F21+'Etat des stocks (STOCK PRODUITS'!F22+'Etat des stocks (STOCK RECEPTIO'!F7</f>
        <v>#REF!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28</vt:i4>
      </vt:variant>
      <vt:variant>
        <vt:lpstr>Plages nommées</vt:lpstr>
      </vt:variant>
      <vt:variant>
        <vt:i4>1</vt:i4>
      </vt:variant>
    </vt:vector>
  </HeadingPairs>
  <TitlesOfParts>
    <vt:vector size="29" baseType="lpstr">
      <vt:lpstr>VARIATION</vt:lpstr>
      <vt:lpstr>Synthese</vt:lpstr>
      <vt:lpstr>Etat des stocks (13 STOCK CONSO</vt:lpstr>
      <vt:lpstr>Etat des stocks (17 STOCK CONSO</vt:lpstr>
      <vt:lpstr>Etat des stocks (19 STOCK DIVER</vt:lpstr>
      <vt:lpstr>Etat des stocks (27 STOCK PF C)</vt:lpstr>
      <vt:lpstr>Etat des stocks (33 STOCK RESER</vt:lpstr>
      <vt:lpstr>Etat des stocks (6 STOCK ENVELL</vt:lpstr>
      <vt:lpstr>Etat des stocks (STOCK BLANCHET</vt:lpstr>
      <vt:lpstr>Récupéré_Feuil1</vt:lpstr>
      <vt:lpstr>Récupéré_Feuil2</vt:lpstr>
      <vt:lpstr>Etat des stocks (STOCK BOBINES </vt:lpstr>
      <vt:lpstr>Récupéré_Feuil3</vt:lpstr>
      <vt:lpstr>Etat des stocks (STOCK CONSOMMA</vt:lpstr>
      <vt:lpstr>Récupéré_Feuil4</vt:lpstr>
      <vt:lpstr>Etat des stocks (STOCK CONTINU </vt:lpstr>
      <vt:lpstr>Etat des stocks (STOCK ENCRES A</vt:lpstr>
      <vt:lpstr>Récupéré_Feuil5</vt:lpstr>
      <vt:lpstr>Etat des stocks (STOCK ENCRES R</vt:lpstr>
      <vt:lpstr>Etat des stocks (STOCK FACONNAG</vt:lpstr>
      <vt:lpstr>Récupéré_Feuil6</vt:lpstr>
      <vt:lpstr>Récupéré_Feuil7</vt:lpstr>
      <vt:lpstr>Récupéré_Feuil8</vt:lpstr>
      <vt:lpstr>Etat des stocks (STOCK NEGOCES </vt:lpstr>
      <vt:lpstr>Etat des stocks (STOCK PAPIERS </vt:lpstr>
      <vt:lpstr>Etat des stocks (STOCK PLAQUES)</vt:lpstr>
      <vt:lpstr>Etat des stocks (STOCK PRODUITS</vt:lpstr>
      <vt:lpstr>Etat des stocks (STOCK RECEPTIO</vt:lpstr>
      <vt:lpstr>VARIATION!Zone_d_impression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Dedieu</dc:creator>
  <cp:lastModifiedBy>Franck Carbonnelle</cp:lastModifiedBy>
  <dcterms:created xsi:type="dcterms:W3CDTF">2019-02-03T22:38:03Z</dcterms:created>
  <dcterms:modified xsi:type="dcterms:W3CDTF">2019-05-27T00:24:17Z</dcterms:modified>
</cp:coreProperties>
</file>