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60" yWindow="270" windowWidth="14940" windowHeight="9150"/>
  </bookViews>
  <sheets>
    <sheet name="TabConsultation" sheetId="2" r:id="rId1"/>
    <sheet name="Points de vente" sheetId="1" r:id="rId2"/>
  </sheets>
  <definedNames>
    <definedName name="_xlnm._FilterDatabase" localSheetId="1" hidden="1">'Points de vente'!$A$1:$AR$12</definedName>
    <definedName name="AdPostale">'Points de vente'!$AT$2:$AT$12</definedName>
    <definedName name="CODE_UNI">'Points de vente'!$I$2:$I$12</definedName>
    <definedName name="Etat">'Points de vente'!$A$2:$AS$12</definedName>
    <definedName name="NOM_RAISON_SOCIALE_INTITULE_COURT">'Points de vente'!$AS$2:$AS$12</definedName>
    <definedName name="NomRaisonSociale">'Points de vente'!$G$2:$G$12</definedName>
    <definedName name="PVD">'Points de vente'!$A$2:$AT$12</definedName>
    <definedName name="Pvt">'Points de vente'!$M$2:$M$12</definedName>
  </definedNames>
  <calcPr calcId="125725"/>
</workbook>
</file>

<file path=xl/calcChain.xml><?xml version="1.0" encoding="utf-8"?>
<calcChain xmlns="http://schemas.openxmlformats.org/spreadsheetml/2006/main">
  <c r="C7" i="2"/>
  <c r="C26" l="1"/>
  <c r="C25"/>
  <c r="C24"/>
  <c r="C23"/>
  <c r="C22"/>
  <c r="C21"/>
  <c r="M7"/>
  <c r="K7"/>
  <c r="I7"/>
  <c r="G7"/>
  <c r="E7"/>
  <c r="AS2" i="1"/>
  <c r="AT2"/>
  <c r="AT5" l="1"/>
  <c r="AT9"/>
  <c r="AT3"/>
  <c r="AT10"/>
  <c r="AT11"/>
  <c r="AT7"/>
  <c r="AT6"/>
  <c r="AT4"/>
  <c r="AT12"/>
  <c r="AT8"/>
  <c r="AS5" l="1"/>
  <c r="AS9"/>
  <c r="AS3"/>
  <c r="AS10"/>
  <c r="AS11"/>
  <c r="AS7"/>
  <c r="AS6"/>
  <c r="AS4"/>
  <c r="AS12"/>
  <c r="AS8"/>
  <c r="AS1"/>
  <c r="E13" i="2" l="1"/>
</calcChain>
</file>

<file path=xl/sharedStrings.xml><?xml version="1.0" encoding="utf-8"?>
<sst xmlns="http://schemas.openxmlformats.org/spreadsheetml/2006/main" count="374" uniqueCount="142">
  <si>
    <t>Etat</t>
  </si>
  <si>
    <t>DATE_MISE_EN_PRODUCTION</t>
  </si>
  <si>
    <t>DATE_DE_SUPPRESSION</t>
  </si>
  <si>
    <t>DATE_HEURE_SUSPENSION</t>
  </si>
  <si>
    <t>DATE_TRANSFERT_EFFECTIF</t>
  </si>
  <si>
    <t>CONTRAT</t>
  </si>
  <si>
    <t>NOM RAISON SOCIALE</t>
  </si>
  <si>
    <t>COMPTE_ARISTOTE</t>
  </si>
  <si>
    <t>CODE_UNI</t>
  </si>
  <si>
    <t>CODE_UNI_BUREAU_PAYEUR</t>
  </si>
  <si>
    <t>CODE_AGENCE_MERE</t>
  </si>
  <si>
    <t>INTITULE_COURT</t>
  </si>
  <si>
    <t>POINT_VENTE</t>
  </si>
  <si>
    <t>ID PERENNE</t>
  </si>
  <si>
    <t>IATA</t>
  </si>
  <si>
    <t>PCC</t>
  </si>
  <si>
    <t>REGION_SNCF</t>
  </si>
  <si>
    <t>ACV</t>
  </si>
  <si>
    <t>DCV</t>
  </si>
  <si>
    <t>NOM_DU_POINT_DE_VENTE</t>
  </si>
  <si>
    <t>NOM_COMMERCIAL_DU_PV</t>
  </si>
  <si>
    <t>NUM_ADRESSE</t>
  </si>
  <si>
    <t>RUE</t>
  </si>
  <si>
    <t>COMPLEMENT_ADRESSE 1</t>
  </si>
  <si>
    <t>COMPLEMENT_ADRESSE 2</t>
  </si>
  <si>
    <t>CODE_POSTAL</t>
  </si>
  <si>
    <t>VILLE</t>
  </si>
  <si>
    <t>PAYS</t>
  </si>
  <si>
    <t>TEL_DU_PV</t>
  </si>
  <si>
    <t>FAX_DU_PV</t>
  </si>
  <si>
    <t>RESEAUX</t>
  </si>
  <si>
    <t>SUR_RESEAUX</t>
  </si>
  <si>
    <t>TYPE DE RESEAU</t>
  </si>
  <si>
    <t>GROUPE_ACCORDS_COMMERCIAUX</t>
  </si>
  <si>
    <t>Code GAC</t>
  </si>
  <si>
    <t>NOM_DU_COMMERCIAL_DU_PV</t>
  </si>
  <si>
    <t>PRENOM_DU_COMMERCIAL_DU_PV</t>
  </si>
  <si>
    <t>CODE_DU_COMMERCIAL</t>
  </si>
  <si>
    <t>Email</t>
  </si>
  <si>
    <t>TYPE_GDS</t>
  </si>
  <si>
    <t>GDS</t>
  </si>
  <si>
    <t>SNAV</t>
  </si>
  <si>
    <t>APS</t>
  </si>
  <si>
    <t>Habilitation groupe</t>
  </si>
  <si>
    <t/>
  </si>
  <si>
    <t>Fermé</t>
  </si>
  <si>
    <t>CWT FRANCE</t>
  </si>
  <si>
    <t>RESEAU</t>
  </si>
  <si>
    <t>France</t>
  </si>
  <si>
    <t>CWT</t>
  </si>
  <si>
    <t>INTEGRE</t>
  </si>
  <si>
    <t>CWT WAGONLIT TRAVEL France</t>
  </si>
  <si>
    <t>NON</t>
  </si>
  <si>
    <t>Ouvert</t>
  </si>
  <si>
    <t>AMADEUS</t>
  </si>
  <si>
    <t>Amadeus</t>
  </si>
  <si>
    <t>CARLSON 039</t>
  </si>
  <si>
    <t>M4U0</t>
  </si>
  <si>
    <t>IDF</t>
  </si>
  <si>
    <t>CWT BULL</t>
  </si>
  <si>
    <t>Rue JEAN JAURES</t>
  </si>
  <si>
    <t>C/O BULL</t>
  </si>
  <si>
    <t>LES CLAYES SOUS BOIS</t>
  </si>
  <si>
    <t>NORD-IDF</t>
  </si>
  <si>
    <t>ASSISTANTS</t>
  </si>
  <si>
    <t>IDF09</t>
  </si>
  <si>
    <t>inconnu@sncf.fr</t>
  </si>
  <si>
    <t>PARIS</t>
  </si>
  <si>
    <t>DE JEAN</t>
  </si>
  <si>
    <t>Simon</t>
  </si>
  <si>
    <t>IDF06</t>
  </si>
  <si>
    <t>CARLSON 139</t>
  </si>
  <si>
    <t>Q3R0</t>
  </si>
  <si>
    <t>CWT FRANCE CELLULE VIP</t>
  </si>
  <si>
    <t>Avenue Pierre Lefaucheux</t>
  </si>
  <si>
    <t>CELLULE VIP</t>
  </si>
  <si>
    <t>BOULOGNE BILLANCOURT</t>
  </si>
  <si>
    <t>paris.espaceprestige.fr@contactcwt.com</t>
  </si>
  <si>
    <t>PARIS CEDEX 15</t>
  </si>
  <si>
    <t>CARLSON 155</t>
  </si>
  <si>
    <t>Q7L0</t>
  </si>
  <si>
    <t>CWT MINIST INTERIEUR</t>
  </si>
  <si>
    <t>Rue de PENTHIEVRE</t>
  </si>
  <si>
    <t>MINISTERE DE L'INTERIEUR</t>
  </si>
  <si>
    <t>cwt004165.mi@carlsonwagonlit.fr</t>
  </si>
  <si>
    <t>CARLSON 116</t>
  </si>
  <si>
    <t>R7H0</t>
  </si>
  <si>
    <t>CWT BTC PARIS OUEST</t>
  </si>
  <si>
    <t>17-19</t>
  </si>
  <si>
    <t>Rue Ernest Renan</t>
  </si>
  <si>
    <t>Immeuble EUREKA</t>
  </si>
  <si>
    <t>NANTERRE</t>
  </si>
  <si>
    <t>kering.cscnanterre.fr@contactcwt.com</t>
  </si>
  <si>
    <t>CARLSON 163</t>
  </si>
  <si>
    <t>T0Y0</t>
  </si>
  <si>
    <t>CWT ROCHE</t>
  </si>
  <si>
    <t>BD. du PARC</t>
  </si>
  <si>
    <t>C/O ROCHE</t>
  </si>
  <si>
    <t>NEUILLY SUR SEINE</t>
  </si>
  <si>
    <t>mcollomp@carlsonwagonlit.fr</t>
  </si>
  <si>
    <t>CARLSON  200</t>
  </si>
  <si>
    <t>K8A0</t>
  </si>
  <si>
    <t>CWT FRANCE KPMG</t>
  </si>
  <si>
    <t>Avenue Gambetta</t>
  </si>
  <si>
    <t>Tour EQHO KPMG SA</t>
  </si>
  <si>
    <t>CS60055</t>
  </si>
  <si>
    <t>PARIS LA DEFENSE</t>
  </si>
  <si>
    <t>kpmg.implant.fr@contactcwt.com</t>
  </si>
  <si>
    <t>CARLSON  143</t>
  </si>
  <si>
    <t>K7O0</t>
  </si>
  <si>
    <t>CWT DELOITTE TOHMATSU</t>
  </si>
  <si>
    <t>Immeuble Eureka</t>
  </si>
  <si>
    <t>deloitte.implant.fr@contactcwt.com</t>
  </si>
  <si>
    <t>CARLSON  142</t>
  </si>
  <si>
    <t>L3P0</t>
  </si>
  <si>
    <t>CWT FRANCE TV</t>
  </si>
  <si>
    <t>ESPLANADE Henri de FRANCE</t>
  </si>
  <si>
    <t>France TELEVISION</t>
  </si>
  <si>
    <t>tcohen@carlsonwagonlit.fr</t>
  </si>
  <si>
    <t>CARLSON 134</t>
  </si>
  <si>
    <t>L3L0</t>
  </si>
  <si>
    <t>CWT TECHNIP COFLEXIP</t>
  </si>
  <si>
    <t>6 - 8</t>
  </si>
  <si>
    <t>ALLEE DE L'ARCHE</t>
  </si>
  <si>
    <t>TOUR ADRIA</t>
  </si>
  <si>
    <t>C/O TECHNIP COFLEXIP</t>
  </si>
  <si>
    <t>COURBEVOIE</t>
  </si>
  <si>
    <t>kowen@carlsonwagonlit.fr</t>
  </si>
  <si>
    <t>CARLSON  202</t>
  </si>
  <si>
    <t>K8C0</t>
  </si>
  <si>
    <t>CWT BOSTON CONSULT</t>
  </si>
  <si>
    <t>37-39</t>
  </si>
  <si>
    <t>Rue de SURENES</t>
  </si>
  <si>
    <t>C/O BOSTON CONSULTING GROUP</t>
  </si>
  <si>
    <t>L3W0</t>
  </si>
  <si>
    <t>CWT L'OREAL</t>
  </si>
  <si>
    <t>Rue MARTRE</t>
  </si>
  <si>
    <t>L'OREAL</t>
  </si>
  <si>
    <t>CLICHY CEDEX</t>
  </si>
  <si>
    <t>NOM RAISON SOCIALE INTITULE_COURT</t>
  </si>
  <si>
    <t>ADRESSE_POSTAL</t>
  </si>
  <si>
    <t xml:space="preserve">CWT FRANCE </t>
  </si>
</sst>
</file>

<file path=xl/styles.xml><?xml version="1.0" encoding="utf-8"?>
<styleSheet xmlns="http://schemas.openxmlformats.org/spreadsheetml/2006/main">
  <fonts count="50">
    <font>
      <sz val="10"/>
      <name val="Arial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theme="0"/>
      <name val="Verdana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sz val="10"/>
      <name val="Arial Unicode MS"/>
      <family val="2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1" fillId="2" borderId="1" xfId="0" applyFont="1" applyFill="1" applyBorder="1" applyAlignment="1" applyProtection="1">
      <alignment horizontal="right"/>
      <protection locked="0"/>
    </xf>
    <xf numFmtId="0" fontId="12" fillId="2" borderId="1" xfId="0" applyFont="1" applyFill="1" applyBorder="1" applyAlignment="1" applyProtection="1">
      <alignment horizontal="right"/>
      <protection locked="0"/>
    </xf>
    <xf numFmtId="0" fontId="13" fillId="2" borderId="1" xfId="0" applyNumberFormat="1" applyFont="1" applyFill="1" applyBorder="1" applyAlignment="1" applyProtection="1">
      <alignment horizontal="right"/>
      <protection locked="0"/>
    </xf>
    <xf numFmtId="0" fontId="45" fillId="3" borderId="1" xfId="0" applyFont="1" applyFill="1" applyBorder="1" applyAlignment="1" applyProtection="1">
      <alignment horizontal="right"/>
      <protection locked="0"/>
    </xf>
    <xf numFmtId="0" fontId="10" fillId="2" borderId="1" xfId="0" applyNumberFormat="1" applyFont="1" applyFill="1" applyBorder="1" applyAlignment="1" applyProtection="1">
      <alignment horizontal="right"/>
      <protection locked="0"/>
    </xf>
    <xf numFmtId="0" fontId="8" fillId="2" borderId="1" xfId="0" applyNumberFormat="1" applyFont="1" applyFill="1" applyBorder="1" applyAlignment="1" applyProtection="1">
      <alignment horizontal="right"/>
      <protection locked="0"/>
    </xf>
    <xf numFmtId="0" fontId="9" fillId="2" borderId="1" xfId="0" applyNumberFormat="1" applyFont="1" applyFill="1" applyBorder="1" applyAlignment="1" applyProtection="1">
      <alignment horizontal="right"/>
      <protection locked="0"/>
    </xf>
    <xf numFmtId="0" fontId="11" fillId="2" borderId="1" xfId="0" applyNumberFormat="1" applyFon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right"/>
      <protection locked="0"/>
    </xf>
    <xf numFmtId="14" fontId="2" fillId="2" borderId="1" xfId="0" applyNumberFormat="1" applyFont="1" applyFill="1" applyBorder="1" applyAlignment="1" applyProtection="1">
      <alignment horizontal="right"/>
      <protection locked="0"/>
    </xf>
    <xf numFmtId="14" fontId="3" fillId="2" borderId="1" xfId="0" applyNumberFormat="1" applyFont="1" applyFill="1" applyBorder="1" applyAlignment="1" applyProtection="1">
      <alignment horizontal="right"/>
      <protection locked="0"/>
    </xf>
    <xf numFmtId="22" fontId="4" fillId="2" borderId="1" xfId="0" applyNumberFormat="1" applyFont="1" applyFill="1" applyBorder="1" applyAlignment="1" applyProtection="1">
      <alignment horizontal="right"/>
      <protection locked="0"/>
    </xf>
    <xf numFmtId="14" fontId="5" fillId="2" borderId="1" xfId="0" applyNumberFormat="1" applyFont="1" applyFill="1" applyBorder="1" applyAlignment="1" applyProtection="1">
      <alignment horizontal="right"/>
      <protection locked="0"/>
    </xf>
    <xf numFmtId="0" fontId="7" fillId="2" borderId="1" xfId="0" applyFont="1" applyFill="1" applyBorder="1" applyAlignment="1" applyProtection="1">
      <alignment horizontal="right"/>
      <protection locked="0"/>
    </xf>
    <xf numFmtId="0" fontId="14" fillId="2" borderId="1" xfId="0" applyNumberFormat="1" applyFont="1" applyFill="1" applyBorder="1" applyAlignment="1" applyProtection="1">
      <alignment horizontal="right"/>
      <protection locked="0"/>
    </xf>
    <xf numFmtId="0" fontId="15" fillId="2" borderId="1" xfId="0" applyNumberFormat="1" applyFont="1" applyFill="1" applyBorder="1" applyAlignment="1" applyProtection="1">
      <alignment horizontal="right"/>
      <protection locked="0"/>
    </xf>
    <xf numFmtId="0" fontId="16" fillId="2" borderId="1" xfId="0" applyFont="1" applyFill="1" applyBorder="1" applyAlignment="1" applyProtection="1">
      <alignment horizontal="right"/>
      <protection locked="0"/>
    </xf>
    <xf numFmtId="0" fontId="17" fillId="2" borderId="1" xfId="0" applyNumberFormat="1" applyFont="1" applyFill="1" applyBorder="1" applyAlignment="1" applyProtection="1">
      <alignment horizontal="right"/>
      <protection locked="0"/>
    </xf>
    <xf numFmtId="0" fontId="18" fillId="2" borderId="1" xfId="0" applyFont="1" applyFill="1" applyBorder="1" applyAlignment="1" applyProtection="1">
      <alignment horizontal="right"/>
      <protection locked="0"/>
    </xf>
    <xf numFmtId="0" fontId="19" fillId="2" borderId="1" xfId="0" applyFont="1" applyFill="1" applyBorder="1" applyAlignment="1" applyProtection="1">
      <alignment horizontal="right"/>
      <protection locked="0"/>
    </xf>
    <xf numFmtId="0" fontId="20" fillId="2" borderId="1" xfId="0" applyFont="1" applyFill="1" applyBorder="1" applyAlignment="1" applyProtection="1">
      <alignment horizontal="right"/>
      <protection locked="0"/>
    </xf>
    <xf numFmtId="0" fontId="21" fillId="2" borderId="1" xfId="0" applyFont="1" applyFill="1" applyBorder="1" applyAlignment="1" applyProtection="1">
      <alignment horizontal="right"/>
      <protection locked="0"/>
    </xf>
    <xf numFmtId="0" fontId="22" fillId="2" borderId="1" xfId="0" applyNumberFormat="1" applyFont="1" applyFill="1" applyBorder="1" applyAlignment="1" applyProtection="1">
      <alignment horizontal="right"/>
      <protection locked="0"/>
    </xf>
    <xf numFmtId="0" fontId="23" fillId="2" borderId="1" xfId="0" applyFont="1" applyFill="1" applyBorder="1" applyAlignment="1" applyProtection="1">
      <alignment horizontal="right"/>
      <protection locked="0"/>
    </xf>
    <xf numFmtId="0" fontId="24" fillId="2" borderId="1" xfId="0" applyFont="1" applyFill="1" applyBorder="1" applyAlignment="1" applyProtection="1">
      <alignment horizontal="right"/>
      <protection locked="0"/>
    </xf>
    <xf numFmtId="0" fontId="25" fillId="2" borderId="1" xfId="0" applyFont="1" applyFill="1" applyBorder="1" applyAlignment="1" applyProtection="1">
      <alignment horizontal="right"/>
      <protection locked="0"/>
    </xf>
    <xf numFmtId="0" fontId="26" fillId="2" borderId="1" xfId="0" applyNumberFormat="1" applyFont="1" applyFill="1" applyBorder="1" applyAlignment="1" applyProtection="1">
      <alignment horizontal="right"/>
      <protection locked="0"/>
    </xf>
    <xf numFmtId="0" fontId="27" fillId="2" borderId="1" xfId="0" applyFont="1" applyFill="1" applyBorder="1" applyAlignment="1" applyProtection="1">
      <alignment horizontal="right"/>
      <protection locked="0"/>
    </xf>
    <xf numFmtId="0" fontId="28" fillId="2" borderId="1" xfId="0" applyFont="1" applyFill="1" applyBorder="1" applyAlignment="1" applyProtection="1">
      <alignment horizontal="right"/>
      <protection locked="0"/>
    </xf>
    <xf numFmtId="0" fontId="29" fillId="2" borderId="1" xfId="0" applyNumberFormat="1" applyFont="1" applyFill="1" applyBorder="1" applyAlignment="1" applyProtection="1">
      <alignment horizontal="right"/>
      <protection locked="0"/>
    </xf>
    <xf numFmtId="0" fontId="30" fillId="2" borderId="1" xfId="0" applyNumberFormat="1" applyFont="1" applyFill="1" applyBorder="1" applyAlignment="1" applyProtection="1">
      <alignment horizontal="right"/>
      <protection locked="0"/>
    </xf>
    <xf numFmtId="0" fontId="31" fillId="2" borderId="1" xfId="0" applyFont="1" applyFill="1" applyBorder="1" applyAlignment="1" applyProtection="1">
      <alignment horizontal="right"/>
      <protection locked="0"/>
    </xf>
    <xf numFmtId="0" fontId="32" fillId="2" borderId="1" xfId="0" applyFont="1" applyFill="1" applyBorder="1" applyAlignment="1" applyProtection="1">
      <alignment horizontal="right"/>
      <protection locked="0"/>
    </xf>
    <xf numFmtId="0" fontId="33" fillId="2" borderId="1" xfId="0" applyFont="1" applyFill="1" applyBorder="1" applyAlignment="1" applyProtection="1">
      <alignment horizontal="right"/>
      <protection locked="0"/>
    </xf>
    <xf numFmtId="0" fontId="34" fillId="2" borderId="1" xfId="0" applyFont="1" applyFill="1" applyBorder="1" applyAlignment="1" applyProtection="1">
      <alignment horizontal="right"/>
      <protection locked="0"/>
    </xf>
    <xf numFmtId="0" fontId="35" fillId="2" borderId="1" xfId="0" applyNumberFormat="1" applyFont="1" applyFill="1" applyBorder="1" applyAlignment="1" applyProtection="1">
      <alignment horizontal="right"/>
      <protection locked="0"/>
    </xf>
    <xf numFmtId="0" fontId="36" fillId="2" borderId="1" xfId="0" applyFont="1" applyFill="1" applyBorder="1" applyAlignment="1" applyProtection="1">
      <alignment horizontal="right"/>
      <protection locked="0"/>
    </xf>
    <xf numFmtId="0" fontId="37" fillId="2" borderId="1" xfId="0" applyFont="1" applyFill="1" applyBorder="1" applyAlignment="1" applyProtection="1">
      <alignment horizontal="right"/>
      <protection locked="0"/>
    </xf>
    <xf numFmtId="0" fontId="38" fillId="2" borderId="1" xfId="0" applyFont="1" applyFill="1" applyBorder="1" applyAlignment="1" applyProtection="1">
      <alignment horizontal="right"/>
      <protection locked="0"/>
    </xf>
    <xf numFmtId="0" fontId="39" fillId="2" borderId="1" xfId="0" applyFont="1" applyFill="1" applyBorder="1" applyAlignment="1" applyProtection="1">
      <alignment horizontal="right"/>
      <protection locked="0"/>
    </xf>
    <xf numFmtId="0" fontId="40" fillId="2" borderId="1" xfId="0" applyFont="1" applyFill="1" applyBorder="1" applyAlignment="1" applyProtection="1">
      <alignment horizontal="right"/>
      <protection locked="0"/>
    </xf>
    <xf numFmtId="0" fontId="41" fillId="2" borderId="1" xfId="0" applyFont="1" applyFill="1" applyBorder="1" applyAlignment="1" applyProtection="1">
      <alignment horizontal="right"/>
      <protection locked="0"/>
    </xf>
    <xf numFmtId="0" fontId="42" fillId="2" borderId="1" xfId="0" applyFont="1" applyFill="1" applyBorder="1" applyAlignment="1" applyProtection="1">
      <alignment horizontal="right"/>
      <protection locked="0"/>
    </xf>
    <xf numFmtId="0" fontId="43" fillId="2" borderId="1" xfId="0" applyFont="1" applyFill="1" applyBorder="1" applyAlignment="1" applyProtection="1">
      <alignment horizontal="right"/>
      <protection locked="0"/>
    </xf>
    <xf numFmtId="0" fontId="44" fillId="2" borderId="1" xfId="0" applyFont="1" applyFill="1" applyBorder="1" applyAlignment="1" applyProtection="1">
      <alignment horizontal="right"/>
      <protection locked="0"/>
    </xf>
    <xf numFmtId="0" fontId="22" fillId="2" borderId="1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46" fillId="0" borderId="0" xfId="0" applyFont="1" applyAlignment="1">
      <alignment horizontal="center"/>
    </xf>
    <xf numFmtId="0" fontId="47" fillId="4" borderId="0" xfId="0" applyFont="1" applyFill="1" applyAlignment="1">
      <alignment horizontal="center"/>
    </xf>
    <xf numFmtId="0" fontId="45" fillId="3" borderId="1" xfId="0" applyFont="1" applyFill="1" applyBorder="1" applyAlignment="1" applyProtection="1">
      <alignment horizontal="center" wrapText="1"/>
      <protection locked="0"/>
    </xf>
    <xf numFmtId="0" fontId="45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5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45" fillId="3" borderId="1" xfId="0" applyFont="1" applyFill="1" applyBorder="1" applyAlignment="1" applyProtection="1">
      <alignment horizontal="center"/>
      <protection locked="0"/>
    </xf>
    <xf numFmtId="0" fontId="48" fillId="0" borderId="0" xfId="0" quotePrefix="1" applyFont="1"/>
    <xf numFmtId="0" fontId="45" fillId="3" borderId="0" xfId="0" applyFont="1" applyFill="1" applyBorder="1" applyAlignment="1" applyProtection="1">
      <alignment wrapText="1"/>
      <protection locked="0"/>
    </xf>
    <xf numFmtId="0" fontId="47" fillId="4" borderId="0" xfId="0" quotePrefix="1" applyFont="1" applyFill="1" applyAlignment="1">
      <alignment horizontal="center"/>
    </xf>
    <xf numFmtId="0" fontId="0" fillId="0" borderId="0" xfId="0" quotePrefix="1"/>
    <xf numFmtId="0" fontId="49" fillId="0" borderId="0" xfId="0" quotePrefix="1" applyFont="1"/>
    <xf numFmtId="0" fontId="49" fillId="0" borderId="0" xfId="0" applyFont="1"/>
    <xf numFmtId="0" fontId="13" fillId="5" borderId="1" xfId="0" applyNumberFormat="1" applyFont="1" applyFill="1" applyBorder="1" applyAlignment="1" applyProtection="1">
      <alignment horizontal="right"/>
      <protection locked="0"/>
    </xf>
    <xf numFmtId="0" fontId="47" fillId="4" borderId="0" xfId="0" applyFont="1" applyFill="1" applyAlignment="1">
      <alignment horizontal="center" vertical="top"/>
    </xf>
    <xf numFmtId="0" fontId="45" fillId="3" borderId="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M37"/>
  <sheetViews>
    <sheetView tabSelected="1" zoomScale="80" zoomScaleNormal="80" workbookViewId="0">
      <selection activeCell="C37" sqref="C37"/>
    </sheetView>
  </sheetViews>
  <sheetFormatPr baseColWidth="10" defaultRowHeight="12.75"/>
  <cols>
    <col min="1" max="1" width="44.28515625" customWidth="1"/>
    <col min="2" max="2" width="7.7109375" customWidth="1"/>
    <col min="3" max="3" width="53.28515625" customWidth="1"/>
    <col min="4" max="4" width="5.5703125" customWidth="1"/>
    <col min="5" max="5" width="22.140625" customWidth="1"/>
    <col min="6" max="6" width="7.28515625" customWidth="1"/>
    <col min="7" max="7" width="27" customWidth="1"/>
    <col min="8" max="8" width="7.7109375" customWidth="1"/>
    <col min="9" max="9" width="22.7109375" bestFit="1" customWidth="1"/>
    <col min="10" max="10" width="7.42578125" customWidth="1"/>
    <col min="11" max="11" width="19.140625" bestFit="1" customWidth="1"/>
    <col min="12" max="12" width="7" customWidth="1"/>
    <col min="13" max="13" width="21.140625" bestFit="1" customWidth="1"/>
    <col min="15" max="15" width="12" bestFit="1" customWidth="1"/>
    <col min="17" max="17" width="15.42578125" bestFit="1" customWidth="1"/>
    <col min="19" max="19" width="14.28515625" customWidth="1"/>
  </cols>
  <sheetData>
    <row r="5" spans="1:13">
      <c r="A5" s="52" t="s">
        <v>12</v>
      </c>
      <c r="B5" s="53"/>
      <c r="C5" s="54" t="s">
        <v>139</v>
      </c>
      <c r="D5" s="53"/>
      <c r="E5" s="52" t="s">
        <v>8</v>
      </c>
      <c r="F5" s="53"/>
      <c r="G5" s="52" t="s">
        <v>14</v>
      </c>
      <c r="H5" s="55"/>
      <c r="I5" s="52" t="s">
        <v>7</v>
      </c>
      <c r="J5" s="53"/>
      <c r="K5" s="52" t="s">
        <v>0</v>
      </c>
      <c r="L5" s="53"/>
      <c r="M5" s="52" t="s">
        <v>5</v>
      </c>
    </row>
    <row r="6" spans="1:13">
      <c r="A6" s="3"/>
    </row>
    <row r="7" spans="1:13" ht="15">
      <c r="A7" s="50"/>
      <c r="B7" s="49"/>
      <c r="C7" s="59" t="str">
        <f>IFERROR(INDEX(Etat,MATCH($A$7,Pvt,0),7),"")</f>
        <v/>
      </c>
      <c r="D7" s="49"/>
      <c r="E7" s="50" t="str">
        <f>IFERROR(INDEX(Etat,MATCH($A$7,Pvt,0),12),"")</f>
        <v/>
      </c>
      <c r="F7" s="49"/>
      <c r="G7" s="50" t="str">
        <f>IFERROR(INDEX(Etat,MATCH($A$7,Pvt,0),15),"")</f>
        <v/>
      </c>
      <c r="H7" s="49"/>
      <c r="I7" s="50" t="str">
        <f>IFERROR(INDEX(Etat,MATCH($A$7,Pvt,0),8),"")</f>
        <v/>
      </c>
      <c r="J7" s="49"/>
      <c r="K7" s="50" t="str">
        <f>IFERROR(INDEX(Etat,MATCH($A$7,Pvt,0),1),"")</f>
        <v/>
      </c>
      <c r="L7" s="49"/>
      <c r="M7" s="50" t="str">
        <f>IFERROR(INDEX(Etat,MATCH($A$7,Pvt,0),6),"")</f>
        <v/>
      </c>
    </row>
    <row r="11" spans="1:13">
      <c r="A11" s="51" t="s">
        <v>139</v>
      </c>
    </row>
    <row r="13" spans="1:13" ht="15">
      <c r="A13" s="50" t="s">
        <v>141</v>
      </c>
      <c r="C13" s="61"/>
      <c r="D13" s="62"/>
      <c r="E13" s="62" t="str">
        <f>IF(ISBLANK($A$7),INDEX(Etat,MATCH($A$13,NOM_RAISON_SOCIALE_INTITULE_COURT,0),1),INDEX(Etat,MATCH($A$7,Pvt,0),12))</f>
        <v>Fermé</v>
      </c>
    </row>
    <row r="14" spans="1:13">
      <c r="C14" s="61"/>
      <c r="D14" s="62"/>
      <c r="E14" s="62"/>
    </row>
    <row r="15" spans="1:13">
      <c r="C15" s="62"/>
      <c r="D15" s="62"/>
      <c r="E15" s="62"/>
    </row>
    <row r="16" spans="1:13" ht="15">
      <c r="A16" s="57"/>
      <c r="G16" s="48"/>
    </row>
    <row r="17" spans="1:7" ht="15">
      <c r="A17" s="57"/>
    </row>
    <row r="18" spans="1:7" ht="15">
      <c r="A18" s="57"/>
      <c r="C18" s="65" t="s">
        <v>140</v>
      </c>
      <c r="D18" s="65"/>
      <c r="E18" s="65"/>
      <c r="F18" s="65"/>
      <c r="G18" s="65"/>
    </row>
    <row r="19" spans="1:7" ht="15">
      <c r="A19" s="57"/>
      <c r="C19" s="65"/>
      <c r="D19" s="65"/>
      <c r="E19" s="65"/>
      <c r="F19" s="65"/>
      <c r="G19" s="65"/>
    </row>
    <row r="20" spans="1:7" ht="15">
      <c r="A20" s="57"/>
      <c r="C20" s="65"/>
      <c r="D20" s="65"/>
      <c r="E20" s="65"/>
      <c r="F20" s="65"/>
      <c r="G20" s="65"/>
    </row>
    <row r="21" spans="1:7" ht="15">
      <c r="A21" s="57"/>
      <c r="C21" s="64" t="str">
        <f>IFERROR(INDEX(Etat,MATCH($A$7,Pvt,0),21),"")</f>
        <v/>
      </c>
      <c r="D21" s="64"/>
      <c r="E21" s="64"/>
      <c r="F21" s="64"/>
      <c r="G21" s="64"/>
    </row>
    <row r="22" spans="1:7" ht="15">
      <c r="C22" s="64" t="str">
        <f>IFERROR(INDEX(Etat,MATCH($A$7,Pvt,0),23),"")</f>
        <v/>
      </c>
      <c r="D22" s="64"/>
      <c r="E22" s="64"/>
      <c r="F22" s="64"/>
      <c r="G22" s="64"/>
    </row>
    <row r="23" spans="1:7" ht="15">
      <c r="C23" s="64" t="str">
        <f>IFERROR(INDEX(Etat,MATCH($A$7,Pvt,0),24),"")</f>
        <v/>
      </c>
      <c r="D23" s="64"/>
      <c r="E23" s="64"/>
      <c r="F23" s="64"/>
      <c r="G23" s="64"/>
    </row>
    <row r="24" spans="1:7" ht="15">
      <c r="C24" s="64" t="str">
        <f>IFERROR(INDEX(Etat,MATCH($A$7,Pvt,0),26),"")</f>
        <v/>
      </c>
      <c r="D24" s="64"/>
      <c r="E24" s="64"/>
      <c r="F24" s="64"/>
      <c r="G24" s="64"/>
    </row>
    <row r="25" spans="1:7" ht="15">
      <c r="C25" s="64" t="str">
        <f>IFERROR(INDEX(Etat,MATCH($A$7,Pvt,0),27),"")</f>
        <v/>
      </c>
      <c r="D25" s="64"/>
      <c r="E25" s="64"/>
      <c r="F25" s="64"/>
      <c r="G25" s="64"/>
    </row>
    <row r="26" spans="1:7" ht="15">
      <c r="C26" s="64" t="str">
        <f>IFERROR(INDEX(Etat,MATCH($A$7,Pvt,0),28),"")</f>
        <v/>
      </c>
      <c r="D26" s="64"/>
      <c r="E26" s="64"/>
      <c r="F26" s="64"/>
      <c r="G26" s="64"/>
    </row>
    <row r="27" spans="1:7" ht="15">
      <c r="A27" s="57"/>
      <c r="C27" s="58"/>
      <c r="D27" s="58"/>
      <c r="E27" s="58"/>
      <c r="F27" s="58"/>
      <c r="G27" s="58"/>
    </row>
    <row r="31" spans="1:7" ht="15">
      <c r="A31" s="57"/>
    </row>
    <row r="32" spans="1:7" ht="15">
      <c r="A32" s="57"/>
    </row>
    <row r="33" spans="3:3">
      <c r="C33" s="60"/>
    </row>
    <row r="37" spans="3:3">
      <c r="C37" s="60"/>
    </row>
  </sheetData>
  <mergeCells count="7">
    <mergeCell ref="C26:G26"/>
    <mergeCell ref="C18:G20"/>
    <mergeCell ref="C23:G23"/>
    <mergeCell ref="C22:G22"/>
    <mergeCell ref="C21:G21"/>
    <mergeCell ref="C24:G24"/>
    <mergeCell ref="C25:G25"/>
  </mergeCells>
  <dataValidations count="1">
    <dataValidation type="list" allowBlank="1" showInputMessage="1" showErrorMessage="1" sqref="A13">
      <formula1>NOM_RAISON_SOCIALE_INTITULE_COURT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T12"/>
  <sheetViews>
    <sheetView topLeftCell="F1" zoomScale="80" zoomScaleNormal="80" workbookViewId="0">
      <pane ySplit="1" topLeftCell="A2" activePane="bottomLeft" state="frozen"/>
      <selection pane="bottomLeft" activeCell="H26" sqref="H26"/>
    </sheetView>
  </sheetViews>
  <sheetFormatPr baseColWidth="10" defaultColWidth="9.140625" defaultRowHeight="12.75" outlineLevelCol="2"/>
  <cols>
    <col min="1" max="1" width="24.140625" customWidth="1"/>
    <col min="2" max="2" width="35.42578125" customWidth="1" outlineLevel="1"/>
    <col min="3" max="3" width="29.5703125" customWidth="1" outlineLevel="1"/>
    <col min="4" max="4" width="13.42578125" customWidth="1" outlineLevel="1"/>
    <col min="5" max="5" width="19.28515625" customWidth="1" outlineLevel="1"/>
    <col min="6" max="6" width="15.28515625" customWidth="1"/>
    <col min="7" max="7" width="72.85546875" bestFit="1" customWidth="1"/>
    <col min="8" max="8" width="23.28515625" customWidth="1"/>
    <col min="9" max="9" width="17.5703125" customWidth="1"/>
    <col min="10" max="10" width="11" customWidth="1"/>
    <col min="11" max="11" width="8.140625" customWidth="1"/>
    <col min="12" max="12" width="21.140625" customWidth="1"/>
    <col min="13" max="13" width="17.140625" customWidth="1"/>
    <col min="14" max="14" width="15.140625" hidden="1" customWidth="1" outlineLevel="2"/>
    <col min="15" max="15" width="12.5703125" customWidth="1" collapsed="1"/>
    <col min="16" max="16" width="8.5703125" customWidth="1"/>
    <col min="17" max="17" width="6.85546875" customWidth="1" outlineLevel="1"/>
    <col min="18" max="18" width="14.85546875" customWidth="1" outlineLevel="1"/>
    <col min="19" max="19" width="7.5703125" customWidth="1" outlineLevel="1"/>
    <col min="20" max="20" width="43" customWidth="1"/>
    <col min="21" max="21" width="45.85546875" customWidth="1"/>
    <col min="22" max="22" width="37.28515625" customWidth="1" outlineLevel="1"/>
    <col min="23" max="23" width="61" customWidth="1" outlineLevel="1"/>
    <col min="24" max="24" width="54.5703125" customWidth="1" outlineLevel="1"/>
    <col min="25" max="25" width="52.28515625" customWidth="1" outlineLevel="1"/>
    <col min="26" max="26" width="17.5703125" customWidth="1" outlineLevel="1"/>
    <col min="27" max="27" width="50.28515625" customWidth="1" outlineLevel="1"/>
    <col min="28" max="28" width="23.42578125" customWidth="1" outlineLevel="1"/>
    <col min="29" max="29" width="28.42578125" customWidth="1" outlineLevel="1"/>
    <col min="30" max="30" width="24.85546875" customWidth="1" outlineLevel="1"/>
    <col min="31" max="31" width="33.140625" customWidth="1" outlineLevel="1"/>
    <col min="32" max="32" width="20.140625" customWidth="1" outlineLevel="1"/>
    <col min="33" max="33" width="20.28515625" customWidth="1" outlineLevel="1"/>
    <col min="34" max="34" width="71.28515625" customWidth="1"/>
    <col min="35" max="35" width="12" customWidth="1" outlineLevel="1"/>
    <col min="36" max="36" width="36.85546875" customWidth="1" outlineLevel="1"/>
    <col min="37" max="37" width="41.28515625" customWidth="1" outlineLevel="1"/>
    <col min="38" max="38" width="28.7109375" customWidth="1" outlineLevel="1"/>
    <col min="39" max="39" width="59.42578125" customWidth="1" outlineLevel="1"/>
    <col min="40" max="40" width="16" customWidth="1" outlineLevel="1"/>
    <col min="41" max="41" width="48.42578125" customWidth="1" outlineLevel="1"/>
    <col min="42" max="42" width="7.42578125" customWidth="1" outlineLevel="1"/>
    <col min="43" max="43" width="6.140625" customWidth="1" outlineLevel="1"/>
    <col min="44" max="44" width="22.85546875" customWidth="1" outlineLevel="1"/>
    <col min="45" max="45" width="46.28515625" customWidth="1"/>
    <col min="46" max="46" width="95.85546875" customWidth="1"/>
  </cols>
  <sheetData>
    <row r="1" spans="1:4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tr">
        <f t="shared" ref="AS1:AS12" si="0">G1&amp;" "&amp;L1</f>
        <v>NOM RAISON SOCIALE INTITULE_COURT</v>
      </c>
      <c r="AT1" s="56" t="s">
        <v>140</v>
      </c>
    </row>
    <row r="2" spans="1:46">
      <c r="A2" s="9" t="s">
        <v>45</v>
      </c>
      <c r="B2" s="10">
        <v>34486</v>
      </c>
      <c r="C2" s="11">
        <v>42277</v>
      </c>
      <c r="D2" s="12" t="s">
        <v>44</v>
      </c>
      <c r="E2" s="13" t="s">
        <v>44</v>
      </c>
      <c r="F2" s="47">
        <v>1001</v>
      </c>
      <c r="G2" s="14" t="s">
        <v>46</v>
      </c>
      <c r="H2" s="6">
        <v>1001</v>
      </c>
      <c r="I2" s="7">
        <v>1693</v>
      </c>
      <c r="J2" s="5">
        <v>971044</v>
      </c>
      <c r="K2" s="8">
        <v>999615</v>
      </c>
      <c r="L2" s="2" t="s">
        <v>56</v>
      </c>
      <c r="M2" s="63">
        <v>1039</v>
      </c>
      <c r="N2" s="15">
        <v>10005</v>
      </c>
      <c r="O2" s="16">
        <v>20214364</v>
      </c>
      <c r="P2" s="17" t="s">
        <v>57</v>
      </c>
      <c r="Q2" s="18">
        <v>0</v>
      </c>
      <c r="R2" s="19" t="s">
        <v>47</v>
      </c>
      <c r="S2" s="20" t="s">
        <v>58</v>
      </c>
      <c r="T2" s="21" t="s">
        <v>59</v>
      </c>
      <c r="U2" s="22" t="s">
        <v>46</v>
      </c>
      <c r="V2" s="46" t="s">
        <v>44</v>
      </c>
      <c r="W2" s="24" t="s">
        <v>60</v>
      </c>
      <c r="X2" s="25" t="s">
        <v>61</v>
      </c>
      <c r="Y2" s="26" t="s">
        <v>44</v>
      </c>
      <c r="Z2" s="27">
        <v>78340</v>
      </c>
      <c r="AA2" s="28" t="s">
        <v>62</v>
      </c>
      <c r="AB2" s="29" t="s">
        <v>48</v>
      </c>
      <c r="AC2" s="30">
        <v>33130803718</v>
      </c>
      <c r="AD2" s="31">
        <v>33130807198</v>
      </c>
      <c r="AE2" s="32" t="s">
        <v>49</v>
      </c>
      <c r="AF2" s="33" t="s">
        <v>49</v>
      </c>
      <c r="AG2" s="34" t="s">
        <v>50</v>
      </c>
      <c r="AH2" s="35" t="s">
        <v>51</v>
      </c>
      <c r="AI2" s="36">
        <v>1</v>
      </c>
      <c r="AJ2" s="37" t="s">
        <v>63</v>
      </c>
      <c r="AK2" s="38" t="s">
        <v>64</v>
      </c>
      <c r="AL2" s="39" t="s">
        <v>65</v>
      </c>
      <c r="AM2" s="40" t="s">
        <v>66</v>
      </c>
      <c r="AN2" s="41" t="s">
        <v>44</v>
      </c>
      <c r="AO2" s="42" t="s">
        <v>44</v>
      </c>
      <c r="AP2" s="43" t="s">
        <v>52</v>
      </c>
      <c r="AQ2" s="44" t="s">
        <v>52</v>
      </c>
      <c r="AR2" s="45" t="s">
        <v>52</v>
      </c>
      <c r="AS2" t="str">
        <f t="shared" si="0"/>
        <v>CWT FRANCE CARLSON 039</v>
      </c>
      <c r="AT2" t="str">
        <f t="shared" ref="AT2:AT12" si="1">U2&amp;" "&amp;V2&amp;" "&amp;W2&amp;" "&amp;Y2&amp;" "&amp;Z2&amp;" "&amp;AA2</f>
        <v>CWT FRANCE  Rue JEAN JAURES  78340 LES CLAYES SOUS BOIS</v>
      </c>
    </row>
    <row r="3" spans="1:46">
      <c r="A3" s="9" t="s">
        <v>53</v>
      </c>
      <c r="B3" s="10">
        <v>35765</v>
      </c>
      <c r="C3" s="11" t="s">
        <v>44</v>
      </c>
      <c r="D3" s="12" t="s">
        <v>44</v>
      </c>
      <c r="E3" s="13" t="s">
        <v>44</v>
      </c>
      <c r="F3" s="47">
        <v>1001</v>
      </c>
      <c r="G3" s="14" t="s">
        <v>46</v>
      </c>
      <c r="H3" s="6">
        <v>1001</v>
      </c>
      <c r="I3" s="7">
        <v>251678</v>
      </c>
      <c r="J3" s="5">
        <v>971044</v>
      </c>
      <c r="K3" s="8">
        <v>999615</v>
      </c>
      <c r="L3" s="2" t="s">
        <v>85</v>
      </c>
      <c r="M3" s="63">
        <v>1116</v>
      </c>
      <c r="N3" s="15">
        <v>10490</v>
      </c>
      <c r="O3" s="16">
        <v>20228482</v>
      </c>
      <c r="P3" s="17" t="s">
        <v>86</v>
      </c>
      <c r="Q3" s="18">
        <v>0</v>
      </c>
      <c r="R3" s="19" t="s">
        <v>47</v>
      </c>
      <c r="S3" s="20" t="s">
        <v>58</v>
      </c>
      <c r="T3" s="21" t="s">
        <v>87</v>
      </c>
      <c r="U3" s="22" t="s">
        <v>46</v>
      </c>
      <c r="V3" s="46" t="s">
        <v>88</v>
      </c>
      <c r="W3" s="24" t="s">
        <v>89</v>
      </c>
      <c r="X3" s="25" t="s">
        <v>90</v>
      </c>
      <c r="Y3" s="26" t="s">
        <v>44</v>
      </c>
      <c r="Z3" s="27">
        <v>92024</v>
      </c>
      <c r="AA3" s="28" t="s">
        <v>91</v>
      </c>
      <c r="AB3" s="29" t="s">
        <v>48</v>
      </c>
      <c r="AC3" s="30">
        <v>33177535097</v>
      </c>
      <c r="AD3" s="31">
        <v>33</v>
      </c>
      <c r="AE3" s="32" t="s">
        <v>49</v>
      </c>
      <c r="AF3" s="33" t="s">
        <v>49</v>
      </c>
      <c r="AG3" s="34" t="s">
        <v>50</v>
      </c>
      <c r="AH3" s="35" t="s">
        <v>51</v>
      </c>
      <c r="AI3" s="36">
        <v>1</v>
      </c>
      <c r="AJ3" s="37" t="s">
        <v>68</v>
      </c>
      <c r="AK3" s="38" t="s">
        <v>69</v>
      </c>
      <c r="AL3" s="39" t="s">
        <v>70</v>
      </c>
      <c r="AM3" s="40" t="s">
        <v>92</v>
      </c>
      <c r="AN3" s="41" t="s">
        <v>54</v>
      </c>
      <c r="AO3" s="42" t="s">
        <v>55</v>
      </c>
      <c r="AP3" s="43" t="s">
        <v>52</v>
      </c>
      <c r="AQ3" s="44" t="s">
        <v>52</v>
      </c>
      <c r="AR3" s="45" t="s">
        <v>52</v>
      </c>
      <c r="AS3" t="str">
        <f t="shared" si="0"/>
        <v>CWT FRANCE CARLSON 116</v>
      </c>
      <c r="AT3" t="str">
        <f t="shared" si="1"/>
        <v>CWT FRANCE 17-19 Rue Ernest Renan  92024 NANTERRE</v>
      </c>
    </row>
    <row r="4" spans="1:46">
      <c r="A4" s="9" t="s">
        <v>45</v>
      </c>
      <c r="B4" s="10">
        <v>31717</v>
      </c>
      <c r="C4" s="11">
        <v>42341</v>
      </c>
      <c r="D4" s="12" t="s">
        <v>44</v>
      </c>
      <c r="E4" s="13" t="s">
        <v>44</v>
      </c>
      <c r="F4" s="47">
        <v>1001</v>
      </c>
      <c r="G4" s="14" t="s">
        <v>46</v>
      </c>
      <c r="H4" s="6">
        <v>1001</v>
      </c>
      <c r="I4" s="7">
        <v>993741</v>
      </c>
      <c r="J4" s="5">
        <v>971044</v>
      </c>
      <c r="K4" s="8">
        <v>999615</v>
      </c>
      <c r="L4" s="2" t="s">
        <v>119</v>
      </c>
      <c r="M4" s="63">
        <v>1134</v>
      </c>
      <c r="N4" s="15">
        <v>12314</v>
      </c>
      <c r="O4" s="16">
        <v>20207633</v>
      </c>
      <c r="P4" s="17" t="s">
        <v>120</v>
      </c>
      <c r="Q4" s="18">
        <v>0</v>
      </c>
      <c r="R4" s="19" t="s">
        <v>47</v>
      </c>
      <c r="S4" s="20" t="s">
        <v>58</v>
      </c>
      <c r="T4" s="21" t="s">
        <v>121</v>
      </c>
      <c r="U4" s="22" t="s">
        <v>46</v>
      </c>
      <c r="V4" s="46" t="s">
        <v>122</v>
      </c>
      <c r="W4" s="24" t="s">
        <v>123</v>
      </c>
      <c r="X4" s="25" t="s">
        <v>124</v>
      </c>
      <c r="Y4" s="26" t="s">
        <v>125</v>
      </c>
      <c r="Z4" s="27">
        <v>92419</v>
      </c>
      <c r="AA4" s="28" t="s">
        <v>126</v>
      </c>
      <c r="AB4" s="29" t="s">
        <v>48</v>
      </c>
      <c r="AC4" s="30">
        <v>33147782157</v>
      </c>
      <c r="AD4" s="31">
        <v>33147783065</v>
      </c>
      <c r="AE4" s="32" t="s">
        <v>49</v>
      </c>
      <c r="AF4" s="33" t="s">
        <v>49</v>
      </c>
      <c r="AG4" s="34" t="s">
        <v>50</v>
      </c>
      <c r="AH4" s="35" t="s">
        <v>51</v>
      </c>
      <c r="AI4" s="36">
        <v>1</v>
      </c>
      <c r="AJ4" s="37" t="s">
        <v>63</v>
      </c>
      <c r="AK4" s="38" t="s">
        <v>64</v>
      </c>
      <c r="AL4" s="39" t="s">
        <v>65</v>
      </c>
      <c r="AM4" s="40" t="s">
        <v>127</v>
      </c>
      <c r="AN4" s="41" t="s">
        <v>44</v>
      </c>
      <c r="AO4" s="42" t="s">
        <v>44</v>
      </c>
      <c r="AP4" s="43" t="s">
        <v>52</v>
      </c>
      <c r="AQ4" s="44" t="s">
        <v>52</v>
      </c>
      <c r="AR4" s="45" t="s">
        <v>52</v>
      </c>
      <c r="AS4" t="str">
        <f t="shared" si="0"/>
        <v>CWT FRANCE CARLSON 134</v>
      </c>
      <c r="AT4" t="str">
        <f t="shared" si="1"/>
        <v>CWT FRANCE 6 - 8 ALLEE DE L'ARCHE C/O TECHNIP COFLEXIP 92419 COURBEVOIE</v>
      </c>
    </row>
    <row r="5" spans="1:46">
      <c r="A5" s="9" t="s">
        <v>53</v>
      </c>
      <c r="B5" s="10">
        <v>35282</v>
      </c>
      <c r="C5" s="11" t="s">
        <v>44</v>
      </c>
      <c r="D5" s="12" t="s">
        <v>44</v>
      </c>
      <c r="E5" s="13" t="s">
        <v>44</v>
      </c>
      <c r="F5" s="47">
        <v>1001</v>
      </c>
      <c r="G5" s="14" t="s">
        <v>46</v>
      </c>
      <c r="H5" s="6">
        <v>1001</v>
      </c>
      <c r="I5" s="7">
        <v>140509</v>
      </c>
      <c r="J5" s="5">
        <v>971044</v>
      </c>
      <c r="K5" s="8">
        <v>999615</v>
      </c>
      <c r="L5" s="2" t="s">
        <v>71</v>
      </c>
      <c r="M5" s="63">
        <v>1139</v>
      </c>
      <c r="N5" s="15">
        <v>10258</v>
      </c>
      <c r="O5" s="16">
        <v>20211100</v>
      </c>
      <c r="P5" s="17" t="s">
        <v>72</v>
      </c>
      <c r="Q5" s="18">
        <v>0</v>
      </c>
      <c r="R5" s="19" t="s">
        <v>47</v>
      </c>
      <c r="S5" s="20" t="s">
        <v>58</v>
      </c>
      <c r="T5" s="21" t="s">
        <v>73</v>
      </c>
      <c r="U5" s="22" t="s">
        <v>46</v>
      </c>
      <c r="V5" s="23">
        <v>40</v>
      </c>
      <c r="W5" s="24" t="s">
        <v>74</v>
      </c>
      <c r="X5" s="25" t="s">
        <v>75</v>
      </c>
      <c r="Y5" s="26" t="s">
        <v>44</v>
      </c>
      <c r="Z5" s="27">
        <v>92772</v>
      </c>
      <c r="AA5" s="28" t="s">
        <v>76</v>
      </c>
      <c r="AB5" s="29" t="s">
        <v>48</v>
      </c>
      <c r="AC5" s="30">
        <v>33177535560</v>
      </c>
      <c r="AD5" s="31">
        <v>33</v>
      </c>
      <c r="AE5" s="32" t="s">
        <v>49</v>
      </c>
      <c r="AF5" s="33" t="s">
        <v>49</v>
      </c>
      <c r="AG5" s="34" t="s">
        <v>50</v>
      </c>
      <c r="AH5" s="35" t="s">
        <v>51</v>
      </c>
      <c r="AI5" s="36">
        <v>1</v>
      </c>
      <c r="AJ5" s="37" t="s">
        <v>68</v>
      </c>
      <c r="AK5" s="38" t="s">
        <v>69</v>
      </c>
      <c r="AL5" s="39" t="s">
        <v>70</v>
      </c>
      <c r="AM5" s="40" t="s">
        <v>77</v>
      </c>
      <c r="AN5" s="41" t="s">
        <v>54</v>
      </c>
      <c r="AO5" s="42" t="s">
        <v>55</v>
      </c>
      <c r="AP5" s="43" t="s">
        <v>52</v>
      </c>
      <c r="AQ5" s="44" t="s">
        <v>52</v>
      </c>
      <c r="AR5" s="45" t="s">
        <v>52</v>
      </c>
      <c r="AS5" t="str">
        <f t="shared" si="0"/>
        <v>CWT FRANCE CARLSON 139</v>
      </c>
      <c r="AT5" t="str">
        <f t="shared" si="1"/>
        <v>CWT FRANCE 40 Avenue Pierre Lefaucheux  92772 BOULOGNE BILLANCOURT</v>
      </c>
    </row>
    <row r="6" spans="1:46">
      <c r="A6" s="9" t="s">
        <v>53</v>
      </c>
      <c r="B6" s="10">
        <v>31717</v>
      </c>
      <c r="C6" s="11" t="s">
        <v>44</v>
      </c>
      <c r="D6" s="12" t="s">
        <v>44</v>
      </c>
      <c r="E6" s="13" t="s">
        <v>44</v>
      </c>
      <c r="F6" s="47">
        <v>1001</v>
      </c>
      <c r="G6" s="14" t="s">
        <v>46</v>
      </c>
      <c r="H6" s="6">
        <v>1001</v>
      </c>
      <c r="I6" s="7">
        <v>971143</v>
      </c>
      <c r="J6" s="5">
        <v>971044</v>
      </c>
      <c r="K6" s="8">
        <v>999615</v>
      </c>
      <c r="L6" s="2" t="s">
        <v>113</v>
      </c>
      <c r="M6" s="63">
        <v>1142</v>
      </c>
      <c r="N6" s="15">
        <v>11787</v>
      </c>
      <c r="O6" s="16">
        <v>20204111</v>
      </c>
      <c r="P6" s="17" t="s">
        <v>114</v>
      </c>
      <c r="Q6" s="18">
        <v>0</v>
      </c>
      <c r="R6" s="19" t="s">
        <v>47</v>
      </c>
      <c r="S6" s="20" t="s">
        <v>58</v>
      </c>
      <c r="T6" s="21" t="s">
        <v>115</v>
      </c>
      <c r="U6" s="22" t="s">
        <v>46</v>
      </c>
      <c r="V6" s="23">
        <v>7</v>
      </c>
      <c r="W6" s="24" t="s">
        <v>116</v>
      </c>
      <c r="X6" s="25" t="s">
        <v>117</v>
      </c>
      <c r="Y6" s="26" t="s">
        <v>44</v>
      </c>
      <c r="Z6" s="27">
        <v>75907</v>
      </c>
      <c r="AA6" s="28" t="s">
        <v>78</v>
      </c>
      <c r="AB6" s="29" t="s">
        <v>48</v>
      </c>
      <c r="AC6" s="30">
        <v>33177538234</v>
      </c>
      <c r="AD6" s="31">
        <v>33</v>
      </c>
      <c r="AE6" s="32" t="s">
        <v>49</v>
      </c>
      <c r="AF6" s="33" t="s">
        <v>49</v>
      </c>
      <c r="AG6" s="34" t="s">
        <v>50</v>
      </c>
      <c r="AH6" s="35" t="s">
        <v>51</v>
      </c>
      <c r="AI6" s="36">
        <v>1</v>
      </c>
      <c r="AJ6" s="37" t="s">
        <v>68</v>
      </c>
      <c r="AK6" s="38" t="s">
        <v>69</v>
      </c>
      <c r="AL6" s="39" t="s">
        <v>70</v>
      </c>
      <c r="AM6" s="40" t="s">
        <v>118</v>
      </c>
      <c r="AN6" s="41" t="s">
        <v>54</v>
      </c>
      <c r="AO6" s="42" t="s">
        <v>55</v>
      </c>
      <c r="AP6" s="43" t="s">
        <v>52</v>
      </c>
      <c r="AQ6" s="44" t="s">
        <v>52</v>
      </c>
      <c r="AR6" s="45" t="s">
        <v>52</v>
      </c>
      <c r="AS6" t="str">
        <f t="shared" si="0"/>
        <v>CWT FRANCE CARLSON  142</v>
      </c>
      <c r="AT6" t="str">
        <f t="shared" si="1"/>
        <v>CWT FRANCE 7 ESPLANADE Henri de FRANCE  75907 PARIS CEDEX 15</v>
      </c>
    </row>
    <row r="7" spans="1:46">
      <c r="A7" s="9" t="s">
        <v>53</v>
      </c>
      <c r="B7" s="10">
        <v>32690</v>
      </c>
      <c r="C7" s="11" t="s">
        <v>44</v>
      </c>
      <c r="D7" s="12" t="s">
        <v>44</v>
      </c>
      <c r="E7" s="13" t="s">
        <v>44</v>
      </c>
      <c r="F7" s="47">
        <v>1001</v>
      </c>
      <c r="G7" s="14" t="s">
        <v>46</v>
      </c>
      <c r="H7" s="6">
        <v>1001</v>
      </c>
      <c r="I7" s="7">
        <v>378695</v>
      </c>
      <c r="J7" s="5">
        <v>971044</v>
      </c>
      <c r="K7" s="8">
        <v>999615</v>
      </c>
      <c r="L7" s="2" t="s">
        <v>108</v>
      </c>
      <c r="M7" s="63">
        <v>1143</v>
      </c>
      <c r="N7" s="15">
        <v>11187</v>
      </c>
      <c r="O7" s="16">
        <v>20216954</v>
      </c>
      <c r="P7" s="17" t="s">
        <v>109</v>
      </c>
      <c r="Q7" s="18">
        <v>0</v>
      </c>
      <c r="R7" s="19" t="s">
        <v>47</v>
      </c>
      <c r="S7" s="20" t="s">
        <v>58</v>
      </c>
      <c r="T7" s="21" t="s">
        <v>110</v>
      </c>
      <c r="U7" s="22" t="s">
        <v>46</v>
      </c>
      <c r="V7" s="46" t="s">
        <v>88</v>
      </c>
      <c r="W7" s="24" t="s">
        <v>89</v>
      </c>
      <c r="X7" s="25" t="s">
        <v>111</v>
      </c>
      <c r="Y7" s="26" t="s">
        <v>44</v>
      </c>
      <c r="Z7" s="27">
        <v>92024</v>
      </c>
      <c r="AA7" s="28" t="s">
        <v>91</v>
      </c>
      <c r="AB7" s="29" t="s">
        <v>48</v>
      </c>
      <c r="AC7" s="30">
        <v>33177535012</v>
      </c>
      <c r="AD7" s="31">
        <v>33</v>
      </c>
      <c r="AE7" s="32" t="s">
        <v>49</v>
      </c>
      <c r="AF7" s="33" t="s">
        <v>49</v>
      </c>
      <c r="AG7" s="34" t="s">
        <v>50</v>
      </c>
      <c r="AH7" s="35" t="s">
        <v>51</v>
      </c>
      <c r="AI7" s="36">
        <v>1</v>
      </c>
      <c r="AJ7" s="37" t="s">
        <v>68</v>
      </c>
      <c r="AK7" s="38" t="s">
        <v>69</v>
      </c>
      <c r="AL7" s="39" t="s">
        <v>70</v>
      </c>
      <c r="AM7" s="40" t="s">
        <v>112</v>
      </c>
      <c r="AN7" s="41" t="s">
        <v>54</v>
      </c>
      <c r="AO7" s="42" t="s">
        <v>55</v>
      </c>
      <c r="AP7" s="43" t="s">
        <v>52</v>
      </c>
      <c r="AQ7" s="44" t="s">
        <v>52</v>
      </c>
      <c r="AR7" s="45" t="s">
        <v>52</v>
      </c>
      <c r="AS7" t="str">
        <f t="shared" si="0"/>
        <v>CWT FRANCE CARLSON  143</v>
      </c>
      <c r="AT7" t="str">
        <f t="shared" si="1"/>
        <v>CWT FRANCE 17-19 Rue Ernest Renan  92024 NANTERRE</v>
      </c>
    </row>
    <row r="8" spans="1:46">
      <c r="A8" s="9" t="s">
        <v>45</v>
      </c>
      <c r="B8" s="10">
        <v>30773</v>
      </c>
      <c r="C8" s="11">
        <v>40086</v>
      </c>
      <c r="D8" s="12" t="s">
        <v>44</v>
      </c>
      <c r="E8" s="13" t="s">
        <v>44</v>
      </c>
      <c r="F8" s="47">
        <v>1001</v>
      </c>
      <c r="G8" s="14" t="s">
        <v>46</v>
      </c>
      <c r="H8" s="6">
        <v>1001</v>
      </c>
      <c r="I8" s="7">
        <v>994723</v>
      </c>
      <c r="J8" s="5">
        <v>971044</v>
      </c>
      <c r="K8" s="1" t="s">
        <v>44</v>
      </c>
      <c r="L8" s="2" t="s">
        <v>44</v>
      </c>
      <c r="M8" s="63">
        <v>1153</v>
      </c>
      <c r="N8" s="15">
        <v>9992</v>
      </c>
      <c r="O8" s="16">
        <v>20210304</v>
      </c>
      <c r="P8" s="17" t="s">
        <v>134</v>
      </c>
      <c r="Q8" s="18">
        <v>1</v>
      </c>
      <c r="R8" s="19" t="s">
        <v>47</v>
      </c>
      <c r="S8" s="20" t="s">
        <v>58</v>
      </c>
      <c r="T8" s="21" t="s">
        <v>135</v>
      </c>
      <c r="U8" s="22" t="s">
        <v>46</v>
      </c>
      <c r="V8" s="23">
        <v>41</v>
      </c>
      <c r="W8" s="24" t="s">
        <v>136</v>
      </c>
      <c r="X8" s="25" t="s">
        <v>137</v>
      </c>
      <c r="Y8" s="26" t="s">
        <v>44</v>
      </c>
      <c r="Z8" s="27">
        <v>92217</v>
      </c>
      <c r="AA8" s="28" t="s">
        <v>138</v>
      </c>
      <c r="AB8" s="29" t="s">
        <v>48</v>
      </c>
      <c r="AC8" s="30">
        <v>33147568147</v>
      </c>
      <c r="AD8" s="31">
        <v>33147567023</v>
      </c>
      <c r="AE8" s="32" t="s">
        <v>49</v>
      </c>
      <c r="AF8" s="33" t="s">
        <v>49</v>
      </c>
      <c r="AG8" s="34" t="s">
        <v>50</v>
      </c>
      <c r="AH8" s="35" t="s">
        <v>51</v>
      </c>
      <c r="AI8" s="36">
        <v>1</v>
      </c>
      <c r="AJ8" s="37" t="s">
        <v>63</v>
      </c>
      <c r="AK8" s="38" t="s">
        <v>64</v>
      </c>
      <c r="AL8" s="39" t="s">
        <v>65</v>
      </c>
      <c r="AM8" s="40" t="s">
        <v>44</v>
      </c>
      <c r="AN8" s="41" t="s">
        <v>44</v>
      </c>
      <c r="AO8" s="42" t="s">
        <v>44</v>
      </c>
      <c r="AP8" s="43" t="s">
        <v>52</v>
      </c>
      <c r="AQ8" s="44" t="s">
        <v>52</v>
      </c>
      <c r="AR8" s="45" t="s">
        <v>52</v>
      </c>
      <c r="AS8" t="str">
        <f t="shared" si="0"/>
        <v xml:space="preserve">CWT FRANCE </v>
      </c>
      <c r="AT8" t="str">
        <f t="shared" si="1"/>
        <v>CWT FRANCE 41 Rue MARTRE  92217 CLICHY CEDEX</v>
      </c>
    </row>
    <row r="9" spans="1:46">
      <c r="A9" s="9" t="s">
        <v>45</v>
      </c>
      <c r="B9" s="10">
        <v>35431</v>
      </c>
      <c r="C9" s="11">
        <v>42925</v>
      </c>
      <c r="D9" s="12" t="s">
        <v>44</v>
      </c>
      <c r="E9" s="13" t="s">
        <v>44</v>
      </c>
      <c r="F9" s="47">
        <v>1001</v>
      </c>
      <c r="G9" s="14" t="s">
        <v>46</v>
      </c>
      <c r="H9" s="6">
        <v>1001</v>
      </c>
      <c r="I9" s="7">
        <v>187542</v>
      </c>
      <c r="J9" s="5">
        <v>971044</v>
      </c>
      <c r="K9" s="8">
        <v>999615</v>
      </c>
      <c r="L9" s="2" t="s">
        <v>79</v>
      </c>
      <c r="M9" s="63">
        <v>1155</v>
      </c>
      <c r="N9" s="15">
        <v>10307</v>
      </c>
      <c r="O9" s="16">
        <v>20208274</v>
      </c>
      <c r="P9" s="17" t="s">
        <v>80</v>
      </c>
      <c r="Q9" s="18">
        <v>0</v>
      </c>
      <c r="R9" s="19" t="s">
        <v>47</v>
      </c>
      <c r="S9" s="20" t="s">
        <v>58</v>
      </c>
      <c r="T9" s="21" t="s">
        <v>81</v>
      </c>
      <c r="U9" s="22" t="s">
        <v>46</v>
      </c>
      <c r="V9" s="23">
        <v>8</v>
      </c>
      <c r="W9" s="24" t="s">
        <v>82</v>
      </c>
      <c r="X9" s="25" t="s">
        <v>83</v>
      </c>
      <c r="Y9" s="26" t="s">
        <v>44</v>
      </c>
      <c r="Z9" s="27">
        <v>75008</v>
      </c>
      <c r="AA9" s="28" t="s">
        <v>67</v>
      </c>
      <c r="AB9" s="29" t="s">
        <v>48</v>
      </c>
      <c r="AC9" s="30">
        <v>33140076384</v>
      </c>
      <c r="AD9" s="31">
        <v>33140076396</v>
      </c>
      <c r="AE9" s="32" t="s">
        <v>49</v>
      </c>
      <c r="AF9" s="33" t="s">
        <v>49</v>
      </c>
      <c r="AG9" s="34" t="s">
        <v>50</v>
      </c>
      <c r="AH9" s="35" t="s">
        <v>51</v>
      </c>
      <c r="AI9" s="36">
        <v>1</v>
      </c>
      <c r="AJ9" s="37" t="s">
        <v>63</v>
      </c>
      <c r="AK9" s="38" t="s">
        <v>64</v>
      </c>
      <c r="AL9" s="39" t="s">
        <v>65</v>
      </c>
      <c r="AM9" s="40" t="s">
        <v>84</v>
      </c>
      <c r="AN9" s="41" t="s">
        <v>44</v>
      </c>
      <c r="AO9" s="42" t="s">
        <v>44</v>
      </c>
      <c r="AP9" s="43" t="s">
        <v>52</v>
      </c>
      <c r="AQ9" s="44" t="s">
        <v>52</v>
      </c>
      <c r="AR9" s="45" t="s">
        <v>52</v>
      </c>
      <c r="AS9" t="str">
        <f t="shared" si="0"/>
        <v>CWT FRANCE CARLSON 155</v>
      </c>
      <c r="AT9" t="str">
        <f t="shared" si="1"/>
        <v>CWT FRANCE 8 Rue de PENTHIEVRE  75008 PARIS</v>
      </c>
    </row>
    <row r="10" spans="1:46">
      <c r="A10" s="9" t="s">
        <v>45</v>
      </c>
      <c r="B10" s="10">
        <v>36251</v>
      </c>
      <c r="C10" s="11">
        <v>41090</v>
      </c>
      <c r="D10" s="12" t="s">
        <v>44</v>
      </c>
      <c r="E10" s="13" t="s">
        <v>44</v>
      </c>
      <c r="F10" s="47">
        <v>1001</v>
      </c>
      <c r="G10" s="14" t="s">
        <v>46</v>
      </c>
      <c r="H10" s="6">
        <v>1001</v>
      </c>
      <c r="I10" s="7">
        <v>315960</v>
      </c>
      <c r="J10" s="5">
        <v>971044</v>
      </c>
      <c r="K10" s="8">
        <v>999615</v>
      </c>
      <c r="L10" s="2" t="s">
        <v>93</v>
      </c>
      <c r="M10" s="63">
        <v>1163</v>
      </c>
      <c r="N10" s="15">
        <v>10618</v>
      </c>
      <c r="O10" s="16">
        <v>20233695</v>
      </c>
      <c r="P10" s="17" t="s">
        <v>94</v>
      </c>
      <c r="Q10" s="18">
        <v>0</v>
      </c>
      <c r="R10" s="19" t="s">
        <v>47</v>
      </c>
      <c r="S10" s="20" t="s">
        <v>58</v>
      </c>
      <c r="T10" s="21" t="s">
        <v>95</v>
      </c>
      <c r="U10" s="22" t="s">
        <v>46</v>
      </c>
      <c r="V10" s="23">
        <v>52</v>
      </c>
      <c r="W10" s="24" t="s">
        <v>96</v>
      </c>
      <c r="X10" s="25" t="s">
        <v>97</v>
      </c>
      <c r="Y10" s="26" t="s">
        <v>44</v>
      </c>
      <c r="Z10" s="27">
        <v>92521</v>
      </c>
      <c r="AA10" s="28" t="s">
        <v>98</v>
      </c>
      <c r="AB10" s="29" t="s">
        <v>48</v>
      </c>
      <c r="AC10" s="30">
        <v>33146405485</v>
      </c>
      <c r="AD10" s="31">
        <v>33146404155</v>
      </c>
      <c r="AE10" s="32" t="s">
        <v>49</v>
      </c>
      <c r="AF10" s="33" t="s">
        <v>49</v>
      </c>
      <c r="AG10" s="34" t="s">
        <v>50</v>
      </c>
      <c r="AH10" s="35" t="s">
        <v>51</v>
      </c>
      <c r="AI10" s="36">
        <v>1</v>
      </c>
      <c r="AJ10" s="37" t="s">
        <v>63</v>
      </c>
      <c r="AK10" s="38" t="s">
        <v>64</v>
      </c>
      <c r="AL10" s="39" t="s">
        <v>65</v>
      </c>
      <c r="AM10" s="40" t="s">
        <v>99</v>
      </c>
      <c r="AN10" s="41" t="s">
        <v>44</v>
      </c>
      <c r="AO10" s="42" t="s">
        <v>44</v>
      </c>
      <c r="AP10" s="43" t="s">
        <v>52</v>
      </c>
      <c r="AQ10" s="44" t="s">
        <v>52</v>
      </c>
      <c r="AR10" s="45" t="s">
        <v>52</v>
      </c>
      <c r="AS10" t="str">
        <f t="shared" si="0"/>
        <v>CWT FRANCE CARLSON 163</v>
      </c>
      <c r="AT10" t="str">
        <f t="shared" si="1"/>
        <v>CWT FRANCE 52 BD. du PARC  92521 NEUILLY SUR SEINE</v>
      </c>
    </row>
    <row r="11" spans="1:46">
      <c r="A11" s="9" t="s">
        <v>53</v>
      </c>
      <c r="B11" s="10">
        <v>32752</v>
      </c>
      <c r="C11" s="11" t="s">
        <v>44</v>
      </c>
      <c r="D11" s="12" t="s">
        <v>44</v>
      </c>
      <c r="E11" s="13" t="s">
        <v>44</v>
      </c>
      <c r="F11" s="47">
        <v>1001</v>
      </c>
      <c r="G11" s="14" t="s">
        <v>46</v>
      </c>
      <c r="H11" s="6">
        <v>1001</v>
      </c>
      <c r="I11" s="7">
        <v>377325</v>
      </c>
      <c r="J11" s="5">
        <v>971044</v>
      </c>
      <c r="K11" s="8">
        <v>999615</v>
      </c>
      <c r="L11" s="2" t="s">
        <v>100</v>
      </c>
      <c r="M11" s="63">
        <v>1200</v>
      </c>
      <c r="N11" s="15">
        <v>11160</v>
      </c>
      <c r="O11" s="16">
        <v>20215510</v>
      </c>
      <c r="P11" s="17" t="s">
        <v>101</v>
      </c>
      <c r="Q11" s="18">
        <v>0</v>
      </c>
      <c r="R11" s="19" t="s">
        <v>47</v>
      </c>
      <c r="S11" s="20" t="s">
        <v>58</v>
      </c>
      <c r="T11" s="21" t="s">
        <v>102</v>
      </c>
      <c r="U11" s="22" t="s">
        <v>46</v>
      </c>
      <c r="V11" s="23">
        <v>2</v>
      </c>
      <c r="W11" s="24" t="s">
        <v>103</v>
      </c>
      <c r="X11" s="25" t="s">
        <v>104</v>
      </c>
      <c r="Y11" s="26" t="s">
        <v>105</v>
      </c>
      <c r="Z11" s="27">
        <v>92066</v>
      </c>
      <c r="AA11" s="28" t="s">
        <v>106</v>
      </c>
      <c r="AB11" s="29" t="s">
        <v>48</v>
      </c>
      <c r="AC11" s="30">
        <v>33155686015</v>
      </c>
      <c r="AD11" s="31">
        <v>33</v>
      </c>
      <c r="AE11" s="32" t="s">
        <v>49</v>
      </c>
      <c r="AF11" s="33" t="s">
        <v>49</v>
      </c>
      <c r="AG11" s="34" t="s">
        <v>50</v>
      </c>
      <c r="AH11" s="35" t="s">
        <v>51</v>
      </c>
      <c r="AI11" s="36">
        <v>1</v>
      </c>
      <c r="AJ11" s="37" t="s">
        <v>68</v>
      </c>
      <c r="AK11" s="38" t="s">
        <v>69</v>
      </c>
      <c r="AL11" s="39" t="s">
        <v>70</v>
      </c>
      <c r="AM11" s="40" t="s">
        <v>107</v>
      </c>
      <c r="AN11" s="41" t="s">
        <v>54</v>
      </c>
      <c r="AO11" s="42" t="s">
        <v>55</v>
      </c>
      <c r="AP11" s="43" t="s">
        <v>52</v>
      </c>
      <c r="AQ11" s="44" t="s">
        <v>52</v>
      </c>
      <c r="AR11" s="45" t="s">
        <v>52</v>
      </c>
      <c r="AS11" t="str">
        <f t="shared" si="0"/>
        <v>CWT FRANCE CARLSON  200</v>
      </c>
      <c r="AT11" t="str">
        <f t="shared" si="1"/>
        <v>CWT FRANCE 2 Avenue Gambetta CS60055 92066 PARIS LA DEFENSE</v>
      </c>
    </row>
    <row r="12" spans="1:46">
      <c r="A12" s="9" t="s">
        <v>45</v>
      </c>
      <c r="B12" s="10">
        <v>32813</v>
      </c>
      <c r="C12" s="11">
        <v>40178</v>
      </c>
      <c r="D12" s="12" t="s">
        <v>44</v>
      </c>
      <c r="E12" s="13" t="s">
        <v>44</v>
      </c>
      <c r="F12" s="47">
        <v>1001</v>
      </c>
      <c r="G12" s="14" t="s">
        <v>46</v>
      </c>
      <c r="H12" s="6">
        <v>1001</v>
      </c>
      <c r="I12" s="7">
        <v>378851</v>
      </c>
      <c r="J12" s="5">
        <v>971044</v>
      </c>
      <c r="K12" s="8">
        <v>999615</v>
      </c>
      <c r="L12" s="2" t="s">
        <v>128</v>
      </c>
      <c r="M12" s="63">
        <v>1202</v>
      </c>
      <c r="N12" s="15">
        <v>9005</v>
      </c>
      <c r="O12" s="16">
        <v>20216976</v>
      </c>
      <c r="P12" s="17" t="s">
        <v>129</v>
      </c>
      <c r="Q12" s="18">
        <v>1</v>
      </c>
      <c r="R12" s="19" t="s">
        <v>47</v>
      </c>
      <c r="S12" s="20" t="s">
        <v>58</v>
      </c>
      <c r="T12" s="21" t="s">
        <v>130</v>
      </c>
      <c r="U12" s="22" t="s">
        <v>46</v>
      </c>
      <c r="V12" s="46" t="s">
        <v>131</v>
      </c>
      <c r="W12" s="24" t="s">
        <v>132</v>
      </c>
      <c r="X12" s="25" t="s">
        <v>133</v>
      </c>
      <c r="Y12" s="26" t="s">
        <v>44</v>
      </c>
      <c r="Z12" s="27">
        <v>75008</v>
      </c>
      <c r="AA12" s="28" t="s">
        <v>67</v>
      </c>
      <c r="AB12" s="29" t="s">
        <v>48</v>
      </c>
      <c r="AC12" s="30">
        <v>33140171088</v>
      </c>
      <c r="AD12" s="31">
        <v>33140171470</v>
      </c>
      <c r="AE12" s="32" t="s">
        <v>49</v>
      </c>
      <c r="AF12" s="33" t="s">
        <v>49</v>
      </c>
      <c r="AG12" s="34" t="s">
        <v>50</v>
      </c>
      <c r="AH12" s="35" t="s">
        <v>51</v>
      </c>
      <c r="AI12" s="36">
        <v>1</v>
      </c>
      <c r="AJ12" s="37" t="s">
        <v>63</v>
      </c>
      <c r="AK12" s="38" t="s">
        <v>64</v>
      </c>
      <c r="AL12" s="39" t="s">
        <v>65</v>
      </c>
      <c r="AM12" s="40" t="s">
        <v>44</v>
      </c>
      <c r="AN12" s="41" t="s">
        <v>44</v>
      </c>
      <c r="AO12" s="42" t="s">
        <v>44</v>
      </c>
      <c r="AP12" s="43" t="s">
        <v>52</v>
      </c>
      <c r="AQ12" s="44" t="s">
        <v>52</v>
      </c>
      <c r="AR12" s="45" t="s">
        <v>52</v>
      </c>
      <c r="AS12" t="str">
        <f t="shared" si="0"/>
        <v>CWT FRANCE CARLSON  202</v>
      </c>
      <c r="AT12" t="str">
        <f t="shared" si="1"/>
        <v>CWT FRANCE 37-39 Rue de SURENES  75008 PARIS</v>
      </c>
    </row>
  </sheetData>
  <sortState ref="A2:AT3619">
    <sortCondition ref="M1"/>
  </sortState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TabConsultation</vt:lpstr>
      <vt:lpstr>Points de vente</vt:lpstr>
      <vt:lpstr>AdPostale</vt:lpstr>
      <vt:lpstr>CODE_UNI</vt:lpstr>
      <vt:lpstr>Etat</vt:lpstr>
      <vt:lpstr>NOM_RAISON_SOCIALE_INTITULE_COURT</vt:lpstr>
      <vt:lpstr>NomRaisonSociale</vt:lpstr>
      <vt:lpstr>PVD</vt:lpstr>
      <vt:lpstr>Pvt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LEMOINE Frederic (SNCF MOBILITES / DIRECTION VOYAGES SNCF / DF ARV PDV HORS EPIC)</dc:creator>
  <cp:lastModifiedBy>Frédéric</cp:lastModifiedBy>
  <dcterms:created xsi:type="dcterms:W3CDTF">2019-03-04T12:31:42Z</dcterms:created>
  <dcterms:modified xsi:type="dcterms:W3CDTF">2019-03-07T11:16:14Z</dcterms:modified>
</cp:coreProperties>
</file>