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bourlier\Desktop\"/>
    </mc:Choice>
  </mc:AlternateContent>
  <xr:revisionPtr revIDLastSave="0" documentId="13_ncr:1_{06D2AF00-1125-4F78-AAF8-14B9CBDD7A62}" xr6:coauthVersionLast="41" xr6:coauthVersionMax="41" xr10:uidLastSave="{00000000-0000-0000-0000-000000000000}"/>
  <bookViews>
    <workbookView xWindow="-120" yWindow="-120" windowWidth="29040" windowHeight="15840" activeTab="1" xr2:uid="{D4FDC3FE-06B0-4583-B839-8DFCB9EC271B}"/>
  </bookViews>
  <sheets>
    <sheet name="Tableau croisé" sheetId="3" r:id="rId1"/>
    <sheet name="Source Tab Croi" sheetId="1" r:id="rId2"/>
  </sheets>
  <definedNames>
    <definedName name="_xlnm._FilterDatabase" localSheetId="1" hidden="1">'Source Tab Croi'!$A$2:$G$42</definedName>
  </definedNames>
  <calcPr calcId="181029"/>
  <pivotCaches>
    <pivotCache cacheId="3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4" i="3" l="1"/>
  <c r="U12" i="3"/>
  <c r="R12" i="3"/>
  <c r="Q12" i="3"/>
  <c r="P12" i="3"/>
  <c r="U6" i="3"/>
  <c r="G39" i="1"/>
  <c r="G40" i="1"/>
  <c r="G41" i="1"/>
  <c r="G42" i="1"/>
  <c r="F33" i="1"/>
  <c r="G33" i="1" s="1"/>
  <c r="F34" i="1"/>
  <c r="G34" i="1" s="1"/>
  <c r="F35" i="1"/>
  <c r="G35" i="1" s="1"/>
  <c r="F36" i="1"/>
  <c r="G36" i="1" s="1"/>
  <c r="F37" i="1"/>
  <c r="G37" i="1" s="1"/>
  <c r="F38" i="1"/>
  <c r="G38" i="1" s="1"/>
  <c r="F32" i="1"/>
  <c r="G32" i="1" s="1"/>
  <c r="F31" i="1"/>
  <c r="G31" i="1" s="1"/>
  <c r="F30" i="1"/>
  <c r="G30" i="1" s="1"/>
  <c r="F29" i="1"/>
  <c r="G29" i="1" s="1"/>
  <c r="F28" i="1"/>
  <c r="G28" i="1" s="1"/>
  <c r="F27" i="1"/>
  <c r="G27" i="1" s="1"/>
  <c r="F24" i="1"/>
  <c r="G24" i="1" s="1"/>
  <c r="F25" i="1"/>
  <c r="G25" i="1" s="1"/>
  <c r="F26" i="1"/>
  <c r="G26" i="1" s="1"/>
  <c r="F23" i="1"/>
  <c r="G23" i="1" s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3" i="1"/>
</calcChain>
</file>

<file path=xl/sharedStrings.xml><?xml version="1.0" encoding="utf-8"?>
<sst xmlns="http://schemas.openxmlformats.org/spreadsheetml/2006/main" count="179" uniqueCount="37">
  <si>
    <t>Fichier</t>
  </si>
  <si>
    <t>A</t>
  </si>
  <si>
    <t>B</t>
  </si>
  <si>
    <t>Client</t>
  </si>
  <si>
    <t>Nom client</t>
  </si>
  <si>
    <t>Facture</t>
  </si>
  <si>
    <t>Montant</t>
  </si>
  <si>
    <t>Pierre</t>
  </si>
  <si>
    <t>Jeanne</t>
  </si>
  <si>
    <t>Marie</t>
  </si>
  <si>
    <t>Benoit</t>
  </si>
  <si>
    <t>Marc</t>
  </si>
  <si>
    <t>Retard en jour</t>
  </si>
  <si>
    <t>Catégorie retard</t>
  </si>
  <si>
    <t>Extraction</t>
  </si>
  <si>
    <t>Formule</t>
  </si>
  <si>
    <t>Julie</t>
  </si>
  <si>
    <t>Pauline</t>
  </si>
  <si>
    <t>Étiquettes de colonnes</t>
  </si>
  <si>
    <t>+1an</t>
  </si>
  <si>
    <t>0j-30j</t>
  </si>
  <si>
    <t>180j-365j</t>
  </si>
  <si>
    <t>30j-60j</t>
  </si>
  <si>
    <t>60j-90j</t>
  </si>
  <si>
    <t>90j-180j</t>
  </si>
  <si>
    <t>échu today</t>
  </si>
  <si>
    <t>non-échu</t>
  </si>
  <si>
    <t>Total général</t>
  </si>
  <si>
    <t>Somme de Montant</t>
  </si>
  <si>
    <t>Étiquettes de lignes</t>
  </si>
  <si>
    <t>Le résultat souhaité correspondrait à cela mais en tableau croisé dynamique</t>
  </si>
  <si>
    <t>Non échu</t>
  </si>
  <si>
    <t>0 ou rien</t>
  </si>
  <si>
    <t xml:space="preserve">Le but étant d'obtenir la variation de la période A à B (B-A) par période en fonction du client </t>
  </si>
  <si>
    <t>Si possible être en mesure développer pour avoir le même résultat mais par facture.</t>
  </si>
  <si>
    <t>Extraction des données du fichier A pui extraction des données du fichier B, mise à la suite</t>
  </si>
  <si>
    <t>Ajout manuel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</si>
</sst>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9">
    <xf numFmtId="0" fontId="0" fillId="0" borderId="0" xfId="0"/>
    <xf numFmtId="44" fontId="0" fillId="0" borderId="0" xfId="1" applyFont="1"/>
    <xf numFmtId="0" fontId="0" fillId="2" borderId="0" xfId="0" applyFill="1" applyAlignment="1">
      <alignment horizontal="center"/>
    </xf>
    <xf numFmtId="0" fontId="0" fillId="3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4" borderId="0" xfId="0" applyFill="1" applyAlignment="1">
      <alignment horizontal="center" vertical="center"/>
    </xf>
    <xf numFmtId="0" fontId="0" fillId="4" borderId="1" xfId="0" applyFill="1" applyBorder="1" applyAlignment="1">
      <alignment vertical="top"/>
    </xf>
    <xf numFmtId="0" fontId="0" fillId="4" borderId="2" xfId="0" applyFill="1" applyBorder="1" applyAlignment="1">
      <alignment vertical="top"/>
    </xf>
    <xf numFmtId="0" fontId="2" fillId="5" borderId="3" xfId="0" applyFont="1" applyFill="1" applyBorder="1" applyAlignment="1">
      <alignment horizontal="center" vertical="top"/>
    </xf>
    <xf numFmtId="0" fontId="2" fillId="5" borderId="4" xfId="0" applyFont="1" applyFill="1" applyBorder="1" applyAlignment="1">
      <alignment horizontal="center" vertical="top"/>
    </xf>
    <xf numFmtId="0" fontId="2" fillId="5" borderId="5" xfId="0" applyFont="1" applyFill="1" applyBorder="1" applyAlignment="1">
      <alignment horizontal="center" vertical="top"/>
    </xf>
    <xf numFmtId="0" fontId="2" fillId="5" borderId="6" xfId="0" applyFont="1" applyFill="1" applyBorder="1" applyAlignment="1">
      <alignment horizontal="center" vertical="top"/>
    </xf>
    <xf numFmtId="0" fontId="2" fillId="5" borderId="7" xfId="0" applyFont="1" applyFill="1" applyBorder="1" applyAlignment="1">
      <alignment horizontal="center" vertical="top"/>
    </xf>
    <xf numFmtId="0" fontId="2" fillId="5" borderId="8" xfId="0" applyFont="1" applyFill="1" applyBorder="1" applyAlignment="1">
      <alignment horizontal="center" vertical="top"/>
    </xf>
    <xf numFmtId="0" fontId="0" fillId="4" borderId="9" xfId="0" applyFill="1" applyBorder="1" applyAlignment="1">
      <alignment vertical="top"/>
    </xf>
    <xf numFmtId="0" fontId="0" fillId="0" borderId="0" xfId="0" applyAlignment="1">
      <alignment horizontal="center" vertical="center"/>
    </xf>
    <xf numFmtId="0" fontId="0" fillId="6" borderId="0" xfId="0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toine Bourlier" refreshedDate="43543.434547337965" createdVersion="6" refreshedVersion="6" minRefreshableVersion="3" recordCount="40" xr:uid="{6A279B72-0B89-4CD6-BA7B-1BB18B5DD609}">
  <cacheSource type="worksheet">
    <worksheetSource ref="A2:G42" sheet="Source Tab Croi"/>
  </cacheSource>
  <cacheFields count="7">
    <cacheField name="Fichier" numFmtId="0">
      <sharedItems count="2">
        <s v="A"/>
        <s v="B"/>
      </sharedItems>
    </cacheField>
    <cacheField name="Client" numFmtId="0">
      <sharedItems containsSemiMixedTypes="0" containsString="0" containsNumber="1" containsInteger="1" minValue="100" maxValue="700"/>
    </cacheField>
    <cacheField name="Nom client" numFmtId="0">
      <sharedItems count="7">
        <s v="Pierre"/>
        <s v="Jeanne"/>
        <s v="Marie"/>
        <s v="Benoit"/>
        <s v="Marc"/>
        <s v="Julie"/>
        <s v="Pauline"/>
      </sharedItems>
    </cacheField>
    <cacheField name="Facture" numFmtId="0">
      <sharedItems containsSemiMixedTypes="0" containsString="0" containsNumber="1" containsInteger="1" minValue="201901" maxValue="201956" count="24">
        <n v="201901"/>
        <n v="201902"/>
        <n v="201903"/>
        <n v="201904"/>
        <n v="201905"/>
        <n v="201906"/>
        <n v="201907"/>
        <n v="201908"/>
        <n v="201909"/>
        <n v="201910"/>
        <n v="201911"/>
        <n v="201912"/>
        <n v="201913"/>
        <n v="201914"/>
        <n v="201915"/>
        <n v="201916"/>
        <n v="201917"/>
        <n v="201918"/>
        <n v="201919"/>
        <n v="201920"/>
        <n v="201953"/>
        <n v="201954"/>
        <n v="201955"/>
        <n v="201956"/>
      </sharedItems>
    </cacheField>
    <cacheField name="Montant" numFmtId="44">
      <sharedItems containsSemiMixedTypes="0" containsString="0" containsNumber="1" containsInteger="1" minValue="-100" maxValue="921"/>
    </cacheField>
    <cacheField name="Retard en jour" numFmtId="0">
      <sharedItems containsSemiMixedTypes="0" containsString="0" containsNumber="1" containsInteger="1" minValue="-45" maxValue="560"/>
    </cacheField>
    <cacheField name="Catégorie retard" numFmtId="0">
      <sharedItems count="8">
        <s v="non-échu"/>
        <s v="30j-60j"/>
        <s v="+1an"/>
        <s v="180j-365j"/>
        <s v="0j-30j"/>
        <s v="60j-90j"/>
        <s v="90j-180j"/>
        <s v="échu today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0">
  <r>
    <x v="0"/>
    <n v="100"/>
    <x v="0"/>
    <x v="0"/>
    <n v="50"/>
    <n v="-3"/>
    <x v="0"/>
  </r>
  <r>
    <x v="0"/>
    <n v="100"/>
    <x v="0"/>
    <x v="1"/>
    <n v="15"/>
    <n v="40"/>
    <x v="1"/>
  </r>
  <r>
    <x v="0"/>
    <n v="100"/>
    <x v="0"/>
    <x v="2"/>
    <n v="400"/>
    <n v="530"/>
    <x v="2"/>
  </r>
  <r>
    <x v="0"/>
    <n v="100"/>
    <x v="0"/>
    <x v="3"/>
    <n v="600"/>
    <n v="411"/>
    <x v="2"/>
  </r>
  <r>
    <x v="0"/>
    <n v="200"/>
    <x v="1"/>
    <x v="4"/>
    <n v="900"/>
    <n v="560"/>
    <x v="2"/>
  </r>
  <r>
    <x v="0"/>
    <n v="200"/>
    <x v="1"/>
    <x v="5"/>
    <n v="58"/>
    <n v="300"/>
    <x v="3"/>
  </r>
  <r>
    <x v="0"/>
    <n v="200"/>
    <x v="1"/>
    <x v="6"/>
    <n v="24"/>
    <n v="18"/>
    <x v="4"/>
  </r>
  <r>
    <x v="0"/>
    <n v="300"/>
    <x v="2"/>
    <x v="7"/>
    <n v="17"/>
    <n v="32"/>
    <x v="1"/>
  </r>
  <r>
    <x v="0"/>
    <n v="400"/>
    <x v="3"/>
    <x v="8"/>
    <n v="179"/>
    <n v="63"/>
    <x v="5"/>
  </r>
  <r>
    <x v="0"/>
    <n v="400"/>
    <x v="3"/>
    <x v="9"/>
    <n v="600"/>
    <n v="97"/>
    <x v="6"/>
  </r>
  <r>
    <x v="0"/>
    <n v="400"/>
    <x v="3"/>
    <x v="10"/>
    <n v="222"/>
    <n v="125"/>
    <x v="6"/>
  </r>
  <r>
    <x v="0"/>
    <n v="400"/>
    <x v="3"/>
    <x v="11"/>
    <n v="558"/>
    <n v="135"/>
    <x v="6"/>
  </r>
  <r>
    <x v="0"/>
    <n v="500"/>
    <x v="4"/>
    <x v="12"/>
    <n v="921"/>
    <n v="379"/>
    <x v="2"/>
  </r>
  <r>
    <x v="0"/>
    <n v="500"/>
    <x v="4"/>
    <x v="13"/>
    <n v="422"/>
    <n v="12"/>
    <x v="4"/>
  </r>
  <r>
    <x v="0"/>
    <n v="500"/>
    <x v="4"/>
    <x v="14"/>
    <n v="305"/>
    <n v="28"/>
    <x v="4"/>
  </r>
  <r>
    <x v="0"/>
    <n v="500"/>
    <x v="4"/>
    <x v="15"/>
    <n v="680"/>
    <n v="41"/>
    <x v="1"/>
  </r>
  <r>
    <x v="0"/>
    <n v="500"/>
    <x v="4"/>
    <x v="16"/>
    <n v="741"/>
    <n v="68"/>
    <x v="5"/>
  </r>
  <r>
    <x v="0"/>
    <n v="500"/>
    <x v="4"/>
    <x v="17"/>
    <n v="201"/>
    <n v="91"/>
    <x v="6"/>
  </r>
  <r>
    <x v="0"/>
    <n v="500"/>
    <x v="4"/>
    <x v="18"/>
    <n v="502"/>
    <n v="0"/>
    <x v="7"/>
  </r>
  <r>
    <x v="0"/>
    <n v="500"/>
    <x v="4"/>
    <x v="19"/>
    <n v="563"/>
    <n v="126"/>
    <x v="6"/>
  </r>
  <r>
    <x v="1"/>
    <n v="100"/>
    <x v="0"/>
    <x v="0"/>
    <n v="50"/>
    <n v="27"/>
    <x v="4"/>
  </r>
  <r>
    <x v="1"/>
    <n v="100"/>
    <x v="0"/>
    <x v="1"/>
    <n v="15"/>
    <n v="70"/>
    <x v="5"/>
  </r>
  <r>
    <x v="1"/>
    <n v="100"/>
    <x v="0"/>
    <x v="2"/>
    <n v="400"/>
    <n v="560"/>
    <x v="2"/>
  </r>
  <r>
    <x v="1"/>
    <n v="100"/>
    <x v="0"/>
    <x v="3"/>
    <n v="600"/>
    <n v="441"/>
    <x v="2"/>
  </r>
  <r>
    <x v="1"/>
    <n v="200"/>
    <x v="1"/>
    <x v="5"/>
    <n v="58"/>
    <n v="330"/>
    <x v="3"/>
  </r>
  <r>
    <x v="1"/>
    <n v="200"/>
    <x v="1"/>
    <x v="6"/>
    <n v="24"/>
    <n v="48"/>
    <x v="1"/>
  </r>
  <r>
    <x v="1"/>
    <n v="300"/>
    <x v="2"/>
    <x v="7"/>
    <n v="17"/>
    <n v="62"/>
    <x v="5"/>
  </r>
  <r>
    <x v="1"/>
    <n v="400"/>
    <x v="3"/>
    <x v="9"/>
    <n v="600"/>
    <n v="127"/>
    <x v="6"/>
  </r>
  <r>
    <x v="1"/>
    <n v="400"/>
    <x v="3"/>
    <x v="10"/>
    <n v="222"/>
    <n v="155"/>
    <x v="6"/>
  </r>
  <r>
    <x v="1"/>
    <n v="500"/>
    <x v="4"/>
    <x v="12"/>
    <n v="921"/>
    <n v="409"/>
    <x v="2"/>
  </r>
  <r>
    <x v="1"/>
    <n v="500"/>
    <x v="4"/>
    <x v="13"/>
    <n v="422"/>
    <n v="42"/>
    <x v="1"/>
  </r>
  <r>
    <x v="1"/>
    <n v="500"/>
    <x v="4"/>
    <x v="14"/>
    <n v="305"/>
    <n v="58"/>
    <x v="1"/>
  </r>
  <r>
    <x v="1"/>
    <n v="500"/>
    <x v="4"/>
    <x v="15"/>
    <n v="680"/>
    <n v="71"/>
    <x v="5"/>
  </r>
  <r>
    <x v="1"/>
    <n v="500"/>
    <x v="4"/>
    <x v="16"/>
    <n v="741"/>
    <n v="98"/>
    <x v="6"/>
  </r>
  <r>
    <x v="1"/>
    <n v="500"/>
    <x v="4"/>
    <x v="17"/>
    <n v="201"/>
    <n v="121"/>
    <x v="6"/>
  </r>
  <r>
    <x v="1"/>
    <n v="500"/>
    <x v="4"/>
    <x v="18"/>
    <n v="502"/>
    <n v="30"/>
    <x v="1"/>
  </r>
  <r>
    <x v="1"/>
    <n v="500"/>
    <x v="4"/>
    <x v="20"/>
    <n v="300"/>
    <n v="-45"/>
    <x v="0"/>
  </r>
  <r>
    <x v="1"/>
    <n v="600"/>
    <x v="5"/>
    <x v="21"/>
    <n v="200"/>
    <n v="-12"/>
    <x v="0"/>
  </r>
  <r>
    <x v="1"/>
    <n v="600"/>
    <x v="5"/>
    <x v="22"/>
    <n v="-100"/>
    <n v="-4"/>
    <x v="0"/>
  </r>
  <r>
    <x v="1"/>
    <n v="700"/>
    <x v="6"/>
    <x v="23"/>
    <n v="150"/>
    <n v="-2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FC82C9D-B1F0-428B-AC0A-C9B0C6A61D09}" name="Tableau croisé dynamique2" cacheId="3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J24" firstHeaderRow="1" firstDataRow="2" firstDataCol="1"/>
  <pivotFields count="7">
    <pivotField axis="axisRow" showAll="0">
      <items count="3">
        <item sd="0" x="0"/>
        <item sd="0" x="1"/>
        <item t="default" sd="0"/>
      </items>
    </pivotField>
    <pivotField showAll="0"/>
    <pivotField axis="axisRow" showAll="0">
      <items count="8">
        <item x="3"/>
        <item x="1"/>
        <item x="5"/>
        <item x="4"/>
        <item x="2"/>
        <item x="6"/>
        <item x="0"/>
        <item t="default"/>
      </items>
    </pivotField>
    <pivotField axis="axisRow" showAll="0">
      <items count="2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t="default"/>
      </items>
    </pivotField>
    <pivotField dataField="1" numFmtId="44" showAll="0"/>
    <pivotField showAll="0"/>
    <pivotField axis="axisCol" showAll="0">
      <items count="9">
        <item x="0"/>
        <item x="7"/>
        <item x="4"/>
        <item x="1"/>
        <item x="5"/>
        <item x="6"/>
        <item x="3"/>
        <item x="2"/>
        <item t="default"/>
      </items>
    </pivotField>
  </pivotFields>
  <rowFields count="3">
    <field x="2"/>
    <field x="0"/>
    <field x="3"/>
  </rowFields>
  <rowItems count="20">
    <i>
      <x/>
    </i>
    <i r="1">
      <x/>
    </i>
    <i r="1">
      <x v="1"/>
    </i>
    <i>
      <x v="1"/>
    </i>
    <i r="1">
      <x/>
    </i>
    <i r="1">
      <x v="1"/>
    </i>
    <i>
      <x v="2"/>
    </i>
    <i r="1">
      <x v="1"/>
    </i>
    <i>
      <x v="3"/>
    </i>
    <i r="1">
      <x/>
    </i>
    <i r="1">
      <x v="1"/>
    </i>
    <i>
      <x v="4"/>
    </i>
    <i r="1">
      <x/>
    </i>
    <i r="1">
      <x v="1"/>
    </i>
    <i>
      <x v="5"/>
    </i>
    <i r="1">
      <x v="1"/>
    </i>
    <i>
      <x v="6"/>
    </i>
    <i r="1">
      <x/>
    </i>
    <i r="1">
      <x v="1"/>
    </i>
    <i t="grand">
      <x/>
    </i>
  </rowItems>
  <colFields count="1">
    <field x="6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dataFields count="1">
    <dataField name="Somme de Montan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629753-3A19-4739-B851-771003DC39FE}">
  <dimension ref="A2:W24"/>
  <sheetViews>
    <sheetView workbookViewId="0">
      <selection activeCell="L26" sqref="L26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10.7109375" bestFit="1" customWidth="1"/>
    <col min="4" max="4" width="5.85546875" bestFit="1" customWidth="1"/>
    <col min="5" max="6" width="6.85546875" bestFit="1" customWidth="1"/>
    <col min="7" max="7" width="7.85546875" bestFit="1" customWidth="1"/>
    <col min="8" max="8" width="8.85546875" bestFit="1" customWidth="1"/>
    <col min="9" max="9" width="5.140625" bestFit="1" customWidth="1"/>
    <col min="10" max="10" width="12.5703125" bestFit="1" customWidth="1"/>
  </cols>
  <sheetData>
    <row r="2" spans="1:23" ht="15.75" thickBot="1" x14ac:dyDescent="0.3"/>
    <row r="3" spans="1:23" x14ac:dyDescent="0.25">
      <c r="A3" s="4" t="s">
        <v>28</v>
      </c>
      <c r="B3" s="4" t="s">
        <v>18</v>
      </c>
      <c r="L3" s="10" t="s">
        <v>30</v>
      </c>
      <c r="M3" s="11"/>
      <c r="N3" s="11"/>
      <c r="O3" s="11"/>
      <c r="P3" s="11"/>
      <c r="Q3" s="11"/>
      <c r="R3" s="11"/>
      <c r="S3" s="11"/>
      <c r="T3" s="11"/>
      <c r="U3" s="11"/>
      <c r="V3" s="11"/>
      <c r="W3" s="12"/>
    </row>
    <row r="4" spans="1:23" ht="15.75" thickBot="1" x14ac:dyDescent="0.3">
      <c r="A4" s="4" t="s">
        <v>29</v>
      </c>
      <c r="B4" t="s">
        <v>26</v>
      </c>
      <c r="C4" t="s">
        <v>25</v>
      </c>
      <c r="D4" t="s">
        <v>20</v>
      </c>
      <c r="E4" t="s">
        <v>22</v>
      </c>
      <c r="F4" t="s">
        <v>23</v>
      </c>
      <c r="G4" t="s">
        <v>24</v>
      </c>
      <c r="H4" t="s">
        <v>21</v>
      </c>
      <c r="I4" t="s">
        <v>19</v>
      </c>
      <c r="J4" t="s">
        <v>27</v>
      </c>
      <c r="L4" s="13" t="s">
        <v>33</v>
      </c>
      <c r="M4" s="14"/>
      <c r="N4" s="14"/>
      <c r="O4" s="14"/>
      <c r="P4" s="14"/>
      <c r="Q4" s="14"/>
      <c r="R4" s="14"/>
      <c r="S4" s="14"/>
      <c r="T4" s="14"/>
      <c r="U4" s="14"/>
      <c r="V4" s="14"/>
      <c r="W4" s="15"/>
    </row>
    <row r="5" spans="1:23" x14ac:dyDescent="0.25">
      <c r="A5" s="5" t="s">
        <v>10</v>
      </c>
      <c r="F5">
        <v>179</v>
      </c>
      <c r="G5">
        <v>2202</v>
      </c>
      <c r="J5">
        <v>2381</v>
      </c>
      <c r="L5" s="9"/>
      <c r="M5" s="9" t="s">
        <v>31</v>
      </c>
      <c r="N5" s="9" t="s">
        <v>25</v>
      </c>
      <c r="O5" s="9" t="s">
        <v>20</v>
      </c>
      <c r="P5" s="9" t="s">
        <v>22</v>
      </c>
      <c r="Q5" s="9" t="s">
        <v>23</v>
      </c>
      <c r="R5" s="9" t="s">
        <v>24</v>
      </c>
      <c r="S5" s="9" t="s">
        <v>21</v>
      </c>
      <c r="T5" s="9" t="s">
        <v>19</v>
      </c>
      <c r="U5" s="9" t="s">
        <v>27</v>
      </c>
      <c r="V5" s="9"/>
      <c r="W5" s="9"/>
    </row>
    <row r="6" spans="1:23" x14ac:dyDescent="0.25">
      <c r="A6" s="6" t="s">
        <v>1</v>
      </c>
      <c r="F6">
        <v>179</v>
      </c>
      <c r="G6">
        <v>1380</v>
      </c>
      <c r="J6">
        <v>1559</v>
      </c>
      <c r="L6" s="8" t="s">
        <v>10</v>
      </c>
      <c r="M6" s="8" t="s">
        <v>32</v>
      </c>
      <c r="N6" s="8" t="s">
        <v>32</v>
      </c>
      <c r="O6" s="8" t="s">
        <v>32</v>
      </c>
      <c r="P6" s="8" t="s">
        <v>32</v>
      </c>
      <c r="Q6" s="8">
        <v>-179</v>
      </c>
      <c r="R6" s="8">
        <v>-588</v>
      </c>
      <c r="S6" s="8" t="s">
        <v>32</v>
      </c>
      <c r="T6" s="8" t="s">
        <v>32</v>
      </c>
      <c r="U6" s="8">
        <f>Q6+R6</f>
        <v>-767</v>
      </c>
      <c r="V6" s="8"/>
      <c r="W6" s="8"/>
    </row>
    <row r="7" spans="1:23" x14ac:dyDescent="0.25">
      <c r="A7" s="6" t="s">
        <v>2</v>
      </c>
      <c r="G7">
        <v>822</v>
      </c>
      <c r="J7">
        <v>822</v>
      </c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</row>
    <row r="8" spans="1:23" x14ac:dyDescent="0.25">
      <c r="A8" s="5" t="s">
        <v>8</v>
      </c>
      <c r="D8">
        <v>24</v>
      </c>
      <c r="E8">
        <v>24</v>
      </c>
      <c r="H8">
        <v>116</v>
      </c>
      <c r="I8">
        <v>900</v>
      </c>
      <c r="J8">
        <v>1064</v>
      </c>
      <c r="L8" s="8" t="s">
        <v>8</v>
      </c>
      <c r="M8" s="8" t="s">
        <v>32</v>
      </c>
      <c r="N8" s="8" t="s">
        <v>32</v>
      </c>
      <c r="O8" s="8">
        <v>-24</v>
      </c>
      <c r="P8" s="8">
        <v>24</v>
      </c>
      <c r="Q8" s="8" t="s">
        <v>32</v>
      </c>
      <c r="R8" s="8" t="s">
        <v>32</v>
      </c>
      <c r="S8" s="8" t="s">
        <v>32</v>
      </c>
      <c r="T8" s="8">
        <v>-900</v>
      </c>
      <c r="U8" s="8">
        <v>-900</v>
      </c>
      <c r="V8" s="8"/>
      <c r="W8" s="8"/>
    </row>
    <row r="9" spans="1:23" x14ac:dyDescent="0.25">
      <c r="A9" s="6" t="s">
        <v>1</v>
      </c>
      <c r="D9">
        <v>24</v>
      </c>
      <c r="H9">
        <v>58</v>
      </c>
      <c r="I9">
        <v>900</v>
      </c>
      <c r="J9">
        <v>982</v>
      </c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</row>
    <row r="10" spans="1:23" x14ac:dyDescent="0.25">
      <c r="A10" s="6" t="s">
        <v>2</v>
      </c>
      <c r="E10">
        <v>24</v>
      </c>
      <c r="H10">
        <v>58</v>
      </c>
      <c r="J10">
        <v>82</v>
      </c>
      <c r="L10" s="8" t="s">
        <v>16</v>
      </c>
      <c r="M10" s="8">
        <v>100</v>
      </c>
      <c r="N10" s="8" t="s">
        <v>32</v>
      </c>
      <c r="O10" s="8" t="s">
        <v>32</v>
      </c>
      <c r="P10" s="8" t="s">
        <v>32</v>
      </c>
      <c r="Q10" s="8" t="s">
        <v>32</v>
      </c>
      <c r="R10" s="8" t="s">
        <v>32</v>
      </c>
      <c r="S10" s="8" t="s">
        <v>32</v>
      </c>
      <c r="T10" s="8" t="s">
        <v>32</v>
      </c>
      <c r="U10" s="8">
        <v>100</v>
      </c>
      <c r="V10" s="8"/>
      <c r="W10" s="8"/>
    </row>
    <row r="11" spans="1:23" x14ac:dyDescent="0.25">
      <c r="A11" s="5" t="s">
        <v>16</v>
      </c>
      <c r="B11">
        <v>100</v>
      </c>
      <c r="J11">
        <v>100</v>
      </c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</row>
    <row r="12" spans="1:23" x14ac:dyDescent="0.25">
      <c r="A12" s="6" t="s">
        <v>2</v>
      </c>
      <c r="B12">
        <v>100</v>
      </c>
      <c r="J12">
        <v>100</v>
      </c>
      <c r="L12" s="8" t="s">
        <v>11</v>
      </c>
      <c r="M12" s="8">
        <v>300</v>
      </c>
      <c r="N12" s="8">
        <v>-502</v>
      </c>
      <c r="O12" s="8">
        <v>-727</v>
      </c>
      <c r="P12" s="8">
        <f>1229-680</f>
        <v>549</v>
      </c>
      <c r="Q12" s="8">
        <f>680-741</f>
        <v>-61</v>
      </c>
      <c r="R12" s="8">
        <f>942-764</f>
        <v>178</v>
      </c>
      <c r="S12" s="8" t="s">
        <v>32</v>
      </c>
      <c r="T12" s="8" t="s">
        <v>32</v>
      </c>
      <c r="U12" s="8">
        <f>SUM(M12:R12)</f>
        <v>-263</v>
      </c>
      <c r="V12" s="8"/>
      <c r="W12" s="8"/>
    </row>
    <row r="13" spans="1:23" x14ac:dyDescent="0.25">
      <c r="A13" s="5" t="s">
        <v>11</v>
      </c>
      <c r="B13">
        <v>300</v>
      </c>
      <c r="C13">
        <v>502</v>
      </c>
      <c r="D13">
        <v>727</v>
      </c>
      <c r="E13">
        <v>1909</v>
      </c>
      <c r="F13">
        <v>1421</v>
      </c>
      <c r="G13">
        <v>1706</v>
      </c>
      <c r="I13">
        <v>1842</v>
      </c>
      <c r="J13">
        <v>8407</v>
      </c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</row>
    <row r="14" spans="1:23" x14ac:dyDescent="0.25">
      <c r="A14" s="6" t="s">
        <v>1</v>
      </c>
      <c r="C14">
        <v>502</v>
      </c>
      <c r="D14">
        <v>727</v>
      </c>
      <c r="E14">
        <v>680</v>
      </c>
      <c r="F14">
        <v>741</v>
      </c>
      <c r="G14">
        <v>764</v>
      </c>
      <c r="I14">
        <v>921</v>
      </c>
      <c r="J14">
        <v>4335</v>
      </c>
      <c r="L14" s="8" t="s">
        <v>9</v>
      </c>
      <c r="M14" s="8" t="s">
        <v>32</v>
      </c>
      <c r="N14" s="8" t="s">
        <v>32</v>
      </c>
      <c r="O14" s="8" t="s">
        <v>32</v>
      </c>
      <c r="P14" s="8">
        <v>-17</v>
      </c>
      <c r="Q14" s="8">
        <v>17</v>
      </c>
      <c r="R14" s="8" t="s">
        <v>32</v>
      </c>
      <c r="S14" s="8" t="s">
        <v>32</v>
      </c>
      <c r="T14" s="8" t="s">
        <v>32</v>
      </c>
      <c r="U14" s="8">
        <f>0</f>
        <v>0</v>
      </c>
      <c r="V14" s="8"/>
      <c r="W14" s="8"/>
    </row>
    <row r="15" spans="1:23" x14ac:dyDescent="0.25">
      <c r="A15" s="6" t="s">
        <v>2</v>
      </c>
      <c r="B15">
        <v>300</v>
      </c>
      <c r="E15">
        <v>1229</v>
      </c>
      <c r="F15">
        <v>680</v>
      </c>
      <c r="G15">
        <v>942</v>
      </c>
      <c r="I15">
        <v>921</v>
      </c>
      <c r="J15">
        <v>4072</v>
      </c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</row>
    <row r="16" spans="1:23" x14ac:dyDescent="0.25">
      <c r="A16" s="5" t="s">
        <v>9</v>
      </c>
      <c r="E16">
        <v>17</v>
      </c>
      <c r="F16">
        <v>17</v>
      </c>
      <c r="J16">
        <v>34</v>
      </c>
      <c r="L16" s="8" t="s">
        <v>17</v>
      </c>
      <c r="M16" s="8">
        <v>150</v>
      </c>
      <c r="N16" s="8" t="s">
        <v>32</v>
      </c>
      <c r="O16" s="8" t="s">
        <v>32</v>
      </c>
      <c r="P16" s="8" t="s">
        <v>32</v>
      </c>
      <c r="Q16" s="8" t="s">
        <v>32</v>
      </c>
      <c r="R16" s="8" t="s">
        <v>32</v>
      </c>
      <c r="S16" s="8" t="s">
        <v>32</v>
      </c>
      <c r="T16" s="8" t="s">
        <v>32</v>
      </c>
      <c r="U16" s="8">
        <v>150</v>
      </c>
      <c r="V16" s="8"/>
      <c r="W16" s="8"/>
    </row>
    <row r="17" spans="1:23" x14ac:dyDescent="0.25">
      <c r="A17" s="6" t="s">
        <v>1</v>
      </c>
      <c r="E17">
        <v>17</v>
      </c>
      <c r="J17">
        <v>17</v>
      </c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</row>
    <row r="18" spans="1:23" x14ac:dyDescent="0.25">
      <c r="A18" s="6" t="s">
        <v>2</v>
      </c>
      <c r="F18">
        <v>17</v>
      </c>
      <c r="J18">
        <v>17</v>
      </c>
      <c r="L18" s="8" t="s">
        <v>7</v>
      </c>
      <c r="M18" s="8">
        <v>-50</v>
      </c>
      <c r="N18" s="8" t="s">
        <v>32</v>
      </c>
      <c r="O18" s="8">
        <v>50</v>
      </c>
      <c r="P18" s="8">
        <v>-15</v>
      </c>
      <c r="Q18" s="8">
        <v>15</v>
      </c>
      <c r="R18" s="8" t="s">
        <v>32</v>
      </c>
      <c r="S18" s="8" t="s">
        <v>32</v>
      </c>
      <c r="T18" s="8" t="s">
        <v>32</v>
      </c>
      <c r="U18" s="8">
        <v>50</v>
      </c>
      <c r="V18" s="8"/>
      <c r="W18" s="8"/>
    </row>
    <row r="19" spans="1:23" x14ac:dyDescent="0.25">
      <c r="A19" s="5" t="s">
        <v>17</v>
      </c>
      <c r="B19">
        <v>150</v>
      </c>
      <c r="J19">
        <v>150</v>
      </c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</row>
    <row r="20" spans="1:23" x14ac:dyDescent="0.25">
      <c r="A20" s="6" t="s">
        <v>2</v>
      </c>
      <c r="B20">
        <v>150</v>
      </c>
      <c r="J20">
        <v>150</v>
      </c>
      <c r="L20" s="17" t="s">
        <v>34</v>
      </c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</row>
    <row r="21" spans="1:23" x14ac:dyDescent="0.25">
      <c r="A21" s="5" t="s">
        <v>7</v>
      </c>
      <c r="B21">
        <v>50</v>
      </c>
      <c r="D21">
        <v>50</v>
      </c>
      <c r="E21">
        <v>15</v>
      </c>
      <c r="F21">
        <v>15</v>
      </c>
      <c r="I21">
        <v>2000</v>
      </c>
      <c r="J21">
        <v>2130</v>
      </c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</row>
    <row r="22" spans="1:23" x14ac:dyDescent="0.25">
      <c r="A22" s="6" t="s">
        <v>1</v>
      </c>
      <c r="B22">
        <v>50</v>
      </c>
      <c r="E22">
        <v>15</v>
      </c>
      <c r="I22">
        <v>1000</v>
      </c>
      <c r="J22">
        <v>1065</v>
      </c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</row>
    <row r="23" spans="1:23" x14ac:dyDescent="0.25">
      <c r="A23" s="6" t="s">
        <v>2</v>
      </c>
      <c r="D23">
        <v>50</v>
      </c>
      <c r="F23">
        <v>15</v>
      </c>
      <c r="I23">
        <v>1000</v>
      </c>
      <c r="J23">
        <v>1065</v>
      </c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</row>
    <row r="24" spans="1:23" x14ac:dyDescent="0.25">
      <c r="A24" s="5" t="s">
        <v>27</v>
      </c>
      <c r="B24">
        <v>600</v>
      </c>
      <c r="C24">
        <v>502</v>
      </c>
      <c r="D24">
        <v>801</v>
      </c>
      <c r="E24">
        <v>1965</v>
      </c>
      <c r="F24">
        <v>1632</v>
      </c>
      <c r="G24">
        <v>3908</v>
      </c>
      <c r="H24">
        <v>116</v>
      </c>
      <c r="I24">
        <v>4742</v>
      </c>
      <c r="J24">
        <v>14266</v>
      </c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</row>
  </sheetData>
  <mergeCells count="3">
    <mergeCell ref="L3:W3"/>
    <mergeCell ref="L4:W4"/>
    <mergeCell ref="L20:W24"/>
  </mergeCell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674406-AA6B-46EE-A247-C329EA65A83E}">
  <dimension ref="A1:P42"/>
  <sheetViews>
    <sheetView tabSelected="1" workbookViewId="0">
      <selection activeCell="G1" sqref="G1"/>
    </sheetView>
  </sheetViews>
  <sheetFormatPr baseColWidth="10" defaultRowHeight="15" x14ac:dyDescent="0.25"/>
  <cols>
    <col min="1" max="1" width="13" bestFit="1" customWidth="1"/>
  </cols>
  <sheetData>
    <row r="1" spans="1:16" x14ac:dyDescent="0.25">
      <c r="A1" s="18" t="s">
        <v>36</v>
      </c>
      <c r="B1" s="2" t="s">
        <v>14</v>
      </c>
      <c r="C1" s="2"/>
      <c r="D1" s="2"/>
      <c r="E1" s="2"/>
      <c r="F1" s="2"/>
      <c r="G1" s="3" t="s">
        <v>15</v>
      </c>
    </row>
    <row r="2" spans="1:16" x14ac:dyDescent="0.25">
      <c r="A2" t="s">
        <v>0</v>
      </c>
      <c r="B2" t="s">
        <v>3</v>
      </c>
      <c r="C2" t="s">
        <v>4</v>
      </c>
      <c r="D2" t="s">
        <v>5</v>
      </c>
      <c r="E2" t="s">
        <v>6</v>
      </c>
      <c r="F2" t="s">
        <v>12</v>
      </c>
      <c r="G2" t="s">
        <v>13</v>
      </c>
      <c r="I2" s="7" t="s">
        <v>35</v>
      </c>
      <c r="J2" s="7"/>
      <c r="K2" s="7"/>
      <c r="L2" s="7"/>
      <c r="M2" s="7"/>
      <c r="N2" s="7"/>
      <c r="O2" s="7"/>
      <c r="P2" s="7"/>
    </row>
    <row r="3" spans="1:16" x14ac:dyDescent="0.25">
      <c r="A3" t="s">
        <v>1</v>
      </c>
      <c r="B3">
        <v>100</v>
      </c>
      <c r="C3" t="s">
        <v>7</v>
      </c>
      <c r="D3">
        <v>201901</v>
      </c>
      <c r="E3" s="1">
        <v>50</v>
      </c>
      <c r="F3">
        <v>-3</v>
      </c>
      <c r="G3" t="str">
        <f>IF(F3&lt;0,"non-échu",IF(F3&gt;=730,"+2 ans",IF(F3&gt;=365,"+1an",IF(F3&gt;=180,"180j-365j",IF(F3&gt;=90,"90j-180j",IF(F3&gt;=60,"60j-90j",IF(F3&gt;=30,"30j-60j",IF(F3&gt;0,"0j-30j","échu today"))))))))</f>
        <v>non-échu</v>
      </c>
      <c r="I3" s="7"/>
      <c r="J3" s="7"/>
      <c r="K3" s="7"/>
      <c r="L3" s="7"/>
      <c r="M3" s="7"/>
      <c r="N3" s="7"/>
      <c r="O3" s="7"/>
      <c r="P3" s="7"/>
    </row>
    <row r="4" spans="1:16" x14ac:dyDescent="0.25">
      <c r="A4" t="s">
        <v>1</v>
      </c>
      <c r="B4">
        <v>100</v>
      </c>
      <c r="C4" t="s">
        <v>7</v>
      </c>
      <c r="D4">
        <v>201902</v>
      </c>
      <c r="E4" s="1">
        <v>15</v>
      </c>
      <c r="F4">
        <v>40</v>
      </c>
      <c r="G4" t="str">
        <f t="shared" ref="G4:G42" si="0">IF(F4&lt;0,"non-échu",IF(F4&gt;=730,"+2 ans",IF(F4&gt;=365,"+1an",IF(F4&gt;=180,"180j-365j",IF(F4&gt;=90,"90j-180j",IF(F4&gt;=60,"60j-90j",IF(F4&gt;=30,"30j-60j",IF(F4&gt;0,"0j-30j","échu today"))))))))</f>
        <v>30j-60j</v>
      </c>
      <c r="I4" s="7"/>
      <c r="J4" s="7"/>
      <c r="K4" s="7"/>
      <c r="L4" s="7"/>
      <c r="M4" s="7"/>
      <c r="N4" s="7"/>
      <c r="O4" s="7"/>
      <c r="P4" s="7"/>
    </row>
    <row r="5" spans="1:16" x14ac:dyDescent="0.25">
      <c r="A5" t="s">
        <v>1</v>
      </c>
      <c r="B5">
        <v>100</v>
      </c>
      <c r="C5" t="s">
        <v>7</v>
      </c>
      <c r="D5">
        <v>201903</v>
      </c>
      <c r="E5" s="1">
        <v>400</v>
      </c>
      <c r="F5">
        <v>530</v>
      </c>
      <c r="G5" t="str">
        <f t="shared" si="0"/>
        <v>+1an</v>
      </c>
      <c r="I5" s="7"/>
      <c r="J5" s="7"/>
      <c r="K5" s="7"/>
      <c r="L5" s="7"/>
      <c r="M5" s="7"/>
      <c r="N5" s="7"/>
      <c r="O5" s="7"/>
      <c r="P5" s="7"/>
    </row>
    <row r="6" spans="1:16" x14ac:dyDescent="0.25">
      <c r="A6" t="s">
        <v>1</v>
      </c>
      <c r="B6">
        <v>100</v>
      </c>
      <c r="C6" t="s">
        <v>7</v>
      </c>
      <c r="D6">
        <v>201904</v>
      </c>
      <c r="E6" s="1">
        <v>600</v>
      </c>
      <c r="F6">
        <v>411</v>
      </c>
      <c r="G6" t="str">
        <f t="shared" si="0"/>
        <v>+1an</v>
      </c>
      <c r="I6" s="7"/>
      <c r="J6" s="7"/>
      <c r="K6" s="7"/>
      <c r="L6" s="7"/>
      <c r="M6" s="7"/>
      <c r="N6" s="7"/>
      <c r="O6" s="7"/>
      <c r="P6" s="7"/>
    </row>
    <row r="7" spans="1:16" x14ac:dyDescent="0.25">
      <c r="A7" t="s">
        <v>1</v>
      </c>
      <c r="B7">
        <v>200</v>
      </c>
      <c r="C7" t="s">
        <v>8</v>
      </c>
      <c r="D7">
        <v>201905</v>
      </c>
      <c r="E7" s="1">
        <v>900</v>
      </c>
      <c r="F7">
        <v>560</v>
      </c>
      <c r="G7" t="str">
        <f t="shared" si="0"/>
        <v>+1an</v>
      </c>
      <c r="I7" s="7"/>
      <c r="J7" s="7"/>
      <c r="K7" s="7"/>
      <c r="L7" s="7"/>
      <c r="M7" s="7"/>
      <c r="N7" s="7"/>
      <c r="O7" s="7"/>
      <c r="P7" s="7"/>
    </row>
    <row r="8" spans="1:16" x14ac:dyDescent="0.25">
      <c r="A8" t="s">
        <v>1</v>
      </c>
      <c r="B8">
        <v>200</v>
      </c>
      <c r="C8" t="s">
        <v>8</v>
      </c>
      <c r="D8">
        <v>201906</v>
      </c>
      <c r="E8" s="1">
        <v>58</v>
      </c>
      <c r="F8">
        <v>300</v>
      </c>
      <c r="G8" t="str">
        <f t="shared" si="0"/>
        <v>180j-365j</v>
      </c>
      <c r="I8" s="7"/>
      <c r="J8" s="7"/>
      <c r="K8" s="7"/>
      <c r="L8" s="7"/>
      <c r="M8" s="7"/>
      <c r="N8" s="7"/>
      <c r="O8" s="7"/>
      <c r="P8" s="7"/>
    </row>
    <row r="9" spans="1:16" x14ac:dyDescent="0.25">
      <c r="A9" t="s">
        <v>1</v>
      </c>
      <c r="B9">
        <v>200</v>
      </c>
      <c r="C9" t="s">
        <v>8</v>
      </c>
      <c r="D9">
        <v>201907</v>
      </c>
      <c r="E9" s="1">
        <v>24</v>
      </c>
      <c r="F9">
        <v>18</v>
      </c>
      <c r="G9" t="str">
        <f t="shared" si="0"/>
        <v>0j-30j</v>
      </c>
    </row>
    <row r="10" spans="1:16" x14ac:dyDescent="0.25">
      <c r="A10" t="s">
        <v>1</v>
      </c>
      <c r="B10">
        <v>300</v>
      </c>
      <c r="C10" t="s">
        <v>9</v>
      </c>
      <c r="D10">
        <v>201908</v>
      </c>
      <c r="E10" s="1">
        <v>17</v>
      </c>
      <c r="F10">
        <v>32</v>
      </c>
      <c r="G10" t="str">
        <f t="shared" si="0"/>
        <v>30j-60j</v>
      </c>
    </row>
    <row r="11" spans="1:16" x14ac:dyDescent="0.25">
      <c r="A11" t="s">
        <v>1</v>
      </c>
      <c r="B11">
        <v>400</v>
      </c>
      <c r="C11" t="s">
        <v>10</v>
      </c>
      <c r="D11">
        <v>201909</v>
      </c>
      <c r="E11" s="1">
        <v>179</v>
      </c>
      <c r="F11">
        <v>63</v>
      </c>
      <c r="G11" t="str">
        <f t="shared" si="0"/>
        <v>60j-90j</v>
      </c>
    </row>
    <row r="12" spans="1:16" x14ac:dyDescent="0.25">
      <c r="A12" t="s">
        <v>1</v>
      </c>
      <c r="B12">
        <v>400</v>
      </c>
      <c r="C12" t="s">
        <v>10</v>
      </c>
      <c r="D12">
        <v>201910</v>
      </c>
      <c r="E12" s="1">
        <v>600</v>
      </c>
      <c r="F12">
        <v>97</v>
      </c>
      <c r="G12" t="str">
        <f t="shared" si="0"/>
        <v>90j-180j</v>
      </c>
    </row>
    <row r="13" spans="1:16" x14ac:dyDescent="0.25">
      <c r="A13" t="s">
        <v>1</v>
      </c>
      <c r="B13">
        <v>400</v>
      </c>
      <c r="C13" t="s">
        <v>10</v>
      </c>
      <c r="D13">
        <v>201911</v>
      </c>
      <c r="E13" s="1">
        <v>222</v>
      </c>
      <c r="F13">
        <v>125</v>
      </c>
      <c r="G13" t="str">
        <f t="shared" si="0"/>
        <v>90j-180j</v>
      </c>
    </row>
    <row r="14" spans="1:16" x14ac:dyDescent="0.25">
      <c r="A14" t="s">
        <v>1</v>
      </c>
      <c r="B14">
        <v>400</v>
      </c>
      <c r="C14" t="s">
        <v>10</v>
      </c>
      <c r="D14">
        <v>201912</v>
      </c>
      <c r="E14" s="1">
        <v>558</v>
      </c>
      <c r="F14">
        <v>135</v>
      </c>
      <c r="G14" t="str">
        <f t="shared" si="0"/>
        <v>90j-180j</v>
      </c>
    </row>
    <row r="15" spans="1:16" x14ac:dyDescent="0.25">
      <c r="A15" t="s">
        <v>1</v>
      </c>
      <c r="B15">
        <v>500</v>
      </c>
      <c r="C15" t="s">
        <v>11</v>
      </c>
      <c r="D15">
        <v>201913</v>
      </c>
      <c r="E15" s="1">
        <v>921</v>
      </c>
      <c r="F15">
        <v>379</v>
      </c>
      <c r="G15" t="str">
        <f t="shared" si="0"/>
        <v>+1an</v>
      </c>
    </row>
    <row r="16" spans="1:16" x14ac:dyDescent="0.25">
      <c r="A16" t="s">
        <v>1</v>
      </c>
      <c r="B16">
        <v>500</v>
      </c>
      <c r="C16" t="s">
        <v>11</v>
      </c>
      <c r="D16">
        <v>201914</v>
      </c>
      <c r="E16" s="1">
        <v>422</v>
      </c>
      <c r="F16">
        <v>12</v>
      </c>
      <c r="G16" t="str">
        <f t="shared" si="0"/>
        <v>0j-30j</v>
      </c>
    </row>
    <row r="17" spans="1:7" x14ac:dyDescent="0.25">
      <c r="A17" t="s">
        <v>1</v>
      </c>
      <c r="B17">
        <v>500</v>
      </c>
      <c r="C17" t="s">
        <v>11</v>
      </c>
      <c r="D17">
        <v>201915</v>
      </c>
      <c r="E17" s="1">
        <v>305</v>
      </c>
      <c r="F17">
        <v>28</v>
      </c>
      <c r="G17" t="str">
        <f t="shared" si="0"/>
        <v>0j-30j</v>
      </c>
    </row>
    <row r="18" spans="1:7" x14ac:dyDescent="0.25">
      <c r="A18" t="s">
        <v>1</v>
      </c>
      <c r="B18">
        <v>500</v>
      </c>
      <c r="C18" t="s">
        <v>11</v>
      </c>
      <c r="D18">
        <v>201916</v>
      </c>
      <c r="E18" s="1">
        <v>680</v>
      </c>
      <c r="F18">
        <v>41</v>
      </c>
      <c r="G18" t="str">
        <f t="shared" si="0"/>
        <v>30j-60j</v>
      </c>
    </row>
    <row r="19" spans="1:7" x14ac:dyDescent="0.25">
      <c r="A19" t="s">
        <v>1</v>
      </c>
      <c r="B19">
        <v>500</v>
      </c>
      <c r="C19" t="s">
        <v>11</v>
      </c>
      <c r="D19">
        <v>201917</v>
      </c>
      <c r="E19" s="1">
        <v>741</v>
      </c>
      <c r="F19">
        <v>68</v>
      </c>
      <c r="G19" t="str">
        <f t="shared" si="0"/>
        <v>60j-90j</v>
      </c>
    </row>
    <row r="20" spans="1:7" x14ac:dyDescent="0.25">
      <c r="A20" t="s">
        <v>1</v>
      </c>
      <c r="B20">
        <v>500</v>
      </c>
      <c r="C20" t="s">
        <v>11</v>
      </c>
      <c r="D20">
        <v>201918</v>
      </c>
      <c r="E20" s="1">
        <v>201</v>
      </c>
      <c r="F20">
        <v>91</v>
      </c>
      <c r="G20" t="str">
        <f t="shared" si="0"/>
        <v>90j-180j</v>
      </c>
    </row>
    <row r="21" spans="1:7" x14ac:dyDescent="0.25">
      <c r="A21" t="s">
        <v>1</v>
      </c>
      <c r="B21">
        <v>500</v>
      </c>
      <c r="C21" t="s">
        <v>11</v>
      </c>
      <c r="D21">
        <v>201919</v>
      </c>
      <c r="E21" s="1">
        <v>502</v>
      </c>
      <c r="F21">
        <v>0</v>
      </c>
      <c r="G21" t="str">
        <f t="shared" si="0"/>
        <v>échu today</v>
      </c>
    </row>
    <row r="22" spans="1:7" x14ac:dyDescent="0.25">
      <c r="A22" t="s">
        <v>1</v>
      </c>
      <c r="B22">
        <v>500</v>
      </c>
      <c r="C22" t="s">
        <v>11</v>
      </c>
      <c r="D22">
        <v>201920</v>
      </c>
      <c r="E22" s="1">
        <v>563</v>
      </c>
      <c r="F22">
        <v>126</v>
      </c>
      <c r="G22" t="str">
        <f t="shared" si="0"/>
        <v>90j-180j</v>
      </c>
    </row>
    <row r="23" spans="1:7" x14ac:dyDescent="0.25">
      <c r="A23" t="s">
        <v>2</v>
      </c>
      <c r="B23">
        <v>100</v>
      </c>
      <c r="C23" t="s">
        <v>7</v>
      </c>
      <c r="D23">
        <v>201901</v>
      </c>
      <c r="E23" s="1">
        <v>50</v>
      </c>
      <c r="F23">
        <f>F3+30</f>
        <v>27</v>
      </c>
      <c r="G23" t="str">
        <f t="shared" si="0"/>
        <v>0j-30j</v>
      </c>
    </row>
    <row r="24" spans="1:7" x14ac:dyDescent="0.25">
      <c r="A24" t="s">
        <v>2</v>
      </c>
      <c r="B24">
        <v>100</v>
      </c>
      <c r="C24" t="s">
        <v>7</v>
      </c>
      <c r="D24">
        <v>201902</v>
      </c>
      <c r="E24" s="1">
        <v>15</v>
      </c>
      <c r="F24">
        <f t="shared" ref="F24:F26" si="1">F4+30</f>
        <v>70</v>
      </c>
      <c r="G24" t="str">
        <f t="shared" si="0"/>
        <v>60j-90j</v>
      </c>
    </row>
    <row r="25" spans="1:7" x14ac:dyDescent="0.25">
      <c r="A25" t="s">
        <v>2</v>
      </c>
      <c r="B25">
        <v>100</v>
      </c>
      <c r="C25" t="s">
        <v>7</v>
      </c>
      <c r="D25">
        <v>201903</v>
      </c>
      <c r="E25" s="1">
        <v>400</v>
      </c>
      <c r="F25">
        <f t="shared" si="1"/>
        <v>560</v>
      </c>
      <c r="G25" t="str">
        <f t="shared" si="0"/>
        <v>+1an</v>
      </c>
    </row>
    <row r="26" spans="1:7" x14ac:dyDescent="0.25">
      <c r="A26" t="s">
        <v>2</v>
      </c>
      <c r="B26">
        <v>100</v>
      </c>
      <c r="C26" t="s">
        <v>7</v>
      </c>
      <c r="D26">
        <v>201904</v>
      </c>
      <c r="E26" s="1">
        <v>600</v>
      </c>
      <c r="F26">
        <f t="shared" si="1"/>
        <v>441</v>
      </c>
      <c r="G26" t="str">
        <f t="shared" si="0"/>
        <v>+1an</v>
      </c>
    </row>
    <row r="27" spans="1:7" x14ac:dyDescent="0.25">
      <c r="A27" t="s">
        <v>2</v>
      </c>
      <c r="B27">
        <v>200</v>
      </c>
      <c r="C27" t="s">
        <v>8</v>
      </c>
      <c r="D27">
        <v>201906</v>
      </c>
      <c r="E27" s="1">
        <v>58</v>
      </c>
      <c r="F27">
        <f>F8+30</f>
        <v>330</v>
      </c>
      <c r="G27" t="str">
        <f t="shared" si="0"/>
        <v>180j-365j</v>
      </c>
    </row>
    <row r="28" spans="1:7" x14ac:dyDescent="0.25">
      <c r="A28" t="s">
        <v>2</v>
      </c>
      <c r="B28">
        <v>200</v>
      </c>
      <c r="C28" t="s">
        <v>8</v>
      </c>
      <c r="D28">
        <v>201907</v>
      </c>
      <c r="E28" s="1">
        <v>24</v>
      </c>
      <c r="F28">
        <f>F9+30</f>
        <v>48</v>
      </c>
      <c r="G28" t="str">
        <f t="shared" si="0"/>
        <v>30j-60j</v>
      </c>
    </row>
    <row r="29" spans="1:7" x14ac:dyDescent="0.25">
      <c r="A29" t="s">
        <v>2</v>
      </c>
      <c r="B29">
        <v>300</v>
      </c>
      <c r="C29" t="s">
        <v>9</v>
      </c>
      <c r="D29">
        <v>201908</v>
      </c>
      <c r="E29" s="1">
        <v>17</v>
      </c>
      <c r="F29">
        <f>F10+30</f>
        <v>62</v>
      </c>
      <c r="G29" t="str">
        <f t="shared" si="0"/>
        <v>60j-90j</v>
      </c>
    </row>
    <row r="30" spans="1:7" x14ac:dyDescent="0.25">
      <c r="A30" t="s">
        <v>2</v>
      </c>
      <c r="B30">
        <v>400</v>
      </c>
      <c r="C30" t="s">
        <v>10</v>
      </c>
      <c r="D30">
        <v>201910</v>
      </c>
      <c r="E30" s="1">
        <v>600</v>
      </c>
      <c r="F30">
        <f>F12+30</f>
        <v>127</v>
      </c>
      <c r="G30" t="str">
        <f t="shared" si="0"/>
        <v>90j-180j</v>
      </c>
    </row>
    <row r="31" spans="1:7" x14ac:dyDescent="0.25">
      <c r="A31" t="s">
        <v>2</v>
      </c>
      <c r="B31">
        <v>400</v>
      </c>
      <c r="C31" t="s">
        <v>10</v>
      </c>
      <c r="D31">
        <v>201911</v>
      </c>
      <c r="E31" s="1">
        <v>222</v>
      </c>
      <c r="F31">
        <f>F13+30</f>
        <v>155</v>
      </c>
      <c r="G31" t="str">
        <f t="shared" si="0"/>
        <v>90j-180j</v>
      </c>
    </row>
    <row r="32" spans="1:7" x14ac:dyDescent="0.25">
      <c r="A32" t="s">
        <v>2</v>
      </c>
      <c r="B32">
        <v>500</v>
      </c>
      <c r="C32" t="s">
        <v>11</v>
      </c>
      <c r="D32">
        <v>201913</v>
      </c>
      <c r="E32" s="1">
        <v>921</v>
      </c>
      <c r="F32">
        <f>F15+30</f>
        <v>409</v>
      </c>
      <c r="G32" t="str">
        <f t="shared" si="0"/>
        <v>+1an</v>
      </c>
    </row>
    <row r="33" spans="1:7" x14ac:dyDescent="0.25">
      <c r="A33" t="s">
        <v>2</v>
      </c>
      <c r="B33">
        <v>500</v>
      </c>
      <c r="C33" t="s">
        <v>11</v>
      </c>
      <c r="D33">
        <v>201914</v>
      </c>
      <c r="E33" s="1">
        <v>422</v>
      </c>
      <c r="F33">
        <f t="shared" ref="F33:F38" si="2">F16+30</f>
        <v>42</v>
      </c>
      <c r="G33" t="str">
        <f t="shared" si="0"/>
        <v>30j-60j</v>
      </c>
    </row>
    <row r="34" spans="1:7" x14ac:dyDescent="0.25">
      <c r="A34" t="s">
        <v>2</v>
      </c>
      <c r="B34">
        <v>500</v>
      </c>
      <c r="C34" t="s">
        <v>11</v>
      </c>
      <c r="D34">
        <v>201915</v>
      </c>
      <c r="E34" s="1">
        <v>305</v>
      </c>
      <c r="F34">
        <f t="shared" si="2"/>
        <v>58</v>
      </c>
      <c r="G34" t="str">
        <f t="shared" si="0"/>
        <v>30j-60j</v>
      </c>
    </row>
    <row r="35" spans="1:7" x14ac:dyDescent="0.25">
      <c r="A35" t="s">
        <v>2</v>
      </c>
      <c r="B35">
        <v>500</v>
      </c>
      <c r="C35" t="s">
        <v>11</v>
      </c>
      <c r="D35">
        <v>201916</v>
      </c>
      <c r="E35" s="1">
        <v>680</v>
      </c>
      <c r="F35">
        <f t="shared" si="2"/>
        <v>71</v>
      </c>
      <c r="G35" t="str">
        <f t="shared" si="0"/>
        <v>60j-90j</v>
      </c>
    </row>
    <row r="36" spans="1:7" x14ac:dyDescent="0.25">
      <c r="A36" t="s">
        <v>2</v>
      </c>
      <c r="B36">
        <v>500</v>
      </c>
      <c r="C36" t="s">
        <v>11</v>
      </c>
      <c r="D36">
        <v>201917</v>
      </c>
      <c r="E36" s="1">
        <v>741</v>
      </c>
      <c r="F36">
        <f t="shared" si="2"/>
        <v>98</v>
      </c>
      <c r="G36" t="str">
        <f t="shared" si="0"/>
        <v>90j-180j</v>
      </c>
    </row>
    <row r="37" spans="1:7" x14ac:dyDescent="0.25">
      <c r="A37" t="s">
        <v>2</v>
      </c>
      <c r="B37">
        <v>500</v>
      </c>
      <c r="C37" t="s">
        <v>11</v>
      </c>
      <c r="D37">
        <v>201918</v>
      </c>
      <c r="E37" s="1">
        <v>201</v>
      </c>
      <c r="F37">
        <f t="shared" si="2"/>
        <v>121</v>
      </c>
      <c r="G37" t="str">
        <f t="shared" si="0"/>
        <v>90j-180j</v>
      </c>
    </row>
    <row r="38" spans="1:7" x14ac:dyDescent="0.25">
      <c r="A38" t="s">
        <v>2</v>
      </c>
      <c r="B38">
        <v>500</v>
      </c>
      <c r="C38" t="s">
        <v>11</v>
      </c>
      <c r="D38">
        <v>201919</v>
      </c>
      <c r="E38" s="1">
        <v>502</v>
      </c>
      <c r="F38">
        <f t="shared" si="2"/>
        <v>30</v>
      </c>
      <c r="G38" t="str">
        <f t="shared" si="0"/>
        <v>30j-60j</v>
      </c>
    </row>
    <row r="39" spans="1:7" x14ac:dyDescent="0.25">
      <c r="A39" t="s">
        <v>2</v>
      </c>
      <c r="B39">
        <v>500</v>
      </c>
      <c r="C39" t="s">
        <v>11</v>
      </c>
      <c r="D39">
        <v>201953</v>
      </c>
      <c r="E39" s="1">
        <v>300</v>
      </c>
      <c r="F39">
        <v>-45</v>
      </c>
      <c r="G39" t="str">
        <f t="shared" si="0"/>
        <v>non-échu</v>
      </c>
    </row>
    <row r="40" spans="1:7" x14ac:dyDescent="0.25">
      <c r="A40" t="s">
        <v>2</v>
      </c>
      <c r="B40">
        <v>600</v>
      </c>
      <c r="C40" t="s">
        <v>16</v>
      </c>
      <c r="D40">
        <v>201954</v>
      </c>
      <c r="E40" s="1">
        <v>200</v>
      </c>
      <c r="F40">
        <v>-12</v>
      </c>
      <c r="G40" t="str">
        <f t="shared" si="0"/>
        <v>non-échu</v>
      </c>
    </row>
    <row r="41" spans="1:7" x14ac:dyDescent="0.25">
      <c r="A41" t="s">
        <v>2</v>
      </c>
      <c r="B41">
        <v>600</v>
      </c>
      <c r="C41" t="s">
        <v>16</v>
      </c>
      <c r="D41">
        <v>201955</v>
      </c>
      <c r="E41" s="1">
        <v>-100</v>
      </c>
      <c r="F41">
        <v>-4</v>
      </c>
      <c r="G41" t="str">
        <f t="shared" si="0"/>
        <v>non-échu</v>
      </c>
    </row>
    <row r="42" spans="1:7" x14ac:dyDescent="0.25">
      <c r="A42" t="s">
        <v>2</v>
      </c>
      <c r="B42">
        <v>700</v>
      </c>
      <c r="C42" t="s">
        <v>17</v>
      </c>
      <c r="D42">
        <v>201956</v>
      </c>
      <c r="E42" s="1">
        <v>150</v>
      </c>
      <c r="F42">
        <v>-21</v>
      </c>
      <c r="G42" t="str">
        <f t="shared" si="0"/>
        <v>non-échu</v>
      </c>
    </row>
  </sheetData>
  <autoFilter ref="A2:G42" xr:uid="{F5AC77B5-761F-4EB5-9365-E2523C4795DB}"/>
  <mergeCells count="2">
    <mergeCell ref="I2:P8"/>
    <mergeCell ref="B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croisé</vt:lpstr>
      <vt:lpstr>Source Tab Croi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Bourlier</dc:creator>
  <cp:lastModifiedBy>Antoine Bourlier</cp:lastModifiedBy>
  <dcterms:created xsi:type="dcterms:W3CDTF">2019-03-19T09:01:22Z</dcterms:created>
  <dcterms:modified xsi:type="dcterms:W3CDTF">2019-03-19T10:27:08Z</dcterms:modified>
</cp:coreProperties>
</file>