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hili\Desktop\Taux horaire\"/>
    </mc:Choice>
  </mc:AlternateContent>
  <xr:revisionPtr revIDLastSave="0" documentId="13_ncr:1_{D6956895-1818-4819-842E-62E9F9A6AB23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Feuille 1.1" sheetId="1" r:id="rId1"/>
    <sheet name="Horaires" sheetId="3" r:id="rId2"/>
  </sheets>
  <functionGroups builtInGroupCount="19"/>
  <definedNames>
    <definedName name="Congés" localSheetId="0">'Feuille 1.1'!$C$39</definedName>
    <definedName name="date_1er_jour_mois" localSheetId="0">'Feuille 1.1'!$C$5</definedName>
    <definedName name="_xlnm.Print_Titles" localSheetId="0">'Feuille 1.1'!$4:$4</definedName>
    <definedName name="LigneTitreRégion1..C5" localSheetId="0">'Feuille 1.1'!$B$3</definedName>
    <definedName name="Repos" localSheetId="0">'Feuille 1.1'!$B$39</definedName>
    <definedName name="Titre1" localSheetId="0">'Feuille 1.1'!$B$4</definedName>
    <definedName name="Travail">'Feuille 1.1'!$D$39</definedName>
    <definedName name="_xlnm.Print_Area" localSheetId="0">'Feuille 1.1'!$B$1:$G$39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6" i="1" l="1"/>
  <c r="Q36" i="1"/>
  <c r="P36" i="1"/>
  <c r="O36" i="1"/>
  <c r="S36" i="1" l="1"/>
  <c r="R36" i="1" l="1"/>
  <c r="K36" i="1" l="1"/>
  <c r="L36" i="1"/>
  <c r="N36" i="1"/>
  <c r="J36" i="1"/>
  <c r="F1" i="1" l="1"/>
  <c r="E1" i="1"/>
  <c r="F5" i="1" l="1"/>
  <c r="G5" i="1" s="1"/>
  <c r="B5" i="1"/>
  <c r="C6" i="1"/>
  <c r="B6" i="1" s="1"/>
  <c r="I5" i="1" l="1"/>
  <c r="F6" i="1"/>
  <c r="C7" i="1"/>
  <c r="B7" i="1" s="1"/>
  <c r="G6" i="1" l="1"/>
  <c r="F7" i="1"/>
  <c r="G7" i="1" s="1"/>
  <c r="C8" i="1"/>
  <c r="B8" i="1" s="1"/>
  <c r="F8" i="1" l="1"/>
  <c r="G8" i="1" s="1"/>
  <c r="C9" i="1"/>
  <c r="B9" i="1" s="1"/>
  <c r="C10" i="1" l="1"/>
  <c r="B10" i="1" s="1"/>
  <c r="F9" i="1"/>
  <c r="G9" i="1" s="1"/>
  <c r="C11" i="1" l="1"/>
  <c r="B11" i="1" s="1"/>
  <c r="F10" i="1"/>
  <c r="G10" i="1" s="1"/>
  <c r="I9" i="1"/>
  <c r="I10" i="1" l="1"/>
  <c r="F11" i="1"/>
  <c r="G11" i="1" s="1"/>
  <c r="C12" i="1"/>
  <c r="B12" i="1" s="1"/>
  <c r="I11" i="1" l="1"/>
  <c r="C13" i="1"/>
  <c r="B13" i="1" s="1"/>
  <c r="F12" i="1"/>
  <c r="G12" i="1" s="1"/>
  <c r="I12" i="1" l="1"/>
  <c r="F13" i="1"/>
  <c r="G13" i="1" s="1"/>
  <c r="C14" i="1"/>
  <c r="B14" i="1" s="1"/>
  <c r="I13" i="1" l="1"/>
  <c r="C15" i="1"/>
  <c r="B15" i="1" s="1"/>
  <c r="F14" i="1"/>
  <c r="G14" i="1" s="1"/>
  <c r="I14" i="1" l="1"/>
  <c r="C16" i="1"/>
  <c r="B16" i="1" s="1"/>
  <c r="F15" i="1"/>
  <c r="G15" i="1" s="1"/>
  <c r="I15" i="1" l="1"/>
  <c r="F16" i="1"/>
  <c r="G16" i="1" s="1"/>
  <c r="C17" i="1"/>
  <c r="B17" i="1" s="1"/>
  <c r="I16" i="1" l="1"/>
  <c r="C18" i="1"/>
  <c r="B18" i="1" s="1"/>
  <c r="F17" i="1"/>
  <c r="G17" i="1" s="1"/>
  <c r="I17" i="1" l="1"/>
  <c r="F18" i="1"/>
  <c r="G18" i="1" s="1"/>
  <c r="C19" i="1"/>
  <c r="B19" i="1" s="1"/>
  <c r="I18" i="1" l="1"/>
  <c r="F19" i="1"/>
  <c r="G19" i="1" s="1"/>
  <c r="C20" i="1"/>
  <c r="B20" i="1" s="1"/>
  <c r="I19" i="1" l="1"/>
  <c r="C21" i="1"/>
  <c r="B21" i="1" s="1"/>
  <c r="F20" i="1"/>
  <c r="G20" i="1" s="1"/>
  <c r="I20" i="1" l="1"/>
  <c r="F21" i="1"/>
  <c r="G21" i="1" s="1"/>
  <c r="C22" i="1"/>
  <c r="B22" i="1" s="1"/>
  <c r="I21" i="1" l="1"/>
  <c r="C23" i="1"/>
  <c r="B23" i="1" s="1"/>
  <c r="F22" i="1"/>
  <c r="G22" i="1" s="1"/>
  <c r="I22" i="1" l="1"/>
  <c r="C24" i="1"/>
  <c r="B24" i="1" s="1"/>
  <c r="F23" i="1"/>
  <c r="G23" i="1" s="1"/>
  <c r="I23" i="1" l="1"/>
  <c r="F24" i="1"/>
  <c r="G24" i="1" s="1"/>
  <c r="C25" i="1"/>
  <c r="B25" i="1" s="1"/>
  <c r="I24" i="1" l="1"/>
  <c r="F25" i="1"/>
  <c r="G25" i="1" s="1"/>
  <c r="C26" i="1"/>
  <c r="B26" i="1" l="1"/>
  <c r="I25" i="1"/>
  <c r="F26" i="1"/>
  <c r="G26" i="1" s="1"/>
  <c r="C27" i="1"/>
  <c r="B27" i="1" l="1"/>
  <c r="C28" i="1"/>
  <c r="B28" i="1" s="1"/>
  <c r="I26" i="1"/>
  <c r="F27" i="1"/>
  <c r="G27" i="1" s="1"/>
  <c r="I27" i="1" l="1"/>
  <c r="C29" i="1"/>
  <c r="B29" i="1" s="1"/>
  <c r="F28" i="1"/>
  <c r="G28" i="1" s="1"/>
  <c r="I28" i="1" l="1"/>
  <c r="F29" i="1"/>
  <c r="G29" i="1" s="1"/>
  <c r="C30" i="1"/>
  <c r="B30" i="1" s="1"/>
  <c r="I29" i="1" l="1"/>
  <c r="C31" i="1"/>
  <c r="B31" i="1" s="1"/>
  <c r="F30" i="1"/>
  <c r="G30" i="1" s="1"/>
  <c r="I30" i="1" l="1"/>
  <c r="F31" i="1"/>
  <c r="G31" i="1" s="1"/>
  <c r="C32" i="1"/>
  <c r="B32" i="1" s="1"/>
  <c r="I31" i="1" l="1"/>
  <c r="C33" i="1"/>
  <c r="B33" i="1" s="1"/>
  <c r="F32" i="1"/>
  <c r="G32" i="1" s="1"/>
  <c r="I32" i="1" l="1"/>
  <c r="C34" i="1"/>
  <c r="B34" i="1" s="1"/>
  <c r="F33" i="1"/>
  <c r="G33" i="1" s="1"/>
  <c r="I33" i="1" l="1"/>
  <c r="F34" i="1"/>
  <c r="G34" i="1" s="1"/>
  <c r="C35" i="1"/>
  <c r="B35" i="1" s="1"/>
  <c r="I34" i="1" l="1"/>
  <c r="F35" i="1"/>
  <c r="G35" i="1" s="1"/>
  <c r="I35" i="1" l="1"/>
  <c r="I36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Philippe Bouillaud</author>
  </authors>
  <commentList>
    <comment ref="I3" authorId="0" shapeId="0" xr:uid="{086D644F-B07B-4F38-A834-839870341582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Travaillées dans cette catégorie.</t>
        </r>
      </text>
    </comment>
    <comment ref="P3" authorId="0" shapeId="0" xr:uid="{725CFA9F-F016-4217-8800-53842C462200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Dans les plages horaires : - 17h30 à 22h00 et 06h00 à 08h00.
Sauf les Samedis, Dimanches et Fériés, ou il n'y as aucunes heures de vigilance,</t>
        </r>
      </text>
    </comment>
    <comment ref="R3" authorId="0" shapeId="0" xr:uid="{7B881A5D-C7A7-424D-9F07-29BFACC8E36D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Dans la plage horaire : 22h00 à 06h00, du Lundi au Vendredi.
Et 24/24 Heures pour les Samedis, Dimanches et Jours Fériés</t>
        </r>
      </text>
    </comment>
    <comment ref="I4" authorId="0" shapeId="0" xr:uid="{70D2C310-AA12-4FB3-820F-9F90B6D71862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Heures de jour et de nuit confondues.</t>
        </r>
      </text>
    </comment>
    <comment ref="J4" authorId="0" shapeId="0" xr:uid="{FEFBB19D-843E-41A7-891E-664B9D24186D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Nombre d'heures entre 06 heure AM et 21 heure PM (quelque soit le jour)</t>
        </r>
      </text>
    </comment>
    <comment ref="K4" authorId="0" shapeId="0" xr:uid="{55D44BFD-9504-4E96-B56A-6001CF7C0F2D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Nombre d'heures entre 21 heure PM et 06 heure AM, (quelque soit le jour)</t>
        </r>
      </text>
    </comment>
    <comment ref="L4" authorId="0" shapeId="0" xr:uid="{4DE4F513-0BBC-4549-9B8E-6178A5D0C3B1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Nombre d'heures entre 06 heure AM et 21 heure PM seulement si le jour est un dimanche</t>
        </r>
      </text>
    </comment>
    <comment ref="M4" authorId="0" shapeId="0" xr:uid="{0CC8B055-9967-4D0A-BF28-14701764708B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Nombre d'heures entre 21 heure PM et 06 heure AM, seulement si le jour est un dimanche</t>
        </r>
      </text>
    </comment>
    <comment ref="N4" authorId="0" shapeId="0" xr:uid="{2533A7A8-5361-4227-8258-D2767F20D513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Nombre d'heures entre 06 heure AM et 21 heure PM seulement si le jour est Férié</t>
        </r>
      </text>
    </comment>
    <comment ref="O4" authorId="0" shapeId="0" xr:uid="{52A056B9-8C20-437C-8EEF-A1CE74435EFE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Nombre d'heures entre 21 heure PM et  06 heure AM, seulement si le jour est Férié</t>
        </r>
      </text>
    </comment>
    <comment ref="P4" authorId="0" shapeId="0" xr:uid="{CCF59E5F-65B1-4E6C-B630-E5B910B39576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Seulement la sommes des heures travaillées dans les plages horaires 17 h30 à 21h00 et 06h00 à 08h00.
</t>
        </r>
      </text>
    </comment>
    <comment ref="Q4" authorId="0" shapeId="0" xr:uid="{449247A7-F488-49AE-A70F-2ACCF746EA19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Seulement la sommes des heures travaillées dans la plage horaire de 21 h00 à 06h00.</t>
        </r>
      </text>
    </comment>
    <comment ref="R4" authorId="0" shapeId="0" xr:uid="{88F9E88D-C644-4CCC-A463-621CAEB03B6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Seulement les Samedies, Dimanches et Fériés de 06h00 à 21h00</t>
        </r>
      </text>
    </comment>
    <comment ref="S4" authorId="0" shapeId="0" xr:uid="{E0445FAE-3526-4FD2-9ADB-472772D6C7E6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Tous les jours entre 21h00 à 06h00 (Travaillées dans cette catégorie).</t>
        </r>
      </text>
    </comment>
    <comment ref="I5" authorId="0" shapeId="0" xr:uid="{812E3559-0462-4E8C-ADC7-2251708FE525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A: on y touche pas c'est parfait, Merci Thev !</t>
        </r>
      </text>
    </comment>
    <comment ref="J5" authorId="0" shapeId="0" xr:uid="{DC5AF9DB-3FF4-4D2E-82ED-BC41C84C2964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A: Somme des heures des deux plage horaires du service, 17h30 à 21h00 PM et 06h00 à 08h00 AM </t>
        </r>
      </text>
    </comment>
    <comment ref="K5" authorId="0" shapeId="0" xr:uid="{9F22709C-AEC1-4B9C-B1A3-2AF1DE7A16C5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A: Somme des heures des deux plage horaires du service, 21h00 à 00h00 PM et 00h00 à 06h00 AM quelque soit le jour (ouvré, dimanche ou férié).</t>
        </r>
      </text>
    </comment>
    <comment ref="O5" authorId="0" shapeId="0" xr:uid="{3280D4A1-E6A2-4449-8B4D-1783D90EBE65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Seulement les jours Fériés, si non rien.</t>
        </r>
      </text>
    </comment>
    <comment ref="P5" authorId="0" shapeId="0" xr:uid="{3DAD86A4-6A26-43F0-8E6A-6A88596EAEDF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à 21h00 et de 06h00 à 08h00</t>
        </r>
      </text>
    </comment>
    <comment ref="Q5" authorId="0" shapeId="0" xr:uid="{E5FA534B-2676-41AD-80C8-08BBE3EEF7DC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à 22h00 (Tout les jours sauf samedi, dimanche et jours fériés)</t>
        </r>
      </text>
    </comment>
    <comment ref="S5" authorId="0" shapeId="0" xr:uid="{4A489DF6-813C-4C5E-8CA3-6751FA1BB487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22h00 PM à 06h00 AM  = 08h00</t>
        </r>
      </text>
    </comment>
    <comment ref="J9" authorId="0" shapeId="0" xr:uid="{CE8C7344-DB2F-4DD6-825D-5FB8D16D2FE2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Pm le vendredi à 21h00 PM</t>
        </r>
      </text>
    </comment>
    <comment ref="K9" authorId="0" shapeId="0" xr:uid="{11397635-8602-49CF-A8A1-0893FC81FF51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Pm le vendredi à 00h00 PM</t>
        </r>
      </text>
    </comment>
    <comment ref="P9" authorId="0" shapeId="0" xr:uid="{BA328409-1B50-49D7-AF25-8F1DDB3B34B1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PM levendredi à 21h00 PM  = 03h30</t>
        </r>
      </text>
    </comment>
    <comment ref="Q9" authorId="0" shapeId="0" xr:uid="{857CF885-333E-4513-A7C8-29DAFCD4B953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PM levendredi à 22h00 PM  = 01h00</t>
        </r>
      </text>
    </comment>
    <comment ref="S9" authorId="0" shapeId="0" xr:uid="{288823E9-8DDF-4CED-BDC6-A752EF313781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22h00 PM le vendredi à 00h00 PM  = 02h00</t>
        </r>
      </text>
    </comment>
    <comment ref="J10" authorId="0" shapeId="0" xr:uid="{93304B6A-E647-44D1-95EC-C44F6F3E0546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samedi de 06h00AM à 21h00PM = 15h00</t>
        </r>
      </text>
    </comment>
    <comment ref="K10" authorId="0" shapeId="0" xr:uid="{854481F2-1267-4265-B015-5E080FC654FE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samedi de 00h00AM à 06h00AM = 06h00 +
Le samedi de 21h00PM à 00h00PM = 03h00 = 09h00</t>
        </r>
      </text>
    </comment>
    <comment ref="J11" authorId="0" shapeId="0" xr:uid="{23B15CC3-6EF9-4DCF-9812-21BCAE9A1AA4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06h00 AM le dimanche à 21h00 PM =15h00 +
de 06h00 AM le lundi        à 08h00 AM =02h00
</t>
        </r>
      </text>
    </comment>
    <comment ref="K11" authorId="0" shapeId="0" xr:uid="{B9F1DAB2-8B13-411B-86AC-9E8E2A7E575A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00h00 AM le dimanche à 06h00 AM =06h00 +
de 21h00 PM le dimanche à 00h00 PM = 03h00 +
de 00h00 AM le lundi à 06h00 AM       = 06h00 
= 15h00</t>
        </r>
      </text>
    </comment>
    <comment ref="L11" authorId="0" shapeId="0" xr:uid="{B8C1D1FF-05DD-4A8F-BC56-E9AE7DC82E60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06h00 AM à 21h00 PM. Uniquement le dimanche.</t>
        </r>
      </text>
    </comment>
    <comment ref="M11" authorId="0" shapeId="0" xr:uid="{A4A97235-B54B-433C-B496-C94E1A091B47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21h00 PM à 06h00 AM. Uniquement le dimanche.</t>
        </r>
      </text>
    </comment>
    <comment ref="P11" authorId="0" shapeId="0" xr:uid="{185F894B-E831-4EBA-ADD2-9F7E6729C76E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06h00 à 08h00 AM le lundi matin.</t>
        </r>
      </text>
    </comment>
    <comment ref="R11" authorId="0" shapeId="0" xr:uid="{EECB3737-F7AC-41E9-8F76-9259E72502D8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dimanche de 06h00 AM à 21h00 PM </t>
        </r>
      </text>
    </comment>
    <comment ref="S11" authorId="0" shapeId="0" xr:uid="{8EA53B60-FDBB-476D-BD46-BFB29DBB625F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00h00 AM le dimanche à 06h00 AM            = 06h00 +
de 21h00 PM le dimanche à 06h00 AM le Lundi = 09h00
                                                                 = 15h00</t>
        </r>
      </text>
    </comment>
    <comment ref="J23" authorId="0" shapeId="0" xr:uid="{09D7178F-7C47-4879-B635-6B5E52FDBFC6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Pm le vendredi à 21h00 PM</t>
        </r>
      </text>
    </comment>
    <comment ref="K23" authorId="0" shapeId="0" xr:uid="{34A4DEB0-C61E-4EAB-ACE5-DFE0A154A434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Pm le vendredi à 00h00 PM</t>
        </r>
      </text>
    </comment>
    <comment ref="P23" authorId="0" shapeId="0" xr:uid="{20F9DB79-BB91-4B4C-9538-1B14A64BEDC3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Vendredi de 17h30 à 21h00 = 03h30</t>
        </r>
      </text>
    </comment>
    <comment ref="Q23" authorId="0" shapeId="0" xr:uid="{3B800FFF-E0A0-425F-973F-4655953E38EE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Vendredi de 21h00 à 22h00 = 01h00</t>
        </r>
      </text>
    </comment>
    <comment ref="S23" authorId="0" shapeId="0" xr:uid="{AACA7647-0122-4F77-B061-C6A7C4808665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Vendredi de 22h00 à 00h00 PM = 02h00</t>
        </r>
      </text>
    </comment>
    <comment ref="J24" authorId="0" shapeId="0" xr:uid="{1FB4A906-F5B8-43E8-9DF4-6A380B677985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samedi de 06h00AM à 21h00PM = 15h00</t>
        </r>
      </text>
    </comment>
    <comment ref="K24" authorId="0" shapeId="0" xr:uid="{092FEB31-2723-4D8D-8B40-F650360FA7A8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samedi de 00h00AM à 06h00AM = 06h00 +
Le samedi de 21h00PM à 00h00PM = 03h00 = 09h00</t>
        </r>
      </text>
    </comment>
    <comment ref="R24" authorId="0" shapeId="0" xr:uid="{BBFD0AA9-B2DA-4BDF-9056-8BD667BB3BFA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samedi de 06h00 à 21h00 = 15h00</t>
        </r>
      </text>
    </comment>
    <comment ref="S24" authorId="0" shapeId="0" xr:uid="{A54A2D32-9F20-42AC-A936-E10A43B0E882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samedi de 00h00 AM à 06h00 = 06h00 + Le samedi de 21h00 à 00h00 PM = 03h00 
                                              = 09h00</t>
        </r>
      </text>
    </comment>
    <comment ref="J25" authorId="0" shapeId="0" xr:uid="{65F0FE5E-ACAC-47CC-B054-321149054B95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dimanche de 06h00AM à 21h00PM = 15h00</t>
        </r>
      </text>
    </comment>
    <comment ref="K25" authorId="0" shapeId="0" xr:uid="{9F464F07-871D-41A7-8FCC-05F6309F95E5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dimanche de 00h00AM à 06h00AM = 06h00 +
Le dimanche de 21h00PM à 00h00PM = 03h00 = 09h00</t>
        </r>
      </text>
    </comment>
    <comment ref="L25" authorId="0" shapeId="0" xr:uid="{A936F13E-EA9E-4B39-BC90-37CE161F9F09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06h00 AM à 21h00 PM. Uniquement le dimanche.</t>
        </r>
      </text>
    </comment>
    <comment ref="M25" authorId="0" shapeId="0" xr:uid="{71B3090F-DA95-4331-8EB1-118E9483D449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21h00 PM à 06h00 AM. Uniquement le dimanche.</t>
        </r>
      </text>
    </comment>
    <comment ref="N25" authorId="0" shapeId="0" xr:uid="{FEF1D06C-D5E7-47C6-A368-9EA4BF7DAC37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06h00 AM à 21h00 PM. Uniquementsi c'est un jour férié.</t>
        </r>
      </text>
    </comment>
    <comment ref="O25" authorId="0" shapeId="0" xr:uid="{AD026D13-0522-4772-A171-292015F12F69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21h00 PM à 06h00 AM. Uniquement si c'est un jour Férié.</t>
        </r>
      </text>
    </comment>
    <comment ref="R25" authorId="0" shapeId="0" xr:uid="{4BD986AA-EBBC-4015-8BF5-974FF46A74C6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dimanche de 06h00 à 21h00 = 15h00</t>
        </r>
      </text>
    </comment>
    <comment ref="S25" authorId="0" shapeId="0" xr:uid="{AEEDD4B9-56B4-4C56-9B21-78683EC1A573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dimanche de 00h00 AM à 06h00 = 06h00 + Le dimanche de 21h00 à 00h00 PM = 03h00 
                                                  = 09h00</t>
        </r>
      </text>
    </comment>
    <comment ref="J26" authorId="0" shapeId="0" xr:uid="{068F252A-B84B-43D0-B5F2-BB225DD618AD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06h00 AM le Lundi (F) à 21h00 PM =15h00 +
de 06h00 AM le Mardi      à 08h00 AM =02h00 = 17h00</t>
        </r>
      </text>
    </comment>
    <comment ref="K26" authorId="0" shapeId="0" xr:uid="{5AB2953B-3F1D-4EAE-AE69-B66F3E2ECCA7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00h00 AM le Lundi (F) à 06h00 AM =06h00 +
de 21h00 PM le Lundi (F) à 00h00 PM = 03h00 +
de 00h00 AM le Mardi à 06h00 AM      = 06h00 
= 15h00</t>
        </r>
      </text>
    </comment>
    <comment ref="N26" authorId="0" shapeId="0" xr:uid="{58E5E72E-F525-47E7-A98E-DEBC364D63EE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06h00 AM à 21h00 PM. Uniquementsi c'est un jour férié.</t>
        </r>
      </text>
    </comment>
    <comment ref="O26" authorId="0" shapeId="0" xr:uid="{B2602DD2-3568-4B2D-8120-2663DB118929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21h00 PM à 06h00 AM. Uniquement si c'est un jour Férié.</t>
        </r>
      </text>
    </comment>
    <comment ref="P26" authorId="0" shapeId="0" xr:uid="{C284089A-50B1-42D4-B9CD-CC5FE7448AF6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06h00 à 08h00 AM le mardi matin.</t>
        </r>
      </text>
    </comment>
    <comment ref="R26" authorId="0" shapeId="0" xr:uid="{A0DA4916-02E4-4223-A17E-9C78464CEBA5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jour Férié de 06h00 à 21h00 = 15h00</t>
        </r>
      </text>
    </comment>
    <comment ref="S26" authorId="0" shapeId="0" xr:uid="{AA2D2211-3EA7-4BB1-90E9-4D8AD66B71DD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00h00 AM le jour Férié à 06h00 AM = 06h00 +
de 21h00 PM le jour Férié à 00h00 PM = 03h00 +
de 00h00 AM le Mardi à 06h00            = 06h00
                                                      = 15h00</t>
        </r>
      </text>
    </comment>
    <comment ref="J34" authorId="0" shapeId="0" xr:uid="{9AA24436-FED5-4C51-A5A4-B6E5CE0E9127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à 2100 = 03h30</t>
        </r>
      </text>
    </comment>
    <comment ref="K34" authorId="0" shapeId="0" xr:uid="{1ED2B35D-B185-4223-86BE-7FC533149F23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à 00h00 PM</t>
        </r>
      </text>
    </comment>
    <comment ref="N34" authorId="0" shapeId="0" xr:uid="{ED3D2FDE-CC5E-41F9-9FDF-81C8F43FE4CE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à 2100 = 03h30</t>
        </r>
      </text>
    </comment>
    <comment ref="O34" authorId="0" shapeId="0" xr:uid="{789D8A86-8367-4F05-9707-AA0E3B1148F1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à 00h00 PM</t>
        </r>
      </text>
    </comment>
    <comment ref="P34" authorId="0" shapeId="0" xr:uid="{627B1759-0CFA-4CA4-A686-80E3AD5FE2CE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à 2100 = 03h30</t>
        </r>
      </text>
    </comment>
    <comment ref="Q34" authorId="0" shapeId="0" xr:uid="{4FB8B6A3-CBEB-4481-BB98-B37B1D4B67D3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à 22h00 = 01h00</t>
        </r>
      </text>
    </comment>
    <comment ref="S34" authorId="0" shapeId="0" xr:uid="{D1D3B9D5-2905-4403-8C7B-0F16F22F12B9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22h00 à 00h00 PM = 02h00</t>
        </r>
      </text>
    </comment>
  </commentList>
</comments>
</file>

<file path=xl/sharedStrings.xml><?xml version="1.0" encoding="utf-8"?>
<sst xmlns="http://schemas.openxmlformats.org/spreadsheetml/2006/main" count="75" uniqueCount="53">
  <si>
    <t xml:space="preserve">Nom de l'entreprise (Sigle)  </t>
  </si>
  <si>
    <t>Employé :</t>
  </si>
  <si>
    <t>Nom du Salarié</t>
  </si>
  <si>
    <t>Jour</t>
  </si>
  <si>
    <t>Date de prise de service</t>
  </si>
  <si>
    <t>Heures de prise de service</t>
  </si>
  <si>
    <t>Heures de fin de service</t>
  </si>
  <si>
    <t>Date de fin de service</t>
  </si>
  <si>
    <t>Jour2</t>
  </si>
  <si>
    <t>Signature de l’employé</t>
  </si>
  <si>
    <t>Date</t>
  </si>
  <si>
    <t>Validé par la direction</t>
  </si>
  <si>
    <t>Repos</t>
  </si>
  <si>
    <t>Congés</t>
  </si>
  <si>
    <t>Travail</t>
  </si>
  <si>
    <t>Jour 2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</si>
  <si>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</si>
  <si>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</si>
  <si>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</si>
  <si>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</si>
  <si>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</si>
  <si>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</si>
  <si>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</si>
  <si>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Planning du mois de </t>
  </si>
  <si>
    <t>Férié</t>
  </si>
  <si>
    <t>Totaux Horaires</t>
  </si>
  <si>
    <t>Journaliers confondues</t>
  </si>
  <si>
    <t>Plages horaires</t>
  </si>
  <si>
    <t>Vigilance</t>
  </si>
  <si>
    <t>Permanence</t>
  </si>
  <si>
    <t>Nuit</t>
  </si>
  <si>
    <t>Lundi</t>
  </si>
  <si>
    <t>Mardi</t>
  </si>
  <si>
    <t>Mercredi</t>
  </si>
  <si>
    <t>Jeudi</t>
  </si>
  <si>
    <t>Vendredi</t>
  </si>
  <si>
    <t>Samedi</t>
  </si>
  <si>
    <t>Dimanche</t>
  </si>
  <si>
    <t>Jour Férié</t>
  </si>
  <si>
    <t>Heures de jour</t>
  </si>
  <si>
    <t>Heures de nuit</t>
  </si>
  <si>
    <t>Fériés Heures de Jour</t>
  </si>
  <si>
    <t>Dimanches Heures de nuit</t>
  </si>
  <si>
    <t>Dimanches Heures de jour</t>
  </si>
  <si>
    <t>Fériés Heures de Nuit</t>
  </si>
  <si>
    <t>Permanance</t>
  </si>
  <si>
    <t>Heures de Jour</t>
  </si>
  <si>
    <t xml:space="preserve"> Heures de Nuit</t>
  </si>
  <si>
    <t>Heures de Nuit</t>
  </si>
  <si>
    <t>C'est un des jours de la semaine mais aussi un dimanche et un jour Férié</t>
  </si>
  <si>
    <t>C'est une partie d' un des jours de la semaine et le dimanche.</t>
  </si>
  <si>
    <t>Je rentre dans les cellules de cette ligne ce que doit etre le résultat et si je crois savoir comment l’obtenir.</t>
  </si>
  <si>
    <t>15h00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</si>
</sst>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yyyy"/>
    <numFmt numFmtId="165" formatCode="0#&quot; &quot;##&quot; &quot;##&quot; &quot;##&quot; &quot;##"/>
    <numFmt numFmtId="166" formatCode="dddd"/>
    <numFmt numFmtId="167" formatCode="[=0]&quot;00:00&quot;;[=1]&quot;24:00&quot;;hh:mm"/>
    <numFmt numFmtId="168" formatCode="h:mm;@"/>
    <numFmt numFmtId="169" formatCode="[h]\ :\ mm\ ;\ @"/>
  </numFmts>
  <fonts count="22" x14ac:knownFonts="1"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 tint="0.24994659260841701"/>
      <name val="Calibri Light"/>
      <family val="2"/>
      <scheme val="major"/>
    </font>
    <font>
      <sz val="11"/>
      <name val="Calibri"/>
      <family val="2"/>
      <scheme val="minor"/>
    </font>
    <font>
      <b/>
      <sz val="22"/>
      <name val="Calibri"/>
      <family val="2"/>
      <scheme val="minor"/>
    </font>
    <font>
      <b/>
      <sz val="22"/>
      <color theme="1" tint="0.24994659260841701"/>
      <name val="Calibri"/>
      <family val="2"/>
      <scheme val="minor"/>
    </font>
    <font>
      <b/>
      <sz val="48"/>
      <color theme="1" tint="0.24994659260841701"/>
      <name val="Calibri"/>
      <family val="2"/>
      <scheme val="minor"/>
    </font>
    <font>
      <sz val="48"/>
      <name val="Calibri"/>
      <family val="2"/>
      <scheme val="minor"/>
    </font>
    <font>
      <b/>
      <sz val="28"/>
      <name val="Calibri"/>
      <family val="2"/>
      <scheme val="minor"/>
    </font>
    <font>
      <b/>
      <sz val="16"/>
      <name val="Calibri"/>
      <family val="2"/>
      <scheme val="minor"/>
    </font>
    <font>
      <sz val="20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b/>
      <sz val="11"/>
      <name val="Calibri"/>
      <family val="2"/>
      <scheme val="minor"/>
    </font>
    <font>
      <sz val="22"/>
      <name val="Calibri"/>
      <family val="2"/>
      <scheme val="minor"/>
    </font>
    <font>
      <sz val="11"/>
      <color rgb="FF9C5700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4"/>
      <name val="Times New Roman"/>
      <family val="1"/>
    </font>
  </fonts>
  <fills count="21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FFEB9C"/>
      </patternFill>
    </fill>
    <fill>
      <patternFill patternType="solid">
        <fgColor rgb="FFFFD54F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48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hair">
        <color auto="1"/>
      </right>
      <top/>
      <bottom style="thick">
        <color auto="1"/>
      </bottom>
      <diagonal/>
    </border>
    <border>
      <left style="hair">
        <color auto="1"/>
      </left>
      <right style="hair">
        <color auto="1"/>
      </right>
      <top/>
      <bottom style="thick">
        <color auto="1"/>
      </bottom>
      <diagonal/>
    </border>
    <border>
      <left style="hair">
        <color auto="1"/>
      </left>
      <right style="double">
        <color auto="1"/>
      </right>
      <top/>
      <bottom style="thick">
        <color auto="1"/>
      </bottom>
      <diagonal/>
    </border>
    <border>
      <left style="double">
        <color auto="1"/>
      </left>
      <right style="hair">
        <color auto="1"/>
      </right>
      <top style="thick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  <border>
      <left style="hair">
        <color auto="1"/>
      </left>
      <right/>
      <top/>
      <bottom style="thick">
        <color auto="1"/>
      </bottom>
      <diagonal/>
    </border>
    <border>
      <left/>
      <right style="hair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hair">
        <color auto="1"/>
      </left>
      <right style="mediumDashed">
        <color auto="1"/>
      </right>
      <top/>
      <bottom style="thick">
        <color auto="1"/>
      </bottom>
      <diagonal/>
    </border>
    <border>
      <left style="mediumDashed">
        <color auto="1"/>
      </left>
      <right style="mediumDashed">
        <color auto="1"/>
      </right>
      <top/>
      <bottom style="thick">
        <color auto="1"/>
      </bottom>
      <diagonal/>
    </border>
    <border>
      <left style="mediumDashed">
        <color auto="1"/>
      </left>
      <right/>
      <top/>
      <bottom style="thick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thick">
        <color auto="1"/>
      </right>
      <top/>
      <bottom style="double">
        <color auto="1"/>
      </bottom>
      <diagonal/>
    </border>
    <border>
      <left style="thick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tted">
        <color auto="1"/>
      </left>
      <right/>
      <top style="double">
        <color auto="1"/>
      </top>
      <bottom/>
      <diagonal/>
    </border>
    <border>
      <left/>
      <right style="dotted">
        <color auto="1"/>
      </right>
      <top style="double">
        <color auto="1"/>
      </top>
      <bottom/>
      <diagonal/>
    </border>
  </borders>
  <cellStyleXfs count="12">
    <xf numFmtId="0" fontId="0" fillId="0" borderId="0" applyFill="0" applyBorder="0">
      <alignment horizontal="left" vertical="center" wrapText="1" indent="1"/>
    </xf>
    <xf numFmtId="2" fontId="3" fillId="0" borderId="0" applyFont="0" applyFill="0" applyBorder="0" applyProtection="0">
      <alignment horizontal="right" vertical="center" indent="1"/>
    </xf>
    <xf numFmtId="0" fontId="2" fillId="0" borderId="0" applyNumberFormat="0" applyFill="0" applyBorder="0" applyProtection="0">
      <alignment horizontal="right"/>
    </xf>
    <xf numFmtId="0" fontId="5" fillId="0" borderId="0" applyNumberFormat="0" applyFill="0" applyBorder="0" applyProtection="0">
      <alignment horizontal="left" vertical="center"/>
    </xf>
    <xf numFmtId="0" fontId="3" fillId="0" borderId="0" applyNumberFormat="0" applyFill="0" applyBorder="0" applyProtection="0">
      <alignment horizontal="left"/>
    </xf>
    <xf numFmtId="0" fontId="3" fillId="0" borderId="1" applyNumberFormat="0" applyFont="0" applyFill="0" applyProtection="0">
      <alignment horizontal="left" wrapText="1"/>
    </xf>
    <xf numFmtId="0" fontId="3" fillId="0" borderId="0" applyNumberFormat="0" applyFill="0" applyBorder="0" applyProtection="0">
      <alignment vertical="center"/>
    </xf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165" fontId="3" fillId="0" borderId="0" applyFont="0" applyFill="0" applyBorder="0" applyAlignment="0"/>
    <xf numFmtId="14" fontId="3" fillId="4" borderId="0" applyFont="0" applyFill="0" applyBorder="0" applyAlignment="0">
      <alignment horizontal="left" vertical="center" indent="1"/>
    </xf>
    <xf numFmtId="0" fontId="15" fillId="9" borderId="0" applyNumberFormat="0" applyBorder="0" applyAlignment="0" applyProtection="0"/>
  </cellStyleXfs>
  <cellXfs count="189">
    <xf numFmtId="0" fontId="0" fillId="0" borderId="0" xfId="0">
      <alignment horizontal="left" vertical="center" wrapText="1" indent="1"/>
    </xf>
    <xf numFmtId="0" fontId="4" fillId="0" borderId="0" xfId="0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7" fillId="0" borderId="0" xfId="0" applyFont="1">
      <alignment horizontal="left" vertical="center" wrapText="1" indent="1"/>
    </xf>
    <xf numFmtId="0" fontId="3" fillId="0" borderId="0" xfId="4">
      <alignment horizontal="left"/>
    </xf>
    <xf numFmtId="165" fontId="0" fillId="0" borderId="1" xfId="9" applyFont="1" applyBorder="1" applyAlignment="1">
      <alignment horizontal="left" wrapText="1"/>
    </xf>
    <xf numFmtId="0" fontId="0" fillId="0" borderId="0" xfId="0" applyAlignment="1">
      <alignment horizontal="center" vertical="center"/>
    </xf>
    <xf numFmtId="166" fontId="9" fillId="0" borderId="0" xfId="0" applyNumberFormat="1" applyFont="1">
      <alignment horizontal="left" vertical="center" wrapText="1" indent="1"/>
    </xf>
    <xf numFmtId="168" fontId="9" fillId="0" borderId="0" xfId="0" applyNumberFormat="1" applyFont="1">
      <alignment horizontal="left" vertical="center" wrapText="1" indent="1"/>
    </xf>
    <xf numFmtId="0" fontId="3" fillId="0" borderId="0" xfId="6">
      <alignment vertical="center"/>
    </xf>
    <xf numFmtId="0" fontId="3" fillId="0" borderId="1" xfId="5">
      <alignment horizontal="left" wrapText="1"/>
    </xf>
    <xf numFmtId="14" fontId="3" fillId="0" borderId="1" xfId="10" applyFill="1" applyBorder="1" applyAlignment="1">
      <alignment horizontal="left" wrapText="1"/>
    </xf>
    <xf numFmtId="0" fontId="0" fillId="0" borderId="0" xfId="0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1" fillId="2" borderId="0" xfId="7" applyAlignment="1">
      <alignment horizontal="left" vertical="center" wrapText="1" indent="1"/>
    </xf>
    <xf numFmtId="0" fontId="1" fillId="3" borderId="0" xfId="8" applyAlignment="1">
      <alignment horizontal="left" vertical="center" wrapText="1" indent="1"/>
    </xf>
    <xf numFmtId="2" fontId="12" fillId="5" borderId="0" xfId="1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3" fillId="6" borderId="3" xfId="0" applyFont="1" applyFill="1" applyBorder="1" applyAlignment="1">
      <alignment horizontal="left" vertical="center" indent="1"/>
    </xf>
    <xf numFmtId="0" fontId="13" fillId="6" borderId="3" xfId="0" applyFont="1" applyFill="1" applyBorder="1">
      <alignment horizontal="left" vertical="center" wrapText="1" indent="1"/>
    </xf>
    <xf numFmtId="0" fontId="13" fillId="6" borderId="3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/>
    </xf>
    <xf numFmtId="14" fontId="10" fillId="5" borderId="4" xfId="10" applyFont="1" applyFill="1" applyBorder="1" applyAlignment="1">
      <alignment horizontal="center" vertical="center"/>
    </xf>
    <xf numFmtId="167" fontId="11" fillId="5" borderId="4" xfId="1" applyNumberFormat="1" applyFont="1" applyFill="1" applyBorder="1" applyAlignment="1">
      <alignment horizontal="center" vertical="center"/>
    </xf>
    <xf numFmtId="14" fontId="10" fillId="5" borderId="4" xfId="7" applyNumberFormat="1" applyFont="1" applyFill="1" applyBorder="1" applyAlignment="1">
      <alignment horizontal="center" vertical="center"/>
    </xf>
    <xf numFmtId="167" fontId="11" fillId="5" borderId="4" xfId="7" applyNumberFormat="1" applyFont="1" applyFill="1" applyBorder="1" applyAlignment="1">
      <alignment horizontal="center" vertical="center"/>
    </xf>
    <xf numFmtId="14" fontId="10" fillId="5" borderId="4" xfId="8" applyNumberFormat="1" applyFont="1" applyFill="1" applyBorder="1" applyAlignment="1">
      <alignment horizontal="center" vertical="center"/>
    </xf>
    <xf numFmtId="167" fontId="11" fillId="5" borderId="5" xfId="1" applyNumberFormat="1" applyFont="1" applyFill="1" applyBorder="1" applyAlignment="1">
      <alignment horizontal="center" vertical="center"/>
    </xf>
    <xf numFmtId="0" fontId="0" fillId="7" borderId="0" xfId="0" applyFill="1" applyAlignment="1">
      <alignment horizontal="left" vertical="center" indent="1"/>
    </xf>
    <xf numFmtId="166" fontId="9" fillId="6" borderId="6" xfId="0" applyNumberFormat="1" applyFont="1" applyFill="1" applyBorder="1">
      <alignment horizontal="left" vertical="center" wrapText="1" indent="1"/>
    </xf>
    <xf numFmtId="166" fontId="9" fillId="4" borderId="4" xfId="0" applyNumberFormat="1" applyFont="1" applyFill="1" applyBorder="1">
      <alignment horizontal="left" vertical="center" wrapText="1" indent="1"/>
    </xf>
    <xf numFmtId="0" fontId="13" fillId="6" borderId="0" xfId="0" applyFont="1" applyFill="1" applyAlignment="1">
      <alignment horizontal="left" vertical="center" indent="1"/>
    </xf>
    <xf numFmtId="0" fontId="13" fillId="6" borderId="7" xfId="0" applyFont="1" applyFill="1" applyBorder="1" applyAlignment="1">
      <alignment horizontal="center" vertical="center"/>
    </xf>
    <xf numFmtId="0" fontId="13" fillId="6" borderId="7" xfId="0" applyFont="1" applyFill="1" applyBorder="1">
      <alignment horizontal="left" vertical="center" wrapText="1" indent="1"/>
    </xf>
    <xf numFmtId="0" fontId="13" fillId="6" borderId="7" xfId="0" applyFont="1" applyFill="1" applyBorder="1" applyAlignment="1">
      <alignment horizontal="center" vertical="center" wrapText="1"/>
    </xf>
    <xf numFmtId="0" fontId="13" fillId="6" borderId="7" xfId="0" applyFont="1" applyFill="1" applyBorder="1" applyAlignment="1">
      <alignment horizontal="left" vertical="center" indent="1"/>
    </xf>
    <xf numFmtId="0" fontId="13" fillId="4" borderId="7" xfId="0" applyFont="1" applyFill="1" applyBorder="1" applyAlignment="1">
      <alignment horizontal="left" vertical="center" indent="1"/>
    </xf>
    <xf numFmtId="167" fontId="11" fillId="5" borderId="5" xfId="7" applyNumberFormat="1" applyFont="1" applyFill="1" applyBorder="1" applyAlignment="1">
      <alignment horizontal="center" vertical="center"/>
    </xf>
    <xf numFmtId="167" fontId="11" fillId="5" borderId="8" xfId="1" applyNumberFormat="1" applyFont="1" applyFill="1" applyBorder="1" applyAlignment="1">
      <alignment horizontal="center" vertical="center"/>
    </xf>
    <xf numFmtId="167" fontId="11" fillId="5" borderId="8" xfId="7" applyNumberFormat="1" applyFont="1" applyFill="1" applyBorder="1" applyAlignment="1">
      <alignment horizontal="center" vertical="center"/>
    </xf>
    <xf numFmtId="0" fontId="0" fillId="0" borderId="2" xfId="0" applyBorder="1">
      <alignment horizontal="left" vertical="center" wrapText="1" indent="1"/>
    </xf>
    <xf numFmtId="14" fontId="10" fillId="8" borderId="4" xfId="10" applyFont="1" applyFill="1" applyBorder="1" applyAlignment="1">
      <alignment horizontal="center" vertical="center"/>
    </xf>
    <xf numFmtId="167" fontId="11" fillId="8" borderId="4" xfId="1" applyNumberFormat="1" applyFont="1" applyFill="1" applyBorder="1" applyAlignment="1">
      <alignment horizontal="center" vertical="center"/>
    </xf>
    <xf numFmtId="0" fontId="16" fillId="10" borderId="0" xfId="11" applyFont="1" applyFill="1" applyAlignment="1">
      <alignment horizontal="center" vertical="center" wrapText="1"/>
    </xf>
    <xf numFmtId="169" fontId="21" fillId="0" borderId="18" xfId="0" applyNumberFormat="1" applyFont="1" applyBorder="1" applyAlignment="1">
      <alignment horizontal="center" vertical="center"/>
    </xf>
    <xf numFmtId="167" fontId="11" fillId="8" borderId="4" xfId="7" applyNumberFormat="1" applyFont="1" applyFill="1" applyBorder="1" applyAlignment="1">
      <alignment horizontal="center" vertical="center"/>
    </xf>
    <xf numFmtId="167" fontId="11" fillId="11" borderId="4" xfId="1" applyNumberFormat="1" applyFont="1" applyFill="1" applyBorder="1" applyAlignment="1">
      <alignment horizontal="center" vertical="center"/>
    </xf>
    <xf numFmtId="167" fontId="11" fillId="11" borderId="4" xfId="7" applyNumberFormat="1" applyFont="1" applyFill="1" applyBorder="1" applyAlignment="1">
      <alignment horizontal="center" vertical="center"/>
    </xf>
    <xf numFmtId="167" fontId="11" fillId="12" borderId="4" xfId="1" applyNumberFormat="1" applyFont="1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169" fontId="21" fillId="0" borderId="19" xfId="0" applyNumberFormat="1" applyFont="1" applyBorder="1" applyAlignment="1">
      <alignment horizontal="center" vertical="center" wrapText="1"/>
    </xf>
    <xf numFmtId="169" fontId="21" fillId="0" borderId="2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0" fillId="0" borderId="37" xfId="0" applyBorder="1">
      <alignment horizontal="left" vertical="center" wrapText="1" indent="1"/>
    </xf>
    <xf numFmtId="0" fontId="0" fillId="0" borderId="39" xfId="0" applyBorder="1" applyAlignment="1">
      <alignment horizontal="left" vertical="center"/>
    </xf>
    <xf numFmtId="20" fontId="0" fillId="5" borderId="0" xfId="0" applyNumberFormat="1" applyFill="1" applyBorder="1" applyAlignment="1">
      <alignment horizontal="left" vertical="center"/>
    </xf>
    <xf numFmtId="20" fontId="0" fillId="5" borderId="24" xfId="0" applyNumberFormat="1" applyFill="1" applyBorder="1" applyAlignment="1">
      <alignment horizontal="left" vertical="center"/>
    </xf>
    <xf numFmtId="20" fontId="0" fillId="5" borderId="25" xfId="0" applyNumberFormat="1" applyFill="1" applyBorder="1" applyAlignment="1">
      <alignment horizontal="left" vertical="center"/>
    </xf>
    <xf numFmtId="20" fontId="0" fillId="5" borderId="0" xfId="0" applyNumberFormat="1" applyFill="1" applyBorder="1">
      <alignment horizontal="left" vertical="center" wrapText="1" indent="1"/>
    </xf>
    <xf numFmtId="0" fontId="0" fillId="5" borderId="42" xfId="0" applyFill="1" applyBorder="1">
      <alignment horizontal="left" vertical="center" wrapText="1" indent="1"/>
    </xf>
    <xf numFmtId="0" fontId="0" fillId="19" borderId="31" xfId="0" applyFill="1" applyBorder="1" applyAlignment="1">
      <alignment horizontal="left" vertical="center"/>
    </xf>
    <xf numFmtId="20" fontId="0" fillId="19" borderId="31" xfId="0" applyNumberFormat="1" applyFill="1" applyBorder="1" applyAlignment="1">
      <alignment horizontal="left" vertical="center"/>
    </xf>
    <xf numFmtId="20" fontId="0" fillId="19" borderId="32" xfId="0" applyNumberFormat="1" applyFill="1" applyBorder="1" applyAlignment="1">
      <alignment horizontal="left" vertical="center"/>
    </xf>
    <xf numFmtId="20" fontId="0" fillId="19" borderId="33" xfId="0" applyNumberFormat="1" applyFill="1" applyBorder="1" applyAlignment="1">
      <alignment horizontal="left" vertical="center"/>
    </xf>
    <xf numFmtId="20" fontId="0" fillId="19" borderId="31" xfId="0" applyNumberFormat="1" applyFill="1" applyBorder="1">
      <alignment horizontal="left" vertical="center" wrapText="1" indent="1"/>
    </xf>
    <xf numFmtId="20" fontId="0" fillId="19" borderId="0" xfId="0" applyNumberFormat="1" applyFill="1" applyBorder="1" applyAlignment="1">
      <alignment horizontal="left" vertical="center"/>
    </xf>
    <xf numFmtId="20" fontId="0" fillId="19" borderId="26" xfId="0" applyNumberFormat="1" applyFill="1" applyBorder="1" applyAlignment="1">
      <alignment horizontal="left" vertical="center"/>
    </xf>
    <xf numFmtId="20" fontId="0" fillId="19" borderId="27" xfId="0" applyNumberFormat="1" applyFill="1" applyBorder="1" applyAlignment="1">
      <alignment horizontal="left" vertical="center"/>
    </xf>
    <xf numFmtId="20" fontId="0" fillId="19" borderId="0" xfId="0" applyNumberFormat="1" applyFill="1" applyBorder="1">
      <alignment horizontal="left" vertical="center" wrapText="1" indent="1"/>
    </xf>
    <xf numFmtId="0" fontId="0" fillId="13" borderId="31" xfId="0" applyFill="1" applyBorder="1" applyAlignment="1">
      <alignment horizontal="left" vertical="center"/>
    </xf>
    <xf numFmtId="20" fontId="0" fillId="13" borderId="31" xfId="0" applyNumberFormat="1" applyFill="1" applyBorder="1" applyAlignment="1">
      <alignment horizontal="left" vertical="center"/>
    </xf>
    <xf numFmtId="20" fontId="0" fillId="13" borderId="32" xfId="0" applyNumberFormat="1" applyFill="1" applyBorder="1" applyAlignment="1">
      <alignment horizontal="left" vertical="center"/>
    </xf>
    <xf numFmtId="20" fontId="0" fillId="13" borderId="33" xfId="0" applyNumberFormat="1" applyFill="1" applyBorder="1" applyAlignment="1">
      <alignment horizontal="left" vertical="center"/>
    </xf>
    <xf numFmtId="20" fontId="0" fillId="13" borderId="31" xfId="0" applyNumberFormat="1" applyFill="1" applyBorder="1">
      <alignment horizontal="left" vertical="center" wrapText="1" indent="1"/>
    </xf>
    <xf numFmtId="20" fontId="0" fillId="13" borderId="0" xfId="0" applyNumberFormat="1" applyFill="1" applyBorder="1" applyAlignment="1">
      <alignment horizontal="left" vertical="center"/>
    </xf>
    <xf numFmtId="20" fontId="0" fillId="13" borderId="26" xfId="0" applyNumberFormat="1" applyFill="1" applyBorder="1" applyAlignment="1">
      <alignment horizontal="left" vertical="center"/>
    </xf>
    <xf numFmtId="20" fontId="0" fillId="13" borderId="27" xfId="0" applyNumberFormat="1" applyFill="1" applyBorder="1" applyAlignment="1">
      <alignment horizontal="left" vertical="center"/>
    </xf>
    <xf numFmtId="20" fontId="0" fillId="13" borderId="0" xfId="0" applyNumberFormat="1" applyFill="1" applyBorder="1">
      <alignment horizontal="left" vertical="center" wrapText="1" indent="1"/>
    </xf>
    <xf numFmtId="0" fontId="0" fillId="14" borderId="31" xfId="0" applyFill="1" applyBorder="1" applyAlignment="1">
      <alignment horizontal="left" vertical="center"/>
    </xf>
    <xf numFmtId="20" fontId="0" fillId="14" borderId="31" xfId="0" applyNumberFormat="1" applyFill="1" applyBorder="1" applyAlignment="1">
      <alignment horizontal="left" vertical="center"/>
    </xf>
    <xf numFmtId="20" fontId="0" fillId="14" borderId="32" xfId="0" applyNumberFormat="1" applyFill="1" applyBorder="1" applyAlignment="1">
      <alignment horizontal="left" vertical="center"/>
    </xf>
    <xf numFmtId="20" fontId="0" fillId="14" borderId="33" xfId="0" applyNumberFormat="1" applyFill="1" applyBorder="1" applyAlignment="1">
      <alignment horizontal="left" vertical="center"/>
    </xf>
    <xf numFmtId="20" fontId="0" fillId="14" borderId="31" xfId="0" applyNumberFormat="1" applyFill="1" applyBorder="1">
      <alignment horizontal="left" vertical="center" wrapText="1" indent="1"/>
    </xf>
    <xf numFmtId="20" fontId="0" fillId="14" borderId="0" xfId="0" applyNumberFormat="1" applyFill="1" applyBorder="1" applyAlignment="1">
      <alignment horizontal="left" vertical="center"/>
    </xf>
    <xf numFmtId="20" fontId="0" fillId="14" borderId="26" xfId="0" applyNumberFormat="1" applyFill="1" applyBorder="1" applyAlignment="1">
      <alignment horizontal="left" vertical="center"/>
    </xf>
    <xf numFmtId="20" fontId="0" fillId="14" borderId="27" xfId="0" applyNumberFormat="1" applyFill="1" applyBorder="1" applyAlignment="1">
      <alignment horizontal="left" vertical="center"/>
    </xf>
    <xf numFmtId="20" fontId="0" fillId="14" borderId="0" xfId="0" applyNumberFormat="1" applyFill="1" applyBorder="1">
      <alignment horizontal="left" vertical="center" wrapText="1" indent="1"/>
    </xf>
    <xf numFmtId="0" fontId="0" fillId="15" borderId="31" xfId="0" applyFill="1" applyBorder="1" applyAlignment="1">
      <alignment horizontal="left" vertical="center"/>
    </xf>
    <xf numFmtId="20" fontId="0" fillId="15" borderId="31" xfId="0" applyNumberFormat="1" applyFill="1" applyBorder="1" applyAlignment="1">
      <alignment horizontal="left" vertical="center"/>
    </xf>
    <xf numFmtId="20" fontId="0" fillId="15" borderId="32" xfId="0" applyNumberFormat="1" applyFill="1" applyBorder="1" applyAlignment="1">
      <alignment horizontal="left" vertical="center"/>
    </xf>
    <xf numFmtId="20" fontId="0" fillId="15" borderId="33" xfId="0" applyNumberFormat="1" applyFill="1" applyBorder="1" applyAlignment="1">
      <alignment horizontal="left" vertical="center"/>
    </xf>
    <xf numFmtId="20" fontId="0" fillId="15" borderId="31" xfId="0" applyNumberFormat="1" applyFill="1" applyBorder="1">
      <alignment horizontal="left" vertical="center" wrapText="1" indent="1"/>
    </xf>
    <xf numFmtId="20" fontId="0" fillId="15" borderId="0" xfId="0" applyNumberFormat="1" applyFill="1" applyBorder="1" applyAlignment="1">
      <alignment horizontal="left" vertical="center"/>
    </xf>
    <xf numFmtId="20" fontId="0" fillId="15" borderId="26" xfId="0" applyNumberFormat="1" applyFill="1" applyBorder="1" applyAlignment="1">
      <alignment horizontal="left" vertical="center"/>
    </xf>
    <xf numFmtId="20" fontId="0" fillId="15" borderId="27" xfId="0" applyNumberFormat="1" applyFill="1" applyBorder="1" applyAlignment="1">
      <alignment horizontal="left" vertical="center"/>
    </xf>
    <xf numFmtId="20" fontId="0" fillId="15" borderId="0" xfId="0" applyNumberFormat="1" applyFill="1" applyBorder="1">
      <alignment horizontal="left" vertical="center" wrapText="1" indent="1"/>
    </xf>
    <xf numFmtId="0" fontId="0" fillId="16" borderId="31" xfId="0" applyFill="1" applyBorder="1" applyAlignment="1">
      <alignment horizontal="left" vertical="center"/>
    </xf>
    <xf numFmtId="20" fontId="0" fillId="16" borderId="31" xfId="0" applyNumberFormat="1" applyFill="1" applyBorder="1" applyAlignment="1">
      <alignment horizontal="left" vertical="center"/>
    </xf>
    <xf numFmtId="20" fontId="0" fillId="16" borderId="32" xfId="0" applyNumberFormat="1" applyFill="1" applyBorder="1" applyAlignment="1">
      <alignment horizontal="left" vertical="center"/>
    </xf>
    <xf numFmtId="20" fontId="0" fillId="16" borderId="33" xfId="0" applyNumberFormat="1" applyFill="1" applyBorder="1" applyAlignment="1">
      <alignment horizontal="left" vertical="center"/>
    </xf>
    <xf numFmtId="20" fontId="0" fillId="16" borderId="31" xfId="0" applyNumberFormat="1" applyFill="1" applyBorder="1">
      <alignment horizontal="left" vertical="center" wrapText="1" indent="1"/>
    </xf>
    <xf numFmtId="20" fontId="0" fillId="16" borderId="0" xfId="0" applyNumberFormat="1" applyFill="1" applyBorder="1" applyAlignment="1">
      <alignment horizontal="left" vertical="center"/>
    </xf>
    <xf numFmtId="20" fontId="0" fillId="16" borderId="26" xfId="0" applyNumberFormat="1" applyFill="1" applyBorder="1" applyAlignment="1">
      <alignment horizontal="left" vertical="center"/>
    </xf>
    <xf numFmtId="20" fontId="0" fillId="16" borderId="27" xfId="0" applyNumberFormat="1" applyFill="1" applyBorder="1" applyAlignment="1">
      <alignment horizontal="left" vertical="center"/>
    </xf>
    <xf numFmtId="20" fontId="0" fillId="16" borderId="0" xfId="0" applyNumberFormat="1" applyFill="1" applyBorder="1">
      <alignment horizontal="left" vertical="center" wrapText="1" indent="1"/>
    </xf>
    <xf numFmtId="0" fontId="0" fillId="18" borderId="31" xfId="0" applyFill="1" applyBorder="1" applyAlignment="1">
      <alignment horizontal="left" vertical="center"/>
    </xf>
    <xf numFmtId="20" fontId="0" fillId="18" borderId="31" xfId="0" applyNumberFormat="1" applyFill="1" applyBorder="1" applyAlignment="1">
      <alignment horizontal="left" vertical="center"/>
    </xf>
    <xf numFmtId="20" fontId="0" fillId="18" borderId="32" xfId="0" applyNumberFormat="1" applyFill="1" applyBorder="1" applyAlignment="1">
      <alignment horizontal="left" vertical="center"/>
    </xf>
    <xf numFmtId="20" fontId="0" fillId="18" borderId="33" xfId="0" applyNumberFormat="1" applyFill="1" applyBorder="1" applyAlignment="1">
      <alignment horizontal="left" vertical="center"/>
    </xf>
    <xf numFmtId="20" fontId="0" fillId="18" borderId="31" xfId="0" applyNumberFormat="1" applyFill="1" applyBorder="1">
      <alignment horizontal="left" vertical="center" wrapText="1" indent="1"/>
    </xf>
    <xf numFmtId="20" fontId="0" fillId="18" borderId="0" xfId="0" applyNumberFormat="1" applyFill="1" applyBorder="1" applyAlignment="1">
      <alignment horizontal="left" vertical="center"/>
    </xf>
    <xf numFmtId="20" fontId="0" fillId="18" borderId="26" xfId="0" applyNumberFormat="1" applyFill="1" applyBorder="1" applyAlignment="1">
      <alignment horizontal="left" vertical="center"/>
    </xf>
    <xf numFmtId="20" fontId="0" fillId="18" borderId="27" xfId="0" applyNumberFormat="1" applyFill="1" applyBorder="1" applyAlignment="1">
      <alignment horizontal="left" vertical="center"/>
    </xf>
    <xf numFmtId="20" fontId="0" fillId="18" borderId="0" xfId="0" applyNumberFormat="1" applyFill="1" applyBorder="1">
      <alignment horizontal="left" vertical="center" wrapText="1" indent="1"/>
    </xf>
    <xf numFmtId="20" fontId="0" fillId="5" borderId="39" xfId="0" applyNumberFormat="1" applyFill="1" applyBorder="1" applyAlignment="1">
      <alignment horizontal="left" vertical="center"/>
    </xf>
    <xf numFmtId="20" fontId="0" fillId="5" borderId="40" xfId="0" applyNumberFormat="1" applyFill="1" applyBorder="1" applyAlignment="1">
      <alignment horizontal="left" vertical="center"/>
    </xf>
    <xf numFmtId="20" fontId="0" fillId="5" borderId="41" xfId="0" applyNumberFormat="1" applyFill="1" applyBorder="1" applyAlignment="1">
      <alignment horizontal="left" vertical="center"/>
    </xf>
    <xf numFmtId="20" fontId="0" fillId="5" borderId="39" xfId="0" applyNumberFormat="1" applyFill="1" applyBorder="1">
      <alignment horizontal="left" vertical="center" wrapText="1" indent="1"/>
    </xf>
    <xf numFmtId="20" fontId="0" fillId="20" borderId="43" xfId="0" applyNumberFormat="1" applyFill="1" applyBorder="1" applyAlignment="1">
      <alignment horizontal="left" vertical="center"/>
    </xf>
    <xf numFmtId="20" fontId="0" fillId="20" borderId="44" xfId="0" applyNumberFormat="1" applyFill="1" applyBorder="1">
      <alignment horizontal="left" vertical="center" wrapText="1" indent="1"/>
    </xf>
    <xf numFmtId="20" fontId="0" fillId="20" borderId="38" xfId="0" applyNumberFormat="1" applyFill="1" applyBorder="1" applyAlignment="1">
      <alignment horizontal="left" vertical="center"/>
    </xf>
    <xf numFmtId="20" fontId="0" fillId="20" borderId="39" xfId="0" applyNumberFormat="1" applyFill="1" applyBorder="1">
      <alignment horizontal="left" vertical="center" wrapText="1" indent="1"/>
    </xf>
    <xf numFmtId="0" fontId="7" fillId="0" borderId="0" xfId="0" applyFont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169" fontId="9" fillId="0" borderId="9" xfId="0" applyNumberFormat="1" applyFont="1" applyBorder="1" applyAlignment="1">
      <alignment horizontal="center" vertical="center" wrapText="1"/>
    </xf>
    <xf numFmtId="169" fontId="9" fillId="0" borderId="10" xfId="0" applyNumberFormat="1" applyFont="1" applyBorder="1" applyAlignment="1">
      <alignment horizontal="center" vertical="center" wrapText="1"/>
    </xf>
    <xf numFmtId="169" fontId="9" fillId="0" borderId="11" xfId="0" applyNumberFormat="1" applyFont="1" applyBorder="1" applyAlignment="1">
      <alignment horizontal="center" vertical="center" wrapText="1"/>
    </xf>
    <xf numFmtId="0" fontId="0" fillId="0" borderId="0" xfId="0" applyAlignment="1">
      <alignment horizontal="left" vertical="center" indent="1"/>
    </xf>
    <xf numFmtId="169" fontId="0" fillId="0" borderId="0" xfId="0" applyNumberFormat="1">
      <alignment horizontal="left" vertical="center" wrapText="1" indent="1"/>
    </xf>
    <xf numFmtId="0" fontId="0" fillId="0" borderId="10" xfId="0" applyBorder="1" applyAlignment="1">
      <alignment horizontal="center" vertical="center" wrapText="1"/>
    </xf>
    <xf numFmtId="0" fontId="0" fillId="0" borderId="0" xfId="0" applyAlignment="1">
      <alignment horizontal="left" indent="1"/>
    </xf>
    <xf numFmtId="0" fontId="0" fillId="0" borderId="0" xfId="0" applyAlignment="1">
      <alignment horizontal="left" vertical="top" indent="1"/>
    </xf>
    <xf numFmtId="0" fontId="0" fillId="0" borderId="46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2" fillId="0" borderId="0" xfId="2">
      <alignment horizontal="right"/>
    </xf>
    <xf numFmtId="0" fontId="0" fillId="0" borderId="0" xfId="0" applyAlignment="1">
      <alignment horizontal="right"/>
    </xf>
    <xf numFmtId="0" fontId="8" fillId="0" borderId="1" xfId="5" applyFont="1">
      <alignment horizontal="left" wrapText="1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6" fillId="0" borderId="0" xfId="3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left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5" borderId="36" xfId="0" applyFill="1" applyBorder="1" applyAlignment="1">
      <alignment horizontal="left" vertical="center" wrapText="1" indent="1"/>
    </xf>
    <xf numFmtId="0" fontId="0" fillId="5" borderId="34" xfId="0" applyFill="1" applyBorder="1" applyAlignment="1">
      <alignment horizontal="left" vertical="center" wrapText="1" indent="1"/>
    </xf>
    <xf numFmtId="0" fontId="0" fillId="19" borderId="36" xfId="0" applyFill="1" applyBorder="1" applyAlignment="1">
      <alignment horizontal="left" vertical="center" wrapText="1" indent="1"/>
    </xf>
    <xf numFmtId="0" fontId="0" fillId="19" borderId="34" xfId="0" applyFill="1" applyBorder="1" applyAlignment="1">
      <alignment horizontal="left" vertical="center" wrapText="1" indent="1"/>
    </xf>
    <xf numFmtId="0" fontId="0" fillId="19" borderId="37" xfId="0" applyFill="1" applyBorder="1" applyAlignment="1">
      <alignment horizontal="left" vertical="center" wrapText="1" indent="1"/>
    </xf>
    <xf numFmtId="0" fontId="0" fillId="19" borderId="35" xfId="0" applyFill="1" applyBorder="1" applyAlignment="1">
      <alignment horizontal="left" vertical="center" wrapText="1" indent="1"/>
    </xf>
    <xf numFmtId="0" fontId="0" fillId="13" borderId="37" xfId="0" applyFill="1" applyBorder="1" applyAlignment="1">
      <alignment horizontal="left" vertical="center" wrapText="1" indent="1"/>
    </xf>
    <xf numFmtId="0" fontId="0" fillId="13" borderId="35" xfId="0" applyFill="1" applyBorder="1" applyAlignment="1">
      <alignment horizontal="left" vertical="center" wrapText="1" indent="1"/>
    </xf>
    <xf numFmtId="0" fontId="0" fillId="0" borderId="23" xfId="0" applyBorder="1" applyAlignment="1">
      <alignment horizontal="center" vertical="center"/>
    </xf>
    <xf numFmtId="0" fontId="0" fillId="0" borderId="22" xfId="0" applyBorder="1" applyAlignment="1">
      <alignment horizontal="left" vertical="center" wrapText="1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left" vertical="center" wrapText="1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left" vertical="center" wrapText="1"/>
    </xf>
    <xf numFmtId="0" fontId="0" fillId="0" borderId="23" xfId="0" applyBorder="1" applyAlignment="1">
      <alignment horizontal="left" vertical="center" wrapText="1"/>
    </xf>
    <xf numFmtId="0" fontId="0" fillId="13" borderId="36" xfId="0" applyFill="1" applyBorder="1" applyAlignment="1">
      <alignment horizontal="left" vertical="center" wrapText="1" indent="1"/>
    </xf>
    <xf numFmtId="0" fontId="0" fillId="13" borderId="34" xfId="0" applyFill="1" applyBorder="1" applyAlignment="1">
      <alignment horizontal="left" vertical="center" wrapText="1" indent="1"/>
    </xf>
    <xf numFmtId="0" fontId="0" fillId="20" borderId="14" xfId="0" applyFill="1" applyBorder="1" applyAlignment="1">
      <alignment horizontal="left" vertical="center" wrapText="1" indent="1"/>
    </xf>
    <xf numFmtId="0" fontId="0" fillId="20" borderId="45" xfId="0" applyFill="1" applyBorder="1" applyAlignment="1">
      <alignment horizontal="left" vertical="center" wrapText="1" indent="1"/>
    </xf>
    <xf numFmtId="0" fontId="0" fillId="14" borderId="36" xfId="0" applyFill="1" applyBorder="1" applyAlignment="1">
      <alignment horizontal="left" vertical="center" wrapText="1" indent="1"/>
    </xf>
    <xf numFmtId="0" fontId="0" fillId="14" borderId="34" xfId="0" applyFill="1" applyBorder="1" applyAlignment="1">
      <alignment horizontal="left" vertical="center" wrapText="1" indent="1"/>
    </xf>
    <xf numFmtId="0" fontId="0" fillId="15" borderId="36" xfId="0" applyFill="1" applyBorder="1" applyAlignment="1">
      <alignment horizontal="left" vertical="center"/>
    </xf>
    <xf numFmtId="0" fontId="0" fillId="15" borderId="34" xfId="0" applyFill="1" applyBorder="1" applyAlignment="1">
      <alignment horizontal="left" vertical="center" wrapText="1" indent="1"/>
    </xf>
    <xf numFmtId="0" fontId="0" fillId="16" borderId="36" xfId="0" applyFill="1" applyBorder="1" applyAlignment="1">
      <alignment horizontal="left" vertical="center"/>
    </xf>
    <xf numFmtId="0" fontId="0" fillId="16" borderId="34" xfId="0" applyFill="1" applyBorder="1" applyAlignment="1">
      <alignment horizontal="left" vertical="center" wrapText="1" indent="1"/>
    </xf>
    <xf numFmtId="0" fontId="0" fillId="17" borderId="36" xfId="0" applyFill="1" applyBorder="1" applyAlignment="1">
      <alignment horizontal="left" vertical="center"/>
    </xf>
    <xf numFmtId="0" fontId="0" fillId="17" borderId="38" xfId="0" applyFill="1" applyBorder="1" applyAlignment="1">
      <alignment horizontal="left" vertical="center" wrapText="1" indent="1"/>
    </xf>
    <xf numFmtId="0" fontId="0" fillId="14" borderId="37" xfId="0" applyFill="1" applyBorder="1" applyAlignment="1">
      <alignment horizontal="left" vertical="center" wrapText="1" indent="1"/>
    </xf>
    <xf numFmtId="0" fontId="0" fillId="14" borderId="35" xfId="0" applyFill="1" applyBorder="1" applyAlignment="1">
      <alignment horizontal="left" vertical="center" wrapText="1" indent="1"/>
    </xf>
    <xf numFmtId="0" fontId="0" fillId="15" borderId="37" xfId="0" applyFill="1" applyBorder="1" applyAlignment="1">
      <alignment horizontal="left" vertical="center"/>
    </xf>
    <xf numFmtId="0" fontId="0" fillId="15" borderId="35" xfId="0" applyFill="1" applyBorder="1" applyAlignment="1">
      <alignment horizontal="left" vertical="center" wrapText="1" indent="1"/>
    </xf>
    <xf numFmtId="0" fontId="0" fillId="16" borderId="37" xfId="0" applyFill="1" applyBorder="1" applyAlignment="1">
      <alignment horizontal="left" vertical="center"/>
    </xf>
    <xf numFmtId="0" fontId="0" fillId="16" borderId="35" xfId="0" applyFill="1" applyBorder="1" applyAlignment="1">
      <alignment horizontal="left" vertical="center" wrapText="1" indent="1"/>
    </xf>
    <xf numFmtId="0" fontId="0" fillId="18" borderId="37" xfId="0" applyFill="1" applyBorder="1" applyAlignment="1">
      <alignment horizontal="left" vertical="center"/>
    </xf>
    <xf numFmtId="0" fontId="0" fillId="18" borderId="35" xfId="0" applyFill="1" applyBorder="1" applyAlignment="1">
      <alignment horizontal="left" vertical="center" wrapText="1" indent="1"/>
    </xf>
  </cellXfs>
  <cellStyles count="12">
    <cellStyle name="Accent5" xfId="7" builtinId="45"/>
    <cellStyle name="Accent6" xfId="8" builtinId="49"/>
    <cellStyle name="Date" xfId="10" xr:uid="{00000000-0005-0000-0000-000002000000}"/>
    <cellStyle name="Entrée" xfId="5" builtinId="20"/>
    <cellStyle name="Milliers" xfId="1" builtinId="3"/>
    <cellStyle name="Neutre" xfId="11" builtinId="28"/>
    <cellStyle name="Normal" xfId="0" builtinId="0"/>
    <cellStyle name="Téléphone" xfId="9" xr:uid="{00000000-0005-0000-0000-000006000000}"/>
    <cellStyle name="Texte explicatif" xfId="6" builtinId="53"/>
    <cellStyle name="Titre" xfId="2" builtinId="15"/>
    <cellStyle name="Titre 1" xfId="3" builtinId="16"/>
    <cellStyle name="Titre 3" xfId="4" builtinId="18"/>
  </cellStyles>
  <dxfs count="41"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numFmt numFmtId="170" formatCode="&quot;DIMANCHE&quot;"/>
    </dxf>
    <dxf>
      <numFmt numFmtId="171" formatCode="&quot;SAMEDI&quot;"/>
    </dxf>
    <dxf>
      <numFmt numFmtId="172" formatCode="&quot;VENDREDI&quot;"/>
    </dxf>
    <dxf>
      <numFmt numFmtId="173" formatCode="&quot;JEUDI&quot;"/>
    </dxf>
    <dxf>
      <numFmt numFmtId="174" formatCode="&quot;MERCREDI&quot;"/>
    </dxf>
    <dxf>
      <numFmt numFmtId="175" formatCode="&quot;MARDI&quot;"/>
    </dxf>
    <dxf>
      <numFmt numFmtId="176" formatCode="&quot;LUNDI&quot;"/>
    </dxf>
    <dxf>
      <numFmt numFmtId="170" formatCode="&quot;DIMANCHE&quot;"/>
    </dxf>
    <dxf>
      <numFmt numFmtId="171" formatCode="&quot;SAMEDI&quot;"/>
    </dxf>
    <dxf>
      <numFmt numFmtId="172" formatCode="&quot;VENDREDI&quot;"/>
    </dxf>
    <dxf>
      <numFmt numFmtId="173" formatCode="&quot;JEUDI&quot;"/>
    </dxf>
    <dxf>
      <numFmt numFmtId="174" formatCode="&quot;MERCREDI&quot;"/>
    </dxf>
    <dxf>
      <numFmt numFmtId="175" formatCode="&quot;MARDI&quot;"/>
    </dxf>
    <dxf>
      <numFmt numFmtId="176" formatCode="&quot;LUNDI&quot;"/>
    </dxf>
    <dxf>
      <numFmt numFmtId="170" formatCode="&quot;DIMANCHE&quot;"/>
    </dxf>
    <dxf>
      <numFmt numFmtId="171" formatCode="&quot;SAMEDI&quot;"/>
    </dxf>
    <dxf>
      <numFmt numFmtId="172" formatCode="&quot;VENDREDI&quot;"/>
    </dxf>
    <dxf>
      <numFmt numFmtId="173" formatCode="&quot;JEUDI&quot;"/>
    </dxf>
    <dxf>
      <numFmt numFmtId="174" formatCode="&quot;MERCREDI&quot;"/>
    </dxf>
    <dxf>
      <numFmt numFmtId="175" formatCode="&quot;MARDI&quot;"/>
    </dxf>
    <dxf>
      <numFmt numFmtId="176" formatCode="&quot;LUNDI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166" formatCode="dddd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166" formatCode="dddd"/>
      <fill>
        <patternFill patternType="solid">
          <fgColor indexed="64"/>
          <bgColor theme="0" tint="-0.24994659260841701"/>
        </patternFill>
      </fill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Feuille de temps hebdomadaire" pivot="0" count="4" xr9:uid="{00000000-0011-0000-FFFF-FFFF00000000}">
      <tableStyleElement type="wholeTable" dxfId="40"/>
      <tableStyleElement type="headerRow" dxfId="39"/>
      <tableStyleElement type="firstColumn" dxfId="38"/>
      <tableStyleElement type="lastColumn" dxfId="37"/>
    </tableStyle>
  </tableStyles>
  <colors>
    <mruColors>
      <color rgb="FFFFD5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1685925</xdr:colOff>
          <xdr:row>0</xdr:row>
          <xdr:rowOff>0</xdr:rowOff>
        </xdr:from>
        <xdr:to>
          <xdr:col>4</xdr:col>
          <xdr:colOff>1857375</xdr:colOff>
          <xdr:row>1</xdr:row>
          <xdr:rowOff>19050</xdr:rowOff>
        </xdr:to>
        <xdr:sp macro="" textlink="">
          <xdr:nvSpPr>
            <xdr:cNvPr id="1029" name="sb_mois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1609725</xdr:colOff>
          <xdr:row>0</xdr:row>
          <xdr:rowOff>19050</xdr:rowOff>
        </xdr:from>
        <xdr:to>
          <xdr:col>6</xdr:col>
          <xdr:colOff>19050</xdr:colOff>
          <xdr:row>1</xdr:row>
          <xdr:rowOff>38100</xdr:rowOff>
        </xdr:to>
        <xdr:sp macro="" textlink="">
          <xdr:nvSpPr>
            <xdr:cNvPr id="1031" name="sb_année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Philippe Bouillaud" id="{B1D04F32-A69E-438F-AC7E-30BDC7FBD7D6}" userId="ca6939c9fddbeb72" providerId="Windows Live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4:G35" totalsRowShown="0" headerRowDxfId="34" tableBorderDxfId="33">
  <autoFilter ref="B4:G35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000-000001000000}" name="Jour" dataDxfId="32">
      <calculatedColumnFormula>TEXT('Feuille 1.1'!$C5,"jjjj")</calculatedColumnFormula>
    </tableColumn>
    <tableColumn id="2" xr3:uid="{00000000-0010-0000-0000-000002000000}" name="Date de prise de service" dataDxfId="31" dataCellStyle="Date">
      <calculatedColumnFormula>C4+1</calculatedColumnFormula>
    </tableColumn>
    <tableColumn id="3" xr3:uid="{00000000-0010-0000-0000-000003000000}" name="Heures de prise de service" dataDxfId="30" dataCellStyle="Accent5"/>
    <tableColumn id="4" xr3:uid="{00000000-0010-0000-0000-000004000000}" name="Heures de fin de service" dataDxfId="29" dataCellStyle="Accent5"/>
    <tableColumn id="5" xr3:uid="{00000000-0010-0000-0000-000005000000}" name="Date de fin de service" dataDxfId="28" dataCellStyle="Date">
      <calculatedColumnFormula>C5+1</calculatedColumnFormula>
    </tableColumn>
    <tableColumn id="6" xr3:uid="{00000000-0010-0000-0000-000006000000}" name="Jour2" dataDxfId="27">
      <calculatedColumnFormula>TEXT('Feuille 1.1'!$F5,"jjjj")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D8" totalsRowShown="0" headerRowBorderDxfId="5" tableBorderDxfId="4">
  <autoFilter ref="A1:D8" xr:uid="{00000000-0009-0000-0100-000002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100-000001000000}" name="Jour" dataDxfId="3"/>
    <tableColumn id="2" xr3:uid="{00000000-0010-0000-0100-000002000000}" name="Heures de prise de service" dataDxfId="2" dataCellStyle="Accent5"/>
    <tableColumn id="3" xr3:uid="{00000000-0010-0000-0100-000003000000}" name="Heures de fin de service" dataDxfId="1" dataCellStyle="Accent5"/>
    <tableColumn id="4" xr3:uid="{00000000-0010-0000-0100-000004000000}" name="Jour 2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0.79998168889431442"/>
    <pageSetUpPr fitToPage="1"/>
  </sheetPr>
  <dimension ref="B1:T39"/>
  <sheetViews>
    <sheetView showGridLines="0" showZeros="0" tabSelected="1" zoomScaleNormal="100" workbookViewId="0"/>
  </sheetViews>
  <sheetFormatPr baseColWidth="10" defaultColWidth="10.28515625" defaultRowHeight="30" customHeight="1" x14ac:dyDescent="0.25"/>
  <cols>
    <col min="1" max="1" width="3" customWidth="1"/>
    <col min="2" max="2" width="22.140625" customWidth="1"/>
    <col min="3" max="3" width="28.140625" customWidth="1"/>
    <col min="4" max="4" width="30.85546875" customWidth="1"/>
    <col min="5" max="5" width="28" customWidth="1"/>
    <col min="6" max="6" width="26.42578125" customWidth="1"/>
    <col min="7" max="7" width="20.28515625" customWidth="1"/>
    <col min="8" max="8" width="13.7109375" customWidth="1"/>
    <col min="9" max="19" width="15.28515625" style="57" customWidth="1"/>
  </cols>
  <sheetData>
    <row r="1" spans="2:20" ht="30" customHeight="1" x14ac:dyDescent="0.45">
      <c r="C1" s="140" t="s">
        <v>23</v>
      </c>
      <c r="D1" s="141"/>
      <c r="E1" s="22" t="str">
        <f>TEXT($C$5,"mmmm")</f>
        <v>avril</v>
      </c>
      <c r="F1" s="22" t="str">
        <f>TEXT($C$5,"aaaa")</f>
        <v>2019</v>
      </c>
      <c r="G1" s="1"/>
      <c r="H1" s="2"/>
      <c r="I1" s="2"/>
    </row>
    <row r="2" spans="2:20" s="4" customFormat="1" ht="42.75" customHeight="1" thickBot="1" x14ac:dyDescent="0.3">
      <c r="B2"/>
      <c r="C2" s="145" t="s">
        <v>0</v>
      </c>
      <c r="D2" s="146"/>
      <c r="E2" s="146"/>
      <c r="F2" s="146"/>
      <c r="G2" s="18"/>
      <c r="H2" s="18"/>
      <c r="I2" s="57"/>
      <c r="J2" s="128"/>
      <c r="K2" s="128"/>
      <c r="L2" s="128"/>
      <c r="M2" s="128"/>
      <c r="N2" s="128"/>
      <c r="O2" s="128"/>
      <c r="P2" s="128"/>
      <c r="Q2" s="128"/>
      <c r="R2" s="128"/>
      <c r="S2" s="128"/>
    </row>
    <row r="3" spans="2:20" ht="30" customHeight="1" thickTop="1" x14ac:dyDescent="0.55000000000000004">
      <c r="B3" s="5" t="s">
        <v>1</v>
      </c>
      <c r="C3" s="142" t="s">
        <v>2</v>
      </c>
      <c r="D3" s="142"/>
      <c r="E3" s="6"/>
      <c r="I3" s="147" t="s">
        <v>25</v>
      </c>
      <c r="J3" s="148"/>
      <c r="K3" s="148"/>
      <c r="L3" s="148"/>
      <c r="M3" s="148"/>
      <c r="N3" s="148"/>
      <c r="O3" s="148"/>
      <c r="P3" s="138" t="s">
        <v>28</v>
      </c>
      <c r="Q3" s="149"/>
      <c r="R3" s="138" t="s">
        <v>45</v>
      </c>
      <c r="S3" s="139"/>
    </row>
    <row r="4" spans="2:20" ht="29.25" customHeight="1" thickBot="1" x14ac:dyDescent="0.3">
      <c r="B4" s="32" t="s">
        <v>3</v>
      </c>
      <c r="C4" s="33" t="s">
        <v>4</v>
      </c>
      <c r="D4" s="34" t="s">
        <v>5</v>
      </c>
      <c r="E4" s="35" t="s">
        <v>6</v>
      </c>
      <c r="F4" s="36" t="s">
        <v>7</v>
      </c>
      <c r="G4" s="37" t="s">
        <v>8</v>
      </c>
      <c r="H4" s="29"/>
      <c r="I4" s="50" t="s">
        <v>26</v>
      </c>
      <c r="J4" s="51" t="s">
        <v>39</v>
      </c>
      <c r="K4" s="51" t="s">
        <v>40</v>
      </c>
      <c r="L4" s="51" t="s">
        <v>43</v>
      </c>
      <c r="M4" s="51" t="s">
        <v>42</v>
      </c>
      <c r="N4" s="51" t="s">
        <v>41</v>
      </c>
      <c r="O4" s="51" t="s">
        <v>44</v>
      </c>
      <c r="P4" s="51" t="s">
        <v>46</v>
      </c>
      <c r="Q4" s="129" t="s">
        <v>47</v>
      </c>
      <c r="R4" s="51" t="s">
        <v>46</v>
      </c>
      <c r="S4" s="52" t="s">
        <v>48</v>
      </c>
    </row>
    <row r="5" spans="2:20" ht="29.25" customHeight="1" thickTop="1" x14ac:dyDescent="0.25">
      <c r="B5" s="30" t="str">
        <f>TEXT('Feuille 1.1'!$C5,"jjjj")</f>
        <v>lundi</v>
      </c>
      <c r="C5" s="23">
        <v>43556</v>
      </c>
      <c r="D5" s="24">
        <v>0.72916666666666663</v>
      </c>
      <c r="E5" s="24">
        <v>0.33333333333333331</v>
      </c>
      <c r="F5" s="23">
        <f t="shared" ref="F5:F35" si="0">C5+1</f>
        <v>43557</v>
      </c>
      <c r="G5" s="31" t="str">
        <f>TEXT('Feuille 1.1'!$F5,"jjjj")</f>
        <v>mardi</v>
      </c>
      <c r="H5" s="9"/>
      <c r="I5" s="130">
        <f>IF(AND(D5&lt;&gt;"",E5&lt;&gt;""),'Feuille 1.1'!$F5+'Feuille 1.1'!$E5-('Feuille 1.1'!$C5+'Feuille 1.1'!$D5),0)</f>
        <v>0.60416666667151731</v>
      </c>
      <c r="J5" s="130">
        <v>0.22916666666666666</v>
      </c>
      <c r="K5" s="130">
        <v>0.375</v>
      </c>
      <c r="L5" s="130"/>
      <c r="M5" s="130"/>
      <c r="N5" s="130"/>
      <c r="O5" s="130"/>
      <c r="P5" s="130">
        <v>0.22916666666666666</v>
      </c>
      <c r="Q5" s="130">
        <v>4.1666666666666664E-2</v>
      </c>
      <c r="R5" s="130"/>
      <c r="S5" s="130">
        <v>0.33333333333333331</v>
      </c>
      <c r="T5" s="133" t="s">
        <v>51</v>
      </c>
    </row>
    <row r="6" spans="2:20" ht="29.25" customHeight="1" x14ac:dyDescent="0.25">
      <c r="B6" s="30" t="str">
        <f>TEXT('Feuille 1.1'!$C6,"jjjj")</f>
        <v>mardi</v>
      </c>
      <c r="C6" s="23">
        <f>C5+1</f>
        <v>43557</v>
      </c>
      <c r="D6" s="24">
        <v>0.72916666666666663</v>
      </c>
      <c r="E6" s="24">
        <v>0.33333333333333331</v>
      </c>
      <c r="F6" s="23">
        <f t="shared" si="0"/>
        <v>43558</v>
      </c>
      <c r="G6" s="31" t="str">
        <f>TEXT('Feuille 1.1'!$F6,"jjjj")</f>
        <v>mercredi</v>
      </c>
      <c r="H6" s="8"/>
      <c r="I6" s="131"/>
      <c r="J6" s="131"/>
      <c r="K6" s="131"/>
      <c r="L6" s="131"/>
      <c r="M6" s="131"/>
      <c r="N6" s="131"/>
      <c r="O6" s="131"/>
      <c r="P6" s="131"/>
      <c r="Q6" s="131"/>
      <c r="R6" s="131"/>
      <c r="S6" s="131"/>
    </row>
    <row r="7" spans="2:20" ht="29.25" customHeight="1" x14ac:dyDescent="0.25">
      <c r="B7" s="30" t="str">
        <f>TEXT('Feuille 1.1'!$C7,"jjjj")</f>
        <v>mercredi</v>
      </c>
      <c r="C7" s="23">
        <f t="shared" ref="C7:C35" si="1">C6+1</f>
        <v>43558</v>
      </c>
      <c r="D7" s="24">
        <v>0.72916666666666663</v>
      </c>
      <c r="E7" s="24">
        <v>0.33333333333333331</v>
      </c>
      <c r="F7" s="23">
        <f t="shared" si="0"/>
        <v>43559</v>
      </c>
      <c r="G7" s="31" t="str">
        <f>TEXT('Feuille 1.1'!$F7,"jjjj")</f>
        <v>jeudi</v>
      </c>
      <c r="H7" s="8"/>
      <c r="I7" s="131"/>
      <c r="J7" s="131"/>
      <c r="K7" s="131"/>
      <c r="L7" s="131"/>
      <c r="M7" s="131"/>
      <c r="N7" s="131"/>
      <c r="O7" s="131"/>
      <c r="P7" s="131"/>
      <c r="Q7" s="131"/>
      <c r="R7" s="131"/>
      <c r="S7" s="131"/>
    </row>
    <row r="8" spans="2:20" ht="29.25" customHeight="1" x14ac:dyDescent="0.25">
      <c r="B8" s="30" t="str">
        <f>TEXT('Feuille 1.1'!$C8,"jjjj")</f>
        <v>jeudi</v>
      </c>
      <c r="C8" s="23">
        <f t="shared" si="1"/>
        <v>43559</v>
      </c>
      <c r="D8" s="24">
        <v>0.72916666666666663</v>
      </c>
      <c r="E8" s="24">
        <v>0.33333333333333331</v>
      </c>
      <c r="F8" s="23">
        <f t="shared" si="0"/>
        <v>43560</v>
      </c>
      <c r="G8" s="31" t="str">
        <f>TEXT('Feuille 1.1'!$F8,"jjjj")</f>
        <v>vendredi</v>
      </c>
      <c r="H8" s="8"/>
      <c r="I8" s="131"/>
      <c r="J8" s="131"/>
      <c r="K8" s="131"/>
      <c r="L8" s="131"/>
      <c r="M8" s="131"/>
      <c r="N8" s="131"/>
      <c r="O8" s="131"/>
      <c r="P8" s="131"/>
      <c r="Q8" s="131"/>
      <c r="R8" s="131"/>
      <c r="S8" s="131"/>
    </row>
    <row r="9" spans="2:20" ht="29.25" customHeight="1" x14ac:dyDescent="0.25">
      <c r="B9" s="30" t="str">
        <f>TEXT('Feuille 1.1'!$C9,"jjjj")</f>
        <v>vendredi</v>
      </c>
      <c r="C9" s="23">
        <f t="shared" si="1"/>
        <v>43560</v>
      </c>
      <c r="D9" s="24">
        <v>0.72916666666666663</v>
      </c>
      <c r="E9" s="24">
        <v>0</v>
      </c>
      <c r="F9" s="23">
        <f t="shared" si="0"/>
        <v>43561</v>
      </c>
      <c r="G9" s="31" t="str">
        <f>TEXT('Feuille 1.1'!$F9,"jjjj")</f>
        <v>samedi</v>
      </c>
      <c r="H9" s="8"/>
      <c r="I9" s="131">
        <f>IF(AND(D9&lt;&gt;"",E9&lt;&gt;""),'Feuille 1.1'!$F9+'Feuille 1.1'!$E9-('Feuille 1.1'!$C9+'Feuille 1.1'!$D9),0)</f>
        <v>0.27083333333575865</v>
      </c>
      <c r="J9" s="131">
        <v>0.14583333333333334</v>
      </c>
      <c r="K9" s="131">
        <v>0.125</v>
      </c>
      <c r="L9" s="131"/>
      <c r="M9" s="131"/>
      <c r="N9" s="131"/>
      <c r="O9" s="131"/>
      <c r="P9" s="131">
        <v>0.14583333333333334</v>
      </c>
      <c r="Q9" s="131">
        <v>4.1666666666666664E-2</v>
      </c>
      <c r="R9" s="131"/>
      <c r="S9" s="131">
        <v>8.3333333333333329E-2</v>
      </c>
    </row>
    <row r="10" spans="2:20" ht="29.25" customHeight="1" x14ac:dyDescent="0.25">
      <c r="B10" s="30" t="str">
        <f>TEXT('Feuille 1.1'!$C10,"jjjj")</f>
        <v>samedi</v>
      </c>
      <c r="C10" s="23">
        <f t="shared" si="1"/>
        <v>43561</v>
      </c>
      <c r="D10" s="24">
        <v>0</v>
      </c>
      <c r="E10" s="24">
        <v>0</v>
      </c>
      <c r="F10" s="23">
        <f t="shared" si="0"/>
        <v>43562</v>
      </c>
      <c r="G10" s="31" t="str">
        <f>TEXT('Feuille 1.1'!$F10,"jjjj")</f>
        <v>dimanche</v>
      </c>
      <c r="H10" s="8"/>
      <c r="I10" s="131">
        <f>IF(AND(D10&lt;&gt;"",E10&lt;&gt;""),'Feuille 1.1'!$F10+'Feuille 1.1'!$E10-('Feuille 1.1'!$C10+'Feuille 1.1'!$D10),0)</f>
        <v>1</v>
      </c>
      <c r="J10" s="131">
        <v>0.625</v>
      </c>
      <c r="K10" s="131">
        <v>0.375</v>
      </c>
      <c r="L10" s="131"/>
      <c r="M10" s="131"/>
      <c r="N10" s="131"/>
      <c r="O10" s="131"/>
      <c r="P10" s="131"/>
      <c r="Q10" s="131"/>
      <c r="R10" s="131">
        <v>0.625</v>
      </c>
      <c r="S10" s="131">
        <v>0.375</v>
      </c>
      <c r="T10" s="133"/>
    </row>
    <row r="11" spans="2:20" ht="29.25" customHeight="1" x14ac:dyDescent="0.25">
      <c r="B11" s="30" t="str">
        <f>TEXT('Feuille 1.1'!$C11,"jjjj")</f>
        <v>dimanche</v>
      </c>
      <c r="C11" s="25">
        <f t="shared" si="1"/>
        <v>43562</v>
      </c>
      <c r="D11" s="43">
        <v>0</v>
      </c>
      <c r="E11" s="43">
        <v>0.33333333333333331</v>
      </c>
      <c r="F11" s="25">
        <f t="shared" si="0"/>
        <v>43563</v>
      </c>
      <c r="G11" s="31" t="str">
        <f>TEXT('Feuille 1.1'!$F11,"jjjj")</f>
        <v>lundi</v>
      </c>
      <c r="H11" s="8"/>
      <c r="I11" s="131">
        <f>IF(AND(D11&lt;&gt;"",E11&lt;&gt;""),'Feuille 1.1'!$F11+'Feuille 1.1'!$E11-('Feuille 1.1'!$C11+'Feuille 1.1'!$D11),0)</f>
        <v>1.3333333333357587</v>
      </c>
      <c r="J11" s="131">
        <v>0.70833333333333337</v>
      </c>
      <c r="K11" s="131">
        <v>0.625</v>
      </c>
      <c r="L11" s="131">
        <v>0.625</v>
      </c>
      <c r="M11" s="131">
        <v>0.375</v>
      </c>
      <c r="N11" s="131"/>
      <c r="O11" s="131"/>
      <c r="P11" s="131">
        <v>8.3333333333333329E-2</v>
      </c>
      <c r="Q11" s="131"/>
      <c r="R11" s="131">
        <v>0.625</v>
      </c>
      <c r="S11" s="131">
        <v>0.625</v>
      </c>
      <c r="T11" s="137" t="s">
        <v>50</v>
      </c>
    </row>
    <row r="12" spans="2:20" ht="29.25" customHeight="1" x14ac:dyDescent="0.25">
      <c r="B12" s="30" t="str">
        <f>TEXT('Feuille 1.1'!$C12,"jjjj")</f>
        <v>lundi</v>
      </c>
      <c r="C12" s="25">
        <f t="shared" si="1"/>
        <v>43563</v>
      </c>
      <c r="D12" s="48"/>
      <c r="E12" s="48"/>
      <c r="F12" s="25">
        <f t="shared" si="0"/>
        <v>43564</v>
      </c>
      <c r="G12" s="31" t="str">
        <f>TEXT('Feuille 1.1'!$F12,"jjjj")</f>
        <v>mardi</v>
      </c>
      <c r="H12" s="8"/>
      <c r="I12" s="131">
        <f>IF(AND(D12&lt;&gt;"",E12&lt;&gt;""),'Feuille 1.1'!$F12+'Feuille 1.1'!$E12-('Feuille 1.1'!$C12+'Feuille 1.1'!$D12),0)</f>
        <v>0</v>
      </c>
      <c r="J12" s="131"/>
      <c r="K12" s="131"/>
      <c r="L12" s="131"/>
      <c r="M12" s="131"/>
      <c r="N12" s="131"/>
      <c r="O12" s="131"/>
      <c r="P12" s="131"/>
      <c r="Q12" s="131"/>
      <c r="R12" s="131"/>
      <c r="S12" s="131"/>
    </row>
    <row r="13" spans="2:20" ht="29.25" customHeight="1" x14ac:dyDescent="0.25">
      <c r="B13" s="30" t="str">
        <f>TEXT('Feuille 1.1'!$C13,"jjjj")</f>
        <v>mardi</v>
      </c>
      <c r="C13" s="25">
        <f t="shared" si="1"/>
        <v>43564</v>
      </c>
      <c r="D13" s="48"/>
      <c r="E13" s="48"/>
      <c r="F13" s="25">
        <f t="shared" si="0"/>
        <v>43565</v>
      </c>
      <c r="G13" s="31" t="str">
        <f>TEXT('Feuille 1.1'!$F13,"jjjj")</f>
        <v>mercredi</v>
      </c>
      <c r="H13" s="8"/>
      <c r="I13" s="131">
        <f>IF(AND(D13&lt;&gt;"",E13&lt;&gt;""),'Feuille 1.1'!$F13+'Feuille 1.1'!$E13-('Feuille 1.1'!$C13+'Feuille 1.1'!$D13),0)</f>
        <v>0</v>
      </c>
      <c r="J13" s="131"/>
      <c r="K13" s="131"/>
      <c r="L13" s="131"/>
      <c r="M13" s="131"/>
      <c r="N13" s="131"/>
      <c r="O13" s="131"/>
      <c r="P13" s="131"/>
      <c r="Q13" s="131"/>
      <c r="R13" s="131"/>
      <c r="S13" s="131"/>
    </row>
    <row r="14" spans="2:20" ht="29.25" customHeight="1" x14ac:dyDescent="0.25">
      <c r="B14" s="30" t="str">
        <f>TEXT('Feuille 1.1'!$C14,"jjjj")</f>
        <v>mercredi</v>
      </c>
      <c r="C14" s="23">
        <f t="shared" si="1"/>
        <v>43565</v>
      </c>
      <c r="D14" s="47"/>
      <c r="E14" s="47"/>
      <c r="F14" s="23">
        <f t="shared" si="0"/>
        <v>43566</v>
      </c>
      <c r="G14" s="31" t="str">
        <f>TEXT('Feuille 1.1'!$F14,"jjjj")</f>
        <v>jeudi</v>
      </c>
      <c r="H14" s="8"/>
      <c r="I14" s="131">
        <f>IF(AND(D14&lt;&gt;"",E14&lt;&gt;""),'Feuille 1.1'!$F14+'Feuille 1.1'!$E14-('Feuille 1.1'!$C14+'Feuille 1.1'!$D14),0)</f>
        <v>0</v>
      </c>
      <c r="J14" s="131"/>
      <c r="K14" s="131"/>
      <c r="L14" s="131"/>
      <c r="M14" s="131"/>
      <c r="N14" s="131"/>
      <c r="O14" s="131"/>
      <c r="P14" s="131"/>
      <c r="Q14" s="131"/>
      <c r="R14" s="131"/>
      <c r="S14" s="131"/>
    </row>
    <row r="15" spans="2:20" ht="29.25" customHeight="1" x14ac:dyDescent="0.25">
      <c r="B15" s="30" t="str">
        <f>TEXT('Feuille 1.1'!$C15,"jjjj")</f>
        <v>jeudi</v>
      </c>
      <c r="C15" s="23">
        <f t="shared" si="1"/>
        <v>43566</v>
      </c>
      <c r="D15" s="47"/>
      <c r="E15" s="47"/>
      <c r="F15" s="23">
        <f t="shared" si="0"/>
        <v>43567</v>
      </c>
      <c r="G15" s="31" t="str">
        <f>TEXT('Feuille 1.1'!$F15,"jjjj")</f>
        <v>vendredi</v>
      </c>
      <c r="H15" s="8"/>
      <c r="I15" s="131">
        <f>IF(AND(D15&lt;&gt;"",E15&lt;&gt;""),'Feuille 1.1'!$F15+'Feuille 1.1'!$E15-('Feuille 1.1'!$C15+'Feuille 1.1'!$D15),0)</f>
        <v>0</v>
      </c>
      <c r="J15" s="131"/>
      <c r="K15" s="131"/>
      <c r="L15" s="131"/>
      <c r="M15" s="131"/>
      <c r="N15" s="131"/>
      <c r="O15" s="131"/>
      <c r="P15" s="131"/>
      <c r="Q15" s="131"/>
      <c r="R15" s="131"/>
      <c r="S15" s="131"/>
    </row>
    <row r="16" spans="2:20" ht="29.25" customHeight="1" x14ac:dyDescent="0.25">
      <c r="B16" s="30" t="str">
        <f>TEXT('Feuille 1.1'!$C16,"jjjj")</f>
        <v>vendredi</v>
      </c>
      <c r="C16" s="23">
        <f t="shared" si="1"/>
        <v>43567</v>
      </c>
      <c r="D16" s="47"/>
      <c r="E16" s="47"/>
      <c r="F16" s="23">
        <f t="shared" si="0"/>
        <v>43568</v>
      </c>
      <c r="G16" s="31" t="str">
        <f>TEXT('Feuille 1.1'!$F16,"jjjj")</f>
        <v>samedi</v>
      </c>
      <c r="H16" s="8"/>
      <c r="I16" s="131">
        <f>IF(AND(D16&lt;&gt;"",E16&lt;&gt;""),'Feuille 1.1'!$F16+'Feuille 1.1'!$E16-('Feuille 1.1'!$C16+'Feuille 1.1'!$D16),0)</f>
        <v>0</v>
      </c>
      <c r="J16" s="131"/>
      <c r="K16" s="131"/>
      <c r="L16" s="131"/>
      <c r="M16" s="131"/>
      <c r="N16" s="131"/>
      <c r="O16" s="131"/>
      <c r="P16" s="131"/>
      <c r="Q16" s="131"/>
      <c r="R16" s="131"/>
      <c r="S16" s="131"/>
    </row>
    <row r="17" spans="2:20" ht="29.25" customHeight="1" x14ac:dyDescent="0.25">
      <c r="B17" s="30" t="str">
        <f>TEXT('Feuille 1.1'!$C17,"jjjj")</f>
        <v>samedi</v>
      </c>
      <c r="C17" s="23">
        <f t="shared" si="1"/>
        <v>43568</v>
      </c>
      <c r="D17" s="24">
        <v>0</v>
      </c>
      <c r="E17" s="24">
        <v>0</v>
      </c>
      <c r="F17" s="23">
        <f t="shared" si="0"/>
        <v>43569</v>
      </c>
      <c r="G17" s="31" t="str">
        <f>TEXT('Feuille 1.1'!$F17,"jjjj")</f>
        <v>dimanche</v>
      </c>
      <c r="H17" s="8"/>
      <c r="I17" s="131">
        <f>IF(AND(D17&lt;&gt;"",E17&lt;&gt;""),'Feuille 1.1'!$F17+'Feuille 1.1'!$E17-('Feuille 1.1'!$C17+'Feuille 1.1'!$D17),0)</f>
        <v>1</v>
      </c>
      <c r="J17" s="131"/>
      <c r="K17" s="131"/>
      <c r="L17" s="131"/>
      <c r="M17" s="131"/>
      <c r="N17" s="131"/>
      <c r="O17" s="131"/>
      <c r="P17" s="131"/>
      <c r="Q17" s="131"/>
      <c r="R17" s="131"/>
      <c r="S17" s="131"/>
    </row>
    <row r="18" spans="2:20" ht="29.25" customHeight="1" x14ac:dyDescent="0.25">
      <c r="B18" s="30" t="str">
        <f>TEXT('Feuille 1.1'!$C18,"jjjj")</f>
        <v>dimanche</v>
      </c>
      <c r="C18" s="23">
        <f t="shared" si="1"/>
        <v>43569</v>
      </c>
      <c r="D18" s="24">
        <v>0</v>
      </c>
      <c r="E18" s="24">
        <v>0.33333333333333331</v>
      </c>
      <c r="F18" s="23">
        <f t="shared" si="0"/>
        <v>43570</v>
      </c>
      <c r="G18" s="31" t="str">
        <f>TEXT('Feuille 1.1'!$F18,"jjjj")</f>
        <v>lundi</v>
      </c>
      <c r="H18" s="8"/>
      <c r="I18" s="131">
        <f>IF(AND(D18&lt;&gt;"",E18&lt;&gt;""),'Feuille 1.1'!$F18+'Feuille 1.1'!$E18-('Feuille 1.1'!$C18+'Feuille 1.1'!$D18),0)</f>
        <v>1.3333333333357587</v>
      </c>
      <c r="J18" s="131"/>
      <c r="K18" s="131"/>
      <c r="L18" s="131"/>
      <c r="M18" s="131"/>
      <c r="N18" s="131"/>
      <c r="O18" s="131"/>
      <c r="P18" s="131"/>
      <c r="Q18" s="131"/>
      <c r="R18" s="131"/>
      <c r="S18" s="131"/>
    </row>
    <row r="19" spans="2:20" ht="29.25" customHeight="1" x14ac:dyDescent="0.25">
      <c r="B19" s="30" t="str">
        <f>TEXT('Feuille 1.1'!$C19,"jjjj")</f>
        <v>lundi</v>
      </c>
      <c r="C19" s="23">
        <f t="shared" si="1"/>
        <v>43570</v>
      </c>
      <c r="D19" s="26">
        <v>0.72916666666666663</v>
      </c>
      <c r="E19" s="26">
        <v>0.33333333333333331</v>
      </c>
      <c r="F19" s="23">
        <f t="shared" si="0"/>
        <v>43571</v>
      </c>
      <c r="G19" s="31" t="str">
        <f>TEXT('Feuille 1.1'!$F19,"jjjj")</f>
        <v>mardi</v>
      </c>
      <c r="H19" s="8"/>
      <c r="I19" s="131">
        <f>IF(AND(D19&lt;&gt;"",E19&lt;&gt;""),'Feuille 1.1'!$F19+'Feuille 1.1'!$E19-('Feuille 1.1'!$C19+'Feuille 1.1'!$D19),0)</f>
        <v>0.60416666667151731</v>
      </c>
      <c r="J19" s="131"/>
      <c r="K19" s="131"/>
      <c r="L19" s="131"/>
      <c r="M19" s="131"/>
      <c r="N19" s="131"/>
      <c r="O19" s="131"/>
      <c r="P19" s="131"/>
      <c r="Q19" s="131"/>
      <c r="R19" s="131"/>
      <c r="S19" s="131"/>
    </row>
    <row r="20" spans="2:20" ht="35.1" customHeight="1" x14ac:dyDescent="0.25">
      <c r="B20" s="30" t="str">
        <f>TEXT('Feuille 1.1'!$C20,"jjjj")</f>
        <v>mardi</v>
      </c>
      <c r="C20" s="23">
        <f t="shared" si="1"/>
        <v>43571</v>
      </c>
      <c r="D20" s="26">
        <v>0.72916666666666663</v>
      </c>
      <c r="E20" s="26">
        <v>0.33333333333333331</v>
      </c>
      <c r="F20" s="23">
        <f t="shared" si="0"/>
        <v>43572</v>
      </c>
      <c r="G20" s="31" t="str">
        <f>TEXT('Feuille 1.1'!$F20,"jjjj")</f>
        <v>mercredi</v>
      </c>
      <c r="H20" s="8"/>
      <c r="I20" s="131">
        <f>IF(AND(D20&lt;&gt;"",E20&lt;&gt;""),'Feuille 1.1'!$F20+'Feuille 1.1'!$E20-('Feuille 1.1'!$C20+'Feuille 1.1'!$D20),0)</f>
        <v>0.60416666667151731</v>
      </c>
      <c r="J20" s="131"/>
      <c r="K20" s="131"/>
      <c r="L20" s="131"/>
      <c r="M20" s="131"/>
      <c r="N20" s="131"/>
      <c r="O20" s="131"/>
      <c r="P20" s="131"/>
      <c r="Q20" s="131"/>
      <c r="R20" s="131"/>
      <c r="S20" s="131"/>
    </row>
    <row r="21" spans="2:20" ht="35.1" customHeight="1" x14ac:dyDescent="0.25">
      <c r="B21" s="30" t="str">
        <f>TEXT('Feuille 1.1'!$C21,"jjjj")</f>
        <v>mercredi</v>
      </c>
      <c r="C21" s="23">
        <f t="shared" si="1"/>
        <v>43572</v>
      </c>
      <c r="D21" s="24">
        <v>0.72916666666666663</v>
      </c>
      <c r="E21" s="24">
        <v>0.33333333333333331</v>
      </c>
      <c r="F21" s="23">
        <f t="shared" si="0"/>
        <v>43573</v>
      </c>
      <c r="G21" s="31" t="str">
        <f>TEXT('Feuille 1.1'!$F21,"jjjj")</f>
        <v>jeudi</v>
      </c>
      <c r="H21" s="8"/>
      <c r="I21" s="131">
        <f>IF(AND(D21&lt;&gt;"",E21&lt;&gt;""),'Feuille 1.1'!$F21+'Feuille 1.1'!$E21-('Feuille 1.1'!$C21+'Feuille 1.1'!$D21),0)</f>
        <v>0.60416666667151731</v>
      </c>
      <c r="J21" s="131"/>
      <c r="K21" s="131"/>
      <c r="L21" s="131"/>
      <c r="M21" s="131"/>
      <c r="N21" s="131"/>
      <c r="O21" s="131"/>
      <c r="P21" s="131"/>
      <c r="Q21" s="131"/>
      <c r="R21" s="131"/>
      <c r="S21" s="131"/>
    </row>
    <row r="22" spans="2:20" ht="35.1" customHeight="1" x14ac:dyDescent="0.25">
      <c r="B22" s="30" t="str">
        <f>TEXT('Feuille 1.1'!$C22,"jjjj")</f>
        <v>jeudi</v>
      </c>
      <c r="C22" s="23">
        <f t="shared" si="1"/>
        <v>43573</v>
      </c>
      <c r="D22" s="24">
        <v>0.72916666666666663</v>
      </c>
      <c r="E22" s="24">
        <v>0.33333333333333331</v>
      </c>
      <c r="F22" s="23">
        <f t="shared" si="0"/>
        <v>43574</v>
      </c>
      <c r="G22" s="31" t="str">
        <f>TEXT('Feuille 1.1'!$F22,"jjjj")</f>
        <v>vendredi</v>
      </c>
      <c r="H22" s="8"/>
      <c r="I22" s="131">
        <f>IF(AND(D22&lt;&gt;"",E22&lt;&gt;""),'Feuille 1.1'!$F22+'Feuille 1.1'!$E22-('Feuille 1.1'!$C22+'Feuille 1.1'!$D22),0)</f>
        <v>0.60416666667151731</v>
      </c>
      <c r="J22" s="131"/>
      <c r="K22" s="131"/>
      <c r="L22" s="131"/>
      <c r="M22" s="131"/>
      <c r="N22" s="131"/>
      <c r="O22" s="131"/>
      <c r="P22" s="131"/>
      <c r="Q22" s="131"/>
      <c r="R22" s="131"/>
      <c r="S22" s="131"/>
    </row>
    <row r="23" spans="2:20" ht="30" customHeight="1" x14ac:dyDescent="0.25">
      <c r="B23" s="30" t="str">
        <f>TEXT('Feuille 1.1'!$C23,"jjjj")</f>
        <v>vendredi</v>
      </c>
      <c r="C23" s="23">
        <f t="shared" si="1"/>
        <v>43574</v>
      </c>
      <c r="D23" s="24">
        <v>0.72916666666666663</v>
      </c>
      <c r="E23" s="24">
        <v>0</v>
      </c>
      <c r="F23" s="23">
        <f t="shared" si="0"/>
        <v>43575</v>
      </c>
      <c r="G23" s="31" t="str">
        <f>TEXT('Feuille 1.1'!$F23,"jjjj")</f>
        <v>samedi</v>
      </c>
      <c r="H23" s="8"/>
      <c r="I23" s="131">
        <f>IF(AND(D23&lt;&gt;"",E23&lt;&gt;""),'Feuille 1.1'!$F23+'Feuille 1.1'!$E23-('Feuille 1.1'!$C23+'Feuille 1.1'!$D23),0)</f>
        <v>0.27083333333575865</v>
      </c>
      <c r="J23" s="131">
        <v>0.14583333333333334</v>
      </c>
      <c r="K23" s="131">
        <v>0.125</v>
      </c>
      <c r="L23" s="131"/>
      <c r="M23" s="131"/>
      <c r="N23" s="131"/>
      <c r="O23" s="131"/>
      <c r="P23" s="131">
        <v>0.14583333333333334</v>
      </c>
      <c r="Q23" s="131">
        <v>4.1666666666666664E-2</v>
      </c>
      <c r="R23" s="131"/>
      <c r="S23" s="131">
        <v>8.3333333333333329E-2</v>
      </c>
    </row>
    <row r="24" spans="2:20" ht="30" customHeight="1" x14ac:dyDescent="0.25">
      <c r="B24" s="30" t="str">
        <f>TEXT('Feuille 1.1'!$C24,"jjjj")</f>
        <v>samedi</v>
      </c>
      <c r="C24" s="27">
        <f t="shared" si="1"/>
        <v>43575</v>
      </c>
      <c r="D24" s="24">
        <v>0</v>
      </c>
      <c r="E24" s="24">
        <v>0</v>
      </c>
      <c r="F24" s="27">
        <f t="shared" si="0"/>
        <v>43576</v>
      </c>
      <c r="G24" s="31" t="str">
        <f>TEXT('Feuille 1.1'!$F24,"jjjj")</f>
        <v>dimanche</v>
      </c>
      <c r="H24" s="8"/>
      <c r="I24" s="131">
        <f>IF(AND(D24&lt;&gt;"",E24&lt;&gt;""),'Feuille 1.1'!$F24+'Feuille 1.1'!$E24-('Feuille 1.1'!$C24+'Feuille 1.1'!$D24),0)</f>
        <v>1</v>
      </c>
      <c r="J24" s="131">
        <v>0.625</v>
      </c>
      <c r="K24" s="131">
        <v>0.375</v>
      </c>
      <c r="L24" s="135"/>
      <c r="M24" s="135"/>
      <c r="N24" s="135"/>
      <c r="O24" s="135"/>
      <c r="P24" s="131"/>
      <c r="Q24" s="131"/>
      <c r="R24" s="131">
        <v>0.625</v>
      </c>
      <c r="S24" s="131">
        <v>0.375</v>
      </c>
      <c r="T24" s="136" t="s">
        <v>49</v>
      </c>
    </row>
    <row r="25" spans="2:20" ht="30" customHeight="1" x14ac:dyDescent="0.25">
      <c r="B25" s="30" t="str">
        <f>TEXT('Feuille 1.1'!$C25,"jjjj")</f>
        <v>dimanche</v>
      </c>
      <c r="C25" s="27">
        <f t="shared" si="1"/>
        <v>43576</v>
      </c>
      <c r="D25" s="24">
        <v>0</v>
      </c>
      <c r="E25" s="24">
        <v>0</v>
      </c>
      <c r="F25" s="27">
        <f t="shared" si="0"/>
        <v>43577</v>
      </c>
      <c r="G25" s="31" t="str">
        <f>TEXT('Feuille 1.1'!$F25,"jjjj")</f>
        <v>lundi</v>
      </c>
      <c r="H25" s="8"/>
      <c r="I25" s="131">
        <f>IF(AND(D25&lt;&gt;"",E25&lt;&gt;""),'Feuille 1.1'!$F25+'Feuille 1.1'!$E25-('Feuille 1.1'!$C25+'Feuille 1.1'!$D25),0)</f>
        <v>1</v>
      </c>
      <c r="J25" s="131">
        <v>0.625</v>
      </c>
      <c r="K25" s="131">
        <v>0.375</v>
      </c>
      <c r="L25" s="131">
        <v>0.625</v>
      </c>
      <c r="M25" s="131">
        <v>0.375</v>
      </c>
      <c r="N25" s="131">
        <v>0.625</v>
      </c>
      <c r="O25" s="131">
        <v>0.375</v>
      </c>
      <c r="P25" s="131"/>
      <c r="Q25" s="131"/>
      <c r="R25" s="131">
        <v>0.625</v>
      </c>
      <c r="S25" s="131">
        <v>0.375</v>
      </c>
    </row>
    <row r="26" spans="2:20" ht="30" customHeight="1" x14ac:dyDescent="0.25">
      <c r="B26" s="30" t="str">
        <f>TEXT('Feuille 1.1'!$C26,"jjjj")</f>
        <v>lundi</v>
      </c>
      <c r="C26" s="23">
        <f t="shared" si="1"/>
        <v>43577</v>
      </c>
      <c r="D26" s="26">
        <v>0</v>
      </c>
      <c r="E26" s="26">
        <v>0.33333333333333331</v>
      </c>
      <c r="F26" s="23">
        <f t="shared" si="0"/>
        <v>43578</v>
      </c>
      <c r="G26" s="31" t="str">
        <f>TEXT('Feuille 1.1'!$F26,"jjjj")</f>
        <v>mardi</v>
      </c>
      <c r="H26" s="8"/>
      <c r="I26" s="131">
        <f>IF(AND(D26&lt;&gt;"",E26&lt;&gt;""),'Feuille 1.1'!$F26+'Feuille 1.1'!$E26-('Feuille 1.1'!$C26+'Feuille 1.1'!$D26),0)</f>
        <v>1.3333333333357587</v>
      </c>
      <c r="J26" s="131">
        <v>0.70833333333333337</v>
      </c>
      <c r="K26" s="131">
        <v>0.625</v>
      </c>
      <c r="L26" s="131"/>
      <c r="M26" s="131"/>
      <c r="N26" s="131">
        <v>0.625</v>
      </c>
      <c r="O26" s="131">
        <v>0.375</v>
      </c>
      <c r="P26" s="131">
        <v>8.3333333333333329E-2</v>
      </c>
      <c r="Q26" s="131"/>
      <c r="R26" s="131">
        <v>0.625</v>
      </c>
      <c r="S26" s="131" t="s">
        <v>52</v>
      </c>
    </row>
    <row r="27" spans="2:20" ht="30" customHeight="1" x14ac:dyDescent="0.25">
      <c r="B27" s="30" t="str">
        <f>TEXT('Feuille 1.1'!$C27,"jjjj")</f>
        <v>mardi</v>
      </c>
      <c r="C27" s="23">
        <f t="shared" si="1"/>
        <v>43578</v>
      </c>
      <c r="D27" s="26">
        <v>0.72916666666666663</v>
      </c>
      <c r="E27" s="26">
        <v>0.33333333333333331</v>
      </c>
      <c r="F27" s="23">
        <f t="shared" si="0"/>
        <v>43579</v>
      </c>
      <c r="G27" s="31" t="str">
        <f>TEXT('Feuille 1.1'!$F27,"jjjj")</f>
        <v>mercredi</v>
      </c>
      <c r="H27" s="8"/>
      <c r="I27" s="131">
        <f>IF(AND(D27&lt;&gt;"",E27&lt;&gt;""),'Feuille 1.1'!$F27+'Feuille 1.1'!$E27-('Feuille 1.1'!$C27+'Feuille 1.1'!$D27),0)</f>
        <v>0.60416666667151731</v>
      </c>
      <c r="J27" s="131"/>
      <c r="K27" s="131"/>
      <c r="L27" s="131"/>
      <c r="M27" s="131"/>
      <c r="N27" s="131"/>
      <c r="O27" s="131"/>
      <c r="P27" s="131"/>
      <c r="Q27" s="131"/>
      <c r="R27" s="131"/>
      <c r="S27" s="131"/>
    </row>
    <row r="28" spans="2:20" ht="30" customHeight="1" x14ac:dyDescent="0.25">
      <c r="B28" s="30" t="str">
        <f>TEXT('Feuille 1.1'!$C28,"jjjj")</f>
        <v>mercredi</v>
      </c>
      <c r="C28" s="23">
        <f t="shared" si="1"/>
        <v>43579</v>
      </c>
      <c r="D28" s="49"/>
      <c r="E28" s="49"/>
      <c r="F28" s="23">
        <f t="shared" si="0"/>
        <v>43580</v>
      </c>
      <c r="G28" s="31" t="str">
        <f>TEXT('Feuille 1.1'!$F28,"jjjj")</f>
        <v>jeudi</v>
      </c>
      <c r="H28" s="8"/>
      <c r="I28" s="131">
        <f>IF(AND(D28&lt;&gt;"",E28&lt;&gt;""),'Feuille 1.1'!$F28+'Feuille 1.1'!$E28-('Feuille 1.1'!$C28+'Feuille 1.1'!$D28),0)</f>
        <v>0</v>
      </c>
      <c r="J28" s="131"/>
      <c r="K28" s="131"/>
      <c r="L28" s="131"/>
      <c r="M28" s="131"/>
      <c r="N28" s="131"/>
      <c r="O28" s="131"/>
      <c r="P28" s="131"/>
      <c r="Q28" s="131"/>
      <c r="R28" s="131"/>
      <c r="S28" s="131"/>
    </row>
    <row r="29" spans="2:20" ht="30" customHeight="1" x14ac:dyDescent="0.25">
      <c r="B29" s="30" t="str">
        <f>TEXT('Feuille 1.1'!$C29,"jjjj")</f>
        <v>jeudi</v>
      </c>
      <c r="C29" s="23">
        <f t="shared" si="1"/>
        <v>43580</v>
      </c>
      <c r="D29" s="49"/>
      <c r="E29" s="49"/>
      <c r="F29" s="23">
        <f t="shared" si="0"/>
        <v>43581</v>
      </c>
      <c r="G29" s="31" t="str">
        <f>TEXT('Feuille 1.1'!$F29,"jjjj")</f>
        <v>vendredi</v>
      </c>
      <c r="H29" s="8"/>
      <c r="I29" s="131">
        <f>IF(AND(D29&lt;&gt;"",E29&lt;&gt;""),'Feuille 1.1'!$F29+'Feuille 1.1'!$E29-('Feuille 1.1'!$C29+'Feuille 1.1'!$D29),0)</f>
        <v>0</v>
      </c>
      <c r="J29" s="131"/>
      <c r="K29" s="131"/>
      <c r="L29" s="131"/>
      <c r="M29" s="131"/>
      <c r="N29" s="131"/>
      <c r="O29" s="131"/>
      <c r="P29" s="131"/>
      <c r="Q29" s="131"/>
      <c r="R29" s="131"/>
      <c r="S29" s="131"/>
    </row>
    <row r="30" spans="2:20" ht="30" customHeight="1" x14ac:dyDescent="0.25">
      <c r="B30" s="30" t="str">
        <f>TEXT('Feuille 1.1'!$C30,"jjjj")</f>
        <v>vendredi</v>
      </c>
      <c r="C30" s="23">
        <f t="shared" si="1"/>
        <v>43581</v>
      </c>
      <c r="D30" s="24">
        <v>0.72916666666666663</v>
      </c>
      <c r="E30" s="24">
        <v>0</v>
      </c>
      <c r="F30" s="23">
        <f t="shared" si="0"/>
        <v>43582</v>
      </c>
      <c r="G30" s="31" t="str">
        <f>TEXT('Feuille 1.1'!$F30,"jjjj")</f>
        <v>samedi</v>
      </c>
      <c r="H30" s="8"/>
      <c r="I30" s="131">
        <f>IF(AND(D30&lt;&gt;"",E30&lt;&gt;""),'Feuille 1.1'!$F30+'Feuille 1.1'!$E30-('Feuille 1.1'!$C30+'Feuille 1.1'!$D30),0)</f>
        <v>0.27083333333575865</v>
      </c>
      <c r="J30" s="131"/>
      <c r="K30" s="131"/>
      <c r="L30" s="131"/>
      <c r="M30" s="131"/>
      <c r="N30" s="131"/>
      <c r="O30" s="131"/>
      <c r="P30" s="131"/>
      <c r="Q30" s="131"/>
      <c r="R30" s="131"/>
      <c r="S30" s="131"/>
    </row>
    <row r="31" spans="2:20" ht="30" customHeight="1" x14ac:dyDescent="0.25">
      <c r="B31" s="30" t="str">
        <f>TEXT('Feuille 1.1'!$C31,"jjjj")</f>
        <v>samedi</v>
      </c>
      <c r="C31" s="23">
        <f t="shared" si="1"/>
        <v>43582</v>
      </c>
      <c r="D31" s="43">
        <v>0</v>
      </c>
      <c r="E31" s="24">
        <v>0</v>
      </c>
      <c r="F31" s="23">
        <f t="shared" si="0"/>
        <v>43583</v>
      </c>
      <c r="G31" s="31" t="str">
        <f>TEXT('Feuille 1.1'!$F31,"jjjj")</f>
        <v>dimanche</v>
      </c>
      <c r="H31" s="8"/>
      <c r="I31" s="131">
        <f>IF(AND(D31&lt;&gt;"",E31&lt;&gt;""),'Feuille 1.1'!$F31+'Feuille 1.1'!$E31-('Feuille 1.1'!$C31+'Feuille 1.1'!$D31),0)</f>
        <v>1</v>
      </c>
      <c r="J31" s="131"/>
      <c r="K31" s="131"/>
      <c r="L31" s="131"/>
      <c r="M31" s="131"/>
      <c r="N31" s="131"/>
      <c r="O31" s="131"/>
      <c r="P31" s="131"/>
      <c r="Q31" s="131"/>
      <c r="R31" s="131"/>
      <c r="S31" s="131"/>
    </row>
    <row r="32" spans="2:20" ht="30" customHeight="1" x14ac:dyDescent="0.25">
      <c r="B32" s="30" t="str">
        <f>TEXT('Feuille 1.1'!$C32,"jjjj")</f>
        <v>dimanche</v>
      </c>
      <c r="C32" s="42">
        <f t="shared" si="1"/>
        <v>43583</v>
      </c>
      <c r="D32" s="43">
        <v>0</v>
      </c>
      <c r="E32" s="43">
        <v>0.33333333333333331</v>
      </c>
      <c r="F32" s="42">
        <f t="shared" si="0"/>
        <v>43584</v>
      </c>
      <c r="G32" s="31" t="str">
        <f>TEXT('Feuille 1.1'!$F32,"jjjj")</f>
        <v>lundi</v>
      </c>
      <c r="H32" s="8"/>
      <c r="I32" s="131">
        <f>IF(AND(D32&lt;&gt;"",E32&lt;&gt;""),'Feuille 1.1'!$F32+'Feuille 1.1'!$E32-('Feuille 1.1'!$C32+'Feuille 1.1'!$D32),0)</f>
        <v>1.3333333333357587</v>
      </c>
      <c r="J32" s="131"/>
      <c r="K32" s="131"/>
      <c r="L32" s="131"/>
      <c r="M32" s="131"/>
      <c r="N32" s="131"/>
      <c r="O32" s="131"/>
      <c r="P32" s="131"/>
      <c r="Q32" s="131"/>
      <c r="R32" s="131"/>
      <c r="S32" s="131"/>
    </row>
    <row r="33" spans="2:19" ht="30" customHeight="1" x14ac:dyDescent="0.25">
      <c r="B33" s="30" t="str">
        <f>TEXT('Feuille 1.1'!$C33,"jjjj")</f>
        <v>lundi</v>
      </c>
      <c r="C33" s="23">
        <f t="shared" si="1"/>
        <v>43584</v>
      </c>
      <c r="D33" s="26">
        <v>0.72916666666666663</v>
      </c>
      <c r="E33" s="46">
        <v>0.33333333333333331</v>
      </c>
      <c r="F33" s="23">
        <f t="shared" si="0"/>
        <v>43585</v>
      </c>
      <c r="G33" s="31" t="str">
        <f>TEXT('Feuille 1.1'!$F33,"jjjj")</f>
        <v>mardi</v>
      </c>
      <c r="H33" s="8"/>
      <c r="I33" s="131">
        <f>IF(AND(D33&lt;&gt;"",E33&lt;&gt;""),'Feuille 1.1'!$F33+'Feuille 1.1'!$E33-('Feuille 1.1'!$C33+'Feuille 1.1'!$D33),0)</f>
        <v>0.60416666667151731</v>
      </c>
      <c r="J33" s="131"/>
      <c r="K33" s="131"/>
      <c r="L33" s="131"/>
      <c r="M33" s="131"/>
      <c r="N33" s="131"/>
      <c r="O33" s="131"/>
      <c r="P33" s="131"/>
      <c r="Q33" s="131"/>
      <c r="R33" s="131"/>
      <c r="S33" s="131"/>
    </row>
    <row r="34" spans="2:19" ht="30" customHeight="1" x14ac:dyDescent="0.25">
      <c r="B34" s="30" t="str">
        <f>TEXT('Feuille 1.1'!$C34,"jjjj")</f>
        <v>mardi</v>
      </c>
      <c r="C34" s="23">
        <f t="shared" si="1"/>
        <v>43585</v>
      </c>
      <c r="D34" s="26">
        <v>0.72916666666666663</v>
      </c>
      <c r="E34" s="26">
        <v>0</v>
      </c>
      <c r="F34" s="23">
        <f t="shared" si="0"/>
        <v>43586</v>
      </c>
      <c r="G34" s="31" t="str">
        <f>TEXT('Feuille 1.1'!$F34,"jjjj")</f>
        <v>mercredi</v>
      </c>
      <c r="H34" s="8"/>
      <c r="I34" s="131">
        <f>IF(AND(D34&lt;&gt;"",E34&lt;&gt;""),'Feuille 1.1'!$F34+'Feuille 1.1'!$E34-('Feuille 1.1'!$C34+'Feuille 1.1'!$D34),0)</f>
        <v>0.27083333333575865</v>
      </c>
      <c r="J34" s="131">
        <v>0.14583333333333334</v>
      </c>
      <c r="K34" s="131">
        <v>0.125</v>
      </c>
      <c r="L34" s="131"/>
      <c r="M34" s="131"/>
      <c r="N34" s="131">
        <v>0.14583333333333334</v>
      </c>
      <c r="O34" s="131">
        <v>0.125</v>
      </c>
      <c r="P34" s="131">
        <v>0.14583333333333334</v>
      </c>
      <c r="Q34" s="131">
        <v>4.1666666666666664E-2</v>
      </c>
      <c r="R34" s="131"/>
      <c r="S34" s="131">
        <v>8.3333333333333329E-2</v>
      </c>
    </row>
    <row r="35" spans="2:19" ht="30" customHeight="1" thickBot="1" x14ac:dyDescent="0.3">
      <c r="B35" s="30" t="str">
        <f>TEXT('Feuille 1.1'!$C35,"jjjj")</f>
        <v>mercredi</v>
      </c>
      <c r="C35" s="23">
        <f t="shared" si="1"/>
        <v>43586</v>
      </c>
      <c r="D35" s="24"/>
      <c r="E35" s="24"/>
      <c r="F35" s="23">
        <f t="shared" si="0"/>
        <v>43587</v>
      </c>
      <c r="G35" s="31" t="str">
        <f>TEXT('Feuille 1.1'!$F35,"jjjj")</f>
        <v>jeudi</v>
      </c>
      <c r="H35" s="8"/>
      <c r="I35" s="132">
        <f>IF(AND(D35&lt;&gt;"",E35&lt;&gt;""),'Feuille 1.1'!$F35+'Feuille 1.1'!$E35-('Feuille 1.1'!$C35+'Feuille 1.1'!$D35),0)</f>
        <v>0</v>
      </c>
      <c r="J35" s="132"/>
      <c r="K35" s="132"/>
      <c r="L35" s="132"/>
      <c r="M35" s="132"/>
      <c r="N35" s="132"/>
      <c r="O35" s="132"/>
      <c r="P35" s="132"/>
      <c r="Q35" s="132"/>
      <c r="R35" s="132"/>
      <c r="S35" s="132"/>
    </row>
    <row r="36" spans="2:19" ht="30" customHeight="1" thickTop="1" thickBot="1" x14ac:dyDescent="0.3">
      <c r="D36" s="10" t="s">
        <v>9</v>
      </c>
      <c r="E36" s="10" t="s">
        <v>10</v>
      </c>
      <c r="F36" s="143" t="s">
        <v>11</v>
      </c>
      <c r="G36" s="143"/>
      <c r="H36" s="7"/>
      <c r="I36" s="45">
        <f>SUM(I5:I35)</f>
        <v>15.64583333338669</v>
      </c>
      <c r="J36" s="53">
        <f>SUM(J5:J35)</f>
        <v>3.9583333333333339</v>
      </c>
      <c r="K36" s="53">
        <f t="shared" ref="K36:R36" si="2">SUM(K5:K35)</f>
        <v>3.125</v>
      </c>
      <c r="L36" s="53">
        <f t="shared" si="2"/>
        <v>1.25</v>
      </c>
      <c r="M36" s="53">
        <f t="shared" si="2"/>
        <v>0.75</v>
      </c>
      <c r="N36" s="53">
        <f t="shared" si="2"/>
        <v>1.3958333333333333</v>
      </c>
      <c r="O36" s="53">
        <f t="shared" si="2"/>
        <v>0.875</v>
      </c>
      <c r="P36" s="53">
        <f t="shared" si="2"/>
        <v>0.83333333333333337</v>
      </c>
      <c r="Q36" s="53">
        <f t="shared" si="2"/>
        <v>0.16666666666666666</v>
      </c>
      <c r="R36" s="54">
        <f t="shared" si="2"/>
        <v>3.125</v>
      </c>
      <c r="S36" s="54">
        <f>SUM(S5:S35)</f>
        <v>2.3333333333333335</v>
      </c>
    </row>
    <row r="37" spans="2:19" ht="30" customHeight="1" thickTop="1" x14ac:dyDescent="0.25">
      <c r="D37" s="11"/>
      <c r="E37" s="12"/>
      <c r="F37" s="143"/>
      <c r="G37" s="143"/>
      <c r="H37" s="7"/>
      <c r="I37" s="55"/>
    </row>
    <row r="38" spans="2:19" ht="30" customHeight="1" x14ac:dyDescent="0.25">
      <c r="B38" s="144"/>
      <c r="C38" s="144"/>
      <c r="D38" s="144"/>
      <c r="E38" s="144"/>
      <c r="F38" s="144"/>
      <c r="G38" s="144"/>
      <c r="H38" s="14"/>
      <c r="I38" s="56"/>
    </row>
    <row r="39" spans="2:19" ht="30" customHeight="1" x14ac:dyDescent="0.25">
      <c r="B39" s="15" t="s">
        <v>12</v>
      </c>
      <c r="C39" s="16" t="s">
        <v>13</v>
      </c>
      <c r="D39" s="17" t="s">
        <v>14</v>
      </c>
      <c r="E39" s="44" t="s">
        <v>24</v>
      </c>
      <c r="H39" s="3"/>
    </row>
  </sheetData>
  <mergeCells count="8">
    <mergeCell ref="R3:S3"/>
    <mergeCell ref="C1:D1"/>
    <mergeCell ref="C3:D3"/>
    <mergeCell ref="F36:G37"/>
    <mergeCell ref="B38:G38"/>
    <mergeCell ref="C2:F2"/>
    <mergeCell ref="I3:O3"/>
    <mergeCell ref="P3:Q3"/>
  </mergeCells>
  <conditionalFormatting sqref="C5:D35">
    <cfRule type="expression" dxfId="36" priority="19">
      <formula>jour_férié($C5)</formula>
    </cfRule>
  </conditionalFormatting>
  <conditionalFormatting sqref="E5:F35">
    <cfRule type="expression" dxfId="35" priority="16">
      <formula>jour_férié($F5)</formula>
    </cfRule>
  </conditionalFormatting>
  <dataValidations count="12">
    <dataValidation allowBlank="1" showInputMessage="1" showErrorMessage="1" prompt="Créez une feuille de temps hebdomadaire dans cette feuille de calcul. Le nombre total d’heures et le net à payer sont calculés automatiquement à la fin" sqref="A1" xr:uid="{00000000-0002-0000-0000-000000000000}"/>
    <dataValidation allowBlank="1" showInputMessage="1" showErrorMessage="1" prompt="Entrez le nom de la société dans cette cellule. Entrez les détails de l’employé dans les cellules ci-dessous et la date de fin de semaine dans la cellule C5" sqref="C2" xr:uid="{00000000-0002-0000-0000-000001000000}"/>
    <dataValidation allowBlank="1" showInputMessage="1" showErrorMessage="1" prompt="Entrez le nom de l’employé dans la cellule située à droite" sqref="B3" xr:uid="{00000000-0002-0000-0000-000002000000}"/>
    <dataValidation allowBlank="1" showInputMessage="1" showErrorMessage="1" prompt="Entrez le nom de l’employé dans cette cellule" sqref="C3:D3" xr:uid="{00000000-0002-0000-0000-000003000000}"/>
    <dataValidation allowBlank="1" showInputMessage="1" showErrorMessage="1" prompt="Entrez la signature du responsable dans cette cellule" sqref="D37" xr:uid="{00000000-0002-0000-0000-000004000000}"/>
    <dataValidation allowBlank="1" showInputMessage="1" showErrorMessage="1" prompt="Entrez la date dans cette cellule" sqref="E37" xr:uid="{00000000-0002-0000-0000-000005000000}"/>
    <dataValidation allowBlank="1" showInputMessage="1" showErrorMessage="1" prompt="Le titre de cette feuille de calcul figure dans cette cellule" sqref="C1" xr:uid="{00000000-0002-0000-0000-000006000000}"/>
    <dataValidation allowBlank="1" showInputMessage="1" showErrorMessage="1" prompt="Entrez le numéro de téléphone de l’employé dans cette cellule" sqref="E3" xr:uid="{00000000-0002-0000-0000-000007000000}"/>
    <dataValidation allowBlank="1" showInputMessage="1" showErrorMessage="1" prompt="Entrez les heures normales dans cette colonne sous ce titre" sqref="D4 D13 D20 D27 D34" xr:uid="{00000000-0002-0000-0000-000008000000}"/>
    <dataValidation allowBlank="1" showInputMessage="1" showErrorMessage="1" prompt="La date est automatiquement mise à jour dans cette colonne sous ce titre en fonction de la date de fin de la semaine dans la cellule C5" sqref="F34 F20:F21 F4 F27:F28 C4 F6:F7 C6:C35 F13:F14" xr:uid="{00000000-0002-0000-0000-000009000000}"/>
    <dataValidation allowBlank="1" showInputMessage="1" showErrorMessage="1" prompt="Le nombre total d’heures pour chaque jour de la semaine est calculé automatiquement dans cette colonne sous ce titre" sqref="E4 E13 E20 E27 E34" xr:uid="{00000000-0002-0000-0000-00000A000000}"/>
    <dataValidation allowBlank="1" showInputMessage="1" showErrorMessage="1" prompt="Les jours de la semaine sont mis à jour automatiquement dans cette colonne sous ce titre" sqref="G34:I34 G27:I28 B4 G6:I7 G20:H21 G13:I14 G4:I4 I19:I20" xr:uid="{00000000-0002-0000-0000-00000B000000}"/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8" fitToHeight="0" orientation="portrait" r:id="rId1"/>
  <headerFooter differentFirst="1">
    <oddFooter>Page &amp;P of &amp;N</oddFooter>
  </headerFooter>
  <drawing r:id="rId2"/>
  <legacyDrawing r:id="rId3"/>
  <controls>
    <mc:AlternateContent xmlns:mc="http://schemas.openxmlformats.org/markup-compatibility/2006">
      <mc:Choice Requires="x14">
        <control shapeId="1031" r:id="rId4" name="sb_année">
          <controlPr defaultSize="0" autoLine="0" r:id="rId5">
            <anchor moveWithCells="1">
              <from>
                <xdr:col>5</xdr:col>
                <xdr:colOff>1609725</xdr:colOff>
                <xdr:row>0</xdr:row>
                <xdr:rowOff>19050</xdr:rowOff>
              </from>
              <to>
                <xdr:col>6</xdr:col>
                <xdr:colOff>19050</xdr:colOff>
                <xdr:row>1</xdr:row>
                <xdr:rowOff>38100</xdr:rowOff>
              </to>
            </anchor>
          </controlPr>
        </control>
      </mc:Choice>
      <mc:Fallback>
        <control shapeId="1031" r:id="rId4" name="sb_année"/>
      </mc:Fallback>
    </mc:AlternateContent>
    <mc:AlternateContent xmlns:mc="http://schemas.openxmlformats.org/markup-compatibility/2006">
      <mc:Choice Requires="x14">
        <control shapeId="1029" r:id="rId6" name="sb_mois">
          <controlPr defaultSize="0" autoLine="0" r:id="rId5">
            <anchor moveWithCells="1">
              <from>
                <xdr:col>4</xdr:col>
                <xdr:colOff>1685925</xdr:colOff>
                <xdr:row>0</xdr:row>
                <xdr:rowOff>0</xdr:rowOff>
              </from>
              <to>
                <xdr:col>4</xdr:col>
                <xdr:colOff>1857375</xdr:colOff>
                <xdr:row>1</xdr:row>
                <xdr:rowOff>19050</xdr:rowOff>
              </to>
            </anchor>
          </controlPr>
        </control>
      </mc:Choice>
      <mc:Fallback>
        <control shapeId="1029" r:id="rId6" name="sb_mois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33"/>
  <sheetViews>
    <sheetView workbookViewId="0">
      <selection activeCell="B14" sqref="B14"/>
    </sheetView>
  </sheetViews>
  <sheetFormatPr baseColWidth="10" defaultRowHeight="15" x14ac:dyDescent="0.25"/>
  <cols>
    <col min="1" max="1" width="13" customWidth="1"/>
    <col min="2" max="2" width="27.7109375" customWidth="1"/>
    <col min="3" max="3" width="24.42578125" customWidth="1"/>
    <col min="4" max="4" width="12" customWidth="1"/>
    <col min="5" max="5" width="13.140625" style="13" bestFit="1" customWidth="1"/>
    <col min="6" max="6" width="13.140625" style="13" customWidth="1"/>
    <col min="7" max="7" width="13.140625" style="13" bestFit="1" customWidth="1"/>
    <col min="8" max="11" width="13.140625" style="13" customWidth="1"/>
    <col min="12" max="13" width="13.140625" customWidth="1"/>
  </cols>
  <sheetData>
    <row r="1" spans="1:14" ht="15.75" thickTop="1" x14ac:dyDescent="0.25">
      <c r="A1" s="19" t="s">
        <v>3</v>
      </c>
      <c r="B1" s="20" t="s">
        <v>5</v>
      </c>
      <c r="C1" s="21" t="s">
        <v>6</v>
      </c>
      <c r="D1" s="19" t="s">
        <v>15</v>
      </c>
      <c r="E1" s="147" t="s">
        <v>3</v>
      </c>
      <c r="F1" s="150" t="s">
        <v>27</v>
      </c>
      <c r="G1" s="150"/>
      <c r="H1" s="150"/>
      <c r="I1" s="150"/>
      <c r="J1" s="150"/>
      <c r="K1" s="150"/>
      <c r="L1" s="150"/>
      <c r="M1" s="151"/>
      <c r="N1" s="139" t="s">
        <v>15</v>
      </c>
    </row>
    <row r="2" spans="1:14" ht="24" thickBot="1" x14ac:dyDescent="0.3">
      <c r="A2" s="41" t="s">
        <v>16</v>
      </c>
      <c r="B2" s="39">
        <v>0.72916666666666663</v>
      </c>
      <c r="C2" s="28">
        <v>0.33333333333333331</v>
      </c>
      <c r="D2" s="41" t="s">
        <v>17</v>
      </c>
      <c r="E2" s="153"/>
      <c r="F2" s="162" t="s">
        <v>3</v>
      </c>
      <c r="G2" s="163"/>
      <c r="H2" s="164" t="s">
        <v>30</v>
      </c>
      <c r="I2" s="165"/>
      <c r="J2" s="166" t="s">
        <v>28</v>
      </c>
      <c r="K2" s="167"/>
      <c r="L2" s="162" t="s">
        <v>29</v>
      </c>
      <c r="M2" s="168"/>
      <c r="N2" s="152"/>
    </row>
    <row r="3" spans="1:14" ht="24" thickTop="1" x14ac:dyDescent="0.25">
      <c r="A3" s="41" t="s">
        <v>17</v>
      </c>
      <c r="B3" s="39">
        <v>0.72916666666666663</v>
      </c>
      <c r="C3" s="28">
        <v>0.33333333333333331</v>
      </c>
      <c r="D3" s="41" t="s">
        <v>18</v>
      </c>
      <c r="E3" s="154" t="s">
        <v>31</v>
      </c>
      <c r="F3" s="61">
        <v>0.25</v>
      </c>
      <c r="G3" s="61">
        <v>0.875</v>
      </c>
      <c r="H3" s="61">
        <v>0.875</v>
      </c>
      <c r="I3" s="62">
        <v>0</v>
      </c>
      <c r="J3" s="63">
        <v>0.70833333333333337</v>
      </c>
      <c r="K3" s="61">
        <v>0.91666666666666663</v>
      </c>
      <c r="L3" s="61">
        <v>0.91666666666666663</v>
      </c>
      <c r="M3" s="64">
        <v>0</v>
      </c>
      <c r="N3" s="59"/>
    </row>
    <row r="4" spans="1:14" ht="23.25" x14ac:dyDescent="0.25">
      <c r="A4" s="41" t="s">
        <v>18</v>
      </c>
      <c r="B4" s="39">
        <v>0.72916666666666663</v>
      </c>
      <c r="C4" s="28">
        <v>0.33333333333333331</v>
      </c>
      <c r="D4" s="41" t="s">
        <v>19</v>
      </c>
      <c r="E4" s="155"/>
      <c r="F4" s="66"/>
      <c r="G4" s="66"/>
      <c r="H4" s="67">
        <v>0</v>
      </c>
      <c r="I4" s="68">
        <v>0.25</v>
      </c>
      <c r="J4" s="69">
        <v>0.25</v>
      </c>
      <c r="K4" s="67">
        <v>0.33333333333333331</v>
      </c>
      <c r="L4" s="67">
        <v>0</v>
      </c>
      <c r="M4" s="70">
        <v>0.25</v>
      </c>
      <c r="N4" s="158" t="s">
        <v>32</v>
      </c>
    </row>
    <row r="5" spans="1:14" ht="23.25" x14ac:dyDescent="0.25">
      <c r="A5" s="41" t="s">
        <v>19</v>
      </c>
      <c r="B5" s="39">
        <v>0.72916666666666663</v>
      </c>
      <c r="C5" s="28">
        <v>0.33333333333333331</v>
      </c>
      <c r="D5" s="41" t="s">
        <v>20</v>
      </c>
      <c r="E5" s="156" t="s">
        <v>32</v>
      </c>
      <c r="F5" s="71">
        <v>0.25</v>
      </c>
      <c r="G5" s="71">
        <v>0.875</v>
      </c>
      <c r="H5" s="71">
        <v>0.875</v>
      </c>
      <c r="I5" s="72">
        <v>0</v>
      </c>
      <c r="J5" s="73">
        <v>0.70833333333333337</v>
      </c>
      <c r="K5" s="71">
        <v>0.91666666666666663</v>
      </c>
      <c r="L5" s="71">
        <v>0.91666666666666663</v>
      </c>
      <c r="M5" s="74">
        <v>0</v>
      </c>
      <c r="N5" s="159"/>
    </row>
    <row r="6" spans="1:14" ht="23.25" x14ac:dyDescent="0.25">
      <c r="A6" s="41" t="s">
        <v>20</v>
      </c>
      <c r="B6" s="40">
        <v>0.72916666666666663</v>
      </c>
      <c r="C6" s="38">
        <v>0</v>
      </c>
      <c r="D6" s="41" t="s">
        <v>21</v>
      </c>
      <c r="E6" s="157"/>
      <c r="F6" s="75"/>
      <c r="G6" s="75"/>
      <c r="H6" s="76">
        <v>0</v>
      </c>
      <c r="I6" s="77">
        <v>0.25</v>
      </c>
      <c r="J6" s="78">
        <v>0.25</v>
      </c>
      <c r="K6" s="76">
        <v>0.33333333333333331</v>
      </c>
      <c r="L6" s="76">
        <v>0</v>
      </c>
      <c r="M6" s="79">
        <v>0.25</v>
      </c>
      <c r="N6" s="160" t="s">
        <v>33</v>
      </c>
    </row>
    <row r="7" spans="1:14" ht="23.25" x14ac:dyDescent="0.25">
      <c r="A7" s="41" t="s">
        <v>21</v>
      </c>
      <c r="B7" s="40">
        <v>0</v>
      </c>
      <c r="C7" s="38">
        <v>0</v>
      </c>
      <c r="D7" s="41" t="s">
        <v>22</v>
      </c>
      <c r="E7" s="169" t="s">
        <v>33</v>
      </c>
      <c r="F7" s="80">
        <v>0.25</v>
      </c>
      <c r="G7" s="80">
        <v>0.875</v>
      </c>
      <c r="H7" s="80">
        <v>0.875</v>
      </c>
      <c r="I7" s="81">
        <v>0</v>
      </c>
      <c r="J7" s="82">
        <v>0.70833333333333337</v>
      </c>
      <c r="K7" s="80">
        <v>0.91666666666666663</v>
      </c>
      <c r="L7" s="80">
        <v>0.91666666666666663</v>
      </c>
      <c r="M7" s="83">
        <v>0</v>
      </c>
      <c r="N7" s="161"/>
    </row>
    <row r="8" spans="1:14" ht="23.25" x14ac:dyDescent="0.25">
      <c r="A8" s="41" t="s">
        <v>22</v>
      </c>
      <c r="B8" s="39">
        <v>0</v>
      </c>
      <c r="C8" s="28">
        <v>0.33333333333333331</v>
      </c>
      <c r="D8" s="41" t="s">
        <v>16</v>
      </c>
      <c r="E8" s="170"/>
      <c r="F8" s="84"/>
      <c r="G8" s="84"/>
      <c r="H8" s="85">
        <v>0</v>
      </c>
      <c r="I8" s="86">
        <v>0.25</v>
      </c>
      <c r="J8" s="87">
        <v>0.25</v>
      </c>
      <c r="K8" s="85">
        <v>0.33333333333333331</v>
      </c>
      <c r="L8" s="85">
        <v>0</v>
      </c>
      <c r="M8" s="88">
        <v>0.25</v>
      </c>
      <c r="N8" s="181" t="s">
        <v>34</v>
      </c>
    </row>
    <row r="9" spans="1:14" ht="23.25" customHeight="1" x14ac:dyDescent="0.25">
      <c r="E9" s="173" t="s">
        <v>34</v>
      </c>
      <c r="F9" s="89">
        <v>0.25</v>
      </c>
      <c r="G9" s="89">
        <v>0.875</v>
      </c>
      <c r="H9" s="89">
        <v>0.875</v>
      </c>
      <c r="I9" s="90">
        <v>0</v>
      </c>
      <c r="J9" s="91">
        <v>0.70833333333333337</v>
      </c>
      <c r="K9" s="89">
        <v>0.91666666666666663</v>
      </c>
      <c r="L9" s="89">
        <v>0.91666666666666663</v>
      </c>
      <c r="M9" s="92">
        <v>0</v>
      </c>
      <c r="N9" s="182"/>
    </row>
    <row r="10" spans="1:14" ht="23.25" customHeight="1" x14ac:dyDescent="0.25">
      <c r="E10" s="174"/>
      <c r="F10" s="93"/>
      <c r="G10" s="93"/>
      <c r="H10" s="94">
        <v>0</v>
      </c>
      <c r="I10" s="95">
        <v>0.25</v>
      </c>
      <c r="J10" s="96">
        <v>0.25</v>
      </c>
      <c r="K10" s="94">
        <v>0.33333333333333331</v>
      </c>
      <c r="L10" s="94">
        <v>0</v>
      </c>
      <c r="M10" s="97">
        <v>0.25</v>
      </c>
      <c r="N10" s="183" t="s">
        <v>35</v>
      </c>
    </row>
    <row r="11" spans="1:14" ht="23.25" customHeight="1" x14ac:dyDescent="0.25">
      <c r="E11" s="175" t="s">
        <v>35</v>
      </c>
      <c r="F11" s="98">
        <v>0.25</v>
      </c>
      <c r="G11" s="98">
        <v>0.875</v>
      </c>
      <c r="H11" s="98">
        <v>0.875</v>
      </c>
      <c r="I11" s="99">
        <v>0</v>
      </c>
      <c r="J11" s="100">
        <v>0.70833333333333337</v>
      </c>
      <c r="K11" s="98">
        <v>0.91666666666666663</v>
      </c>
      <c r="L11" s="98">
        <v>0.91666666666666663</v>
      </c>
      <c r="M11" s="101">
        <v>0</v>
      </c>
      <c r="N11" s="184"/>
    </row>
    <row r="12" spans="1:14" ht="23.25" customHeight="1" x14ac:dyDescent="0.25">
      <c r="E12" s="176"/>
      <c r="F12" s="102"/>
      <c r="G12" s="102"/>
      <c r="H12" s="103">
        <v>0</v>
      </c>
      <c r="I12" s="104">
        <v>0.25</v>
      </c>
      <c r="J12" s="105">
        <v>0.25</v>
      </c>
      <c r="K12" s="103">
        <v>0.33333333333333331</v>
      </c>
      <c r="L12" s="103">
        <v>0</v>
      </c>
      <c r="M12" s="106">
        <v>0.25</v>
      </c>
      <c r="N12" s="185" t="s">
        <v>36</v>
      </c>
    </row>
    <row r="13" spans="1:14" ht="23.25" customHeight="1" x14ac:dyDescent="0.25">
      <c r="E13" s="177" t="s">
        <v>36</v>
      </c>
      <c r="F13" s="107">
        <v>0.25</v>
      </c>
      <c r="G13" s="107">
        <v>0.875</v>
      </c>
      <c r="H13" s="107">
        <v>0.875</v>
      </c>
      <c r="I13" s="108">
        <v>0</v>
      </c>
      <c r="J13" s="109">
        <v>0.70833333333333337</v>
      </c>
      <c r="K13" s="107">
        <v>0.91666666666666663</v>
      </c>
      <c r="L13" s="107">
        <v>0.91666666666666663</v>
      </c>
      <c r="M13" s="110">
        <v>0</v>
      </c>
      <c r="N13" s="186"/>
    </row>
    <row r="14" spans="1:14" ht="23.25" customHeight="1" x14ac:dyDescent="0.25">
      <c r="E14" s="178"/>
      <c r="F14" s="111"/>
      <c r="G14" s="111"/>
      <c r="H14" s="112">
        <v>0</v>
      </c>
      <c r="I14" s="113">
        <v>0.25</v>
      </c>
      <c r="J14" s="114"/>
      <c r="K14" s="112"/>
      <c r="L14" s="112">
        <v>0</v>
      </c>
      <c r="M14" s="115">
        <v>0</v>
      </c>
      <c r="N14" s="187" t="s">
        <v>37</v>
      </c>
    </row>
    <row r="15" spans="1:14" ht="23.25" customHeight="1" x14ac:dyDescent="0.25">
      <c r="E15" s="179" t="s">
        <v>37</v>
      </c>
      <c r="F15" s="116">
        <v>0.25</v>
      </c>
      <c r="G15" s="116">
        <v>0.875</v>
      </c>
      <c r="H15" s="116">
        <v>0.875</v>
      </c>
      <c r="I15" s="117">
        <v>0</v>
      </c>
      <c r="J15" s="118"/>
      <c r="K15" s="116"/>
      <c r="L15" s="116">
        <v>0</v>
      </c>
      <c r="M15" s="119">
        <v>0</v>
      </c>
      <c r="N15" s="188"/>
    </row>
    <row r="16" spans="1:14" ht="23.25" customHeight="1" thickBot="1" x14ac:dyDescent="0.3">
      <c r="E16" s="180"/>
      <c r="F16" s="60"/>
      <c r="G16" s="60"/>
      <c r="H16" s="120">
        <v>0</v>
      </c>
      <c r="I16" s="121">
        <v>0.25</v>
      </c>
      <c r="J16" s="122">
        <v>0.25</v>
      </c>
      <c r="K16" s="120">
        <v>0.33333333333333331</v>
      </c>
      <c r="L16" s="120">
        <v>0</v>
      </c>
      <c r="M16" s="123">
        <v>0.25</v>
      </c>
      <c r="N16" s="65" t="s">
        <v>31</v>
      </c>
    </row>
    <row r="17" spans="12:14" ht="23.25" customHeight="1" thickTop="1" x14ac:dyDescent="0.25">
      <c r="L17" s="124">
        <v>0</v>
      </c>
      <c r="M17" s="125">
        <v>0</v>
      </c>
      <c r="N17" s="171" t="s">
        <v>38</v>
      </c>
    </row>
    <row r="18" spans="12:14" ht="23.25" customHeight="1" thickBot="1" x14ac:dyDescent="0.3">
      <c r="L18" s="126">
        <v>0</v>
      </c>
      <c r="M18" s="127">
        <v>0</v>
      </c>
      <c r="N18" s="172"/>
    </row>
    <row r="19" spans="12:14" ht="15.75" thickTop="1" x14ac:dyDescent="0.25"/>
    <row r="20" spans="12:14" x14ac:dyDescent="0.25">
      <c r="M20" s="134"/>
    </row>
    <row r="33" spans="10:11" x14ac:dyDescent="0.25">
      <c r="J33" s="58"/>
      <c r="K33" s="58"/>
    </row>
  </sheetData>
  <mergeCells count="21">
    <mergeCell ref="N17:N18"/>
    <mergeCell ref="E9:E10"/>
    <mergeCell ref="E11:E12"/>
    <mergeCell ref="E13:E14"/>
    <mergeCell ref="E15:E16"/>
    <mergeCell ref="N8:N9"/>
    <mergeCell ref="N10:N11"/>
    <mergeCell ref="N12:N13"/>
    <mergeCell ref="N14:N15"/>
    <mergeCell ref="F1:M1"/>
    <mergeCell ref="N1:N2"/>
    <mergeCell ref="E1:E2"/>
    <mergeCell ref="E3:E4"/>
    <mergeCell ref="E5:E6"/>
    <mergeCell ref="N4:N5"/>
    <mergeCell ref="N6:N7"/>
    <mergeCell ref="F2:G2"/>
    <mergeCell ref="H2:I2"/>
    <mergeCell ref="J2:K2"/>
    <mergeCell ref="L2:M2"/>
    <mergeCell ref="E7:E8"/>
  </mergeCells>
  <conditionalFormatting sqref="A2:A8">
    <cfRule type="expression" dxfId="26" priority="16">
      <formula>$A2=1</formula>
    </cfRule>
    <cfRule type="expression" dxfId="25" priority="17">
      <formula>$A2=2</formula>
    </cfRule>
    <cfRule type="expression" dxfId="24" priority="18">
      <formula>$A2=3</formula>
    </cfRule>
    <cfRule type="expression" dxfId="23" priority="19">
      <formula>$A2=4</formula>
    </cfRule>
    <cfRule type="expression" dxfId="22" priority="20">
      <formula>$A2=5</formula>
    </cfRule>
    <cfRule type="expression" dxfId="21" priority="21">
      <formula>$A2=6</formula>
    </cfRule>
    <cfRule type="expression" dxfId="20" priority="22">
      <formula>$A2=7</formula>
    </cfRule>
  </conditionalFormatting>
  <conditionalFormatting sqref="D2:D7">
    <cfRule type="expression" dxfId="19" priority="9">
      <formula>$A2=1</formula>
    </cfRule>
    <cfRule type="expression" dxfId="18" priority="10">
      <formula>$A2=2</formula>
    </cfRule>
    <cfRule type="expression" dxfId="17" priority="11">
      <formula>$A2=3</formula>
    </cfRule>
    <cfRule type="expression" dxfId="16" priority="12">
      <formula>$A2=4</formula>
    </cfRule>
    <cfRule type="expression" dxfId="15" priority="13">
      <formula>$A2=5</formula>
    </cfRule>
    <cfRule type="expression" dxfId="14" priority="14">
      <formula>$A2=6</formula>
    </cfRule>
    <cfRule type="expression" dxfId="13" priority="15">
      <formula>$A2=7</formula>
    </cfRule>
  </conditionalFormatting>
  <conditionalFormatting sqref="D8">
    <cfRule type="expression" dxfId="12" priority="2">
      <formula>$A8=1</formula>
    </cfRule>
    <cfRule type="expression" dxfId="11" priority="3">
      <formula>$A8=2</formula>
    </cfRule>
    <cfRule type="expression" dxfId="10" priority="4">
      <formula>$A8=3</formula>
    </cfRule>
    <cfRule type="expression" dxfId="9" priority="5">
      <formula>$A8=4</formula>
    </cfRule>
    <cfRule type="expression" dxfId="8" priority="6">
      <formula>$A8=5</formula>
    </cfRule>
    <cfRule type="expression" dxfId="7" priority="7">
      <formula>$A8=6</formula>
    </cfRule>
    <cfRule type="expression" dxfId="6" priority="8">
      <formula>$A8=7</formula>
    </cfRule>
  </conditionalFormatting>
  <dataValidations count="2">
    <dataValidation allowBlank="1" showInputMessage="1" showErrorMessage="1" prompt="Le nombre total d’heures pour chaque jour de la semaine est calculé automatiquement dans cette colonne sous ce titre" sqref="C7" xr:uid="{00000000-0002-0000-0100-000000000000}"/>
    <dataValidation allowBlank="1" showInputMessage="1" showErrorMessage="1" prompt="Entrez les heures normales dans cette colonne sous ce titre" sqref="B7" xr:uid="{00000000-0002-0000-0100-000001000000}"/>
  </dataValidation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Feuille 1.1</vt:lpstr>
      <vt:lpstr>Horaires</vt:lpstr>
      <vt:lpstr>'Feuille 1.1'!Congés</vt:lpstr>
      <vt:lpstr>'Feuille 1.1'!date_1er_jour_mois</vt:lpstr>
      <vt:lpstr>'Feuille 1.1'!Impression_des_titres</vt:lpstr>
      <vt:lpstr>'Feuille 1.1'!LigneTitreRégion1..C5</vt:lpstr>
      <vt:lpstr>'Feuille 1.1'!Repos</vt:lpstr>
      <vt:lpstr>'Feuille 1.1'!Titre1</vt:lpstr>
      <vt:lpstr>Travail</vt:lpstr>
      <vt:lpstr>'Feuille 1.1'!Zone_d_impression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Bouillaud</dc:creator>
  <cp:lastModifiedBy>Philippe Bouillaud</cp:lastModifiedBy>
  <dcterms:created xsi:type="dcterms:W3CDTF">2019-03-06T17:46:07Z</dcterms:created>
  <dcterms:modified xsi:type="dcterms:W3CDTF">2019-04-18T04:18:21Z</dcterms:modified>
</cp:coreProperties>
</file>