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\Desktop\Taux horaire\"/>
    </mc:Choice>
  </mc:AlternateContent>
  <xr:revisionPtr revIDLastSave="0" documentId="13_ncr:1_{C4B6E9EB-DC2B-49AC-9937-3B8ADDBDA6F9}" xr6:coauthVersionLast="41" xr6:coauthVersionMax="41" xr10:uidLastSave="{00000000-0000-0000-0000-000000000000}"/>
  <bookViews>
    <workbookView xWindow="90" yWindow="75" windowWidth="22410" windowHeight="17325" xr2:uid="{00000000-000D-0000-FFFF-FFFF00000000}"/>
  </bookViews>
  <sheets>
    <sheet name="Feuille 1.1" sheetId="1" r:id="rId1"/>
    <sheet name="Horaires" sheetId="3" r:id="rId2"/>
  </sheets>
  <functionGroups builtInGroupCount="19"/>
  <definedNames>
    <definedName name="Congés" localSheetId="0">'Feuille 1.1'!$C$39</definedName>
    <definedName name="date_1er_jour_mois" localSheetId="0">'Feuille 1.1'!$C$5</definedName>
    <definedName name="_xlnm.Print_Titles" localSheetId="0">'Feuille 1.1'!$4:$4</definedName>
    <definedName name="LigneTitreRégion1..C5" localSheetId="0">'Feuille 1.1'!$B$3</definedName>
    <definedName name="Repos" localSheetId="0">'Feuille 1.1'!$B$39</definedName>
    <definedName name="Titre1" localSheetId="0">'Feuille 1.1'!$B$4</definedName>
    <definedName name="Travail">'Feuille 1.1'!$D$39</definedName>
    <definedName name="_xlnm.Print_Area" localSheetId="0">'Feuille 1.1'!$B$1:$G$39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6" i="1" l="1"/>
  <c r="K36" i="1" l="1"/>
  <c r="L36" i="1"/>
  <c r="M36" i="1"/>
  <c r="N36" i="1"/>
  <c r="J36" i="1"/>
  <c r="F1" i="1" l="1"/>
  <c r="E1" i="1"/>
  <c r="F5" i="1" l="1"/>
  <c r="G5" i="1" s="1"/>
  <c r="B5" i="1"/>
  <c r="C6" i="1"/>
  <c r="B6" i="1" s="1"/>
  <c r="I5" i="1" l="1"/>
  <c r="F6" i="1"/>
  <c r="G6" i="1" s="1"/>
  <c r="C7" i="1"/>
  <c r="B7" i="1" s="1"/>
  <c r="I6" i="1" l="1"/>
  <c r="F7" i="1"/>
  <c r="G7" i="1" s="1"/>
  <c r="C8" i="1"/>
  <c r="B8" i="1" s="1"/>
  <c r="F8" i="1" l="1"/>
  <c r="G8" i="1" s="1"/>
  <c r="C9" i="1"/>
  <c r="B9" i="1" s="1"/>
  <c r="I7" i="1"/>
  <c r="C10" i="1" l="1"/>
  <c r="B10" i="1" s="1"/>
  <c r="F9" i="1"/>
  <c r="G9" i="1" s="1"/>
  <c r="I8" i="1"/>
  <c r="C11" i="1" l="1"/>
  <c r="B11" i="1" s="1"/>
  <c r="F10" i="1"/>
  <c r="G10" i="1" s="1"/>
  <c r="I9" i="1"/>
  <c r="I10" i="1" l="1"/>
  <c r="F11" i="1"/>
  <c r="G11" i="1" s="1"/>
  <c r="C12" i="1"/>
  <c r="B12" i="1" s="1"/>
  <c r="I11" i="1" l="1"/>
  <c r="C13" i="1"/>
  <c r="B13" i="1" s="1"/>
  <c r="F12" i="1"/>
  <c r="G12" i="1" s="1"/>
  <c r="I12" i="1" l="1"/>
  <c r="F13" i="1"/>
  <c r="G13" i="1" s="1"/>
  <c r="C14" i="1"/>
  <c r="B14" i="1" s="1"/>
  <c r="I13" i="1" l="1"/>
  <c r="C15" i="1"/>
  <c r="B15" i="1" s="1"/>
  <c r="F14" i="1"/>
  <c r="G14" i="1" s="1"/>
  <c r="I14" i="1" l="1"/>
  <c r="C16" i="1"/>
  <c r="B16" i="1" s="1"/>
  <c r="F15" i="1"/>
  <c r="G15" i="1" s="1"/>
  <c r="I15" i="1" l="1"/>
  <c r="F16" i="1"/>
  <c r="G16" i="1" s="1"/>
  <c r="C17" i="1"/>
  <c r="B17" i="1" s="1"/>
  <c r="I16" i="1" l="1"/>
  <c r="C18" i="1"/>
  <c r="B18" i="1" s="1"/>
  <c r="F17" i="1"/>
  <c r="G17" i="1" s="1"/>
  <c r="I17" i="1" l="1"/>
  <c r="F18" i="1"/>
  <c r="G18" i="1" s="1"/>
  <c r="C19" i="1"/>
  <c r="B19" i="1" s="1"/>
  <c r="I18" i="1" l="1"/>
  <c r="F19" i="1"/>
  <c r="G19" i="1" s="1"/>
  <c r="C20" i="1"/>
  <c r="B20" i="1" s="1"/>
  <c r="I19" i="1" l="1"/>
  <c r="C21" i="1"/>
  <c r="B21" i="1" s="1"/>
  <c r="F20" i="1"/>
  <c r="G20" i="1" s="1"/>
  <c r="I20" i="1" l="1"/>
  <c r="F21" i="1"/>
  <c r="G21" i="1" s="1"/>
  <c r="C22" i="1"/>
  <c r="B22" i="1" s="1"/>
  <c r="I21" i="1" l="1"/>
  <c r="C23" i="1"/>
  <c r="B23" i="1" s="1"/>
  <c r="F22" i="1"/>
  <c r="G22" i="1" s="1"/>
  <c r="I22" i="1" l="1"/>
  <c r="C24" i="1"/>
  <c r="B24" i="1" s="1"/>
  <c r="F23" i="1"/>
  <c r="G23" i="1" s="1"/>
  <c r="I23" i="1" l="1"/>
  <c r="F24" i="1"/>
  <c r="G24" i="1" s="1"/>
  <c r="C25" i="1"/>
  <c r="B25" i="1" s="1"/>
  <c r="I24" i="1" l="1"/>
  <c r="F25" i="1"/>
  <c r="G25" i="1" s="1"/>
  <c r="C26" i="1"/>
  <c r="B26" i="1" l="1"/>
  <c r="I25" i="1"/>
  <c r="F26" i="1"/>
  <c r="G26" i="1" s="1"/>
  <c r="C27" i="1"/>
  <c r="B27" i="1" l="1"/>
  <c r="C28" i="1"/>
  <c r="B28" i="1" s="1"/>
  <c r="I26" i="1"/>
  <c r="F27" i="1"/>
  <c r="G27" i="1" s="1"/>
  <c r="I27" i="1" l="1"/>
  <c r="C29" i="1"/>
  <c r="B29" i="1" s="1"/>
  <c r="F28" i="1"/>
  <c r="G28" i="1" s="1"/>
  <c r="I28" i="1" l="1"/>
  <c r="F29" i="1"/>
  <c r="G29" i="1" s="1"/>
  <c r="C30" i="1"/>
  <c r="B30" i="1" s="1"/>
  <c r="I29" i="1" l="1"/>
  <c r="C31" i="1"/>
  <c r="B31" i="1" s="1"/>
  <c r="F30" i="1"/>
  <c r="G30" i="1" s="1"/>
  <c r="I30" i="1" l="1"/>
  <c r="F31" i="1"/>
  <c r="G31" i="1" s="1"/>
  <c r="C32" i="1"/>
  <c r="B32" i="1" s="1"/>
  <c r="I31" i="1" l="1"/>
  <c r="C33" i="1"/>
  <c r="B33" i="1" s="1"/>
  <c r="F32" i="1"/>
  <c r="G32" i="1" s="1"/>
  <c r="I32" i="1" l="1"/>
  <c r="C34" i="1"/>
  <c r="B34" i="1" s="1"/>
  <c r="F33" i="1"/>
  <c r="G33" i="1" s="1"/>
  <c r="I33" i="1" l="1"/>
  <c r="F34" i="1"/>
  <c r="G34" i="1" s="1"/>
  <c r="C35" i="1"/>
  <c r="B35" i="1" s="1"/>
  <c r="I34" i="1" l="1"/>
  <c r="F35" i="1"/>
  <c r="G35" i="1" s="1"/>
  <c r="I35" i="1" l="1"/>
  <c r="I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Philippe Bouillaud</author>
  </authors>
  <commentList>
    <comment ref="J4" authorId="0" shapeId="0" xr:uid="{FEFBB19D-843E-41A7-891E-664B9D24186D}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06 heure AM et 21 heure PM</t>
        </r>
      </text>
    </comment>
    <comment ref="K4" authorId="0" shapeId="0" xr:uid="{55D44BFD-9504-4E96-B56A-6001CF7C0F2D}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21 heure PM et 06 heure AM</t>
        </r>
      </text>
    </comment>
    <comment ref="L4" authorId="0" shapeId="0" xr:uid="{4DE4F513-0BBC-4549-9B8E-6178A5D0C3B1}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seulement si le jour est un dimanche</t>
        </r>
      </text>
    </comment>
    <comment ref="M4" authorId="0" shapeId="0" xr:uid="{2533A7A8-5361-4227-8258-D2767F20D513}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seulement si le jour est Férié</t>
        </r>
      </text>
    </comment>
    <comment ref="N4" authorId="0" shapeId="0" xr:uid="{ADF4EB3B-B066-4371-BEFE-6CCC0FDABBB0}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seulement entre 22 heure PM et 06 heure AM </t>
        </r>
      </text>
    </comment>
    <comment ref="O4" authorId="0" shapeId="0" xr:uid="{B01189F8-5A5C-4EF6-BF5F-816B5CB39DBF}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des plages horaires :  - PM : 17h30 à 22h00 et            - Am : 06h00 à 08h00.</t>
        </r>
      </text>
    </comment>
    <comment ref="I5" authorId="0" shapeId="0" xr:uid="{812E3559-0462-4E8C-ADC7-2251708FE525}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A: on y touche pas c'est parfait, Merci Thev !
B: Vert si égale à J5+K5 Si non Rouge</t>
        </r>
      </text>
    </comment>
    <comment ref="J5" authorId="0" shapeId="0" xr:uid="{DC5AF9DB-3FF4-4D2E-82ED-BC41C84C2964}">
      <text>
        <r>
          <rPr>
            <b/>
            <sz val="9"/>
            <color indexed="81"/>
            <rFont val="Tahoma"/>
            <family val="2"/>
          </rPr>
          <t xml:space="preserve">Philippe Bouillaud:
</t>
        </r>
        <r>
          <rPr>
            <sz val="9"/>
            <color indexed="81"/>
            <rFont val="Tahoma"/>
            <family val="2"/>
          </rPr>
          <t xml:space="preserve">
A: Somme des heures entre les deux plage horaires du service, 17h30 à 21h00 PM et 06h00 à 08h00 AM quelque soit le jour (ouvré, dimanche ou férié).
B: Vert si égale à I5-K5 Si non Rouge</t>
        </r>
      </text>
    </comment>
    <comment ref="K5" authorId="0" shapeId="0" xr:uid="{9F22709C-AEC1-4B9C-B1A3-2AF1DE7A16C5}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A: Somme des heures entre les deux plage horaires du service, 21h00 à 00h00 PM et 00h00 à 06h00 AM quelque soit le jour (ouvré, dimanche ou férié).
B: Vert si égale à I5-J5 Si non Rouge</t>
        </r>
      </text>
    </comment>
    <comment ref="L5" authorId="0" shapeId="0" xr:uid="{8AF5FC60-D565-4880-B35D-0222795AB813}">
      <text>
        <r>
          <rPr>
            <b/>
            <sz val="9"/>
            <color indexed="81"/>
            <rFont val="Tahoma"/>
            <charset val="1"/>
          </rPr>
          <t xml:space="preserve">Philippe Bouillaud:
A: </t>
        </r>
        <r>
          <rPr>
            <sz val="9"/>
            <color indexed="81"/>
            <rFont val="Tahoma"/>
            <charset val="1"/>
          </rPr>
          <t>Vide si se n'est pas un dimanche
B: Vert si égale à I5 et si c'est un dimanche. 
C: Rouge si se n'est pas égale à I5 et si c'est un dimanche.
D: Rouge si c'est égale à I5 et que ce n'est pas un dimanche</t>
        </r>
      </text>
    </comment>
    <comment ref="M5" authorId="0" shapeId="0" xr:uid="{5B088EA8-111D-4EA9-A4F5-23481AD93251}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A: Vide si se n'est pas un jour Férié
B: Vert si égale à I5 et si c'est un jour Férié.
C: Rouge si ce n'est pas égale à I5 et si c'est un jour Férié.
D: Rouge si c'est égale à I5 et que ce n'est pas un jour férié.</t>
        </r>
      </text>
    </comment>
    <comment ref="N5" authorId="0" shapeId="0" xr:uid="{B6C43F31-363E-41E1-AB38-95D22317C059}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A: somme des heures entre les deux plage horaires du service, 22h00 à 00h00 PM et 00h00 à 06h00 AM quelque soit le jour (normal, dimanche ou férié).
 Attention cepandant les samedis, dimanches et jours fériés sont entier de 00:00 AM à 00:00 PM.
B: Vert si égale à I5-O5 Si non Rouge</t>
        </r>
      </text>
    </comment>
    <comment ref="O5" authorId="0" shapeId="0" xr:uid="{82026445-C934-41D2-9B2E-3330F7E30A97}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A: Somme des heures entre les deux plage horaires du service, 17h30 à 22h00 PM et 06h00 à 08h00 AM.
Attention aucunes heures de vigilance ni le Samedi ni le Dimanche et ni les jours fériés.
B: Vert si égale à I5-N5 Si non Rouge</t>
        </r>
      </text>
    </comment>
    <comment ref="L10" authorId="0" shapeId="0" xr:uid="{B13929D9-BF80-45C6-8C34-22D105E68777}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Somme des heures entre les deux plage horaires du dimanche 00:00 PM et 00:00 AM.
</t>
        </r>
      </text>
    </comment>
    <comment ref="L24" authorId="0" shapeId="0" xr:uid="{81C0B6AC-5581-44E2-8BCE-0B5D32223D70}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entre les deux plage horaires du dimanche 00:00 PM et 00:00 AM.</t>
        </r>
      </text>
    </comment>
    <comment ref="M24" authorId="0" shapeId="0" xr:uid="{24E6FFFF-C36A-4816-9958-4F39EFB8C7A7}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entre les deux plage horaires du jour férié 00:00 AM et 00:00 PM.</t>
        </r>
      </text>
    </comment>
    <comment ref="M25" authorId="0" shapeId="0" xr:uid="{C2BCD26B-084E-40D0-9B3F-DF316FB1E84F}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Somme des heures entre les deux plage horaires du jour férié 00:00 AM et 00:00 PM.</t>
        </r>
      </text>
    </comment>
  </commentList>
</comments>
</file>

<file path=xl/sharedStrings.xml><?xml version="1.0" encoding="utf-8"?>
<sst xmlns="http://schemas.openxmlformats.org/spreadsheetml/2006/main" count="43" uniqueCount="33">
  <si>
    <t xml:space="preserve">Nom de l'entreprise (Sigle)  </t>
  </si>
  <si>
    <t>Employé :</t>
  </si>
  <si>
    <t>Nom du Salarié</t>
  </si>
  <si>
    <t>Jour</t>
  </si>
  <si>
    <t>Date de prise de service</t>
  </si>
  <si>
    <t>Heures de prise de service</t>
  </si>
  <si>
    <t>Heures de fin de service</t>
  </si>
  <si>
    <t>Date de fin de service</t>
  </si>
  <si>
    <t>Jour2</t>
  </si>
  <si>
    <t>Signature de l’employé</t>
  </si>
  <si>
    <t>Date</t>
  </si>
  <si>
    <t>Validé par la direction</t>
  </si>
  <si>
    <t>Repos</t>
  </si>
  <si>
    <t>Congés</t>
  </si>
  <si>
    <t>Travail</t>
  </si>
  <si>
    <t>Jour 2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</si>
  <si>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</si>
  <si>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</si>
  <si>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</si>
  <si>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</si>
  <si>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</si>
  <si>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</si>
  <si>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</si>
  <si>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Planning du mois de </t>
  </si>
  <si>
    <t>Férié</t>
  </si>
  <si>
    <t>Totaux Horaires</t>
  </si>
  <si>
    <t>Journaliers confondues</t>
  </si>
  <si>
    <t>Journaliers Fériés</t>
  </si>
  <si>
    <t>Journaliers dimanche</t>
  </si>
  <si>
    <t>Journaliers permanence</t>
  </si>
  <si>
    <t>Journaliers heure de jour</t>
  </si>
  <si>
    <t>Journaliers heures de nuit</t>
  </si>
  <si>
    <t>Journaliers Vigilance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</si>
</sst>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yyyy"/>
    <numFmt numFmtId="165" formatCode="0#&quot; &quot;##&quot; &quot;##&quot; &quot;##&quot; &quot;##"/>
    <numFmt numFmtId="166" formatCode="dddd"/>
    <numFmt numFmtId="167" formatCode="[=0]&quot;00:00&quot;;[=1]&quot;24:00&quot;;hh:mm"/>
    <numFmt numFmtId="168" formatCode="h:mm;@"/>
    <numFmt numFmtId="169" formatCode="[h]\ :\ mm\ ;\ @"/>
  </numFmts>
  <fonts count="22" x14ac:knownFonts="1"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 tint="0.24994659260841701"/>
      <name val="Calibri Light"/>
      <family val="2"/>
      <scheme val="major"/>
    </font>
    <font>
      <sz val="11"/>
      <name val="Calibri"/>
      <family val="2"/>
      <scheme val="minor"/>
    </font>
    <font>
      <b/>
      <sz val="22"/>
      <name val="Calibri"/>
      <family val="2"/>
      <scheme val="minor"/>
    </font>
    <font>
      <b/>
      <sz val="22"/>
      <color theme="1" tint="0.24994659260841701"/>
      <name val="Calibri"/>
      <family val="2"/>
      <scheme val="minor"/>
    </font>
    <font>
      <b/>
      <sz val="48"/>
      <color theme="1" tint="0.24994659260841701"/>
      <name val="Calibri"/>
      <family val="2"/>
      <scheme val="minor"/>
    </font>
    <font>
      <sz val="48"/>
      <name val="Calibri"/>
      <family val="2"/>
      <scheme val="minor"/>
    </font>
    <font>
      <b/>
      <sz val="28"/>
      <name val="Calibri"/>
      <family val="2"/>
      <scheme val="minor"/>
    </font>
    <font>
      <b/>
      <sz val="16"/>
      <name val="Calibri"/>
      <family val="2"/>
      <scheme val="minor"/>
    </font>
    <font>
      <sz val="20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sz val="11"/>
      <name val="Calibri"/>
      <family val="2"/>
      <scheme val="minor"/>
    </font>
    <font>
      <sz val="22"/>
      <name val="Calibri"/>
      <family val="2"/>
      <scheme val="minor"/>
    </font>
    <font>
      <sz val="11"/>
      <color rgb="FF9C5700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4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EB9C"/>
      </patternFill>
    </fill>
    <fill>
      <patternFill patternType="solid">
        <fgColor rgb="FFFFD54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5B9BD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 style="hair">
        <color auto="1"/>
      </right>
      <top style="thick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</borders>
  <cellStyleXfs count="12">
    <xf numFmtId="0" fontId="0" fillId="0" borderId="0" applyFill="0" applyBorder="0">
      <alignment horizontal="left" vertical="center" wrapText="1" indent="1"/>
    </xf>
    <xf numFmtId="2" fontId="3" fillId="0" borderId="0" applyFont="0" applyFill="0" applyBorder="0" applyProtection="0">
      <alignment horizontal="right" vertical="center" indent="1"/>
    </xf>
    <xf numFmtId="0" fontId="2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/>
    </xf>
    <xf numFmtId="0" fontId="3" fillId="0" borderId="1" applyNumberFormat="0" applyFont="0" applyFill="0" applyProtection="0">
      <alignment horizontal="left" wrapText="1"/>
    </xf>
    <xf numFmtId="0" fontId="3" fillId="0" borderId="0" applyNumberFormat="0" applyFill="0" applyBorder="0" applyProtection="0">
      <alignment vertical="center"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165" fontId="3" fillId="0" borderId="0" applyFont="0" applyFill="0" applyBorder="0" applyAlignment="0"/>
    <xf numFmtId="14" fontId="3" fillId="4" borderId="0" applyFont="0" applyFill="0" applyBorder="0" applyAlignment="0">
      <alignment horizontal="left" vertical="center" indent="1"/>
    </xf>
    <xf numFmtId="0" fontId="15" fillId="9" borderId="0" applyNumberFormat="0" applyBorder="0" applyAlignment="0" applyProtection="0"/>
  </cellStyleXfs>
  <cellXfs count="79">
    <xf numFmtId="0" fontId="0" fillId="0" borderId="0" xfId="0">
      <alignment horizontal="left" vertical="center" wrapText="1" indent="1"/>
    </xf>
    <xf numFmtId="0" fontId="4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7" fillId="0" borderId="0" xfId="0" applyFont="1">
      <alignment horizontal="left" vertical="center" wrapText="1" indent="1"/>
    </xf>
    <xf numFmtId="0" fontId="3" fillId="0" borderId="0" xfId="4">
      <alignment horizontal="left"/>
    </xf>
    <xf numFmtId="165" fontId="0" fillId="0" borderId="1" xfId="9" applyFont="1" applyBorder="1" applyAlignment="1">
      <alignment horizontal="left" wrapText="1"/>
    </xf>
    <xf numFmtId="0" fontId="0" fillId="0" borderId="0" xfId="0" applyAlignment="1">
      <alignment horizontal="center" vertical="center"/>
    </xf>
    <xf numFmtId="166" fontId="9" fillId="0" borderId="0" xfId="0" applyNumberFormat="1" applyFont="1">
      <alignment horizontal="left" vertical="center" wrapText="1" indent="1"/>
    </xf>
    <xf numFmtId="168" fontId="9" fillId="0" borderId="0" xfId="0" applyNumberFormat="1" applyFont="1">
      <alignment horizontal="left" vertical="center" wrapText="1" indent="1"/>
    </xf>
    <xf numFmtId="0" fontId="3" fillId="0" borderId="0" xfId="6">
      <alignment vertical="center"/>
    </xf>
    <xf numFmtId="0" fontId="3" fillId="0" borderId="1" xfId="5">
      <alignment horizontal="left" wrapText="1"/>
    </xf>
    <xf numFmtId="14" fontId="3" fillId="0" borderId="1" xfId="10" applyFill="1" applyBorder="1" applyAlignment="1">
      <alignment horizontal="left" wrapText="1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" fillId="2" borderId="0" xfId="7" applyAlignment="1">
      <alignment horizontal="left" vertical="center" wrapText="1" indent="1"/>
    </xf>
    <xf numFmtId="0" fontId="1" fillId="3" borderId="0" xfId="8" applyAlignment="1">
      <alignment horizontal="left" vertical="center" wrapText="1" indent="1"/>
    </xf>
    <xf numFmtId="2" fontId="12" fillId="5" borderId="0" xfId="1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3" fillId="6" borderId="3" xfId="0" applyFont="1" applyFill="1" applyBorder="1" applyAlignment="1">
      <alignment horizontal="left" vertical="center" indent="1"/>
    </xf>
    <xf numFmtId="0" fontId="13" fillId="6" borderId="3" xfId="0" applyFont="1" applyFill="1" applyBorder="1">
      <alignment horizontal="left" vertical="center" wrapText="1" indent="1"/>
    </xf>
    <xf numFmtId="0" fontId="13" fillId="6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14" fontId="10" fillId="5" borderId="4" xfId="10" applyFont="1" applyFill="1" applyBorder="1" applyAlignment="1">
      <alignment horizontal="center" vertical="center"/>
    </xf>
    <xf numFmtId="167" fontId="11" fillId="5" borderId="4" xfId="1" applyNumberFormat="1" applyFont="1" applyFill="1" applyBorder="1" applyAlignment="1">
      <alignment horizontal="center" vertical="center"/>
    </xf>
    <xf numFmtId="14" fontId="10" fillId="5" borderId="4" xfId="7" applyNumberFormat="1" applyFont="1" applyFill="1" applyBorder="1" applyAlignment="1">
      <alignment horizontal="center" vertical="center"/>
    </xf>
    <xf numFmtId="167" fontId="11" fillId="5" borderId="4" xfId="7" applyNumberFormat="1" applyFont="1" applyFill="1" applyBorder="1" applyAlignment="1">
      <alignment horizontal="center" vertical="center"/>
    </xf>
    <xf numFmtId="14" fontId="10" fillId="5" borderId="4" xfId="8" applyNumberFormat="1" applyFont="1" applyFill="1" applyBorder="1" applyAlignment="1">
      <alignment horizontal="center" vertical="center"/>
    </xf>
    <xf numFmtId="167" fontId="11" fillId="5" borderId="5" xfId="1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left" vertical="center" indent="1"/>
    </xf>
    <xf numFmtId="166" fontId="9" fillId="6" borderId="6" xfId="0" applyNumberFormat="1" applyFont="1" applyFill="1" applyBorder="1">
      <alignment horizontal="left" vertical="center" wrapText="1" indent="1"/>
    </xf>
    <xf numFmtId="166" fontId="9" fillId="4" borderId="4" xfId="0" applyNumberFormat="1" applyFont="1" applyFill="1" applyBorder="1">
      <alignment horizontal="left" vertical="center" wrapText="1" indent="1"/>
    </xf>
    <xf numFmtId="0" fontId="13" fillId="6" borderId="0" xfId="0" applyFont="1" applyFill="1" applyAlignment="1">
      <alignment horizontal="left" vertical="center" indent="1"/>
    </xf>
    <xf numFmtId="0" fontId="13" fillId="6" borderId="7" xfId="0" applyFont="1" applyFill="1" applyBorder="1" applyAlignment="1">
      <alignment horizontal="center" vertical="center"/>
    </xf>
    <xf numFmtId="0" fontId="13" fillId="6" borderId="7" xfId="0" applyFont="1" applyFill="1" applyBorder="1">
      <alignment horizontal="left" vertical="center" wrapText="1" inden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left" vertical="center" indent="1"/>
    </xf>
    <xf numFmtId="0" fontId="13" fillId="4" borderId="7" xfId="0" applyFont="1" applyFill="1" applyBorder="1" applyAlignment="1">
      <alignment horizontal="left" vertical="center" indent="1"/>
    </xf>
    <xf numFmtId="167" fontId="11" fillId="5" borderId="5" xfId="7" applyNumberFormat="1" applyFont="1" applyFill="1" applyBorder="1" applyAlignment="1">
      <alignment horizontal="center" vertical="center"/>
    </xf>
    <xf numFmtId="167" fontId="11" fillId="5" borderId="8" xfId="1" applyNumberFormat="1" applyFont="1" applyFill="1" applyBorder="1" applyAlignment="1">
      <alignment horizontal="center" vertical="center"/>
    </xf>
    <xf numFmtId="167" fontId="11" fillId="5" borderId="8" xfId="7" applyNumberFormat="1" applyFont="1" applyFill="1" applyBorder="1" applyAlignment="1">
      <alignment horizontal="center" vertical="center"/>
    </xf>
    <xf numFmtId="0" fontId="0" fillId="0" borderId="2" xfId="0" applyBorder="1">
      <alignment horizontal="left" vertical="center" wrapText="1" indent="1"/>
    </xf>
    <xf numFmtId="14" fontId="10" fillId="8" borderId="4" xfId="10" applyFont="1" applyFill="1" applyBorder="1" applyAlignment="1">
      <alignment horizontal="center" vertical="center"/>
    </xf>
    <xf numFmtId="167" fontId="11" fillId="8" borderId="4" xfId="1" applyNumberFormat="1" applyFont="1" applyFill="1" applyBorder="1" applyAlignment="1">
      <alignment horizontal="center" vertical="center"/>
    </xf>
    <xf numFmtId="0" fontId="16" fillId="10" borderId="0" xfId="11" applyFont="1" applyFill="1" applyAlignment="1">
      <alignment horizontal="center" vertical="center" wrapText="1"/>
    </xf>
    <xf numFmtId="20" fontId="0" fillId="0" borderId="0" xfId="0" applyNumberFormat="1">
      <alignment horizontal="left" vertical="center" wrapText="1" indent="1"/>
    </xf>
    <xf numFmtId="169" fontId="9" fillId="0" borderId="9" xfId="0" applyNumberFormat="1" applyFont="1" applyBorder="1" applyAlignment="1">
      <alignment horizontal="left" vertical="center" wrapText="1"/>
    </xf>
    <xf numFmtId="0" fontId="9" fillId="0" borderId="9" xfId="0" applyFont="1" applyBorder="1">
      <alignment horizontal="left" vertical="center" wrapText="1" indent="1"/>
    </xf>
    <xf numFmtId="169" fontId="9" fillId="0" borderId="10" xfId="0" applyNumberFormat="1" applyFont="1" applyBorder="1" applyAlignment="1">
      <alignment horizontal="left" vertical="center" wrapText="1"/>
    </xf>
    <xf numFmtId="0" fontId="9" fillId="0" borderId="10" xfId="0" applyFont="1" applyBorder="1">
      <alignment horizontal="left" vertical="center" wrapText="1" indent="1"/>
    </xf>
    <xf numFmtId="169" fontId="9" fillId="0" borderId="10" xfId="0" applyNumberFormat="1" applyFont="1" applyBorder="1">
      <alignment horizontal="left" vertical="center" wrapText="1" indent="1"/>
    </xf>
    <xf numFmtId="169" fontId="9" fillId="0" borderId="11" xfId="0" applyNumberFormat="1" applyFont="1" applyBorder="1" applyAlignment="1">
      <alignment horizontal="left" vertical="center" wrapText="1"/>
    </xf>
    <xf numFmtId="0" fontId="9" fillId="0" borderId="11" xfId="0" applyFont="1" applyBorder="1">
      <alignment horizontal="left" vertical="center" wrapText="1" indent="1"/>
    </xf>
    <xf numFmtId="169" fontId="9" fillId="0" borderId="11" xfId="0" applyNumberFormat="1" applyFont="1" applyBorder="1">
      <alignment horizontal="left" vertical="center" wrapText="1" indent="1"/>
    </xf>
    <xf numFmtId="0" fontId="0" fillId="7" borderId="15" xfId="0" applyFill="1" applyBorder="1" applyAlignment="1">
      <alignment horizontal="left" vertical="center" wrapText="1"/>
    </xf>
    <xf numFmtId="0" fontId="0" fillId="0" borderId="16" xfId="0" applyBorder="1">
      <alignment horizontal="left" vertical="center" wrapText="1" indent="1"/>
    </xf>
    <xf numFmtId="0" fontId="0" fillId="0" borderId="17" xfId="0" applyBorder="1">
      <alignment horizontal="left" vertical="center" wrapText="1" indent="1"/>
    </xf>
    <xf numFmtId="169" fontId="21" fillId="0" borderId="18" xfId="0" applyNumberFormat="1" applyFont="1" applyBorder="1" applyAlignment="1">
      <alignment horizontal="center" vertical="center"/>
    </xf>
    <xf numFmtId="169" fontId="21" fillId="0" borderId="19" xfId="0" applyNumberFormat="1" applyFont="1" applyBorder="1" applyAlignment="1">
      <alignment horizontal="center" vertical="center" wrapText="1"/>
    </xf>
    <xf numFmtId="169" fontId="21" fillId="0" borderId="20" xfId="0" applyNumberFormat="1" applyFont="1" applyBorder="1" applyAlignment="1">
      <alignment horizontal="center" vertical="center" wrapText="1"/>
    </xf>
    <xf numFmtId="167" fontId="11" fillId="8" borderId="4" xfId="7" applyNumberFormat="1" applyFont="1" applyFill="1" applyBorder="1" applyAlignment="1">
      <alignment horizontal="center" vertical="center"/>
    </xf>
    <xf numFmtId="169" fontId="9" fillId="11" borderId="10" xfId="0" applyNumberFormat="1" applyFont="1" applyFill="1" applyBorder="1">
      <alignment horizontal="left" vertical="center" wrapText="1" inden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2" fillId="0" borderId="0" xfId="2">
      <alignment horizontal="right"/>
    </xf>
    <xf numFmtId="0" fontId="0" fillId="0" borderId="0" xfId="0" applyAlignment="1">
      <alignment horizontal="right"/>
    </xf>
    <xf numFmtId="0" fontId="8" fillId="0" borderId="1" xfId="5" applyFont="1">
      <alignment horizontal="left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7" fontId="11" fillId="12" borderId="4" xfId="1" applyNumberFormat="1" applyFont="1" applyFill="1" applyBorder="1" applyAlignment="1">
      <alignment horizontal="center" vertical="center"/>
    </xf>
    <xf numFmtId="167" fontId="11" fillId="12" borderId="4" xfId="7" applyNumberFormat="1" applyFont="1" applyFill="1" applyBorder="1" applyAlignment="1">
      <alignment horizontal="center" vertical="center"/>
    </xf>
    <xf numFmtId="169" fontId="9" fillId="13" borderId="10" xfId="0" applyNumberFormat="1" applyFont="1" applyFill="1" applyBorder="1">
      <alignment horizontal="left" vertical="center" wrapText="1" indent="1"/>
    </xf>
    <xf numFmtId="20" fontId="9" fillId="13" borderId="9" xfId="0" applyNumberFormat="1" applyFont="1" applyFill="1" applyBorder="1">
      <alignment horizontal="left" vertical="center" wrapText="1" indent="1"/>
    </xf>
    <xf numFmtId="167" fontId="11" fillId="14" borderId="4" xfId="1" applyNumberFormat="1" applyFont="1" applyFill="1" applyBorder="1" applyAlignment="1">
      <alignment horizontal="center" vertical="center"/>
    </xf>
  </cellXfs>
  <cellStyles count="12">
    <cellStyle name="Accent5" xfId="7" builtinId="45"/>
    <cellStyle name="Accent6" xfId="8" builtinId="49"/>
    <cellStyle name="Date" xfId="10" xr:uid="{00000000-0005-0000-0000-000002000000}"/>
    <cellStyle name="Entrée" xfId="5" builtinId="20"/>
    <cellStyle name="Milliers" xfId="1" builtinId="3"/>
    <cellStyle name="Neutre" xfId="11" builtinId="28"/>
    <cellStyle name="Normal" xfId="0" builtinId="0"/>
    <cellStyle name="Téléphone" xfId="9" xr:uid="{00000000-0005-0000-0000-000006000000}"/>
    <cellStyle name="Texte explicatif" xfId="6" builtinId="53"/>
    <cellStyle name="Titre" xfId="2" builtinId="15"/>
    <cellStyle name="Titre 1" xfId="3" builtinId="16"/>
    <cellStyle name="Titre 3" xfId="4" builtinId="18"/>
  </cellStyles>
  <dxfs count="41"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numFmt numFmtId="167" formatCode="[=0]&quot;00:00&quot;;[=1]&quot;24:00&quot;;hh:mm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numFmt numFmtId="167" formatCode="[=0]&quot;00:00&quot;;[=1]&quot;24:00&quot;;hh:mm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numFmt numFmtId="170" formatCode="&quot;DIMANCHE&quot;"/>
    </dxf>
    <dxf>
      <numFmt numFmtId="171" formatCode="&quot;SAMEDI&quot;"/>
    </dxf>
    <dxf>
      <numFmt numFmtId="172" formatCode="&quot;VENDREDI&quot;"/>
    </dxf>
    <dxf>
      <numFmt numFmtId="173" formatCode="&quot;JEUDI&quot;"/>
    </dxf>
    <dxf>
      <numFmt numFmtId="174" formatCode="&quot;MERCREDI&quot;"/>
    </dxf>
    <dxf>
      <numFmt numFmtId="175" formatCode="&quot;MARDI&quot;"/>
    </dxf>
    <dxf>
      <numFmt numFmtId="176" formatCode="&quot;LUNDI&quot;"/>
    </dxf>
    <dxf>
      <numFmt numFmtId="170" formatCode="&quot;DIMANCHE&quot;"/>
    </dxf>
    <dxf>
      <numFmt numFmtId="171" formatCode="&quot;SAMEDI&quot;"/>
    </dxf>
    <dxf>
      <numFmt numFmtId="172" formatCode="&quot;VENDREDI&quot;"/>
    </dxf>
    <dxf>
      <numFmt numFmtId="173" formatCode="&quot;JEUDI&quot;"/>
    </dxf>
    <dxf>
      <numFmt numFmtId="174" formatCode="&quot;MERCREDI&quot;"/>
    </dxf>
    <dxf>
      <numFmt numFmtId="175" formatCode="&quot;MARDI&quot;"/>
    </dxf>
    <dxf>
      <numFmt numFmtId="176" formatCode="&quot;LUNDI&quot;"/>
    </dxf>
    <dxf>
      <numFmt numFmtId="170" formatCode="&quot;DIMANCHE&quot;"/>
    </dxf>
    <dxf>
      <numFmt numFmtId="171" formatCode="&quot;SAMEDI&quot;"/>
    </dxf>
    <dxf>
      <numFmt numFmtId="172" formatCode="&quot;VENDREDI&quot;"/>
    </dxf>
    <dxf>
      <numFmt numFmtId="173" formatCode="&quot;JEUDI&quot;"/>
    </dxf>
    <dxf>
      <numFmt numFmtId="174" formatCode="&quot;MERCREDI&quot;"/>
    </dxf>
    <dxf>
      <numFmt numFmtId="175" formatCode="&quot;MARDI&quot;"/>
    </dxf>
    <dxf>
      <numFmt numFmtId="176" formatCode="&quot;LUNDI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6" formatCode="dddd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scheme val="minor"/>
      </font>
      <numFmt numFmtId="19" formatCode="dd/mm/yyyy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numFmt numFmtId="167" formatCode="[=0]&quot;00:00&quot;;[=1]&quot;24:00&quot;;hh:mm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numFmt numFmtId="167" formatCode="[=0]&quot;00:00&quot;;[=1]&quot;24:00&quot;;hh:mm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scheme val="minor"/>
      </font>
      <numFmt numFmtId="19" formatCode="dd/mm/yyyy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6" formatCode="dddd"/>
      <fill>
        <patternFill patternType="solid">
          <fgColor indexed="64"/>
          <bgColor theme="0" tint="-0.24994659260841701"/>
        </patternFill>
      </fill>
      <border diagonalUp="0" diagonalDown="0">
        <left/>
        <right/>
        <top style="thin">
          <color auto="1"/>
        </top>
        <bottom/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Feuille de temps hebdomadaire" pivot="0" count="4" xr9:uid="{00000000-0011-0000-FFFF-FFFF00000000}">
      <tableStyleElement type="wholeTable" dxfId="40"/>
      <tableStyleElement type="headerRow" dxfId="39"/>
      <tableStyleElement type="firstColumn" dxfId="38"/>
      <tableStyleElement type="lastColumn" dxfId="37"/>
    </tableStyle>
  </tableStyles>
  <colors>
    <mruColors>
      <color rgb="FFFFD5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1685925</xdr:colOff>
          <xdr:row>0</xdr:row>
          <xdr:rowOff>0</xdr:rowOff>
        </xdr:from>
        <xdr:to>
          <xdr:col>4</xdr:col>
          <xdr:colOff>1857375</xdr:colOff>
          <xdr:row>1</xdr:row>
          <xdr:rowOff>19050</xdr:rowOff>
        </xdr:to>
        <xdr:sp macro="" textlink="">
          <xdr:nvSpPr>
            <xdr:cNvPr id="1029" name="sb_mois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1609725</xdr:colOff>
          <xdr:row>0</xdr:row>
          <xdr:rowOff>19050</xdr:rowOff>
        </xdr:from>
        <xdr:to>
          <xdr:col>6</xdr:col>
          <xdr:colOff>19050</xdr:colOff>
          <xdr:row>1</xdr:row>
          <xdr:rowOff>38100</xdr:rowOff>
        </xdr:to>
        <xdr:sp macro="" textlink="">
          <xdr:nvSpPr>
            <xdr:cNvPr id="1031" name="sb_année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hilippe Bouillaud" id="{B1D04F32-A69E-438F-AC7E-30BDC7FBD7D6}" userId="ca6939c9fddbeb72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G35" totalsRowShown="0" headerRowDxfId="34" tableBorderDxfId="33">
  <autoFilter ref="B4:G3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Jour" dataDxfId="32">
      <calculatedColumnFormula>TEXT('Feuille 1.1'!$C5,"jjjj")</calculatedColumnFormula>
    </tableColumn>
    <tableColumn id="2" xr3:uid="{00000000-0010-0000-0000-000002000000}" name="Date de prise de service" dataDxfId="31" dataCellStyle="Date">
      <calculatedColumnFormula>C4+1</calculatedColumnFormula>
    </tableColumn>
    <tableColumn id="3" xr3:uid="{00000000-0010-0000-0000-000003000000}" name="Heures de prise de service" dataDxfId="30" dataCellStyle="Accent5"/>
    <tableColumn id="4" xr3:uid="{00000000-0010-0000-0000-000004000000}" name="Heures de fin de service" dataDxfId="29" dataCellStyle="Accent5"/>
    <tableColumn id="5" xr3:uid="{00000000-0010-0000-0000-000005000000}" name="Date de fin de service" dataDxfId="28" dataCellStyle="Date">
      <calculatedColumnFormula>C5+1</calculatedColumnFormula>
    </tableColumn>
    <tableColumn id="6" xr3:uid="{00000000-0010-0000-0000-000006000000}" name="Jour2" dataDxfId="27">
      <calculatedColumnFormula>TEXT('Feuille 1.1'!$F5,"jjjj")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D8" totalsRowShown="0" headerRowBorderDxfId="5" tableBorderDxfId="4">
  <autoFilter ref="A1:D8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100-000001000000}" name="Jour" dataDxfId="3"/>
    <tableColumn id="2" xr3:uid="{00000000-0010-0000-0100-000002000000}" name="Heures de prise de service" dataDxfId="2" dataCellStyle="Accent5"/>
    <tableColumn id="3" xr3:uid="{00000000-0010-0000-0100-000003000000}" name="Heures de fin de service" dataDxfId="1" dataCellStyle="Accent5"/>
    <tableColumn id="4" xr3:uid="{00000000-0010-0000-0100-000004000000}" name="Jour 2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0.79998168889431442"/>
    <pageSetUpPr fitToPage="1"/>
  </sheetPr>
  <dimension ref="B1:P39"/>
  <sheetViews>
    <sheetView showGridLines="0" showZeros="0" tabSelected="1" topLeftCell="E22" zoomScaleNormal="100" workbookViewId="0">
      <selection activeCell="L14" sqref="L14"/>
    </sheetView>
  </sheetViews>
  <sheetFormatPr baseColWidth="10" defaultColWidth="10.28515625" defaultRowHeight="30" customHeight="1" x14ac:dyDescent="0.25"/>
  <cols>
    <col min="1" max="1" width="3" customWidth="1"/>
    <col min="2" max="2" width="22.140625" customWidth="1"/>
    <col min="3" max="3" width="28.140625" customWidth="1"/>
    <col min="4" max="4" width="30.85546875" customWidth="1"/>
    <col min="5" max="5" width="28" customWidth="1"/>
    <col min="6" max="6" width="26.42578125" customWidth="1"/>
    <col min="7" max="7" width="20.28515625" customWidth="1"/>
    <col min="8" max="8" width="13.7109375" customWidth="1"/>
    <col min="9" max="9" width="15.28515625" style="4" customWidth="1"/>
    <col min="10" max="15" width="15.28515625" customWidth="1"/>
  </cols>
  <sheetData>
    <row r="1" spans="2:16" ht="30" customHeight="1" x14ac:dyDescent="0.45">
      <c r="C1" s="67" t="s">
        <v>23</v>
      </c>
      <c r="D1" s="68"/>
      <c r="E1" s="24" t="str">
        <f>TEXT($C$5,"mmmm")</f>
        <v>avril</v>
      </c>
      <c r="F1" s="24" t="str">
        <f>TEXT($C$5,"aaaa")</f>
        <v>2019</v>
      </c>
      <c r="G1" s="1"/>
      <c r="H1" s="2"/>
      <c r="I1" s="3"/>
    </row>
    <row r="2" spans="2:16" s="5" customFormat="1" ht="42.75" customHeight="1" thickBot="1" x14ac:dyDescent="0.3">
      <c r="B2"/>
      <c r="C2" s="72" t="s">
        <v>0</v>
      </c>
      <c r="D2" s="73"/>
      <c r="E2" s="73"/>
      <c r="F2" s="73"/>
      <c r="G2" s="20"/>
      <c r="H2" s="20"/>
      <c r="I2" s="4"/>
    </row>
    <row r="3" spans="2:16" ht="30" customHeight="1" thickTop="1" x14ac:dyDescent="0.55000000000000004">
      <c r="B3" s="6" t="s">
        <v>1</v>
      </c>
      <c r="C3" s="69" t="s">
        <v>2</v>
      </c>
      <c r="D3" s="69"/>
      <c r="E3" s="7"/>
      <c r="I3" s="64" t="s">
        <v>25</v>
      </c>
      <c r="J3" s="65"/>
      <c r="K3" s="65"/>
      <c r="L3" s="65"/>
      <c r="M3" s="65"/>
      <c r="N3" s="65"/>
      <c r="O3" s="66"/>
    </row>
    <row r="4" spans="2:16" ht="29.25" customHeight="1" thickBot="1" x14ac:dyDescent="0.3">
      <c r="B4" s="34" t="s">
        <v>3</v>
      </c>
      <c r="C4" s="35" t="s">
        <v>4</v>
      </c>
      <c r="D4" s="36" t="s">
        <v>5</v>
      </c>
      <c r="E4" s="37" t="s">
        <v>6</v>
      </c>
      <c r="F4" s="38" t="s">
        <v>7</v>
      </c>
      <c r="G4" s="39" t="s">
        <v>8</v>
      </c>
      <c r="H4" s="31"/>
      <c r="I4" s="56" t="s">
        <v>26</v>
      </c>
      <c r="J4" s="57" t="s">
        <v>30</v>
      </c>
      <c r="K4" s="57" t="s">
        <v>31</v>
      </c>
      <c r="L4" s="57" t="s">
        <v>28</v>
      </c>
      <c r="M4" s="57" t="s">
        <v>27</v>
      </c>
      <c r="N4" s="57" t="s">
        <v>29</v>
      </c>
      <c r="O4" s="58" t="s">
        <v>32</v>
      </c>
    </row>
    <row r="5" spans="2:16" ht="29.25" customHeight="1" thickTop="1" x14ac:dyDescent="0.25">
      <c r="B5" s="32" t="str">
        <f>TEXT('Feuille 1.1'!$C5,"jjjj")</f>
        <v>lundi</v>
      </c>
      <c r="C5" s="25">
        <v>43556</v>
      </c>
      <c r="D5" s="26">
        <v>0.72916666666666663</v>
      </c>
      <c r="E5" s="26">
        <v>0.33333333333333331</v>
      </c>
      <c r="F5" s="25">
        <f t="shared" ref="F5:F35" si="0">C5+1</f>
        <v>43557</v>
      </c>
      <c r="G5" s="33" t="str">
        <f>TEXT('Feuille 1.1'!$F5,"jjjj")</f>
        <v>mardi</v>
      </c>
      <c r="H5" s="10"/>
      <c r="I5" s="48">
        <f>IF(AND(D5&lt;&gt;"",E5&lt;&gt;""),'Feuille 1.1'!$F5+'Feuille 1.1'!$E5-('Feuille 1.1'!$C5+'Feuille 1.1'!$D5),0)</f>
        <v>0.60416666667151731</v>
      </c>
      <c r="J5" s="77">
        <v>0.22916666666666666</v>
      </c>
      <c r="K5" s="77">
        <v>0.375</v>
      </c>
      <c r="L5" s="49"/>
      <c r="M5" s="49"/>
      <c r="N5" s="77">
        <v>0.33333333333333331</v>
      </c>
      <c r="O5" s="77">
        <v>0.27083333333333331</v>
      </c>
      <c r="P5" s="47"/>
    </row>
    <row r="6" spans="2:16" ht="29.25" customHeight="1" x14ac:dyDescent="0.25">
      <c r="B6" s="32" t="str">
        <f>TEXT('Feuille 1.1'!$C6,"jjjj")</f>
        <v>mardi</v>
      </c>
      <c r="C6" s="25">
        <f>C5+1</f>
        <v>43557</v>
      </c>
      <c r="D6" s="26">
        <v>0.72916666666666663</v>
      </c>
      <c r="E6" s="26">
        <v>0.33333333333333331</v>
      </c>
      <c r="F6" s="25">
        <f t="shared" si="0"/>
        <v>43558</v>
      </c>
      <c r="G6" s="33" t="str">
        <f>TEXT('Feuille 1.1'!$F6,"jjjj")</f>
        <v>mercredi</v>
      </c>
      <c r="H6" s="9"/>
      <c r="I6" s="50">
        <f>IF(AND(D6&lt;&gt;"",E6&lt;&gt;""),'Feuille 1.1'!$F6+'Feuille 1.1'!$E6-('Feuille 1.1'!$C6+'Feuille 1.1'!$D6),0)</f>
        <v>0.60416666667151731</v>
      </c>
      <c r="J6" s="51"/>
      <c r="K6" s="51"/>
      <c r="L6" s="51"/>
      <c r="M6" s="51"/>
      <c r="N6" s="51"/>
      <c r="O6" s="52"/>
    </row>
    <row r="7" spans="2:16" ht="29.25" customHeight="1" x14ac:dyDescent="0.25">
      <c r="B7" s="32" t="str">
        <f>TEXT('Feuille 1.1'!$C7,"jjjj")</f>
        <v>mercredi</v>
      </c>
      <c r="C7" s="25">
        <f t="shared" ref="C7:C35" si="1">C6+1</f>
        <v>43558</v>
      </c>
      <c r="D7" s="26">
        <v>0.72916666666666663</v>
      </c>
      <c r="E7" s="26">
        <v>0.33333333333333331</v>
      </c>
      <c r="F7" s="25">
        <f t="shared" si="0"/>
        <v>43559</v>
      </c>
      <c r="G7" s="33" t="str">
        <f>TEXT('Feuille 1.1'!$F7,"jjjj")</f>
        <v>jeudi</v>
      </c>
      <c r="H7" s="9"/>
      <c r="I7" s="50">
        <f>IF(AND(D7&lt;&gt;"",E7&lt;&gt;""),'Feuille 1.1'!$F7+'Feuille 1.1'!$E7-('Feuille 1.1'!$C7+'Feuille 1.1'!$D7),0)</f>
        <v>0.60416666667151731</v>
      </c>
      <c r="J7" s="51"/>
      <c r="K7" s="51"/>
      <c r="L7" s="51"/>
      <c r="M7" s="51"/>
      <c r="N7" s="51"/>
      <c r="O7" s="52"/>
    </row>
    <row r="8" spans="2:16" ht="29.25" customHeight="1" x14ac:dyDescent="0.25">
      <c r="B8" s="32" t="str">
        <f>TEXT('Feuille 1.1'!$C8,"jjjj")</f>
        <v>jeudi</v>
      </c>
      <c r="C8" s="25">
        <f t="shared" si="1"/>
        <v>43559</v>
      </c>
      <c r="D8" s="26">
        <v>0.72916666666666663</v>
      </c>
      <c r="E8" s="26">
        <v>0.33333333333333331</v>
      </c>
      <c r="F8" s="25">
        <f t="shared" si="0"/>
        <v>43560</v>
      </c>
      <c r="G8" s="33" t="str">
        <f>TEXT('Feuille 1.1'!$F8,"jjjj")</f>
        <v>vendredi</v>
      </c>
      <c r="H8" s="9"/>
      <c r="I8" s="50">
        <f>IF(AND(D8&lt;&gt;"",E8&lt;&gt;""),'Feuille 1.1'!$F8+'Feuille 1.1'!$E8-('Feuille 1.1'!$C8+'Feuille 1.1'!$D8),0)</f>
        <v>0.60416666667151731</v>
      </c>
      <c r="J8" s="51"/>
      <c r="K8" s="51"/>
      <c r="L8" s="51"/>
      <c r="M8" s="51"/>
      <c r="N8" s="51"/>
      <c r="O8" s="52"/>
    </row>
    <row r="9" spans="2:16" ht="29.25" customHeight="1" x14ac:dyDescent="0.25">
      <c r="B9" s="32" t="str">
        <f>TEXT('Feuille 1.1'!$C9,"jjjj")</f>
        <v>vendredi</v>
      </c>
      <c r="C9" s="25">
        <f t="shared" si="1"/>
        <v>43560</v>
      </c>
      <c r="D9" s="26">
        <v>0.72916666666666663</v>
      </c>
      <c r="E9" s="26">
        <v>0</v>
      </c>
      <c r="F9" s="25">
        <f t="shared" si="0"/>
        <v>43561</v>
      </c>
      <c r="G9" s="33" t="str">
        <f>TEXT('Feuille 1.1'!$F9,"jjjj")</f>
        <v>samedi</v>
      </c>
      <c r="H9" s="9"/>
      <c r="I9" s="50">
        <f>IF(AND(D9&lt;&gt;"",E9&lt;&gt;""),'Feuille 1.1'!$F9+'Feuille 1.1'!$E9-('Feuille 1.1'!$C9+'Feuille 1.1'!$D9),0)</f>
        <v>0.27083333333575865</v>
      </c>
      <c r="J9" s="51"/>
      <c r="K9" s="51"/>
      <c r="L9" s="51"/>
      <c r="M9" s="51"/>
      <c r="N9" s="51"/>
      <c r="O9" s="52"/>
    </row>
    <row r="10" spans="2:16" ht="29.25" customHeight="1" x14ac:dyDescent="0.25">
      <c r="B10" s="32" t="str">
        <f>TEXT('Feuille 1.1'!$C10,"jjjj")</f>
        <v>samedi</v>
      </c>
      <c r="C10" s="25">
        <f t="shared" si="1"/>
        <v>43561</v>
      </c>
      <c r="D10" s="26">
        <v>0</v>
      </c>
      <c r="E10" s="26">
        <v>0</v>
      </c>
      <c r="F10" s="25">
        <f t="shared" si="0"/>
        <v>43562</v>
      </c>
      <c r="G10" s="33" t="str">
        <f>TEXT('Feuille 1.1'!$F10,"jjjj")</f>
        <v>dimanche</v>
      </c>
      <c r="H10" s="9"/>
      <c r="I10" s="50">
        <f>IF(AND(D10&lt;&gt;"",E10&lt;&gt;""),'Feuille 1.1'!$F10+'Feuille 1.1'!$E10-('Feuille 1.1'!$C10+'Feuille 1.1'!$D10),0)</f>
        <v>1</v>
      </c>
      <c r="J10" s="51"/>
      <c r="K10" s="51"/>
      <c r="L10" s="76">
        <v>1</v>
      </c>
      <c r="M10" s="63">
        <v>1</v>
      </c>
      <c r="N10" s="51"/>
      <c r="O10" s="52"/>
    </row>
    <row r="11" spans="2:16" ht="29.25" customHeight="1" x14ac:dyDescent="0.25">
      <c r="B11" s="32" t="str">
        <f>TEXT('Feuille 1.1'!$C11,"jjjj")</f>
        <v>dimanche</v>
      </c>
      <c r="C11" s="27">
        <f t="shared" si="1"/>
        <v>43562</v>
      </c>
      <c r="D11" s="45">
        <v>0</v>
      </c>
      <c r="E11" s="45">
        <v>0.33333333333333331</v>
      </c>
      <c r="F11" s="27">
        <f t="shared" si="0"/>
        <v>43563</v>
      </c>
      <c r="G11" s="33" t="str">
        <f>TEXT('Feuille 1.1'!$F11,"jjjj")</f>
        <v>lundi</v>
      </c>
      <c r="H11" s="9"/>
      <c r="I11" s="50">
        <f>IF(AND(D11&lt;&gt;"",E11&lt;&gt;""),'Feuille 1.1'!$F11+'Feuille 1.1'!$E11-('Feuille 1.1'!$C11+'Feuille 1.1'!$D11),0)</f>
        <v>1.3333333333357587</v>
      </c>
      <c r="J11" s="51"/>
      <c r="K11" s="51"/>
      <c r="L11" s="51"/>
      <c r="M11" s="51"/>
      <c r="N11" s="51"/>
      <c r="O11" s="52"/>
    </row>
    <row r="12" spans="2:16" ht="29.25" customHeight="1" x14ac:dyDescent="0.25">
      <c r="B12" s="32" t="str">
        <f>TEXT('Feuille 1.1'!$C12,"jjjj")</f>
        <v>lundi</v>
      </c>
      <c r="C12" s="27">
        <f t="shared" si="1"/>
        <v>43563</v>
      </c>
      <c r="D12" s="75"/>
      <c r="E12" s="75"/>
      <c r="F12" s="27">
        <f t="shared" si="0"/>
        <v>43564</v>
      </c>
      <c r="G12" s="33" t="str">
        <f>TEXT('Feuille 1.1'!$F12,"jjjj")</f>
        <v>mardi</v>
      </c>
      <c r="H12" s="9"/>
      <c r="I12" s="50">
        <f>IF(AND(D12&lt;&gt;"",E12&lt;&gt;""),'Feuille 1.1'!$F12+'Feuille 1.1'!$E12-('Feuille 1.1'!$C12+'Feuille 1.1'!$D12),0)</f>
        <v>0</v>
      </c>
      <c r="J12" s="51"/>
      <c r="K12" s="51"/>
      <c r="L12" s="51"/>
      <c r="M12" s="51"/>
      <c r="N12" s="51"/>
      <c r="O12" s="52"/>
    </row>
    <row r="13" spans="2:16" ht="29.25" customHeight="1" x14ac:dyDescent="0.25">
      <c r="B13" s="32" t="str">
        <f>TEXT('Feuille 1.1'!$C13,"jjjj")</f>
        <v>mardi</v>
      </c>
      <c r="C13" s="27">
        <f t="shared" si="1"/>
        <v>43564</v>
      </c>
      <c r="D13" s="75"/>
      <c r="E13" s="75"/>
      <c r="F13" s="27">
        <f t="shared" si="0"/>
        <v>43565</v>
      </c>
      <c r="G13" s="33" t="str">
        <f>TEXT('Feuille 1.1'!$F13,"jjjj")</f>
        <v>mercredi</v>
      </c>
      <c r="H13" s="9"/>
      <c r="I13" s="50">
        <f>IF(AND(D13&lt;&gt;"",E13&lt;&gt;""),'Feuille 1.1'!$F13+'Feuille 1.1'!$E13-('Feuille 1.1'!$C13+'Feuille 1.1'!$D13),0)</f>
        <v>0</v>
      </c>
      <c r="J13" s="51"/>
      <c r="K13" s="51"/>
      <c r="L13" s="51"/>
      <c r="M13" s="51"/>
      <c r="N13" s="51"/>
      <c r="O13" s="52"/>
    </row>
    <row r="14" spans="2:16" ht="29.25" customHeight="1" x14ac:dyDescent="0.25">
      <c r="B14" s="32" t="str">
        <f>TEXT('Feuille 1.1'!$C14,"jjjj")</f>
        <v>mercredi</v>
      </c>
      <c r="C14" s="25">
        <f t="shared" si="1"/>
        <v>43565</v>
      </c>
      <c r="D14" s="74"/>
      <c r="E14" s="74"/>
      <c r="F14" s="25">
        <f t="shared" si="0"/>
        <v>43566</v>
      </c>
      <c r="G14" s="33" t="str">
        <f>TEXT('Feuille 1.1'!$F14,"jjjj")</f>
        <v>jeudi</v>
      </c>
      <c r="H14" s="9"/>
      <c r="I14" s="50">
        <f>IF(AND(D14&lt;&gt;"",E14&lt;&gt;""),'Feuille 1.1'!$F14+'Feuille 1.1'!$E14-('Feuille 1.1'!$C14+'Feuille 1.1'!$D14),0)</f>
        <v>0</v>
      </c>
      <c r="J14" s="51"/>
      <c r="K14" s="51"/>
      <c r="L14" s="51"/>
      <c r="M14" s="51"/>
      <c r="N14" s="51"/>
      <c r="O14" s="52"/>
    </row>
    <row r="15" spans="2:16" ht="29.25" customHeight="1" x14ac:dyDescent="0.25">
      <c r="B15" s="32" t="str">
        <f>TEXT('Feuille 1.1'!$C15,"jjjj")</f>
        <v>jeudi</v>
      </c>
      <c r="C15" s="25">
        <f t="shared" si="1"/>
        <v>43566</v>
      </c>
      <c r="D15" s="74"/>
      <c r="E15" s="74"/>
      <c r="F15" s="25">
        <f t="shared" si="0"/>
        <v>43567</v>
      </c>
      <c r="G15" s="33" t="str">
        <f>TEXT('Feuille 1.1'!$F15,"jjjj")</f>
        <v>vendredi</v>
      </c>
      <c r="H15" s="9"/>
      <c r="I15" s="50">
        <f>IF(AND(D15&lt;&gt;"",E15&lt;&gt;""),'Feuille 1.1'!$F15+'Feuille 1.1'!$E15-('Feuille 1.1'!$C15+'Feuille 1.1'!$D15),0)</f>
        <v>0</v>
      </c>
      <c r="J15" s="51"/>
      <c r="K15" s="51"/>
      <c r="L15" s="51"/>
      <c r="M15" s="51"/>
      <c r="N15" s="51"/>
      <c r="O15" s="52"/>
    </row>
    <row r="16" spans="2:16" ht="29.25" customHeight="1" x14ac:dyDescent="0.25">
      <c r="B16" s="32" t="str">
        <f>TEXT('Feuille 1.1'!$C16,"jjjj")</f>
        <v>vendredi</v>
      </c>
      <c r="C16" s="25">
        <f t="shared" si="1"/>
        <v>43567</v>
      </c>
      <c r="D16" s="74"/>
      <c r="E16" s="74"/>
      <c r="F16" s="25">
        <f t="shared" si="0"/>
        <v>43568</v>
      </c>
      <c r="G16" s="33" t="str">
        <f>TEXT('Feuille 1.1'!$F16,"jjjj")</f>
        <v>samedi</v>
      </c>
      <c r="H16" s="9"/>
      <c r="I16" s="50">
        <f>IF(AND(D16&lt;&gt;"",E16&lt;&gt;""),'Feuille 1.1'!$F16+'Feuille 1.1'!$E16-('Feuille 1.1'!$C16+'Feuille 1.1'!$D16),0)</f>
        <v>0</v>
      </c>
      <c r="J16" s="51"/>
      <c r="K16" s="51"/>
      <c r="L16" s="51"/>
      <c r="M16" s="51"/>
      <c r="N16" s="51"/>
      <c r="O16" s="52"/>
    </row>
    <row r="17" spans="2:15" ht="29.25" customHeight="1" x14ac:dyDescent="0.25">
      <c r="B17" s="32" t="str">
        <f>TEXT('Feuille 1.1'!$C17,"jjjj")</f>
        <v>samedi</v>
      </c>
      <c r="C17" s="25">
        <f t="shared" si="1"/>
        <v>43568</v>
      </c>
      <c r="D17" s="26">
        <v>0.33333333333333331</v>
      </c>
      <c r="E17" s="26">
        <v>0</v>
      </c>
      <c r="F17" s="25">
        <f t="shared" si="0"/>
        <v>43569</v>
      </c>
      <c r="G17" s="33" t="str">
        <f>TEXT('Feuille 1.1'!$F17,"jjjj")</f>
        <v>dimanche</v>
      </c>
      <c r="H17" s="9"/>
      <c r="I17" s="50">
        <f>IF(AND(D17&lt;&gt;"",E17&lt;&gt;""),'Feuille 1.1'!$F17+'Feuille 1.1'!$E17-('Feuille 1.1'!$C17+'Feuille 1.1'!$D17),0)</f>
        <v>0.66666666666424135</v>
      </c>
      <c r="J17" s="51"/>
      <c r="K17" s="51"/>
      <c r="L17" s="51"/>
      <c r="M17" s="51"/>
      <c r="N17" s="51"/>
      <c r="O17" s="52"/>
    </row>
    <row r="18" spans="2:15" ht="29.25" customHeight="1" x14ac:dyDescent="0.25">
      <c r="B18" s="32" t="str">
        <f>TEXT('Feuille 1.1'!$C18,"jjjj")</f>
        <v>dimanche</v>
      </c>
      <c r="C18" s="25">
        <f t="shared" si="1"/>
        <v>43569</v>
      </c>
      <c r="D18" s="26">
        <v>0</v>
      </c>
      <c r="E18" s="26">
        <v>0.33333333333333331</v>
      </c>
      <c r="F18" s="25">
        <f t="shared" si="0"/>
        <v>43570</v>
      </c>
      <c r="G18" s="33" t="str">
        <f>TEXT('Feuille 1.1'!$F18,"jjjj")</f>
        <v>lundi</v>
      </c>
      <c r="H18" s="9"/>
      <c r="I18" s="50">
        <f>IF(AND(D18&lt;&gt;"",E18&lt;&gt;""),'Feuille 1.1'!$F18+'Feuille 1.1'!$E18-('Feuille 1.1'!$C18+'Feuille 1.1'!$D18),0)</f>
        <v>1.3333333333357587</v>
      </c>
      <c r="J18" s="51"/>
      <c r="K18" s="51"/>
      <c r="L18" s="51"/>
      <c r="M18" s="51"/>
      <c r="N18" s="51"/>
      <c r="O18" s="52"/>
    </row>
    <row r="19" spans="2:15" ht="29.25" customHeight="1" x14ac:dyDescent="0.25">
      <c r="B19" s="32" t="str">
        <f>TEXT('Feuille 1.1'!$C19,"jjjj")</f>
        <v>lundi</v>
      </c>
      <c r="C19" s="25">
        <f t="shared" si="1"/>
        <v>43570</v>
      </c>
      <c r="D19" s="28">
        <v>0.72916666666666663</v>
      </c>
      <c r="E19" s="28">
        <v>0.33333333333333331</v>
      </c>
      <c r="F19" s="25">
        <f t="shared" si="0"/>
        <v>43571</v>
      </c>
      <c r="G19" s="33" t="str">
        <f>TEXT('Feuille 1.1'!$F19,"jjjj")</f>
        <v>mardi</v>
      </c>
      <c r="H19" s="9"/>
      <c r="I19" s="50">
        <f>IF(AND(D19&lt;&gt;"",E19&lt;&gt;""),'Feuille 1.1'!$F19+'Feuille 1.1'!$E19-('Feuille 1.1'!$C19+'Feuille 1.1'!$D19),0)</f>
        <v>0.60416666667151731</v>
      </c>
      <c r="J19" s="51"/>
      <c r="K19" s="51"/>
      <c r="L19" s="51"/>
      <c r="M19" s="51"/>
      <c r="N19" s="51"/>
      <c r="O19" s="52"/>
    </row>
    <row r="20" spans="2:15" ht="35.1" customHeight="1" x14ac:dyDescent="0.25">
      <c r="B20" s="32" t="str">
        <f>TEXT('Feuille 1.1'!$C20,"jjjj")</f>
        <v>mardi</v>
      </c>
      <c r="C20" s="25">
        <f t="shared" si="1"/>
        <v>43571</v>
      </c>
      <c r="D20" s="28">
        <v>0.72916666666666663</v>
      </c>
      <c r="E20" s="28">
        <v>0.33333333333333331</v>
      </c>
      <c r="F20" s="25">
        <f t="shared" si="0"/>
        <v>43572</v>
      </c>
      <c r="G20" s="33" t="str">
        <f>TEXT('Feuille 1.1'!$F20,"jjjj")</f>
        <v>mercredi</v>
      </c>
      <c r="H20" s="9"/>
      <c r="I20" s="50">
        <f>IF(AND(D20&lt;&gt;"",E20&lt;&gt;""),'Feuille 1.1'!$F20+'Feuille 1.1'!$E20-('Feuille 1.1'!$C20+'Feuille 1.1'!$D20),0)</f>
        <v>0.60416666667151731</v>
      </c>
      <c r="J20" s="51"/>
      <c r="K20" s="51"/>
      <c r="L20" s="51"/>
      <c r="M20" s="51"/>
      <c r="N20" s="51"/>
      <c r="O20" s="52"/>
    </row>
    <row r="21" spans="2:15" ht="35.1" customHeight="1" x14ac:dyDescent="0.25">
      <c r="B21" s="32" t="str">
        <f>TEXT('Feuille 1.1'!$C21,"jjjj")</f>
        <v>mercredi</v>
      </c>
      <c r="C21" s="25">
        <f t="shared" si="1"/>
        <v>43572</v>
      </c>
      <c r="D21" s="26">
        <v>0.72916666666666663</v>
      </c>
      <c r="E21" s="26">
        <v>0.33333333333333331</v>
      </c>
      <c r="F21" s="25">
        <f t="shared" si="0"/>
        <v>43573</v>
      </c>
      <c r="G21" s="33" t="str">
        <f>TEXT('Feuille 1.1'!$F21,"jjjj")</f>
        <v>jeudi</v>
      </c>
      <c r="H21" s="9"/>
      <c r="I21" s="50">
        <f>IF(AND(D21&lt;&gt;"",E21&lt;&gt;""),'Feuille 1.1'!$F21+'Feuille 1.1'!$E21-('Feuille 1.1'!$C21+'Feuille 1.1'!$D21),0)</f>
        <v>0.60416666667151731</v>
      </c>
      <c r="J21" s="51"/>
      <c r="K21" s="51"/>
      <c r="L21" s="51"/>
      <c r="M21" s="51"/>
      <c r="N21" s="51"/>
      <c r="O21" s="52"/>
    </row>
    <row r="22" spans="2:15" ht="35.1" customHeight="1" x14ac:dyDescent="0.25">
      <c r="B22" s="32" t="str">
        <f>TEXT('Feuille 1.1'!$C22,"jjjj")</f>
        <v>jeudi</v>
      </c>
      <c r="C22" s="25">
        <f t="shared" si="1"/>
        <v>43573</v>
      </c>
      <c r="D22" s="26">
        <v>0.72916666666666663</v>
      </c>
      <c r="E22" s="26">
        <v>0.33333333333333331</v>
      </c>
      <c r="F22" s="25">
        <f t="shared" si="0"/>
        <v>43574</v>
      </c>
      <c r="G22" s="33" t="str">
        <f>TEXT('Feuille 1.1'!$F22,"jjjj")</f>
        <v>vendredi</v>
      </c>
      <c r="H22" s="9"/>
      <c r="I22" s="50">
        <f>IF(AND(D22&lt;&gt;"",E22&lt;&gt;""),'Feuille 1.1'!$F22+'Feuille 1.1'!$E22-('Feuille 1.1'!$C22+'Feuille 1.1'!$D22),0)</f>
        <v>0.60416666667151731</v>
      </c>
      <c r="J22" s="51"/>
      <c r="K22" s="51"/>
      <c r="L22" s="51"/>
      <c r="M22" s="51"/>
      <c r="N22" s="51"/>
      <c r="O22" s="52"/>
    </row>
    <row r="23" spans="2:15" ht="30" customHeight="1" x14ac:dyDescent="0.25">
      <c r="B23" s="32" t="str">
        <f>TEXT('Feuille 1.1'!$C23,"jjjj")</f>
        <v>vendredi</v>
      </c>
      <c r="C23" s="25">
        <f t="shared" si="1"/>
        <v>43574</v>
      </c>
      <c r="D23" s="26">
        <v>0.72916666666666663</v>
      </c>
      <c r="E23" s="26">
        <v>0</v>
      </c>
      <c r="F23" s="25">
        <f t="shared" si="0"/>
        <v>43575</v>
      </c>
      <c r="G23" s="33" t="str">
        <f>TEXT('Feuille 1.1'!$F23,"jjjj")</f>
        <v>samedi</v>
      </c>
      <c r="H23" s="9"/>
      <c r="I23" s="50">
        <f>IF(AND(D23&lt;&gt;"",E23&lt;&gt;""),'Feuille 1.1'!$F23+'Feuille 1.1'!$E23-('Feuille 1.1'!$C23+'Feuille 1.1'!$D23),0)</f>
        <v>0.27083333333575865</v>
      </c>
      <c r="J23" s="51"/>
      <c r="K23" s="51"/>
      <c r="L23" s="51"/>
      <c r="M23" s="51"/>
      <c r="N23" s="51"/>
      <c r="O23" s="52"/>
    </row>
    <row r="24" spans="2:15" ht="30" customHeight="1" x14ac:dyDescent="0.25">
      <c r="B24" s="32" t="str">
        <f>TEXT('Feuille 1.1'!$C24,"jjjj")</f>
        <v>samedi</v>
      </c>
      <c r="C24" s="29">
        <f t="shared" si="1"/>
        <v>43575</v>
      </c>
      <c r="D24" s="26">
        <v>0</v>
      </c>
      <c r="E24" s="26">
        <v>0</v>
      </c>
      <c r="F24" s="29">
        <f t="shared" si="0"/>
        <v>43576</v>
      </c>
      <c r="G24" s="33" t="str">
        <f>TEXT('Feuille 1.1'!$F24,"jjjj")</f>
        <v>dimanche</v>
      </c>
      <c r="H24" s="9"/>
      <c r="I24" s="50">
        <f>IF(AND(D24&lt;&gt;"",E24&lt;&gt;""),'Feuille 1.1'!$F24+'Feuille 1.1'!$E24-('Feuille 1.1'!$C24+'Feuille 1.1'!$D24),0)</f>
        <v>1</v>
      </c>
      <c r="J24" s="51"/>
      <c r="K24" s="51"/>
      <c r="L24" s="76">
        <v>1</v>
      </c>
      <c r="M24" s="76">
        <v>1</v>
      </c>
      <c r="N24" s="51"/>
      <c r="O24" s="52"/>
    </row>
    <row r="25" spans="2:15" ht="30" customHeight="1" x14ac:dyDescent="0.25">
      <c r="B25" s="32" t="str">
        <f>TEXT('Feuille 1.1'!$C25,"jjjj")</f>
        <v>dimanche</v>
      </c>
      <c r="C25" s="29">
        <f t="shared" si="1"/>
        <v>43576</v>
      </c>
      <c r="D25" s="26">
        <v>0</v>
      </c>
      <c r="E25" s="26">
        <v>0.33333333333333331</v>
      </c>
      <c r="F25" s="29">
        <f t="shared" si="0"/>
        <v>43577</v>
      </c>
      <c r="G25" s="33" t="str">
        <f>TEXT('Feuille 1.1'!$F25,"jjjj")</f>
        <v>lundi</v>
      </c>
      <c r="H25" s="9"/>
      <c r="I25" s="50">
        <f>IF(AND(D25&lt;&gt;"",E25&lt;&gt;""),'Feuille 1.1'!$F25+'Feuille 1.1'!$E25-('Feuille 1.1'!$C25+'Feuille 1.1'!$D25),0)</f>
        <v>1.3333333333357587</v>
      </c>
      <c r="J25" s="51"/>
      <c r="K25" s="51"/>
      <c r="L25" s="51"/>
      <c r="M25" s="76">
        <v>1</v>
      </c>
      <c r="N25" s="51"/>
      <c r="O25" s="52"/>
    </row>
    <row r="26" spans="2:15" ht="30" customHeight="1" x14ac:dyDescent="0.25">
      <c r="B26" s="32" t="str">
        <f>TEXT('Feuille 1.1'!$C26,"jjjj")</f>
        <v>lundi</v>
      </c>
      <c r="C26" s="25">
        <f t="shared" si="1"/>
        <v>43577</v>
      </c>
      <c r="D26" s="28">
        <v>0.72916666666666663</v>
      </c>
      <c r="E26" s="28">
        <v>0.33333333333333331</v>
      </c>
      <c r="F26" s="25">
        <f t="shared" si="0"/>
        <v>43578</v>
      </c>
      <c r="G26" s="33" t="str">
        <f>TEXT('Feuille 1.1'!$F26,"jjjj")</f>
        <v>mardi</v>
      </c>
      <c r="H26" s="9"/>
      <c r="I26" s="50">
        <f>IF(AND(D26&lt;&gt;"",E26&lt;&gt;""),'Feuille 1.1'!$F26+'Feuille 1.1'!$E26-('Feuille 1.1'!$C26+'Feuille 1.1'!$D26),0)</f>
        <v>0.60416666667151731</v>
      </c>
      <c r="J26" s="51"/>
      <c r="K26" s="51"/>
      <c r="L26" s="51"/>
      <c r="M26" s="51"/>
      <c r="N26" s="51"/>
      <c r="O26" s="52"/>
    </row>
    <row r="27" spans="2:15" ht="30" customHeight="1" x14ac:dyDescent="0.25">
      <c r="B27" s="32" t="str">
        <f>TEXT('Feuille 1.1'!$C27,"jjjj")</f>
        <v>mardi</v>
      </c>
      <c r="C27" s="25">
        <f t="shared" si="1"/>
        <v>43578</v>
      </c>
      <c r="D27" s="28">
        <v>0.72916666666666663</v>
      </c>
      <c r="E27" s="28">
        <v>0.33333333333333331</v>
      </c>
      <c r="F27" s="25">
        <f t="shared" si="0"/>
        <v>43579</v>
      </c>
      <c r="G27" s="33" t="str">
        <f>TEXT('Feuille 1.1'!$F27,"jjjj")</f>
        <v>mercredi</v>
      </c>
      <c r="H27" s="9"/>
      <c r="I27" s="50">
        <f>IF(AND(D27&lt;&gt;"",E27&lt;&gt;""),'Feuille 1.1'!$F27+'Feuille 1.1'!$E27-('Feuille 1.1'!$C27+'Feuille 1.1'!$D27),0)</f>
        <v>0.60416666667151731</v>
      </c>
      <c r="J27" s="51"/>
      <c r="K27" s="51"/>
      <c r="L27" s="51"/>
      <c r="M27" s="51"/>
      <c r="N27" s="51"/>
      <c r="O27" s="52"/>
    </row>
    <row r="28" spans="2:15" ht="30" customHeight="1" x14ac:dyDescent="0.25">
      <c r="B28" s="32" t="str">
        <f>TEXT('Feuille 1.1'!$C28,"jjjj")</f>
        <v>mercredi</v>
      </c>
      <c r="C28" s="25">
        <f t="shared" si="1"/>
        <v>43579</v>
      </c>
      <c r="D28" s="78"/>
      <c r="E28" s="78"/>
      <c r="F28" s="25">
        <f t="shared" si="0"/>
        <v>43580</v>
      </c>
      <c r="G28" s="33" t="str">
        <f>TEXT('Feuille 1.1'!$F28,"jjjj")</f>
        <v>jeudi</v>
      </c>
      <c r="H28" s="9"/>
      <c r="I28" s="50">
        <f>IF(AND(D28&lt;&gt;"",E28&lt;&gt;""),'Feuille 1.1'!$F28+'Feuille 1.1'!$E28-('Feuille 1.1'!$C28+'Feuille 1.1'!$D28),0)</f>
        <v>0</v>
      </c>
      <c r="J28" s="51"/>
      <c r="K28" s="51"/>
      <c r="L28" s="51"/>
      <c r="M28" s="51"/>
      <c r="N28" s="51"/>
      <c r="O28" s="52"/>
    </row>
    <row r="29" spans="2:15" ht="30" customHeight="1" x14ac:dyDescent="0.25">
      <c r="B29" s="32" t="str">
        <f>TEXT('Feuille 1.1'!$C29,"jjjj")</f>
        <v>jeudi</v>
      </c>
      <c r="C29" s="25">
        <f t="shared" si="1"/>
        <v>43580</v>
      </c>
      <c r="D29" s="78"/>
      <c r="E29" s="78"/>
      <c r="F29" s="25">
        <f t="shared" si="0"/>
        <v>43581</v>
      </c>
      <c r="G29" s="33" t="str">
        <f>TEXT('Feuille 1.1'!$F29,"jjjj")</f>
        <v>vendredi</v>
      </c>
      <c r="H29" s="9"/>
      <c r="I29" s="50">
        <f>IF(AND(D29&lt;&gt;"",E29&lt;&gt;""),'Feuille 1.1'!$F29+'Feuille 1.1'!$E29-('Feuille 1.1'!$C29+'Feuille 1.1'!$D29),0)</f>
        <v>0</v>
      </c>
      <c r="J29" s="51"/>
      <c r="K29" s="51"/>
      <c r="L29" s="51"/>
      <c r="M29" s="51"/>
      <c r="N29" s="51"/>
      <c r="O29" s="52"/>
    </row>
    <row r="30" spans="2:15" ht="30" customHeight="1" x14ac:dyDescent="0.25">
      <c r="B30" s="32" t="str">
        <f>TEXT('Feuille 1.1'!$C30,"jjjj")</f>
        <v>vendredi</v>
      </c>
      <c r="C30" s="25">
        <f t="shared" si="1"/>
        <v>43581</v>
      </c>
      <c r="D30" s="26">
        <v>0.72916666666666663</v>
      </c>
      <c r="E30" s="26">
        <v>0</v>
      </c>
      <c r="F30" s="25">
        <f t="shared" si="0"/>
        <v>43582</v>
      </c>
      <c r="G30" s="33" t="str">
        <f>TEXT('Feuille 1.1'!$F30,"jjjj")</f>
        <v>samedi</v>
      </c>
      <c r="H30" s="9"/>
      <c r="I30" s="50">
        <f>IF(AND(D30&lt;&gt;"",E30&lt;&gt;""),'Feuille 1.1'!$F30+'Feuille 1.1'!$E30-('Feuille 1.1'!$C30+'Feuille 1.1'!$D30),0)</f>
        <v>0.27083333333575865</v>
      </c>
      <c r="J30" s="51"/>
      <c r="K30" s="51"/>
      <c r="L30" s="51"/>
      <c r="M30" s="51"/>
      <c r="N30" s="51"/>
      <c r="O30" s="52"/>
    </row>
    <row r="31" spans="2:15" ht="30" customHeight="1" x14ac:dyDescent="0.25">
      <c r="B31" s="32" t="str">
        <f>TEXT('Feuille 1.1'!$C31,"jjjj")</f>
        <v>samedi</v>
      </c>
      <c r="C31" s="25">
        <f t="shared" si="1"/>
        <v>43582</v>
      </c>
      <c r="D31" s="45">
        <v>0</v>
      </c>
      <c r="E31" s="26">
        <v>0</v>
      </c>
      <c r="F31" s="25">
        <f t="shared" si="0"/>
        <v>43583</v>
      </c>
      <c r="G31" s="33" t="str">
        <f>TEXT('Feuille 1.1'!$F31,"jjjj")</f>
        <v>dimanche</v>
      </c>
      <c r="H31" s="9"/>
      <c r="I31" s="50">
        <f>IF(AND(D31&lt;&gt;"",E31&lt;&gt;""),'Feuille 1.1'!$F31+'Feuille 1.1'!$E31-('Feuille 1.1'!$C31+'Feuille 1.1'!$D31),0)</f>
        <v>1</v>
      </c>
      <c r="J31" s="51"/>
      <c r="K31" s="51"/>
      <c r="L31" s="51"/>
      <c r="M31" s="51"/>
      <c r="N31" s="51"/>
      <c r="O31" s="52"/>
    </row>
    <row r="32" spans="2:15" ht="30" customHeight="1" x14ac:dyDescent="0.25">
      <c r="B32" s="32" t="str">
        <f>TEXT('Feuille 1.1'!$C32,"jjjj")</f>
        <v>dimanche</v>
      </c>
      <c r="C32" s="44">
        <f t="shared" si="1"/>
        <v>43583</v>
      </c>
      <c r="D32" s="45">
        <v>0</v>
      </c>
      <c r="E32" s="45">
        <v>0.33333333333333331</v>
      </c>
      <c r="F32" s="44">
        <f t="shared" si="0"/>
        <v>43584</v>
      </c>
      <c r="G32" s="33" t="str">
        <f>TEXT('Feuille 1.1'!$F32,"jjjj")</f>
        <v>lundi</v>
      </c>
      <c r="H32" s="9"/>
      <c r="I32" s="50">
        <f>IF(AND(D32&lt;&gt;"",E32&lt;&gt;""),'Feuille 1.1'!$F32+'Feuille 1.1'!$E32-('Feuille 1.1'!$C32+'Feuille 1.1'!$D32),0)</f>
        <v>1.3333333333357587</v>
      </c>
      <c r="J32" s="51"/>
      <c r="K32" s="51"/>
      <c r="L32" s="51"/>
      <c r="M32" s="51"/>
      <c r="N32" s="51"/>
      <c r="O32" s="52"/>
    </row>
    <row r="33" spans="2:15" ht="30" customHeight="1" x14ac:dyDescent="0.25">
      <c r="B33" s="32" t="str">
        <f>TEXT('Feuille 1.1'!$C33,"jjjj")</f>
        <v>lundi</v>
      </c>
      <c r="C33" s="25">
        <f t="shared" si="1"/>
        <v>43584</v>
      </c>
      <c r="D33" s="28">
        <v>0.72916666666666663</v>
      </c>
      <c r="E33" s="62">
        <v>0.33333333333333331</v>
      </c>
      <c r="F33" s="25">
        <f t="shared" si="0"/>
        <v>43585</v>
      </c>
      <c r="G33" s="33" t="str">
        <f>TEXT('Feuille 1.1'!$F33,"jjjj")</f>
        <v>mardi</v>
      </c>
      <c r="H33" s="9"/>
      <c r="I33" s="50">
        <f>IF(AND(D33&lt;&gt;"",E33&lt;&gt;""),'Feuille 1.1'!$F33+'Feuille 1.1'!$E33-('Feuille 1.1'!$C33+'Feuille 1.1'!$D33),0)</f>
        <v>0.60416666667151731</v>
      </c>
      <c r="J33" s="51"/>
      <c r="K33" s="51"/>
      <c r="L33" s="51"/>
      <c r="M33" s="51"/>
      <c r="N33" s="51"/>
      <c r="O33" s="52"/>
    </row>
    <row r="34" spans="2:15" ht="30" customHeight="1" x14ac:dyDescent="0.25">
      <c r="B34" s="32" t="str">
        <f>TEXT('Feuille 1.1'!$C34,"jjjj")</f>
        <v>mardi</v>
      </c>
      <c r="C34" s="25">
        <f t="shared" si="1"/>
        <v>43585</v>
      </c>
      <c r="D34" s="28">
        <v>0.72916666666666663</v>
      </c>
      <c r="E34" s="28">
        <v>0.33333333333333331</v>
      </c>
      <c r="F34" s="25">
        <f t="shared" si="0"/>
        <v>43586</v>
      </c>
      <c r="G34" s="33" t="str">
        <f>TEXT('Feuille 1.1'!$F34,"jjjj")</f>
        <v>mercredi</v>
      </c>
      <c r="H34" s="9"/>
      <c r="I34" s="50">
        <f>IF(AND(D34&lt;&gt;"",E34&lt;&gt;""),'Feuille 1.1'!$F34+'Feuille 1.1'!$E34-('Feuille 1.1'!$C34+'Feuille 1.1'!$D34),0)</f>
        <v>0.60416666667151731</v>
      </c>
      <c r="J34" s="51"/>
      <c r="K34" s="51"/>
      <c r="L34" s="51"/>
      <c r="M34" s="51"/>
      <c r="N34" s="51"/>
      <c r="O34" s="52"/>
    </row>
    <row r="35" spans="2:15" ht="30" customHeight="1" thickBot="1" x14ac:dyDescent="0.3">
      <c r="B35" s="32" t="str">
        <f>TEXT('Feuille 1.1'!$C35,"jjjj")</f>
        <v>mercredi</v>
      </c>
      <c r="C35" s="25">
        <f t="shared" si="1"/>
        <v>43586</v>
      </c>
      <c r="D35" s="26">
        <v>0.72916666666666663</v>
      </c>
      <c r="E35" s="26">
        <v>0.33333333333333331</v>
      </c>
      <c r="F35" s="25">
        <f t="shared" si="0"/>
        <v>43587</v>
      </c>
      <c r="G35" s="33" t="str">
        <f>TEXT('Feuille 1.1'!$F35,"jjjj")</f>
        <v>jeudi</v>
      </c>
      <c r="H35" s="9"/>
      <c r="I35" s="53">
        <f>IF(AND(D35&lt;&gt;"",E35&lt;&gt;""),'Feuille 1.1'!$F35+'Feuille 1.1'!$E35-('Feuille 1.1'!$C35+'Feuille 1.1'!$D35),0)</f>
        <v>0.60416666667151731</v>
      </c>
      <c r="J35" s="54"/>
      <c r="K35" s="54"/>
      <c r="L35" s="54"/>
      <c r="M35" s="54"/>
      <c r="N35" s="54"/>
      <c r="O35" s="55"/>
    </row>
    <row r="36" spans="2:15" ht="30" customHeight="1" thickTop="1" thickBot="1" x14ac:dyDescent="0.3">
      <c r="D36" s="11" t="s">
        <v>9</v>
      </c>
      <c r="E36" s="11" t="s">
        <v>10</v>
      </c>
      <c r="F36" s="70" t="s">
        <v>11</v>
      </c>
      <c r="G36" s="70"/>
      <c r="H36" s="8"/>
      <c r="I36" s="59">
        <f>SUM(I5:I35)</f>
        <v>17.666666666744277</v>
      </c>
      <c r="J36" s="60">
        <f>SUM(J5:J35)</f>
        <v>0.22916666666666666</v>
      </c>
      <c r="K36" s="60">
        <f t="shared" ref="K36:O36" si="2">SUM(K5:K35)</f>
        <v>0.375</v>
      </c>
      <c r="L36" s="60">
        <f t="shared" si="2"/>
        <v>2</v>
      </c>
      <c r="M36" s="60">
        <f t="shared" si="2"/>
        <v>3</v>
      </c>
      <c r="N36" s="60">
        <f t="shared" si="2"/>
        <v>0.33333333333333331</v>
      </c>
      <c r="O36" s="61">
        <f t="shared" si="2"/>
        <v>0.27083333333333331</v>
      </c>
    </row>
    <row r="37" spans="2:15" ht="30" customHeight="1" thickTop="1" x14ac:dyDescent="0.25">
      <c r="D37" s="12"/>
      <c r="E37" s="13"/>
      <c r="F37" s="70"/>
      <c r="G37" s="70"/>
      <c r="H37" s="8"/>
      <c r="I37" s="14"/>
    </row>
    <row r="38" spans="2:15" ht="30" customHeight="1" x14ac:dyDescent="0.25">
      <c r="B38" s="71"/>
      <c r="C38" s="71"/>
      <c r="D38" s="71"/>
      <c r="E38" s="71"/>
      <c r="F38" s="71"/>
      <c r="G38" s="71"/>
      <c r="H38" s="15"/>
      <c r="I38" s="16"/>
    </row>
    <row r="39" spans="2:15" ht="30" customHeight="1" x14ac:dyDescent="0.25">
      <c r="B39" s="17" t="s">
        <v>12</v>
      </c>
      <c r="C39" s="18" t="s">
        <v>13</v>
      </c>
      <c r="D39" s="19" t="s">
        <v>14</v>
      </c>
      <c r="E39" s="46" t="s">
        <v>24</v>
      </c>
      <c r="H39" s="4"/>
      <c r="I39"/>
    </row>
  </sheetData>
  <mergeCells count="6">
    <mergeCell ref="I3:O3"/>
    <mergeCell ref="C1:D1"/>
    <mergeCell ref="C3:D3"/>
    <mergeCell ref="F36:G37"/>
    <mergeCell ref="B38:G38"/>
    <mergeCell ref="C2:F2"/>
  </mergeCells>
  <conditionalFormatting sqref="C5:D35">
    <cfRule type="expression" dxfId="36" priority="7">
      <formula>jour_férié($C5)</formula>
    </cfRule>
  </conditionalFormatting>
  <conditionalFormatting sqref="E5:F35">
    <cfRule type="expression" dxfId="35" priority="4">
      <formula>jour_férié($F5)</formula>
    </cfRule>
  </conditionalFormatting>
  <dataValidations count="12">
    <dataValidation allowBlank="1" showInputMessage="1" showErrorMessage="1" prompt="Créez une feuille de temps hebdomadaire dans cette feuille de calcul. Le nombre total d’heures et le net à payer sont calculés automatiquement à la fin" sqref="A1" xr:uid="{00000000-0002-0000-0000-000000000000}"/>
    <dataValidation allowBlank="1" showInputMessage="1" showErrorMessage="1" prompt="Entrez le nom de la société dans cette cellule. Entrez les détails de l’employé dans les cellules ci-dessous et la date de fin de semaine dans la cellule C5" sqref="C2" xr:uid="{00000000-0002-0000-0000-000001000000}"/>
    <dataValidation allowBlank="1" showInputMessage="1" showErrorMessage="1" prompt="Entrez le nom de l’employé dans la cellule située à droite" sqref="B3" xr:uid="{00000000-0002-0000-0000-000002000000}"/>
    <dataValidation allowBlank="1" showInputMessage="1" showErrorMessage="1" prompt="Entrez le nom de l’employé dans cette cellule" sqref="C3:D3" xr:uid="{00000000-0002-0000-0000-000003000000}"/>
    <dataValidation allowBlank="1" showInputMessage="1" showErrorMessage="1" prompt="Entrez la signature du responsable dans cette cellule" sqref="D37" xr:uid="{00000000-0002-0000-0000-000004000000}"/>
    <dataValidation allowBlank="1" showInputMessage="1" showErrorMessage="1" prompt="Entrez la date dans cette cellule" sqref="E37" xr:uid="{00000000-0002-0000-0000-000005000000}"/>
    <dataValidation allowBlank="1" showInputMessage="1" showErrorMessage="1" prompt="Le titre de cette feuille de calcul figure dans cette cellule" sqref="C1" xr:uid="{00000000-0002-0000-0000-000006000000}"/>
    <dataValidation allowBlank="1" showInputMessage="1" showErrorMessage="1" prompt="Entrez le numéro de téléphone de l’employé dans cette cellule" sqref="E3" xr:uid="{00000000-0002-0000-0000-000007000000}"/>
    <dataValidation allowBlank="1" showInputMessage="1" showErrorMessage="1" prompt="Entrez les heures normales dans cette colonne sous ce titre" sqref="D4 D13 D20 D27 D34" xr:uid="{00000000-0002-0000-0000-000008000000}"/>
    <dataValidation allowBlank="1" showInputMessage="1" showErrorMessage="1" prompt="La date est automatiquement mise à jour dans cette colonne sous ce titre en fonction de la date de fin de la semaine dans la cellule C5" sqref="F34 F20:F21 F4 F27:F28 C4 F6:F7 C6:C35 F13:F14" xr:uid="{00000000-0002-0000-0000-000009000000}"/>
    <dataValidation allowBlank="1" showInputMessage="1" showErrorMessage="1" prompt="Le nombre total d’heures pour chaque jour de la semaine est calculé automatiquement dans cette colonne sous ce titre" sqref="E4 E13 E20 E27 E34" xr:uid="{00000000-0002-0000-0000-00000A000000}"/>
    <dataValidation allowBlank="1" showInputMessage="1" showErrorMessage="1" prompt="Les jours de la semaine sont mis à jour automatiquement dans cette colonne sous ce titre" sqref="G34:I34 G27:I28 B4 G6:I7 G20:H21 G13:I14 G4:I4 I19:I20" xr:uid="{00000000-0002-0000-0000-00000B000000}"/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8" fitToHeight="0" orientation="portrait" r:id="rId1"/>
  <headerFooter differentFirst="1">
    <oddFooter>Page &amp;P of &amp;N</oddFooter>
  </headerFooter>
  <drawing r:id="rId2"/>
  <legacyDrawing r:id="rId3"/>
  <controls>
    <mc:AlternateContent xmlns:mc="http://schemas.openxmlformats.org/markup-compatibility/2006">
      <mc:Choice Requires="x14">
        <control shapeId="1029" r:id="rId4" name="sb_mois">
          <controlPr defaultSize="0" autoLine="0" r:id="rId5">
            <anchor moveWithCells="1">
              <from>
                <xdr:col>4</xdr:col>
                <xdr:colOff>1685925</xdr:colOff>
                <xdr:row>0</xdr:row>
                <xdr:rowOff>0</xdr:rowOff>
              </from>
              <to>
                <xdr:col>4</xdr:col>
                <xdr:colOff>1857375</xdr:colOff>
                <xdr:row>1</xdr:row>
                <xdr:rowOff>19050</xdr:rowOff>
              </to>
            </anchor>
          </controlPr>
        </control>
      </mc:Choice>
      <mc:Fallback>
        <control shapeId="1029" r:id="rId4" name="sb_mois"/>
      </mc:Fallback>
    </mc:AlternateContent>
    <mc:AlternateContent xmlns:mc="http://schemas.openxmlformats.org/markup-compatibility/2006">
      <mc:Choice Requires="x14">
        <control shapeId="1031" r:id="rId6" name="sb_année">
          <controlPr defaultSize="0" autoLine="0" r:id="rId5">
            <anchor moveWithCells="1">
              <from>
                <xdr:col>5</xdr:col>
                <xdr:colOff>1609725</xdr:colOff>
                <xdr:row>0</xdr:row>
                <xdr:rowOff>19050</xdr:rowOff>
              </from>
              <to>
                <xdr:col>6</xdr:col>
                <xdr:colOff>19050</xdr:colOff>
                <xdr:row>1</xdr:row>
                <xdr:rowOff>38100</xdr:rowOff>
              </to>
            </anchor>
          </controlPr>
        </control>
      </mc:Choice>
      <mc:Fallback>
        <control shapeId="1031" r:id="rId6" name="sb_année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8"/>
  <sheetViews>
    <sheetView workbookViewId="0"/>
  </sheetViews>
  <sheetFormatPr baseColWidth="10" defaultRowHeight="15" x14ac:dyDescent="0.25"/>
  <cols>
    <col min="1" max="1" width="13" customWidth="1"/>
    <col min="2" max="2" width="27.7109375" customWidth="1"/>
    <col min="3" max="3" width="24.42578125" customWidth="1"/>
    <col min="4" max="4" width="12" customWidth="1"/>
  </cols>
  <sheetData>
    <row r="1" spans="1:4" x14ac:dyDescent="0.25">
      <c r="A1" s="21" t="s">
        <v>3</v>
      </c>
      <c r="B1" s="22" t="s">
        <v>5</v>
      </c>
      <c r="C1" s="23" t="s">
        <v>6</v>
      </c>
      <c r="D1" s="21" t="s">
        <v>15</v>
      </c>
    </row>
    <row r="2" spans="1:4" ht="23.25" x14ac:dyDescent="0.25">
      <c r="A2" s="43" t="s">
        <v>16</v>
      </c>
      <c r="B2" s="41">
        <v>0.72916666666666663</v>
      </c>
      <c r="C2" s="30">
        <v>0.33333333333333331</v>
      </c>
      <c r="D2" s="43" t="s">
        <v>17</v>
      </c>
    </row>
    <row r="3" spans="1:4" ht="23.25" x14ac:dyDescent="0.25">
      <c r="A3" s="43" t="s">
        <v>17</v>
      </c>
      <c r="B3" s="41">
        <v>0.72916666666666663</v>
      </c>
      <c r="C3" s="30">
        <v>0.33333333333333331</v>
      </c>
      <c r="D3" s="43" t="s">
        <v>18</v>
      </c>
    </row>
    <row r="4" spans="1:4" ht="23.25" x14ac:dyDescent="0.25">
      <c r="A4" s="43" t="s">
        <v>18</v>
      </c>
      <c r="B4" s="41">
        <v>0.72916666666666663</v>
      </c>
      <c r="C4" s="30">
        <v>0.33333333333333331</v>
      </c>
      <c r="D4" s="43" t="s">
        <v>19</v>
      </c>
    </row>
    <row r="5" spans="1:4" ht="23.25" x14ac:dyDescent="0.25">
      <c r="A5" s="43" t="s">
        <v>19</v>
      </c>
      <c r="B5" s="41">
        <v>0.72916666666666663</v>
      </c>
      <c r="C5" s="30">
        <v>0.33333333333333331</v>
      </c>
      <c r="D5" s="43" t="s">
        <v>20</v>
      </c>
    </row>
    <row r="6" spans="1:4" ht="23.25" x14ac:dyDescent="0.25">
      <c r="A6" s="43" t="s">
        <v>20</v>
      </c>
      <c r="B6" s="42">
        <v>0.72916666666666663</v>
      </c>
      <c r="C6" s="40">
        <v>0</v>
      </c>
      <c r="D6" s="43" t="s">
        <v>21</v>
      </c>
    </row>
    <row r="7" spans="1:4" ht="23.25" x14ac:dyDescent="0.25">
      <c r="A7" s="43" t="s">
        <v>21</v>
      </c>
      <c r="B7" s="42">
        <v>0</v>
      </c>
      <c r="C7" s="40">
        <v>0</v>
      </c>
      <c r="D7" s="43" t="s">
        <v>22</v>
      </c>
    </row>
    <row r="8" spans="1:4" ht="23.25" x14ac:dyDescent="0.25">
      <c r="A8" s="43" t="s">
        <v>22</v>
      </c>
      <c r="B8" s="41">
        <v>0</v>
      </c>
      <c r="C8" s="30">
        <v>0.33333333333333331</v>
      </c>
      <c r="D8" s="43" t="s">
        <v>16</v>
      </c>
    </row>
  </sheetData>
  <conditionalFormatting sqref="A2:A8">
    <cfRule type="expression" dxfId="26" priority="16">
      <formula>$A2=1</formula>
    </cfRule>
    <cfRule type="expression" dxfId="25" priority="17">
      <formula>$A2=2</formula>
    </cfRule>
    <cfRule type="expression" dxfId="24" priority="18">
      <formula>$A2=3</formula>
    </cfRule>
    <cfRule type="expression" dxfId="23" priority="19">
      <formula>$A2=4</formula>
    </cfRule>
    <cfRule type="expression" dxfId="22" priority="20">
      <formula>$A2=5</formula>
    </cfRule>
    <cfRule type="expression" dxfId="21" priority="21">
      <formula>$A2=6</formula>
    </cfRule>
    <cfRule type="expression" dxfId="20" priority="22">
      <formula>$A2=7</formula>
    </cfRule>
  </conditionalFormatting>
  <conditionalFormatting sqref="D2:D7">
    <cfRule type="expression" dxfId="19" priority="9">
      <formula>$A2=1</formula>
    </cfRule>
    <cfRule type="expression" dxfId="18" priority="10">
      <formula>$A2=2</formula>
    </cfRule>
    <cfRule type="expression" dxfId="17" priority="11">
      <formula>$A2=3</formula>
    </cfRule>
    <cfRule type="expression" dxfId="16" priority="12">
      <formula>$A2=4</formula>
    </cfRule>
    <cfRule type="expression" dxfId="15" priority="13">
      <formula>$A2=5</formula>
    </cfRule>
    <cfRule type="expression" dxfId="14" priority="14">
      <formula>$A2=6</formula>
    </cfRule>
    <cfRule type="expression" dxfId="13" priority="15">
      <formula>$A2=7</formula>
    </cfRule>
  </conditionalFormatting>
  <conditionalFormatting sqref="D8">
    <cfRule type="expression" dxfId="12" priority="2">
      <formula>$A8=1</formula>
    </cfRule>
    <cfRule type="expression" dxfId="11" priority="3">
      <formula>$A8=2</formula>
    </cfRule>
    <cfRule type="expression" dxfId="10" priority="4">
      <formula>$A8=3</formula>
    </cfRule>
    <cfRule type="expression" dxfId="9" priority="5">
      <formula>$A8=4</formula>
    </cfRule>
    <cfRule type="expression" dxfId="8" priority="6">
      <formula>$A8=5</formula>
    </cfRule>
    <cfRule type="expression" dxfId="7" priority="7">
      <formula>$A8=6</formula>
    </cfRule>
    <cfRule type="expression" dxfId="6" priority="8">
      <formula>$A8=7</formula>
    </cfRule>
  </conditionalFormatting>
  <dataValidations count="2">
    <dataValidation allowBlank="1" showInputMessage="1" showErrorMessage="1" prompt="Le nombre total d’heures pour chaque jour de la semaine est calculé automatiquement dans cette colonne sous ce titre" sqref="C7" xr:uid="{00000000-0002-0000-0100-000000000000}"/>
    <dataValidation allowBlank="1" showInputMessage="1" showErrorMessage="1" prompt="Entrez les heures normales dans cette colonne sous ce titre" sqref="B7" xr:uid="{00000000-0002-0000-0100-000001000000}"/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Feuille 1.1</vt:lpstr>
      <vt:lpstr>Horaires</vt:lpstr>
      <vt:lpstr>'Feuille 1.1'!Congés</vt:lpstr>
      <vt:lpstr>'Feuille 1.1'!date_1er_jour_mois</vt:lpstr>
      <vt:lpstr>'Feuille 1.1'!Impression_des_titres</vt:lpstr>
      <vt:lpstr>'Feuille 1.1'!LigneTitreRégion1..C5</vt:lpstr>
      <vt:lpstr>'Feuille 1.1'!Repos</vt:lpstr>
      <vt:lpstr>'Feuille 1.1'!Titre1</vt:lpstr>
      <vt:lpstr>Travail</vt:lpstr>
      <vt:lpstr>'Feuille 1.1'!Zone_d_impression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Bouillaud</dc:creator>
  <cp:lastModifiedBy>Philippe Bouillaud</cp:lastModifiedBy>
  <dcterms:created xsi:type="dcterms:W3CDTF">2019-03-06T17:46:07Z</dcterms:created>
  <dcterms:modified xsi:type="dcterms:W3CDTF">2019-03-29T03:23:10Z</dcterms:modified>
</cp:coreProperties>
</file>