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601044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K23" i="1"/>
  <c r="K22" i="1"/>
  <c r="J22" i="1"/>
  <c r="J15" i="1"/>
  <c r="R29" i="1"/>
  <c r="S29" i="1" s="1"/>
  <c r="R30" i="1"/>
  <c r="S30" i="1" s="1"/>
  <c r="R31" i="1"/>
  <c r="S31" i="1" s="1"/>
  <c r="R32" i="1"/>
  <c r="S32" i="1" s="1"/>
  <c r="R33" i="1"/>
  <c r="S33" i="1" s="1"/>
  <c r="R34" i="1"/>
  <c r="S34" i="1" s="1"/>
  <c r="R28" i="1"/>
  <c r="S28" i="1" s="1"/>
  <c r="J16" i="1"/>
  <c r="S20" i="1"/>
  <c r="S21" i="1"/>
  <c r="K15" i="1" s="1"/>
  <c r="S22" i="1"/>
  <c r="K16" i="1" s="1"/>
  <c r="S23" i="1"/>
  <c r="S19" i="1"/>
  <c r="R20" i="1"/>
  <c r="R21" i="1"/>
  <c r="R22" i="1"/>
  <c r="R23" i="1"/>
  <c r="R19" i="1"/>
  <c r="K9" i="1"/>
  <c r="J8" i="1"/>
  <c r="J5" i="1"/>
  <c r="R9" i="1"/>
  <c r="S9" i="1"/>
  <c r="K8" i="1" s="1"/>
  <c r="R7" i="1"/>
  <c r="S7" i="1"/>
  <c r="K7" i="1" s="1"/>
  <c r="J7" i="1"/>
  <c r="S3" i="1"/>
  <c r="K5" i="1" s="1"/>
  <c r="R4" i="1"/>
  <c r="S4" i="1" s="1"/>
  <c r="R5" i="1"/>
  <c r="S5" i="1" s="1"/>
  <c r="R6" i="1"/>
  <c r="S6" i="1" s="1"/>
  <c r="R8" i="1"/>
  <c r="J6" i="1" s="1"/>
  <c r="R10" i="1"/>
  <c r="S10" i="1" s="1"/>
  <c r="R11" i="1"/>
  <c r="S11" i="1" s="1"/>
  <c r="R3" i="1"/>
  <c r="J9" i="1" l="1"/>
  <c r="S8" i="1"/>
  <c r="K6" i="1" s="1"/>
</calcChain>
</file>

<file path=xl/sharedStrings.xml><?xml version="1.0" encoding="utf-8"?>
<sst xmlns="http://schemas.openxmlformats.org/spreadsheetml/2006/main" count="89" uniqueCount="43">
  <si>
    <t>type de course</t>
  </si>
  <si>
    <t>nourriture</t>
  </si>
  <si>
    <t>tomate</t>
  </si>
  <si>
    <t>viande</t>
  </si>
  <si>
    <t>citron</t>
  </si>
  <si>
    <t>jambon</t>
  </si>
  <si>
    <t>électronique</t>
  </si>
  <si>
    <t>clé usb</t>
  </si>
  <si>
    <t>vetements</t>
  </si>
  <si>
    <t>jupe</t>
  </si>
  <si>
    <t>pull</t>
  </si>
  <si>
    <t>œuf</t>
  </si>
  <si>
    <t>encre</t>
  </si>
  <si>
    <t>élément</t>
  </si>
  <si>
    <t>prix €</t>
  </si>
  <si>
    <t>éléments</t>
  </si>
  <si>
    <t>clé USB</t>
  </si>
  <si>
    <t>prix $</t>
  </si>
  <si>
    <t>pêche</t>
  </si>
  <si>
    <t>abricot</t>
  </si>
  <si>
    <t>comcombre</t>
  </si>
  <si>
    <t>poisson</t>
  </si>
  <si>
    <t>transport</t>
  </si>
  <si>
    <t>frais magasin</t>
  </si>
  <si>
    <t>matière première</t>
  </si>
  <si>
    <t>conversion</t>
  </si>
  <si>
    <t>euros</t>
  </si>
  <si>
    <t>dollars</t>
  </si>
  <si>
    <t>imprimante</t>
  </si>
  <si>
    <t>aspirateur</t>
  </si>
  <si>
    <t>TV</t>
  </si>
  <si>
    <t>construction</t>
  </si>
  <si>
    <t>vêtements</t>
  </si>
  <si>
    <t>pantalon</t>
  </si>
  <si>
    <t>robe</t>
  </si>
  <si>
    <t>veste</t>
  </si>
  <si>
    <t>chapeau</t>
  </si>
  <si>
    <t>chaussette</t>
  </si>
  <si>
    <t>course</t>
  </si>
  <si>
    <t>TABLEAU_COURSE</t>
  </si>
  <si>
    <t>TABLEAU_A</t>
  </si>
  <si>
    <t>TABLEAU_B</t>
  </si>
  <si>
    <t>TABLEAU_C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</si>
</sst>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&quot;€&quot;"/>
    <numFmt numFmtId="166" formatCode="[$$-409]#,##0.0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0" fillId="2" borderId="0" xfId="0" applyFill="1"/>
    <xf numFmtId="165" fontId="0" fillId="2" borderId="0" xfId="0" quotePrefix="1" applyNumberFormat="1" applyFill="1"/>
    <xf numFmtId="166" fontId="0" fillId="2" borderId="0" xfId="0" quotePrefix="1" applyNumberFormat="1" applyFill="1"/>
    <xf numFmtId="165" fontId="0" fillId="2" borderId="0" xfId="0" applyNumberFormat="1" applyFill="1"/>
    <xf numFmtId="166" fontId="0" fillId="2" borderId="0" xfId="0" applyNumberFormat="1" applyFill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134470</xdr:colOff>
      <xdr:row>4</xdr:row>
      <xdr:rowOff>22412</xdr:rowOff>
    </xdr:from>
    <xdr:to>
      <xdr:col>3</xdr:col>
      <xdr:colOff>347382</xdr:colOff>
      <xdr:row>13</xdr:row>
      <xdr:rowOff>0</xdr:rowOff>
    </xdr:to>
    <xdr:sp macro="" textlink="">
      <xdr:nvSpPr>
        <xdr:cNvPr id="2" name="Accolade fermante 1"/>
        <xdr:cNvSpPr/>
      </xdr:nvSpPr>
      <xdr:spPr>
        <a:xfrm>
          <a:off x="2622176" y="784412"/>
          <a:ext cx="212912" cy="1692088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347382</xdr:colOff>
      <xdr:row>5</xdr:row>
      <xdr:rowOff>145676</xdr:rowOff>
    </xdr:from>
    <xdr:to>
      <xdr:col>6</xdr:col>
      <xdr:colOff>672353</xdr:colOff>
      <xdr:row>8</xdr:row>
      <xdr:rowOff>106456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V="1">
          <a:off x="2835088" y="1098176"/>
          <a:ext cx="2610971" cy="53228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347382</xdr:colOff>
      <xdr:row>8</xdr:row>
      <xdr:rowOff>106456</xdr:rowOff>
    </xdr:from>
    <xdr:to>
      <xdr:col>7</xdr:col>
      <xdr:colOff>44823</xdr:colOff>
      <xdr:row>13</xdr:row>
      <xdr:rowOff>89647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>
          <a:off x="2835088" y="1630456"/>
          <a:ext cx="2745441" cy="93569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347382</xdr:colOff>
      <xdr:row>8</xdr:row>
      <xdr:rowOff>106456</xdr:rowOff>
    </xdr:from>
    <xdr:to>
      <xdr:col>7</xdr:col>
      <xdr:colOff>11206</xdr:colOff>
      <xdr:row>20</xdr:row>
      <xdr:rowOff>123265</xdr:rowOff>
    </xdr:to>
    <xdr:cxnSp macro="">
      <xdr:nvCxnSpPr>
        <xdr:cNvPr id="8" name="Connecteur droit avec flèche 7"/>
        <xdr:cNvCxnSpPr>
          <a:stCxn id="2" idx="1"/>
        </xdr:cNvCxnSpPr>
      </xdr:nvCxnSpPr>
      <xdr:spPr>
        <a:xfrm>
          <a:off x="2835088" y="1630456"/>
          <a:ext cx="2711824" cy="2302809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34"/>
  <sheetViews>
    <sheetView tabSelected="1" zoomScale="85" zoomScaleNormal="85" workbookViewId="0">
      <selection activeCell="F5" sqref="F5"/>
    </sheetView>
  </sheetViews>
  <sheetFormatPr baseColWidth="10" defaultRowHeight="15" x14ac:dyDescent="0.25"/>
  <cols>
    <col min="2" max="2" width="14.42578125" bestFit="1" customWidth="1"/>
    <col min="21" max="21" width="13.85546875" customWidth="1"/>
    <col min="22" max="22" width="16.85546875" bestFit="1" customWidth="1"/>
    <col min="23" max="23" width="12.42578125" bestFit="1" customWidth="1"/>
  </cols>
  <sheetData>
    <row r="2" spans="2:22" x14ac:dyDescent="0.25">
      <c r="Q2" s="3" t="s">
        <v>1</v>
      </c>
      <c r="R2" s="3" t="s">
        <v>14</v>
      </c>
      <c r="S2" s="3" t="s">
        <v>17</v>
      </c>
      <c r="T2" s="3" t="s">
        <v>22</v>
      </c>
      <c r="U2" s="3" t="s">
        <v>23</v>
      </c>
      <c r="V2" s="3" t="s">
        <v>24</v>
      </c>
    </row>
    <row r="3" spans="2:22" x14ac:dyDescent="0.25">
      <c r="B3" s="9" t="s">
        <v>39</v>
      </c>
      <c r="C3" s="9"/>
      <c r="H3" s="9" t="s">
        <v>40</v>
      </c>
      <c r="I3" s="9"/>
      <c r="J3" s="9"/>
      <c r="K3" s="9"/>
      <c r="Q3" s="3" t="s">
        <v>2</v>
      </c>
      <c r="R3" s="4">
        <f>SUM(T3:V3)</f>
        <v>0.75</v>
      </c>
      <c r="S3" s="5">
        <f>(R3*$C$20)/$B$20</f>
        <v>0.84000000000000008</v>
      </c>
      <c r="T3" s="6">
        <v>0.15</v>
      </c>
      <c r="U3" s="6">
        <v>0.4</v>
      </c>
      <c r="V3" s="6">
        <v>0.2</v>
      </c>
    </row>
    <row r="4" spans="2:22" x14ac:dyDescent="0.25">
      <c r="B4" s="10" t="s">
        <v>0</v>
      </c>
      <c r="C4" s="10" t="s">
        <v>38</v>
      </c>
      <c r="H4" s="8" t="s">
        <v>1</v>
      </c>
      <c r="I4" s="3" t="s">
        <v>13</v>
      </c>
      <c r="J4" s="3" t="s">
        <v>14</v>
      </c>
      <c r="K4" s="3" t="s">
        <v>17</v>
      </c>
      <c r="Q4" s="3" t="s">
        <v>18</v>
      </c>
      <c r="R4" s="4">
        <f t="shared" ref="R4:R9" si="0">SUM(T4:V4)</f>
        <v>0.74999999999999989</v>
      </c>
      <c r="S4" s="5">
        <f>(R4*$C$20)/$B$20</f>
        <v>0.84</v>
      </c>
      <c r="T4" s="6">
        <v>0.3</v>
      </c>
      <c r="U4" s="6">
        <v>0.35</v>
      </c>
      <c r="V4" s="6">
        <v>0.1</v>
      </c>
    </row>
    <row r="5" spans="2:22" x14ac:dyDescent="0.25">
      <c r="B5" s="11" t="s">
        <v>1</v>
      </c>
      <c r="C5" s="11" t="s">
        <v>2</v>
      </c>
      <c r="D5" s="1"/>
      <c r="E5" s="2"/>
      <c r="H5" s="8"/>
      <c r="I5" t="s">
        <v>2</v>
      </c>
      <c r="J5" s="1">
        <f>INDEX($Q$2:$V$11, MATCH(I5,$Q$2:$Q$11,0),2)</f>
        <v>0.75</v>
      </c>
      <c r="K5" s="2">
        <f>INDEX($Q$2:$V$11, MATCH(I5,$Q$2:$Q$11,0),3)</f>
        <v>0.84000000000000008</v>
      </c>
      <c r="Q5" s="3" t="s">
        <v>19</v>
      </c>
      <c r="R5" s="4">
        <f t="shared" si="0"/>
        <v>0.88000000000000012</v>
      </c>
      <c r="S5" s="5">
        <f>(R5*$C$20)/$B$20</f>
        <v>0.98560000000000025</v>
      </c>
      <c r="T5" s="6">
        <v>0.2</v>
      </c>
      <c r="U5" s="6">
        <v>0.38</v>
      </c>
      <c r="V5" s="6">
        <v>0.3</v>
      </c>
    </row>
    <row r="6" spans="2:22" x14ac:dyDescent="0.25">
      <c r="B6" s="11" t="s">
        <v>1</v>
      </c>
      <c r="C6" s="11" t="s">
        <v>3</v>
      </c>
      <c r="D6" s="1"/>
      <c r="E6" s="2"/>
      <c r="H6" s="8"/>
      <c r="I6" t="s">
        <v>3</v>
      </c>
      <c r="J6" s="1">
        <f>INDEX($Q$2:$V$11, MATCH(I6,$Q$2:$Q$11,0),2)</f>
        <v>1.38</v>
      </c>
      <c r="K6" s="2">
        <f t="shared" ref="K6:K9" si="1">INDEX($Q$2:$V$11, MATCH(I6,$Q$2:$Q$11,0),3)</f>
        <v>1.5456000000000001</v>
      </c>
      <c r="Q6" s="3" t="s">
        <v>20</v>
      </c>
      <c r="R6" s="4">
        <f t="shared" si="0"/>
        <v>1.01</v>
      </c>
      <c r="S6" s="5">
        <f>(R6*$C$20)/$B$20</f>
        <v>1.1312000000000002</v>
      </c>
      <c r="T6" s="6">
        <v>0.1</v>
      </c>
      <c r="U6" s="6">
        <v>0.41</v>
      </c>
      <c r="V6" s="6">
        <v>0.5</v>
      </c>
    </row>
    <row r="7" spans="2:22" x14ac:dyDescent="0.25">
      <c r="B7" s="11" t="s">
        <v>1</v>
      </c>
      <c r="C7" s="11" t="s">
        <v>4</v>
      </c>
      <c r="D7" s="1"/>
      <c r="E7" s="2"/>
      <c r="H7" s="8"/>
      <c r="I7" t="s">
        <v>4</v>
      </c>
      <c r="J7" s="1">
        <f>INDEX($Q$2:$V$11, MATCH(I7,$Q$2:$Q$11,0),2)</f>
        <v>1.0699999999999998</v>
      </c>
      <c r="K7" s="2">
        <f t="shared" si="1"/>
        <v>1.1983999999999999</v>
      </c>
      <c r="Q7" s="3" t="s">
        <v>4</v>
      </c>
      <c r="R7" s="6">
        <f t="shared" si="0"/>
        <v>1.0699999999999998</v>
      </c>
      <c r="S7" s="7">
        <f>(R7*$C$20)/$B$20</f>
        <v>1.1983999999999999</v>
      </c>
      <c r="T7" s="6">
        <v>0.3</v>
      </c>
      <c r="U7" s="6">
        <v>0.37</v>
      </c>
      <c r="V7" s="6">
        <v>0.4</v>
      </c>
    </row>
    <row r="8" spans="2:22" x14ac:dyDescent="0.25">
      <c r="B8" s="11" t="s">
        <v>1</v>
      </c>
      <c r="C8" s="11" t="s">
        <v>5</v>
      </c>
      <c r="D8" s="1"/>
      <c r="E8" s="2"/>
      <c r="H8" s="8"/>
      <c r="I8" t="s">
        <v>5</v>
      </c>
      <c r="J8" s="1">
        <f>INDEX($Q$2:$V$11, MATCH(I8,$Q$2:$Q$11,0),2)</f>
        <v>1.37</v>
      </c>
      <c r="K8" s="2">
        <f t="shared" si="1"/>
        <v>1.5344000000000002</v>
      </c>
      <c r="Q8" s="3" t="s">
        <v>3</v>
      </c>
      <c r="R8" s="4">
        <f>SUM(T8:V8)</f>
        <v>1.38</v>
      </c>
      <c r="S8" s="5">
        <f>(R8*$C$20)/$B$20</f>
        <v>1.5456000000000001</v>
      </c>
      <c r="T8" s="6">
        <v>0.4</v>
      </c>
      <c r="U8" s="6">
        <v>0.38</v>
      </c>
      <c r="V8" s="6">
        <v>0.6</v>
      </c>
    </row>
    <row r="9" spans="2:22" x14ac:dyDescent="0.25">
      <c r="B9" s="11" t="s">
        <v>6</v>
      </c>
      <c r="C9" s="11" t="s">
        <v>7</v>
      </c>
      <c r="D9" s="1"/>
      <c r="E9" s="2"/>
      <c r="H9" s="8"/>
      <c r="I9" t="s">
        <v>11</v>
      </c>
      <c r="J9" s="1">
        <f>INDEX($Q$2:$V$11, MATCH(I9,$Q$2:$Q$11,0),2)</f>
        <v>1</v>
      </c>
      <c r="K9" s="2">
        <f t="shared" si="1"/>
        <v>1.1200000000000001</v>
      </c>
      <c r="Q9" s="3" t="s">
        <v>5</v>
      </c>
      <c r="R9" s="6">
        <f>SUM(T9:V9)</f>
        <v>1.37</v>
      </c>
      <c r="S9" s="7">
        <f>(R9*$C$20)/$B$20</f>
        <v>1.5344000000000002</v>
      </c>
      <c r="T9" s="6">
        <v>0.4</v>
      </c>
      <c r="U9" s="6">
        <v>0.39</v>
      </c>
      <c r="V9" s="6">
        <v>0.57999999999999996</v>
      </c>
    </row>
    <row r="10" spans="2:22" x14ac:dyDescent="0.25">
      <c r="B10" s="11" t="s">
        <v>8</v>
      </c>
      <c r="C10" s="11" t="s">
        <v>9</v>
      </c>
      <c r="D10" s="1"/>
      <c r="E10" s="2"/>
      <c r="Q10" s="3" t="s">
        <v>21</v>
      </c>
      <c r="R10" s="4">
        <f>SUM(T10:V10)</f>
        <v>1.62</v>
      </c>
      <c r="S10" s="5">
        <f>(R10*$C$20)/$B$20</f>
        <v>1.8144000000000002</v>
      </c>
      <c r="T10" s="6">
        <v>0.4</v>
      </c>
      <c r="U10" s="6">
        <v>0.42</v>
      </c>
      <c r="V10" s="6">
        <v>0.8</v>
      </c>
    </row>
    <row r="11" spans="2:22" x14ac:dyDescent="0.25">
      <c r="B11" s="11" t="s">
        <v>8</v>
      </c>
      <c r="C11" s="11" t="s">
        <v>10</v>
      </c>
      <c r="D11" s="1"/>
      <c r="E11" s="2"/>
      <c r="Q11" s="3" t="s">
        <v>11</v>
      </c>
      <c r="R11" s="4">
        <f>SUM(T11:V11)</f>
        <v>1</v>
      </c>
      <c r="S11" s="5">
        <f>(R11*$C$20)/$B$20</f>
        <v>1.1200000000000001</v>
      </c>
      <c r="T11" s="6">
        <v>0.2</v>
      </c>
      <c r="U11" s="6">
        <v>0.4</v>
      </c>
      <c r="V11" s="6">
        <v>0.4</v>
      </c>
    </row>
    <row r="12" spans="2:22" x14ac:dyDescent="0.25">
      <c r="B12" s="11" t="s">
        <v>1</v>
      </c>
      <c r="C12" s="11" t="s">
        <v>11</v>
      </c>
      <c r="D12" s="1"/>
      <c r="E12" s="2"/>
    </row>
    <row r="13" spans="2:22" x14ac:dyDescent="0.25">
      <c r="B13" s="11" t="s">
        <v>6</v>
      </c>
      <c r="C13" s="11" t="s">
        <v>12</v>
      </c>
      <c r="D13" s="1"/>
      <c r="E13" s="2"/>
      <c r="H13" s="9" t="s">
        <v>41</v>
      </c>
      <c r="I13" s="9"/>
      <c r="J13" s="9"/>
      <c r="K13" s="9"/>
    </row>
    <row r="14" spans="2:22" x14ac:dyDescent="0.25">
      <c r="H14" s="8" t="s">
        <v>6</v>
      </c>
      <c r="I14" s="3" t="s">
        <v>15</v>
      </c>
      <c r="J14" s="3" t="s">
        <v>14</v>
      </c>
      <c r="K14" s="3" t="s">
        <v>17</v>
      </c>
    </row>
    <row r="15" spans="2:22" x14ac:dyDescent="0.25">
      <c r="H15" s="8"/>
      <c r="I15" t="s">
        <v>16</v>
      </c>
      <c r="J15" s="1">
        <f>INDEX($Q$18:$W$23, MATCH(I15,$Q$18:$Q$23,0),2)</f>
        <v>4.5</v>
      </c>
      <c r="K15" s="2">
        <f>INDEX($Q$18:$W$23, MATCH(I15,$Q$18:$Q$23,0),3)</f>
        <v>5.0400000000000009</v>
      </c>
    </row>
    <row r="16" spans="2:22" x14ac:dyDescent="0.25">
      <c r="H16" s="8"/>
      <c r="I16" t="s">
        <v>12</v>
      </c>
      <c r="J16" s="1">
        <f>INDEX($Q$18:$W$23, MATCH(I16,$Q$18:$Q$23,0),2)</f>
        <v>7.7</v>
      </c>
      <c r="K16" s="2">
        <f>INDEX($Q$18:$W$23, MATCH(I16,$Q$18:$Q$23,0),3)</f>
        <v>8.6240000000000006</v>
      </c>
    </row>
    <row r="18" spans="1:23" x14ac:dyDescent="0.25">
      <c r="Q18" s="3" t="s">
        <v>15</v>
      </c>
      <c r="R18" s="3" t="s">
        <v>14</v>
      </c>
      <c r="S18" s="3" t="s">
        <v>17</v>
      </c>
      <c r="T18" s="3" t="s">
        <v>22</v>
      </c>
      <c r="U18" s="3" t="s">
        <v>23</v>
      </c>
      <c r="V18" s="3" t="s">
        <v>24</v>
      </c>
      <c r="W18" s="3" t="s">
        <v>31</v>
      </c>
    </row>
    <row r="19" spans="1:23" x14ac:dyDescent="0.25">
      <c r="A19" s="3"/>
      <c r="B19" s="3" t="s">
        <v>26</v>
      </c>
      <c r="C19" s="3" t="s">
        <v>27</v>
      </c>
      <c r="Q19" s="3" t="s">
        <v>28</v>
      </c>
      <c r="R19" s="6">
        <f>SUM(T19:W19)</f>
        <v>48</v>
      </c>
      <c r="S19" s="7">
        <f>(R19*$C$20)/$B$20</f>
        <v>53.760000000000005</v>
      </c>
      <c r="T19" s="6">
        <v>5</v>
      </c>
      <c r="U19" s="6">
        <v>8</v>
      </c>
      <c r="V19" s="6">
        <v>15</v>
      </c>
      <c r="W19" s="6">
        <v>20</v>
      </c>
    </row>
    <row r="20" spans="1:23" x14ac:dyDescent="0.25">
      <c r="A20" s="3" t="s">
        <v>25</v>
      </c>
      <c r="B20" s="6">
        <v>1</v>
      </c>
      <c r="C20" s="7">
        <v>1.1200000000000001</v>
      </c>
      <c r="H20" s="9" t="s">
        <v>42</v>
      </c>
      <c r="I20" s="9"/>
      <c r="J20" s="9"/>
      <c r="K20" s="9"/>
      <c r="Q20" s="3" t="s">
        <v>29</v>
      </c>
      <c r="R20" s="6">
        <f t="shared" ref="R20:R23" si="2">SUM(T20:W20)</f>
        <v>84</v>
      </c>
      <c r="S20" s="7">
        <f>(R20*$C$20)/$B$20</f>
        <v>94.080000000000013</v>
      </c>
      <c r="T20" s="6">
        <v>8</v>
      </c>
      <c r="U20" s="6">
        <v>6</v>
      </c>
      <c r="V20" s="6">
        <v>20</v>
      </c>
      <c r="W20" s="6">
        <v>50</v>
      </c>
    </row>
    <row r="21" spans="1:23" x14ac:dyDescent="0.25">
      <c r="H21" s="8" t="s">
        <v>8</v>
      </c>
      <c r="I21" s="3" t="s">
        <v>15</v>
      </c>
      <c r="J21" s="3" t="s">
        <v>14</v>
      </c>
      <c r="K21" s="3" t="s">
        <v>17</v>
      </c>
      <c r="Q21" s="3" t="s">
        <v>16</v>
      </c>
      <c r="R21" s="6">
        <f t="shared" si="2"/>
        <v>4.5</v>
      </c>
      <c r="S21" s="7">
        <f>(R21*$C$20)/$B$20</f>
        <v>5.0400000000000009</v>
      </c>
      <c r="T21" s="6">
        <v>1</v>
      </c>
      <c r="U21" s="6">
        <v>1</v>
      </c>
      <c r="V21" s="6">
        <v>0.5</v>
      </c>
      <c r="W21" s="6">
        <v>2</v>
      </c>
    </row>
    <row r="22" spans="1:23" x14ac:dyDescent="0.25">
      <c r="H22" s="8"/>
      <c r="I22" t="s">
        <v>9</v>
      </c>
      <c r="J22" s="1">
        <f>INDEX($Q$27:$W$34, MATCH(I22,$Q$27:$Q$34,0),2)</f>
        <v>9.9</v>
      </c>
      <c r="K22" s="2">
        <f>INDEX($Q$27:$W$34, MATCH(I22,$Q$27:$Q$34,0),3)</f>
        <v>11.088000000000001</v>
      </c>
      <c r="Q22" s="3" t="s">
        <v>12</v>
      </c>
      <c r="R22" s="6">
        <f t="shared" si="2"/>
        <v>7.7</v>
      </c>
      <c r="S22" s="7">
        <f>(R22*$C$20)/$B$20</f>
        <v>8.6240000000000006</v>
      </c>
      <c r="T22" s="6">
        <v>0.8</v>
      </c>
      <c r="U22" s="6">
        <v>1</v>
      </c>
      <c r="V22" s="6">
        <v>0.9</v>
      </c>
      <c r="W22" s="6">
        <v>5</v>
      </c>
    </row>
    <row r="23" spans="1:23" x14ac:dyDescent="0.25">
      <c r="H23" s="8"/>
      <c r="I23" t="s">
        <v>10</v>
      </c>
      <c r="J23" s="1">
        <f>INDEX($Q$27:$W$34, MATCH(I23,$Q$27:$Q$34,0),2)</f>
        <v>13.7</v>
      </c>
      <c r="K23" s="2">
        <f>INDEX($Q$27:$W$34, MATCH(I23,$Q$27:$Q$34,0),3)</f>
        <v>15.344000000000001</v>
      </c>
      <c r="Q23" s="3" t="s">
        <v>30</v>
      </c>
      <c r="R23" s="6">
        <f t="shared" si="2"/>
        <v>110</v>
      </c>
      <c r="S23" s="7">
        <f>(R23*$C$20)/$B$20</f>
        <v>123.20000000000002</v>
      </c>
      <c r="T23" s="6">
        <v>10</v>
      </c>
      <c r="U23" s="6">
        <v>20</v>
      </c>
      <c r="V23" s="6">
        <v>30</v>
      </c>
      <c r="W23" s="6">
        <v>50</v>
      </c>
    </row>
    <row r="27" spans="1:23" x14ac:dyDescent="0.25">
      <c r="Q27" s="3" t="s">
        <v>32</v>
      </c>
      <c r="R27" s="3" t="s">
        <v>14</v>
      </c>
      <c r="S27" s="3" t="s">
        <v>17</v>
      </c>
      <c r="T27" s="3" t="s">
        <v>22</v>
      </c>
      <c r="U27" s="3" t="s">
        <v>23</v>
      </c>
      <c r="V27" s="3" t="s">
        <v>24</v>
      </c>
      <c r="W27" s="3" t="s">
        <v>31</v>
      </c>
    </row>
    <row r="28" spans="1:23" x14ac:dyDescent="0.25">
      <c r="Q28" s="3" t="s">
        <v>33</v>
      </c>
      <c r="R28" s="6">
        <f>SUM(T28:W28)</f>
        <v>13.9</v>
      </c>
      <c r="S28" s="7">
        <f>(R28*$C$20)/$B$20</f>
        <v>15.568000000000001</v>
      </c>
      <c r="T28" s="6">
        <v>0.9</v>
      </c>
      <c r="U28" s="6">
        <v>2</v>
      </c>
      <c r="V28" s="6">
        <v>3</v>
      </c>
      <c r="W28" s="6">
        <v>8</v>
      </c>
    </row>
    <row r="29" spans="1:23" x14ac:dyDescent="0.25">
      <c r="Q29" s="3" t="s">
        <v>34</v>
      </c>
      <c r="R29" s="6">
        <f t="shared" ref="R29:R34" si="3">SUM(T29:W29)</f>
        <v>54</v>
      </c>
      <c r="S29" s="7">
        <f t="shared" ref="S29:S34" si="4">(R29*$C$20)/$B$20</f>
        <v>60.480000000000004</v>
      </c>
      <c r="T29" s="6">
        <v>5</v>
      </c>
      <c r="U29" s="6">
        <v>10</v>
      </c>
      <c r="V29" s="6">
        <v>14</v>
      </c>
      <c r="W29" s="6">
        <v>25</v>
      </c>
    </row>
    <row r="30" spans="1:23" x14ac:dyDescent="0.25">
      <c r="Q30" s="3" t="s">
        <v>35</v>
      </c>
      <c r="R30" s="6">
        <f t="shared" si="3"/>
        <v>11.45</v>
      </c>
      <c r="S30" s="7">
        <f t="shared" si="4"/>
        <v>12.824</v>
      </c>
      <c r="T30" s="6">
        <v>1</v>
      </c>
      <c r="U30" s="6">
        <v>1.2</v>
      </c>
      <c r="V30" s="6">
        <v>2.5</v>
      </c>
      <c r="W30" s="6">
        <v>6.75</v>
      </c>
    </row>
    <row r="31" spans="1:23" x14ac:dyDescent="0.25">
      <c r="Q31" s="3" t="s">
        <v>36</v>
      </c>
      <c r="R31" s="6">
        <f t="shared" si="3"/>
        <v>10.4</v>
      </c>
      <c r="S31" s="7">
        <f t="shared" si="4"/>
        <v>11.648000000000001</v>
      </c>
      <c r="T31" s="6">
        <v>1.4</v>
      </c>
      <c r="U31" s="6">
        <v>1</v>
      </c>
      <c r="V31" s="6">
        <v>3</v>
      </c>
      <c r="W31" s="6">
        <v>5</v>
      </c>
    </row>
    <row r="32" spans="1:23" x14ac:dyDescent="0.25">
      <c r="Q32" s="3" t="s">
        <v>9</v>
      </c>
      <c r="R32" s="6">
        <f t="shared" si="3"/>
        <v>9.9</v>
      </c>
      <c r="S32" s="7">
        <f t="shared" si="4"/>
        <v>11.088000000000001</v>
      </c>
      <c r="T32" s="6">
        <v>0.9</v>
      </c>
      <c r="U32" s="6">
        <v>1</v>
      </c>
      <c r="V32" s="6">
        <v>2</v>
      </c>
      <c r="W32" s="6">
        <v>6</v>
      </c>
    </row>
    <row r="33" spans="17:23" x14ac:dyDescent="0.25">
      <c r="Q33" s="3" t="s">
        <v>37</v>
      </c>
      <c r="R33" s="6">
        <f t="shared" si="3"/>
        <v>5.3</v>
      </c>
      <c r="S33" s="7">
        <f t="shared" si="4"/>
        <v>5.9359999999999999</v>
      </c>
      <c r="T33" s="6">
        <v>0.5</v>
      </c>
      <c r="U33" s="6">
        <v>0.8</v>
      </c>
      <c r="V33" s="6">
        <v>2</v>
      </c>
      <c r="W33" s="6">
        <v>2</v>
      </c>
    </row>
    <row r="34" spans="17:23" x14ac:dyDescent="0.25">
      <c r="Q34" s="3" t="s">
        <v>10</v>
      </c>
      <c r="R34" s="6">
        <f t="shared" si="3"/>
        <v>13.7</v>
      </c>
      <c r="S34" s="7">
        <f>(R34*$C$20)/$B$20</f>
        <v>15.344000000000001</v>
      </c>
      <c r="T34" s="6">
        <v>1.3</v>
      </c>
      <c r="U34" s="6">
        <v>1.4</v>
      </c>
      <c r="V34" s="6">
        <v>4</v>
      </c>
      <c r="W34" s="6">
        <v>7</v>
      </c>
    </row>
  </sheetData>
  <mergeCells count="7">
    <mergeCell ref="B3:C3"/>
    <mergeCell ref="H4:H9"/>
    <mergeCell ref="H14:H16"/>
    <mergeCell ref="H21:H23"/>
    <mergeCell ref="H3:K3"/>
    <mergeCell ref="H13:K13"/>
    <mergeCell ref="H20:K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 (SAFRAN ELECTRONICS &amp; DEFENSE)</dc:creator>
  <cp:lastModifiedBy>CHATEAU Maxime (SAFRAN ELECTRONICS &amp; DEFENSE)</cp:lastModifiedBy>
  <dcterms:created xsi:type="dcterms:W3CDTF">2019-08-08T09:12:12Z</dcterms:created>
  <dcterms:modified xsi:type="dcterms:W3CDTF">2019-08-08T11:20:12Z</dcterms:modified>
</cp:coreProperties>
</file>