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9416" windowHeight="9732" activeTab="2"/>
  </bookViews>
  <sheets>
    <sheet name="datos" sheetId="1" r:id="rId1"/>
    <sheet name="Feuil1" sheetId="2" r:id="rId2"/>
    <sheet name="report" sheetId="12" r:id="rId3"/>
  </sheets>
  <definedNames>
    <definedName name="_xlnm.Print_Area" localSheetId="2">report!$B$2:$P$18</definedName>
  </definedNames>
  <calcPr calcId="124519"/>
</workbook>
</file>

<file path=xl/calcChain.xml><?xml version="1.0" encoding="utf-8"?>
<calcChain xmlns="http://schemas.openxmlformats.org/spreadsheetml/2006/main">
  <c r="G19" i="2"/>
  <c r="P19" l="1"/>
  <c r="O19" l="1"/>
  <c r="N19"/>
  <c r="M19"/>
  <c r="L19"/>
  <c r="K19"/>
  <c r="J19"/>
  <c r="I19"/>
  <c r="H19"/>
  <c r="F19"/>
  <c r="E19"/>
  <c r="D19"/>
  <c r="C19"/>
</calcChain>
</file>

<file path=xl/sharedStrings.xml><?xml version="1.0" encoding="utf-8"?>
<sst xmlns="http://schemas.openxmlformats.org/spreadsheetml/2006/main" count="58" uniqueCount="39">
  <si>
    <t>ALARM</t>
  </si>
  <si>
    <t>CYCLE Nº</t>
  </si>
  <si>
    <t xml:space="preserve">LOT </t>
  </si>
  <si>
    <t>PRODUCT</t>
  </si>
  <si>
    <t>START CYCLE</t>
  </si>
  <si>
    <t>END CYCLE</t>
  </si>
  <si>
    <t>WAT FILL</t>
  </si>
  <si>
    <t>HEATING</t>
  </si>
  <si>
    <t>T01</t>
  </si>
  <si>
    <t>T02</t>
  </si>
  <si>
    <t>Press</t>
  </si>
  <si>
    <t>Fo 1</t>
  </si>
  <si>
    <t>Fo 2</t>
  </si>
  <si>
    <t>ESTERIL.</t>
  </si>
  <si>
    <t>COOLING</t>
  </si>
  <si>
    <t xml:space="preserve">TIME CONSUMING </t>
  </si>
  <si>
    <t>HEURE</t>
  </si>
  <si>
    <t>VALUE AT  END STERILISATION</t>
  </si>
  <si>
    <t>Cycle :</t>
  </si>
  <si>
    <t>Lot  1 :</t>
  </si>
  <si>
    <t>Code 1 :</t>
  </si>
  <si>
    <t>PLC Duration Phase    [1]</t>
  </si>
  <si>
    <t>PLC Duration Phase    [5]</t>
  </si>
  <si>
    <t>PLC Duration Phase   [17]</t>
  </si>
  <si>
    <t>PLC Duration Phase   [9]</t>
  </si>
  <si>
    <t>PLC Duration Phase   [26]</t>
  </si>
  <si>
    <t>valores fin esterilizacion</t>
  </si>
  <si>
    <t>12:14:00 : Cycle : 14179</t>
  </si>
  <si>
    <t>12:14:00 : Lot  1 : 19020062 F</t>
  </si>
  <si>
    <t>12:14:00 : Code 1 : NaCl 0.9% poches 1000 ml</t>
  </si>
  <si>
    <t>12:14:06 : START CYCLE 20/02/2019-12:13:59</t>
  </si>
  <si>
    <t>12:18:10 : PLC Duration Phase    [33] Chamber water filling-up (2nd) : 2:41</t>
  </si>
  <si>
    <t>13:51:42 : PLC Duration Phase    [5] Heating : 93:32</t>
  </si>
  <si>
    <t xml:space="preserve">14:25:00 :    131:00     120.9      122.9      123.4      3.045 </t>
  </si>
  <si>
    <t xml:space="preserve">14:25:00 :                18.1       97.9        0.0      0.000 </t>
  </si>
  <si>
    <t>14:25:09 : PLC Duration Phase    [17] Sterilization (control) : 33:27</t>
  </si>
  <si>
    <t>15:19:49 : PLC Duration Phase    [9] Set-point cooling : 49:40</t>
  </si>
  <si>
    <t>15:28:13 : END CYCLE 20/02/2019-15:28:12</t>
  </si>
  <si>
    <t>YES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</si>
</sst>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2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2">
    <xf numFmtId="0" fontId="0" fillId="0" borderId="0" xfId="0"/>
    <xf numFmtId="21" fontId="0" fillId="0" borderId="0" xfId="0" applyNumberFormat="1"/>
    <xf numFmtId="0" fontId="18" fillId="0" borderId="0" xfId="0" applyFont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0" xfId="0" applyBorder="1"/>
    <xf numFmtId="0" fontId="0" fillId="0" borderId="15" xfId="0" applyBorder="1"/>
    <xf numFmtId="0" fontId="0" fillId="0" borderId="16" xfId="0" applyBorder="1"/>
    <xf numFmtId="0" fontId="0" fillId="0" borderId="14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19" fillId="0" borderId="0" xfId="0" applyFont="1"/>
    <xf numFmtId="0" fontId="20" fillId="0" borderId="0" xfId="0" applyFont="1"/>
    <xf numFmtId="0" fontId="0" fillId="0" borderId="1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257175</xdr:colOff>
      <xdr:row>0</xdr:row>
      <xdr:rowOff>57151</xdr:rowOff>
    </xdr:from>
    <xdr:to>
      <xdr:col>3</xdr:col>
      <xdr:colOff>733425</xdr:colOff>
      <xdr:row>0</xdr:row>
      <xdr:rowOff>495301</xdr:rowOff>
    </xdr:to>
    <xdr:sp macro="[0]!seleccionar1" textlink="">
      <xdr:nvSpPr>
        <xdr:cNvPr id="2" name="1 Bisel"/>
        <xdr:cNvSpPr/>
      </xdr:nvSpPr>
      <xdr:spPr>
        <a:xfrm>
          <a:off x="1019175" y="57151"/>
          <a:ext cx="2000250" cy="43815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s-ES" sz="1100"/>
            <a:t>         IMPORTAR</a:t>
          </a:r>
          <a:r>
            <a:rPr lang="es-ES" sz="1100" baseline="0"/>
            <a:t> DATOS</a:t>
          </a:r>
          <a:endParaRPr lang="es-ES" sz="1100"/>
        </a:p>
      </xdr:txBody>
    </xdr:sp>
    <xdr:clientData/>
  </xdr:twoCellAnchor>
  <xdr:twoCellAnchor>
    <xdr:from>
      <xdr:col>4</xdr:col>
      <xdr:colOff>304800</xdr:colOff>
      <xdr:row>0</xdr:row>
      <xdr:rowOff>57151</xdr:rowOff>
    </xdr:from>
    <xdr:to>
      <xdr:col>4</xdr:col>
      <xdr:colOff>1266825</xdr:colOff>
      <xdr:row>0</xdr:row>
      <xdr:rowOff>514351</xdr:rowOff>
    </xdr:to>
    <xdr:sp macro="[0]!IMPRESION" textlink="">
      <xdr:nvSpPr>
        <xdr:cNvPr id="3" name="2 Anillo"/>
        <xdr:cNvSpPr/>
      </xdr:nvSpPr>
      <xdr:spPr>
        <a:xfrm>
          <a:off x="3352800" y="57151"/>
          <a:ext cx="962025" cy="457200"/>
        </a:xfrm>
        <a:prstGeom prst="don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s-ES" sz="1100">
              <a:solidFill>
                <a:schemeClr val="tx1"/>
              </a:solidFill>
            </a:rPr>
            <a:t>  PRINT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>
      <selection activeCell="F14" sqref="F14"/>
    </sheetView>
  </sheetViews>
  <sheetFormatPr baseColWidth="10" defaultRowHeight="14.4"/>
  <sheetData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P47"/>
  <sheetViews>
    <sheetView topLeftCell="A22" workbookViewId="0">
      <selection activeCell="E37" sqref="E37"/>
    </sheetView>
  </sheetViews>
  <sheetFormatPr baseColWidth="10" defaultRowHeight="14.4"/>
  <cols>
    <col min="2" max="3" width="11.88671875" bestFit="1" customWidth="1"/>
    <col min="5" max="5" width="24.6640625" customWidth="1"/>
    <col min="6" max="6" width="20.88671875" customWidth="1"/>
    <col min="7" max="7" width="13" customWidth="1"/>
  </cols>
  <sheetData>
    <row r="1" spans="1:6">
      <c r="A1" s="2" t="s">
        <v>18</v>
      </c>
      <c r="C1" t="s">
        <v>27</v>
      </c>
      <c r="F1" s="2"/>
    </row>
    <row r="2" spans="1:6">
      <c r="A2" s="2" t="s">
        <v>19</v>
      </c>
      <c r="C2" t="s">
        <v>28</v>
      </c>
    </row>
    <row r="3" spans="1:6">
      <c r="A3" s="2" t="s">
        <v>20</v>
      </c>
      <c r="C3" t="s">
        <v>29</v>
      </c>
    </row>
    <row r="4" spans="1:6">
      <c r="A4" s="2" t="s">
        <v>4</v>
      </c>
      <c r="C4" t="s">
        <v>30</v>
      </c>
    </row>
    <row r="5" spans="1:6">
      <c r="A5" s="2" t="s">
        <v>25</v>
      </c>
      <c r="C5" t="s">
        <v>37</v>
      </c>
    </row>
    <row r="6" spans="1:6">
      <c r="A6" s="2" t="s">
        <v>21</v>
      </c>
      <c r="C6" t="s">
        <v>31</v>
      </c>
    </row>
    <row r="7" spans="1:6">
      <c r="A7" s="2" t="s">
        <v>22</v>
      </c>
      <c r="C7" t="s">
        <v>32</v>
      </c>
    </row>
    <row r="8" spans="1:6">
      <c r="A8" t="s">
        <v>23</v>
      </c>
      <c r="C8" t="s">
        <v>35</v>
      </c>
    </row>
    <row r="9" spans="1:6">
      <c r="A9" t="s">
        <v>24</v>
      </c>
      <c r="C9" t="s">
        <v>36</v>
      </c>
    </row>
    <row r="10" spans="1:6">
      <c r="A10" t="s">
        <v>26</v>
      </c>
      <c r="C10" s="2"/>
    </row>
    <row r="11" spans="1:6">
      <c r="C11" t="s">
        <v>33</v>
      </c>
    </row>
    <row r="12" spans="1:6">
      <c r="C12" t="s">
        <v>34</v>
      </c>
    </row>
    <row r="13" spans="1:6">
      <c r="A13" s="2"/>
    </row>
    <row r="14" spans="1:6">
      <c r="A14" s="2"/>
    </row>
    <row r="15" spans="1:6">
      <c r="A15" s="2"/>
    </row>
    <row r="16" spans="1:6" ht="15" thickBot="1"/>
    <row r="17" spans="2:16" ht="15" thickBot="1">
      <c r="F17" s="19" t="s">
        <v>16</v>
      </c>
      <c r="G17" s="21"/>
      <c r="H17" s="19" t="s">
        <v>15</v>
      </c>
      <c r="I17" s="20"/>
      <c r="J17" s="20"/>
      <c r="K17" s="21"/>
      <c r="L17" s="19" t="s">
        <v>17</v>
      </c>
      <c r="M17" s="20"/>
      <c r="N17" s="20"/>
      <c r="O17" s="20"/>
      <c r="P17" s="21"/>
    </row>
    <row r="18" spans="2:16" ht="15" thickBot="1">
      <c r="B18" s="3" t="s">
        <v>0</v>
      </c>
      <c r="C18" s="7" t="s">
        <v>1</v>
      </c>
      <c r="D18" s="7" t="s">
        <v>2</v>
      </c>
      <c r="E18" s="5" t="s">
        <v>3</v>
      </c>
      <c r="F18" s="3" t="s">
        <v>4</v>
      </c>
      <c r="G18" s="4" t="s">
        <v>5</v>
      </c>
      <c r="H18" s="7" t="s">
        <v>6</v>
      </c>
      <c r="I18" s="7" t="s">
        <v>7</v>
      </c>
      <c r="J18" s="7" t="s">
        <v>13</v>
      </c>
      <c r="K18" s="7" t="s">
        <v>14</v>
      </c>
      <c r="L18" s="11" t="s">
        <v>8</v>
      </c>
      <c r="M18" s="11" t="s">
        <v>9</v>
      </c>
      <c r="N18" s="11" t="s">
        <v>10</v>
      </c>
      <c r="O18" s="11" t="s">
        <v>11</v>
      </c>
      <c r="P18" s="11" t="s">
        <v>12</v>
      </c>
    </row>
    <row r="19" spans="2:16" ht="28.5" customHeight="1">
      <c r="B19" s="8" t="s">
        <v>38</v>
      </c>
      <c r="C19" s="8" t="str">
        <f>RIGHT(C1,6)</f>
        <v xml:space="preserve"> 14179</v>
      </c>
      <c r="D19" s="8" t="str">
        <f>RIGHT(C2,10)</f>
        <v>19020062 F</v>
      </c>
      <c r="E19" s="16" t="str">
        <f>RIGHT(C3,25)</f>
        <v xml:space="preserve"> NaCl 0.9% poches 1000 ml</v>
      </c>
      <c r="F19" s="14" t="str">
        <f>RIGHT(C4,20)</f>
        <v xml:space="preserve"> 20/02/2019-12:13:59</v>
      </c>
      <c r="G19" s="15" t="str">
        <f>LEFT(C5,8)</f>
        <v>15:28:13</v>
      </c>
      <c r="H19" s="6" t="str">
        <f>RIGHT(C6,4)</f>
        <v>2:41</v>
      </c>
      <c r="I19" s="8" t="str">
        <f>RIGHT(C7,6)</f>
        <v xml:space="preserve"> 93:32</v>
      </c>
      <c r="J19" s="8" t="str">
        <f>RIGHT(C8,6)</f>
        <v xml:space="preserve"> 33:27</v>
      </c>
      <c r="K19" s="9" t="str">
        <f>RIGHT(C9,6)</f>
        <v xml:space="preserve"> 49:40</v>
      </c>
      <c r="L19" s="10" t="str">
        <f>RIGHT(LEFT(C11,30),5)</f>
        <v>120.9</v>
      </c>
      <c r="M19" s="12" t="str">
        <f>RIGHT(LEFT(C11,41),5)</f>
        <v>122.9</v>
      </c>
      <c r="N19" s="12" t="str">
        <f>RIGHT(LEFT(C11,65),6)</f>
        <v xml:space="preserve">3.045 </v>
      </c>
      <c r="O19" s="12" t="str">
        <f>RIGHT(LEFT(C12,30),6)</f>
        <v xml:space="preserve">  18.1</v>
      </c>
      <c r="P19" s="13" t="str">
        <f>RIGHT(LEFT(C12,42),6)</f>
        <v xml:space="preserve"> 97.9 </v>
      </c>
    </row>
    <row r="20" spans="2:16" ht="25.5" customHeight="1"/>
    <row r="23" spans="2:16">
      <c r="B23" s="2"/>
      <c r="F23" s="17"/>
      <c r="G23" s="18"/>
      <c r="H23" s="18"/>
      <c r="I23" s="18"/>
    </row>
    <row r="24" spans="2:16">
      <c r="B24" s="2"/>
      <c r="F24" s="2"/>
      <c r="G24" s="18"/>
      <c r="H24" s="18"/>
      <c r="I24" s="18"/>
    </row>
    <row r="25" spans="2:16">
      <c r="B25" s="2"/>
      <c r="F25" s="17"/>
      <c r="G25" s="18"/>
      <c r="H25" s="18"/>
      <c r="I25" s="18"/>
    </row>
    <row r="26" spans="2:16">
      <c r="B26" s="2"/>
      <c r="F26" s="2"/>
      <c r="G26" s="18"/>
      <c r="H26" s="18"/>
      <c r="I26" s="18"/>
    </row>
    <row r="27" spans="2:16">
      <c r="B27" s="2"/>
      <c r="G27" s="18"/>
      <c r="H27" s="18"/>
      <c r="I27" s="18"/>
    </row>
    <row r="28" spans="2:16">
      <c r="B28" s="2"/>
      <c r="G28" s="18"/>
      <c r="H28" s="18"/>
      <c r="I28" s="18"/>
    </row>
    <row r="29" spans="2:16">
      <c r="B29" s="2"/>
      <c r="F29" s="2"/>
      <c r="G29" s="18"/>
      <c r="H29" s="18"/>
      <c r="I29" s="18"/>
    </row>
    <row r="30" spans="2:16">
      <c r="G30" s="18"/>
      <c r="H30" s="18"/>
      <c r="I30" s="18"/>
    </row>
    <row r="31" spans="2:16">
      <c r="G31" s="18"/>
      <c r="H31" s="18"/>
      <c r="I31" s="18"/>
    </row>
    <row r="32" spans="2:16">
      <c r="G32" s="18"/>
      <c r="H32" s="18"/>
      <c r="I32" s="18"/>
    </row>
    <row r="33" spans="2:9">
      <c r="F33" s="18"/>
      <c r="G33" s="18"/>
      <c r="H33" s="18"/>
      <c r="I33" s="18"/>
    </row>
    <row r="34" spans="2:9">
      <c r="F34" s="18"/>
      <c r="G34" s="18"/>
      <c r="H34" s="18"/>
      <c r="I34" s="18"/>
    </row>
    <row r="35" spans="2:9">
      <c r="B35" s="2"/>
      <c r="F35" s="17"/>
      <c r="G35" s="18"/>
      <c r="H35" s="18"/>
      <c r="I35" s="18"/>
    </row>
    <row r="36" spans="2:9">
      <c r="B36" s="2"/>
      <c r="F36" s="17"/>
      <c r="G36" s="18"/>
      <c r="H36" s="18"/>
      <c r="I36" s="18"/>
    </row>
    <row r="47" spans="2:9">
      <c r="B47" s="1"/>
    </row>
  </sheetData>
  <mergeCells count="3">
    <mergeCell ref="H17:K17"/>
    <mergeCell ref="L17:P17"/>
    <mergeCell ref="F17:G17"/>
  </mergeCells>
  <pageMargins left="0.70866141732283472" right="0.70866141732283472" top="0.74803149606299213" bottom="0.74803149606299213" header="0.31496062992125984" footer="0.31496062992125984"/>
  <pageSetup paperSize="9" scale="66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Hoja4">
    <pageSetUpPr fitToPage="1"/>
  </sheetPr>
  <dimension ref="B1:P3"/>
  <sheetViews>
    <sheetView tabSelected="1" workbookViewId="0">
      <selection activeCell="E8" sqref="E4:E8"/>
    </sheetView>
  </sheetViews>
  <sheetFormatPr baseColWidth="10" defaultRowHeight="14.4"/>
  <cols>
    <col min="5" max="5" width="26" customWidth="1"/>
    <col min="6" max="6" width="23.33203125" customWidth="1"/>
    <col min="7" max="7" width="15" customWidth="1"/>
  </cols>
  <sheetData>
    <row r="1" spans="2:16" ht="73.5" customHeight="1" thickBot="1"/>
    <row r="2" spans="2:16" ht="18.75" customHeight="1" thickBot="1">
      <c r="F2" s="19" t="s">
        <v>16</v>
      </c>
      <c r="G2" s="21"/>
      <c r="H2" s="19" t="s">
        <v>15</v>
      </c>
      <c r="I2" s="20"/>
      <c r="J2" s="20"/>
      <c r="K2" s="21"/>
      <c r="L2" s="19" t="s">
        <v>17</v>
      </c>
      <c r="M2" s="20"/>
      <c r="N2" s="20"/>
      <c r="O2" s="20"/>
      <c r="P2" s="21"/>
    </row>
    <row r="3" spans="2:16" ht="15" thickBot="1">
      <c r="B3" s="3" t="s">
        <v>0</v>
      </c>
      <c r="C3" s="7" t="s">
        <v>1</v>
      </c>
      <c r="D3" s="7" t="s">
        <v>2</v>
      </c>
      <c r="E3" s="5" t="s">
        <v>3</v>
      </c>
      <c r="F3" s="3" t="s">
        <v>4</v>
      </c>
      <c r="G3" s="4" t="s">
        <v>5</v>
      </c>
      <c r="H3" s="7" t="s">
        <v>6</v>
      </c>
      <c r="I3" s="7" t="s">
        <v>7</v>
      </c>
      <c r="J3" s="7" t="s">
        <v>13</v>
      </c>
      <c r="K3" s="7" t="s">
        <v>14</v>
      </c>
      <c r="L3" s="11" t="s">
        <v>8</v>
      </c>
      <c r="M3" s="11" t="s">
        <v>9</v>
      </c>
      <c r="N3" s="11" t="s">
        <v>10</v>
      </c>
      <c r="O3" s="11" t="s">
        <v>11</v>
      </c>
      <c r="P3" s="11" t="s">
        <v>12</v>
      </c>
    </row>
  </sheetData>
  <mergeCells count="3">
    <mergeCell ref="F2:G2"/>
    <mergeCell ref="H2:K2"/>
    <mergeCell ref="L2:P2"/>
  </mergeCells>
  <pageMargins left="0.7" right="0.7" top="0.75" bottom="0.75" header="0.3" footer="0.3"/>
  <pageSetup paperSize="9" scale="65" orientation="landscape" cellComments="atEnd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datos</vt:lpstr>
      <vt:lpstr>Feuil1</vt:lpstr>
      <vt:lpstr>report</vt:lpstr>
      <vt:lpstr>report!Zone_d_impression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Rihen</cp:lastModifiedBy>
  <cp:lastPrinted>2019-02-28T14:13:33Z</cp:lastPrinted>
  <dcterms:created xsi:type="dcterms:W3CDTF">2019-02-21T15:47:42Z</dcterms:created>
  <dcterms:modified xsi:type="dcterms:W3CDTF">2019-03-01T08:21:29Z</dcterms:modified>
</cp:coreProperties>
</file>