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2.xml" ContentType="application/vnd.openxmlformats-officedocument.drawing+xml"/>
  <Override PartName="/xl/ctrlProps/ctrlProp15.xml" ContentType="application/vnd.ms-excel.controlproperties+xml"/>
  <Override PartName="/xl/drawings/drawing3.xml" ContentType="application/vnd.openxmlformats-officedocument.drawing+xml"/>
  <Override PartName="/xl/ctrlProps/ctrlProp16.xml" ContentType="application/vnd.ms-excel.controlproperties+xml"/>
  <Override PartName="/xl/drawings/drawing4.xml" ContentType="application/vnd.openxmlformats-officedocument.drawing+xml"/>
  <Override PartName="/xl/ctrlProps/ctrlProp1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uliencapogna/Desktop/"/>
    </mc:Choice>
  </mc:AlternateContent>
  <xr:revisionPtr revIDLastSave="0" documentId="13_ncr:1_{FE848400-6476-F642-A89F-7401B8347601}" xr6:coauthVersionLast="41" xr6:coauthVersionMax="41" xr10:uidLastSave="{00000000-0000-0000-0000-000000000000}"/>
  <bookViews>
    <workbookView xWindow="0" yWindow="0" windowWidth="28800" windowHeight="18000" xr2:uid="{01BDA5EF-845B-CC4D-B751-B1E62A46F2E1}"/>
  </bookViews>
  <sheets>
    <sheet name="Corset siège" sheetId="1" r:id="rId1"/>
    <sheet name="Benjamin" sheetId="4" r:id="rId2"/>
    <sheet name="David" sheetId="5" r:id="rId3"/>
    <sheet name="Julien" sheetId="6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 l="1"/>
  <c r="C43" i="1" l="1"/>
  <c r="B43" i="1"/>
  <c r="A43" i="1"/>
  <c r="C42" i="1"/>
  <c r="B42" i="1"/>
  <c r="A42" i="1"/>
  <c r="C41" i="1"/>
  <c r="B41" i="1"/>
  <c r="A41" i="1"/>
  <c r="H9" i="1"/>
  <c r="D7" i="1"/>
  <c r="C9" i="1"/>
  <c r="B9" i="1"/>
  <c r="A8" i="1"/>
  <c r="F52" i="4"/>
  <c r="G41" i="4"/>
  <c r="G16" i="4"/>
  <c r="G14" i="4"/>
  <c r="G12" i="4"/>
  <c r="G11" i="4"/>
  <c r="G10" i="4"/>
  <c r="G6" i="4"/>
  <c r="G5" i="4"/>
  <c r="G3" i="4"/>
  <c r="F52" i="5"/>
  <c r="G41" i="5"/>
  <c r="G16" i="5"/>
  <c r="G14" i="5"/>
  <c r="G12" i="5"/>
  <c r="G11" i="5"/>
  <c r="G10" i="5"/>
  <c r="G6" i="5"/>
  <c r="G5" i="5"/>
  <c r="G3" i="5"/>
  <c r="G9" i="1"/>
  <c r="F9" i="1"/>
  <c r="E8" i="1"/>
  <c r="G52" i="5" l="1"/>
  <c r="G52" i="4"/>
  <c r="F52" i="6"/>
  <c r="G41" i="6"/>
  <c r="G16" i="6"/>
  <c r="G14" i="6"/>
  <c r="G12" i="6"/>
  <c r="G11" i="6"/>
  <c r="G10" i="6"/>
  <c r="G6" i="6"/>
  <c r="G5" i="6"/>
  <c r="G3" i="6"/>
  <c r="I8" i="1"/>
  <c r="L7" i="1"/>
  <c r="L8" i="1" s="1"/>
  <c r="I10" i="1" l="1"/>
  <c r="D43" i="1"/>
  <c r="J9" i="1"/>
  <c r="K9" i="1"/>
  <c r="L9" i="1"/>
  <c r="G52" i="6"/>
  <c r="H7" i="1" l="1"/>
  <c r="H8" i="1" s="1"/>
  <c r="E10" i="1" l="1"/>
  <c r="D42" i="1"/>
  <c r="D8" i="1"/>
  <c r="A10" i="1" l="1"/>
  <c r="D41" i="1"/>
</calcChain>
</file>

<file path=xl/sharedStrings.xml><?xml version="1.0" encoding="utf-8"?>
<sst xmlns="http://schemas.openxmlformats.org/spreadsheetml/2006/main" count="206" uniqueCount="70">
  <si>
    <t xml:space="preserve">Nom </t>
  </si>
  <si>
    <t xml:space="preserve">Prénom </t>
  </si>
  <si>
    <t>Type de siège</t>
  </si>
  <si>
    <t>MONOCOQUE</t>
  </si>
  <si>
    <t>SOCLE</t>
  </si>
  <si>
    <t>Temps estimé</t>
  </si>
  <si>
    <t>Prix</t>
  </si>
  <si>
    <t>x</t>
  </si>
  <si>
    <t xml:space="preserve">Préparation du socle + pose de la coque sur le socle + découpe de la coque : </t>
  </si>
  <si>
    <t>SYSTÈME D'ABDUCTION</t>
  </si>
  <si>
    <t>Plot amovible</t>
  </si>
  <si>
    <t>Plot fixe</t>
  </si>
  <si>
    <t>Aillettes condyliennes</t>
  </si>
  <si>
    <t>Sangles fémorales</t>
  </si>
  <si>
    <t>TETIÈRE</t>
  </si>
  <si>
    <t>Têtière janton simple</t>
  </si>
  <si>
    <t>Têtière 3 plans Reha-trans</t>
  </si>
  <si>
    <t>Têtière 3 plans crantée</t>
  </si>
  <si>
    <t>ACCOUDOIRS</t>
  </si>
  <si>
    <t>Accoudoirs</t>
  </si>
  <si>
    <t>REPOSE PIED</t>
  </si>
  <si>
    <t>Repose pied boite</t>
  </si>
  <si>
    <t>Repose pied articulé</t>
  </si>
  <si>
    <t>Repose pied damier</t>
  </si>
  <si>
    <t>Segment jambier</t>
  </si>
  <si>
    <t>Segment pédieux</t>
  </si>
  <si>
    <t>Repose pied L</t>
  </si>
  <si>
    <t>SANGLES BASSIN</t>
  </si>
  <si>
    <t xml:space="preserve">Sangles de 40 avec protection U + velours </t>
  </si>
  <si>
    <t>Sangles EIAS sur charnière</t>
  </si>
  <si>
    <t>Sangles avec pelote EIAS</t>
  </si>
  <si>
    <t>Sangles en Y</t>
  </si>
  <si>
    <t>Sangles téléphone</t>
  </si>
  <si>
    <t>Sangles de sécurité de FR</t>
  </si>
  <si>
    <t>SANGLES THORACIQUES</t>
  </si>
  <si>
    <t>Damier</t>
  </si>
  <si>
    <t>Bretelles à fourreau en alcantara</t>
  </si>
  <si>
    <t>Plastron</t>
  </si>
  <si>
    <t>ASSISE</t>
  </si>
  <si>
    <t>Coussin fessier</t>
  </si>
  <si>
    <t>Coussin fessier + cuisse</t>
  </si>
  <si>
    <t>Majoration de la double assise en agglo</t>
  </si>
  <si>
    <t>Découpe de la mousse pour 1er essayage</t>
  </si>
  <si>
    <t>TABLETTE</t>
  </si>
  <si>
    <t>Tablettes système central transparent</t>
  </si>
  <si>
    <t xml:space="preserve">Tablettes glissière sur accoudoirs transparent </t>
  </si>
  <si>
    <t xml:space="preserve">Tablettes système central PE blanc </t>
  </si>
  <si>
    <t xml:space="preserve">Tablettes glissière sur accoudoirs Pe blanc </t>
  </si>
  <si>
    <t>COUTURE</t>
  </si>
  <si>
    <t xml:space="preserve">Housse monocoque </t>
  </si>
  <si>
    <t>Coussin d'assie</t>
  </si>
  <si>
    <t>Coussin d'assise + jambes</t>
  </si>
  <si>
    <t>Garnissage accoudoir</t>
  </si>
  <si>
    <t>housse tétière simple</t>
  </si>
  <si>
    <t>housse têtière moulée</t>
  </si>
  <si>
    <t>Housse sangle en velours</t>
  </si>
  <si>
    <t>CS évo</t>
  </si>
  <si>
    <t>Dupont</t>
  </si>
  <si>
    <t>Georges</t>
  </si>
  <si>
    <t>CS mono</t>
  </si>
  <si>
    <t>Pascale</t>
  </si>
  <si>
    <t>Albert</t>
  </si>
  <si>
    <t>Siège</t>
  </si>
  <si>
    <t>Réalisé</t>
  </si>
  <si>
    <t>Prédit</t>
  </si>
  <si>
    <t>BENJAMIN</t>
  </si>
  <si>
    <t>DAVID</t>
  </si>
  <si>
    <t>JULIEN</t>
  </si>
  <si>
    <t>paul</t>
  </si>
  <si>
    <t>le poulpe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</si>
</sst>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;;;"/>
    <numFmt numFmtId="166" formatCode="#,##0.00\ &quot;€&quot;"/>
    <numFmt numFmtId="167" formatCode="0.0"/>
  </numFmts>
  <fonts count="6" x14ac:knownFonts="1">
    <font>
      <sz val="12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FF00"/>
      <name val="Calibri"/>
      <family val="2"/>
      <scheme val="minor"/>
    </font>
    <font>
      <sz val="12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0" fillId="0" borderId="5" xfId="0" applyBorder="1"/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166" fontId="2" fillId="2" borderId="11" xfId="0" applyNumberFormat="1" applyFont="1" applyFill="1" applyBorder="1" applyAlignment="1">
      <alignment horizontal="center" vertical="center"/>
    </xf>
    <xf numFmtId="0" fontId="0" fillId="0" borderId="0" xfId="0"/>
    <xf numFmtId="166" fontId="0" fillId="0" borderId="12" xfId="0" applyNumberFormat="1" applyBorder="1" applyAlignment="1">
      <alignment horizontal="center" vertical="center"/>
    </xf>
    <xf numFmtId="166" fontId="2" fillId="2" borderId="9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left"/>
    </xf>
    <xf numFmtId="1" fontId="0" fillId="0" borderId="0" xfId="0" applyNumberFormat="1" applyBorder="1"/>
    <xf numFmtId="164" fontId="0" fillId="0" borderId="0" xfId="0" applyNumberFormat="1" applyBorder="1"/>
    <xf numFmtId="166" fontId="0" fillId="0" borderId="0" xfId="0" applyNumberFormat="1" applyBorder="1" applyAlignment="1">
      <alignment horizontal="center" vertical="center"/>
    </xf>
    <xf numFmtId="167" fontId="0" fillId="0" borderId="0" xfId="0" applyNumberFormat="1" applyBorder="1"/>
    <xf numFmtId="167" fontId="0" fillId="0" borderId="0" xfId="0" applyNumberFormat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Border="1"/>
    <xf numFmtId="0" fontId="4" fillId="0" borderId="0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21" fontId="4" fillId="0" borderId="16" xfId="0" applyNumberFormat="1" applyFont="1" applyBorder="1" applyAlignment="1">
      <alignment horizontal="center" vertical="center"/>
    </xf>
    <xf numFmtId="165" fontId="0" fillId="0" borderId="5" xfId="0" applyNumberFormat="1" applyBorder="1"/>
    <xf numFmtId="165" fontId="0" fillId="0" borderId="4" xfId="0" applyNumberFormat="1" applyBorder="1"/>
    <xf numFmtId="165" fontId="4" fillId="0" borderId="0" xfId="0" applyNumberFormat="1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165" fontId="0" fillId="4" borderId="2" xfId="0" applyNumberFormat="1" applyFill="1" applyBorder="1" applyAlignment="1">
      <alignment horizontal="center"/>
    </xf>
    <xf numFmtId="165" fontId="0" fillId="4" borderId="0" xfId="0" applyNumberFormat="1" applyFill="1" applyAlignment="1">
      <alignment horizontal="center"/>
    </xf>
    <xf numFmtId="165" fontId="0" fillId="5" borderId="0" xfId="0" applyNumberFormat="1" applyFill="1" applyAlignment="1">
      <alignment horizontal="center"/>
    </xf>
    <xf numFmtId="165" fontId="0" fillId="6" borderId="0" xfId="0" applyNumberFormat="1" applyFill="1" applyAlignment="1">
      <alignment horizontal="center"/>
    </xf>
    <xf numFmtId="165" fontId="0" fillId="7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65" fontId="0" fillId="0" borderId="4" xfId="0" applyNumberFormat="1" applyBorder="1" applyAlignment="1" applyProtection="1">
      <alignment horizontal="center"/>
    </xf>
    <xf numFmtId="165" fontId="0" fillId="0" borderId="0" xfId="0" applyNumberFormat="1" applyBorder="1" applyAlignment="1" applyProtection="1">
      <alignment horizontal="center"/>
    </xf>
    <xf numFmtId="165" fontId="0" fillId="0" borderId="5" xfId="0" applyNumberFormat="1" applyBorder="1" applyAlignment="1" applyProtection="1">
      <alignment horizontal="center"/>
    </xf>
    <xf numFmtId="165" fontId="0" fillId="0" borderId="6" xfId="0" applyNumberFormat="1" applyBorder="1" applyAlignment="1" applyProtection="1">
      <alignment horizontal="center"/>
    </xf>
    <xf numFmtId="165" fontId="0" fillId="0" borderId="7" xfId="0" applyNumberFormat="1" applyBorder="1" applyAlignment="1" applyProtection="1">
      <alignment horizontal="center"/>
    </xf>
    <xf numFmtId="165" fontId="0" fillId="0" borderId="8" xfId="0" applyNumberFormat="1" applyBorder="1" applyAlignment="1" applyProtection="1">
      <alignment horizontal="center"/>
    </xf>
    <xf numFmtId="0" fontId="0" fillId="0" borderId="0" xfId="0" applyAlignment="1">
      <alignment horizontal="left"/>
    </xf>
    <xf numFmtId="0" fontId="0" fillId="0" borderId="13" xfId="0" applyBorder="1" applyAlignment="1">
      <alignment horizontal="left"/>
    </xf>
    <xf numFmtId="0" fontId="0" fillId="0" borderId="0" xfId="0" applyAlignment="1">
      <alignment horizontal="left" vertical="center" wrapText="1"/>
    </xf>
    <xf numFmtId="0" fontId="2" fillId="2" borderId="0" xfId="0" applyFont="1" applyFill="1" applyAlignment="1">
      <alignment horizontal="center"/>
    </xf>
    <xf numFmtId="0" fontId="0" fillId="0" borderId="0" xfId="0"/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3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177800</xdr:colOff>
          <xdr:row>11</xdr:row>
          <xdr:rowOff>76200</xdr:rowOff>
        </xdr:from>
        <xdr:to>
          <xdr:col>3</xdr:col>
          <xdr:colOff>406400</xdr:colOff>
          <xdr:row>12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165100</xdr:colOff>
          <xdr:row>13</xdr:row>
          <xdr:rowOff>50800</xdr:rowOff>
        </xdr:from>
        <xdr:to>
          <xdr:col>3</xdr:col>
          <xdr:colOff>406400</xdr:colOff>
          <xdr:row>14</xdr:row>
          <xdr:rowOff>127000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Arrêter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15</xdr:row>
          <xdr:rowOff>50800</xdr:rowOff>
        </xdr:from>
        <xdr:to>
          <xdr:col>3</xdr:col>
          <xdr:colOff>393700</xdr:colOff>
          <xdr:row>16</xdr:row>
          <xdr:rowOff>139700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siège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368300</xdr:colOff>
          <xdr:row>11</xdr:row>
          <xdr:rowOff>63500</xdr:rowOff>
        </xdr:from>
        <xdr:to>
          <xdr:col>7</xdr:col>
          <xdr:colOff>381000</xdr:colOff>
          <xdr:row>12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355600</xdr:colOff>
          <xdr:row>13</xdr:row>
          <xdr:rowOff>50800</xdr:rowOff>
        </xdr:from>
        <xdr:to>
          <xdr:col>7</xdr:col>
          <xdr:colOff>368300</xdr:colOff>
          <xdr:row>14</xdr:row>
          <xdr:rowOff>139700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Arrêter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355600</xdr:colOff>
          <xdr:row>15</xdr:row>
          <xdr:rowOff>50800</xdr:rowOff>
        </xdr:from>
        <xdr:to>
          <xdr:col>7</xdr:col>
          <xdr:colOff>368300</xdr:colOff>
          <xdr:row>16</xdr:row>
          <xdr:rowOff>139700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siège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406400</xdr:colOff>
          <xdr:row>11</xdr:row>
          <xdr:rowOff>63500</xdr:rowOff>
        </xdr:from>
        <xdr:to>
          <xdr:col>11</xdr:col>
          <xdr:colOff>355600</xdr:colOff>
          <xdr:row>12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406400</xdr:colOff>
          <xdr:row>13</xdr:row>
          <xdr:rowOff>50800</xdr:rowOff>
        </xdr:from>
        <xdr:to>
          <xdr:col>11</xdr:col>
          <xdr:colOff>355600</xdr:colOff>
          <xdr:row>14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Arrêter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419100</xdr:colOff>
          <xdr:row>15</xdr:row>
          <xdr:rowOff>63500</xdr:rowOff>
        </xdr:from>
        <xdr:to>
          <xdr:col>11</xdr:col>
          <xdr:colOff>368300</xdr:colOff>
          <xdr:row>16</xdr:row>
          <xdr:rowOff>139700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Configurer nouveau siège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21</xdr:row>
          <xdr:rowOff>63500</xdr:rowOff>
        </xdr:from>
        <xdr:to>
          <xdr:col>11</xdr:col>
          <xdr:colOff>381000</xdr:colOff>
          <xdr:row>22</xdr:row>
          <xdr:rowOff>152400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Arrêter 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203200</xdr:colOff>
          <xdr:row>19</xdr:row>
          <xdr:rowOff>63500</xdr:rowOff>
        </xdr:from>
        <xdr:to>
          <xdr:col>11</xdr:col>
          <xdr:colOff>393700</xdr:colOff>
          <xdr:row>20</xdr:row>
          <xdr:rowOff>152400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Démarrer tout le monde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17</xdr:row>
          <xdr:rowOff>50800</xdr:rowOff>
        </xdr:from>
        <xdr:to>
          <xdr:col>3</xdr:col>
          <xdr:colOff>393700</xdr:colOff>
          <xdr:row>18</xdr:row>
          <xdr:rowOff>139700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Exporter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17</xdr:row>
          <xdr:rowOff>63500</xdr:rowOff>
        </xdr:from>
        <xdr:to>
          <xdr:col>7</xdr:col>
          <xdr:colOff>355600</xdr:colOff>
          <xdr:row>18</xdr:row>
          <xdr:rowOff>152400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Exporter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406400</xdr:colOff>
          <xdr:row>17</xdr:row>
          <xdr:rowOff>76200</xdr:rowOff>
        </xdr:from>
        <xdr:to>
          <xdr:col>11</xdr:col>
          <xdr:colOff>355600</xdr:colOff>
          <xdr:row>18</xdr:row>
          <xdr:rowOff>165100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Exporter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292100</xdr:colOff>
          <xdr:row>6</xdr:row>
          <xdr:rowOff>114300</xdr:rowOff>
        </xdr:from>
        <xdr:to>
          <xdr:col>10</xdr:col>
          <xdr:colOff>165100</xdr:colOff>
          <xdr:row>8</xdr:row>
          <xdr:rowOff>88900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177800</xdr:colOff>
          <xdr:row>5</xdr:row>
          <xdr:rowOff>50800</xdr:rowOff>
        </xdr:from>
        <xdr:to>
          <xdr:col>10</xdr:col>
          <xdr:colOff>50800</xdr:colOff>
          <xdr:row>7</xdr:row>
          <xdr:rowOff>25400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304800</xdr:colOff>
          <xdr:row>2</xdr:row>
          <xdr:rowOff>165100</xdr:rowOff>
        </xdr:from>
        <xdr:to>
          <xdr:col>10</xdr:col>
          <xdr:colOff>177800</xdr:colOff>
          <xdr:row>4</xdr:row>
          <xdr:rowOff>139700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mps%20moyen%20par%20technicie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s moyen par ouvirer"/>
      <sheetName val="Temps ±"/>
      <sheetName val="Feuil1"/>
      <sheetName val="BD Total 1"/>
      <sheetName val="BD Total 2"/>
      <sheetName val="Total"/>
      <sheetName val="Feuil5"/>
    </sheetNames>
    <sheetDataSet>
      <sheetData sheetId="0"/>
      <sheetData sheetId="1"/>
      <sheetData sheetId="2">
        <row r="8">
          <cell r="F8">
            <v>26.04</v>
          </cell>
        </row>
        <row r="22">
          <cell r="F22">
            <v>23.24</v>
          </cell>
        </row>
        <row r="29">
          <cell r="F29">
            <v>48.28</v>
          </cell>
        </row>
        <row r="44">
          <cell r="F44">
            <v>21.28</v>
          </cell>
        </row>
        <row r="52">
          <cell r="F52">
            <v>52.254000000000005</v>
          </cell>
        </row>
        <row r="57">
          <cell r="F57">
            <v>73.086666666666673</v>
          </cell>
        </row>
        <row r="68">
          <cell r="F68">
            <v>106.6258</v>
          </cell>
        </row>
        <row r="85">
          <cell r="F85">
            <v>73.382000000000005</v>
          </cell>
        </row>
        <row r="189">
          <cell r="F189">
            <v>25.69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F67AA-D00D-6F44-93CB-9670B65A5509}">
  <sheetPr codeName="Feuil1"/>
  <dimension ref="A1:L43"/>
  <sheetViews>
    <sheetView tabSelected="1" zoomScale="112" zoomScaleNormal="100" workbookViewId="0">
      <selection sqref="A1:D11"/>
    </sheetView>
  </sheetViews>
  <sheetFormatPr baseColWidth="10" defaultRowHeight="16" x14ac:dyDescent="0.2"/>
  <cols>
    <col min="1" max="1" width="10.5" bestFit="1" customWidth="1"/>
    <col min="2" max="2" width="8.83203125" customWidth="1"/>
    <col min="3" max="3" width="10.5" bestFit="1" customWidth="1"/>
    <col min="4" max="4" width="8.1640625" bestFit="1" customWidth="1"/>
    <col min="5" max="5" width="12.1640625" bestFit="1" customWidth="1"/>
    <col min="7" max="7" width="10" customWidth="1"/>
    <col min="9" max="9" width="12.1640625" bestFit="1" customWidth="1"/>
  </cols>
  <sheetData>
    <row r="1" spans="1:12" x14ac:dyDescent="0.2">
      <c r="A1" s="49" t="s">
        <v>65</v>
      </c>
      <c r="B1" s="50"/>
      <c r="C1" s="50"/>
      <c r="D1" s="51"/>
      <c r="E1" s="49" t="s">
        <v>66</v>
      </c>
      <c r="F1" s="50"/>
      <c r="G1" s="50"/>
      <c r="H1" s="51"/>
      <c r="I1" s="49" t="s">
        <v>67</v>
      </c>
      <c r="J1" s="50"/>
      <c r="K1" s="50"/>
      <c r="L1" s="51"/>
    </row>
    <row r="2" spans="1:12" ht="17" thickBot="1" x14ac:dyDescent="0.25">
      <c r="A2" s="52"/>
      <c r="B2" s="53"/>
      <c r="C2" s="53"/>
      <c r="D2" s="54"/>
      <c r="E2" s="52"/>
      <c r="F2" s="53"/>
      <c r="G2" s="53"/>
      <c r="H2" s="54"/>
      <c r="I2" s="52"/>
      <c r="J2" s="53"/>
      <c r="K2" s="53"/>
      <c r="L2" s="54"/>
    </row>
    <row r="3" spans="1:12" x14ac:dyDescent="0.2">
      <c r="A3" s="34" t="s">
        <v>0</v>
      </c>
      <c r="B3" s="1" t="s">
        <v>69</v>
      </c>
      <c r="C3" s="1"/>
      <c r="D3" s="2"/>
      <c r="E3" s="34" t="s">
        <v>0</v>
      </c>
      <c r="F3" s="23" t="s">
        <v>57</v>
      </c>
      <c r="G3" s="1"/>
      <c r="H3" s="2"/>
      <c r="I3" s="34" t="s">
        <v>0</v>
      </c>
      <c r="J3" s="23" t="s">
        <v>60</v>
      </c>
      <c r="K3" s="1"/>
      <c r="L3" s="2"/>
    </row>
    <row r="4" spans="1:12" x14ac:dyDescent="0.2">
      <c r="A4" s="32" t="s">
        <v>1</v>
      </c>
      <c r="B4" s="1" t="s">
        <v>68</v>
      </c>
      <c r="C4" s="1"/>
      <c r="D4" s="2"/>
      <c r="E4" s="32" t="s">
        <v>1</v>
      </c>
      <c r="F4" s="23" t="s">
        <v>58</v>
      </c>
      <c r="G4" s="1"/>
      <c r="H4" s="2"/>
      <c r="I4" s="32" t="s">
        <v>1</v>
      </c>
      <c r="J4" s="23" t="s">
        <v>61</v>
      </c>
      <c r="K4" s="1"/>
      <c r="L4" s="2"/>
    </row>
    <row r="5" spans="1:12" ht="17" thickBot="1" x14ac:dyDescent="0.25">
      <c r="A5" s="33" t="s">
        <v>62</v>
      </c>
      <c r="B5" s="1" t="s">
        <v>56</v>
      </c>
      <c r="C5" s="1"/>
      <c r="D5" s="2"/>
      <c r="E5" s="33" t="s">
        <v>2</v>
      </c>
      <c r="F5" s="23" t="s">
        <v>59</v>
      </c>
      <c r="G5" s="1"/>
      <c r="H5" s="2"/>
      <c r="I5" s="33" t="s">
        <v>2</v>
      </c>
      <c r="J5" s="23" t="s">
        <v>59</v>
      </c>
      <c r="K5" s="1"/>
      <c r="L5" s="2"/>
    </row>
    <row r="6" spans="1:12" ht="19" x14ac:dyDescent="0.2">
      <c r="A6" s="26" t="s">
        <v>63</v>
      </c>
      <c r="B6" s="25"/>
      <c r="C6" s="26" t="s">
        <v>64</v>
      </c>
      <c r="D6" s="2"/>
      <c r="E6" s="26" t="s">
        <v>63</v>
      </c>
      <c r="F6" s="1"/>
      <c r="G6" s="26" t="s">
        <v>64</v>
      </c>
      <c r="H6" s="2"/>
      <c r="I6" s="26" t="s">
        <v>63</v>
      </c>
      <c r="J6" s="1"/>
      <c r="K6" s="26" t="s">
        <v>64</v>
      </c>
      <c r="L6" s="2"/>
    </row>
    <row r="7" spans="1:12" ht="20" thickBot="1" x14ac:dyDescent="0.25">
      <c r="A7" s="27">
        <v>1.0995370370370378E-3</v>
      </c>
      <c r="B7" s="31">
        <v>1</v>
      </c>
      <c r="C7" s="28">
        <v>7.7777777777777779E-2</v>
      </c>
      <c r="D7" s="29">
        <f>C7-A7</f>
        <v>7.6678240740740741E-2</v>
      </c>
      <c r="E7" s="27">
        <v>2.6620370370370283E-3</v>
      </c>
      <c r="F7" s="24">
        <v>1</v>
      </c>
      <c r="G7" s="28">
        <v>0.10138888888888889</v>
      </c>
      <c r="H7" s="29">
        <f>G7-E7</f>
        <v>9.8726851851851857E-2</v>
      </c>
      <c r="I7" s="27">
        <v>2.6157407407407323E-3</v>
      </c>
      <c r="J7" s="24">
        <v>1</v>
      </c>
      <c r="K7" s="27">
        <v>7.5000000000000011E-2</v>
      </c>
      <c r="L7" s="29">
        <f>K7-I7</f>
        <v>7.2384259259259273E-2</v>
      </c>
    </row>
    <row r="8" spans="1:12" x14ac:dyDescent="0.2">
      <c r="A8" s="30">
        <f>SUM(HOUR(A7)*3600+MINUTE(A7)*60+SECOND(A7))</f>
        <v>95</v>
      </c>
      <c r="B8" s="1"/>
      <c r="C8" s="1"/>
      <c r="D8" s="29">
        <f>SUM(HOUR(D7)*3600+MINUTE(D7)*60+SECOND(D7))</f>
        <v>6625</v>
      </c>
      <c r="E8" s="30">
        <f>SUM(HOUR(E7)*3600+MINUTE(E7)*60+SECOND(E7))</f>
        <v>230</v>
      </c>
      <c r="F8" s="1"/>
      <c r="G8" s="1"/>
      <c r="H8" s="29">
        <f>SUM(HOUR(H7)*3600+MINUTE(H7)*60+SECOND(H7))</f>
        <v>8530</v>
      </c>
      <c r="I8" s="30">
        <f>SUM(HOUR(I7)*3600+MINUTE(I7)*60+SECOND(I7))</f>
        <v>226</v>
      </c>
      <c r="J8" s="1"/>
      <c r="K8" s="1"/>
      <c r="L8" s="29">
        <f>SUM(HOUR(L7)*3600+MINUTE(L7)*60+SECOND(L7))</f>
        <v>6254</v>
      </c>
    </row>
    <row r="9" spans="1:12" x14ac:dyDescent="0.2">
      <c r="A9" s="30">
        <v>6720</v>
      </c>
      <c r="B9" s="24">
        <f>0.7*A9</f>
        <v>4704</v>
      </c>
      <c r="C9" s="24">
        <f>0.5*A9</f>
        <v>3360</v>
      </c>
      <c r="D9" s="29">
        <f>0.3*A9</f>
        <v>2016</v>
      </c>
      <c r="E9" s="30">
        <v>8760</v>
      </c>
      <c r="F9" s="24">
        <f>0.7*E9</f>
        <v>6132</v>
      </c>
      <c r="G9" s="24">
        <f>0.5*E9</f>
        <v>4380</v>
      </c>
      <c r="H9" s="29">
        <f>0.3*E9</f>
        <v>2628</v>
      </c>
      <c r="I9" s="30">
        <v>6480</v>
      </c>
      <c r="J9" s="24">
        <f>0.7*I9</f>
        <v>4536</v>
      </c>
      <c r="K9" s="24">
        <f>0.5*I9</f>
        <v>3240</v>
      </c>
      <c r="L9" s="29">
        <f>0.3*I9</f>
        <v>1944</v>
      </c>
    </row>
    <row r="10" spans="1:12" x14ac:dyDescent="0.2">
      <c r="A10" s="55">
        <f>D8</f>
        <v>6625</v>
      </c>
      <c r="B10" s="56"/>
      <c r="C10" s="56"/>
      <c r="D10" s="57"/>
      <c r="E10" s="55">
        <f>H8</f>
        <v>8530</v>
      </c>
      <c r="F10" s="56"/>
      <c r="G10" s="56"/>
      <c r="H10" s="57"/>
      <c r="I10" s="55">
        <f>L8</f>
        <v>6254</v>
      </c>
      <c r="J10" s="56"/>
      <c r="K10" s="56"/>
      <c r="L10" s="57"/>
    </row>
    <row r="11" spans="1:12" ht="17" thickBot="1" x14ac:dyDescent="0.25">
      <c r="A11" s="58"/>
      <c r="B11" s="59"/>
      <c r="C11" s="59"/>
      <c r="D11" s="60"/>
      <c r="E11" s="58"/>
      <c r="F11" s="59"/>
      <c r="G11" s="59"/>
      <c r="H11" s="60"/>
      <c r="I11" s="58"/>
      <c r="J11" s="59"/>
      <c r="K11" s="59"/>
      <c r="L11" s="60"/>
    </row>
    <row r="12" spans="1:12" x14ac:dyDescent="0.2">
      <c r="A12" s="44"/>
      <c r="B12" s="44"/>
      <c r="C12" s="44"/>
      <c r="D12" s="44"/>
      <c r="E12" s="35"/>
      <c r="F12" s="35"/>
      <c r="G12" s="35"/>
      <c r="H12" s="35"/>
      <c r="I12" s="35"/>
      <c r="J12" s="35"/>
      <c r="K12" s="35"/>
      <c r="L12" s="35"/>
    </row>
    <row r="13" spans="1:12" x14ac:dyDescent="0.2">
      <c r="A13" s="45"/>
      <c r="B13" s="45"/>
      <c r="C13" s="45"/>
      <c r="D13" s="45"/>
      <c r="E13" s="36"/>
      <c r="F13" s="36"/>
      <c r="G13" s="36"/>
      <c r="H13" s="36"/>
      <c r="I13" s="36"/>
      <c r="J13" s="36"/>
      <c r="K13" s="36"/>
      <c r="L13" s="36"/>
    </row>
    <row r="14" spans="1:12" x14ac:dyDescent="0.2">
      <c r="A14" s="46"/>
      <c r="B14" s="46"/>
      <c r="C14" s="46"/>
      <c r="D14" s="46"/>
      <c r="E14" s="37"/>
      <c r="F14" s="37"/>
      <c r="G14" s="37"/>
      <c r="H14" s="37"/>
      <c r="I14" s="37"/>
      <c r="J14" s="37"/>
      <c r="K14" s="37"/>
      <c r="L14" s="37"/>
    </row>
    <row r="15" spans="1:12" x14ac:dyDescent="0.2">
      <c r="A15" s="46"/>
      <c r="B15" s="46"/>
      <c r="C15" s="46"/>
      <c r="D15" s="46"/>
      <c r="E15" s="37"/>
      <c r="F15" s="37"/>
      <c r="G15" s="37"/>
      <c r="H15" s="37"/>
      <c r="I15" s="37"/>
      <c r="J15" s="37"/>
      <c r="K15" s="37"/>
      <c r="L15" s="37"/>
    </row>
    <row r="16" spans="1:12" x14ac:dyDescent="0.2">
      <c r="A16" s="47"/>
      <c r="B16" s="47"/>
      <c r="C16" s="47"/>
      <c r="D16" s="47"/>
      <c r="E16" s="38"/>
      <c r="F16" s="38"/>
      <c r="G16" s="38"/>
      <c r="H16" s="38"/>
      <c r="I16" s="38"/>
      <c r="J16" s="38"/>
      <c r="K16" s="38"/>
      <c r="L16" s="38"/>
    </row>
    <row r="17" spans="1:12" x14ac:dyDescent="0.2">
      <c r="A17" s="47"/>
      <c r="B17" s="47"/>
      <c r="C17" s="47"/>
      <c r="D17" s="47"/>
      <c r="E17" s="38"/>
      <c r="F17" s="38"/>
      <c r="G17" s="38"/>
      <c r="H17" s="38"/>
      <c r="I17" s="38"/>
      <c r="J17" s="38"/>
      <c r="K17" s="38"/>
      <c r="L17" s="38"/>
    </row>
    <row r="18" spans="1:12" x14ac:dyDescent="0.2">
      <c r="A18" s="48"/>
      <c r="B18" s="48"/>
      <c r="C18" s="48"/>
      <c r="D18" s="48"/>
      <c r="E18" s="39"/>
      <c r="F18" s="39"/>
      <c r="G18" s="39"/>
      <c r="H18" s="39"/>
      <c r="I18" s="39"/>
      <c r="J18" s="39"/>
      <c r="K18" s="39"/>
      <c r="L18" s="39"/>
    </row>
    <row r="19" spans="1:12" x14ac:dyDescent="0.2">
      <c r="A19" s="48"/>
      <c r="B19" s="48"/>
      <c r="C19" s="48"/>
      <c r="D19" s="48"/>
      <c r="E19" s="39"/>
      <c r="F19" s="39"/>
      <c r="G19" s="39"/>
      <c r="H19" s="39"/>
      <c r="I19" s="39"/>
      <c r="J19" s="39"/>
      <c r="K19" s="39"/>
      <c r="L19" s="39"/>
    </row>
    <row r="20" spans="1:12" x14ac:dyDescent="0.2">
      <c r="A20" s="40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</row>
    <row r="21" spans="1:12" x14ac:dyDescent="0.2">
      <c r="A21" s="40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</row>
    <row r="22" spans="1:12" x14ac:dyDescent="0.2">
      <c r="A22" s="40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</row>
    <row r="23" spans="1:12" x14ac:dyDescent="0.2">
      <c r="A23" s="40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</row>
    <row r="25" spans="1:12" x14ac:dyDescent="0.2">
      <c r="J25" s="10"/>
    </row>
    <row r="26" spans="1:12" x14ac:dyDescent="0.2">
      <c r="J26" s="10"/>
    </row>
    <row r="27" spans="1:12" x14ac:dyDescent="0.2">
      <c r="J27" s="10"/>
    </row>
    <row r="28" spans="1:12" x14ac:dyDescent="0.2">
      <c r="J28" s="10"/>
    </row>
    <row r="29" spans="1:12" x14ac:dyDescent="0.2">
      <c r="J29" s="10"/>
    </row>
    <row r="30" spans="1:12" x14ac:dyDescent="0.2">
      <c r="J30" s="10"/>
    </row>
    <row r="31" spans="1:12" x14ac:dyDescent="0.2">
      <c r="J31" s="10"/>
    </row>
    <row r="32" spans="1:12" x14ac:dyDescent="0.2">
      <c r="J32" s="10"/>
    </row>
    <row r="33" spans="1:10" x14ac:dyDescent="0.2">
      <c r="J33" s="10"/>
    </row>
    <row r="34" spans="1:10" x14ac:dyDescent="0.2">
      <c r="J34" s="10"/>
    </row>
    <row r="35" spans="1:10" x14ac:dyDescent="0.2">
      <c r="J35" s="10"/>
    </row>
    <row r="36" spans="1:10" x14ac:dyDescent="0.2">
      <c r="J36" s="10"/>
    </row>
    <row r="37" spans="1:10" x14ac:dyDescent="0.2">
      <c r="J37" s="10"/>
    </row>
    <row r="38" spans="1:10" x14ac:dyDescent="0.2">
      <c r="J38" s="10"/>
    </row>
    <row r="39" spans="1:10" x14ac:dyDescent="0.2">
      <c r="J39" s="10"/>
    </row>
    <row r="40" spans="1:10" x14ac:dyDescent="0.2">
      <c r="J40" s="10"/>
    </row>
    <row r="41" spans="1:10" x14ac:dyDescent="0.2">
      <c r="A41" s="7" t="str">
        <f>B3</f>
        <v>le poulpe</v>
      </c>
      <c r="B41" s="7" t="str">
        <f>B4</f>
        <v>paul</v>
      </c>
      <c r="C41" s="7" t="str">
        <f>B5</f>
        <v>CS évo</v>
      </c>
      <c r="D41" s="41">
        <f>D8</f>
        <v>6625</v>
      </c>
      <c r="E41" s="42"/>
      <c r="F41" s="42"/>
      <c r="G41" s="42"/>
      <c r="H41" s="42"/>
      <c r="J41" s="10"/>
    </row>
    <row r="42" spans="1:10" x14ac:dyDescent="0.2">
      <c r="A42" s="7" t="str">
        <f>F3</f>
        <v>Dupont</v>
      </c>
      <c r="B42" s="7" t="str">
        <f>F4</f>
        <v>Georges</v>
      </c>
      <c r="C42" s="7" t="str">
        <f>F5</f>
        <v>CS mono</v>
      </c>
      <c r="D42" s="41">
        <f>H8</f>
        <v>8530</v>
      </c>
      <c r="E42" s="43"/>
      <c r="F42" s="43"/>
      <c r="G42" s="43"/>
      <c r="H42" s="43"/>
      <c r="J42" s="10"/>
    </row>
    <row r="43" spans="1:10" x14ac:dyDescent="0.2">
      <c r="A43" s="7" t="str">
        <f>J3</f>
        <v>Pascale</v>
      </c>
      <c r="B43" s="7" t="str">
        <f>J4</f>
        <v>Albert</v>
      </c>
      <c r="C43" s="7" t="str">
        <f>J5</f>
        <v>CS mono</v>
      </c>
      <c r="D43" s="41">
        <f>L8</f>
        <v>6254</v>
      </c>
      <c r="E43" s="43"/>
      <c r="F43" s="43"/>
      <c r="G43" s="43"/>
      <c r="H43" s="43"/>
    </row>
  </sheetData>
  <mergeCells count="23">
    <mergeCell ref="A1:D2"/>
    <mergeCell ref="E1:H2"/>
    <mergeCell ref="A10:D11"/>
    <mergeCell ref="E10:H11"/>
    <mergeCell ref="I1:L2"/>
    <mergeCell ref="I10:L11"/>
    <mergeCell ref="D41:H41"/>
    <mergeCell ref="D42:H42"/>
    <mergeCell ref="D43:H43"/>
    <mergeCell ref="A12:D13"/>
    <mergeCell ref="A14:D15"/>
    <mergeCell ref="A16:D17"/>
    <mergeCell ref="A18:D19"/>
    <mergeCell ref="E12:H13"/>
    <mergeCell ref="E14:H15"/>
    <mergeCell ref="E16:H17"/>
    <mergeCell ref="E18:H19"/>
    <mergeCell ref="A22:L23"/>
    <mergeCell ref="I12:L13"/>
    <mergeCell ref="I14:L15"/>
    <mergeCell ref="I16:L17"/>
    <mergeCell ref="I18:L19"/>
    <mergeCell ref="A20:L21"/>
  </mergeCells>
  <conditionalFormatting sqref="I10:L11">
    <cfRule type="cellIs" dxfId="32" priority="153" operator="between">
      <formula>$I$9</formula>
      <formula>$J$9</formula>
    </cfRule>
    <cfRule type="cellIs" dxfId="31" priority="154" operator="between">
      <formula>$J$9</formula>
      <formula>$K$9</formula>
    </cfRule>
    <cfRule type="cellIs" dxfId="30" priority="152" operator="between">
      <formula>$K$9</formula>
      <formula>$L$9</formula>
    </cfRule>
    <cfRule type="cellIs" dxfId="29" priority="10" operator="lessThan">
      <formula>$L$9</formula>
    </cfRule>
  </conditionalFormatting>
  <conditionalFormatting sqref="E10:H11">
    <cfRule type="cellIs" dxfId="28" priority="26" operator="between">
      <formula>$G$9</formula>
      <formula>$H$9</formula>
    </cfRule>
    <cfRule type="cellIs" dxfId="27" priority="27" operator="between">
      <formula>$F$9</formula>
      <formula>$G$9</formula>
    </cfRule>
    <cfRule type="cellIs" dxfId="26" priority="28" operator="between">
      <formula>$E$9</formula>
      <formula>$F$9</formula>
    </cfRule>
    <cfRule type="cellIs" dxfId="25" priority="4" operator="lessThan">
      <formula>$H$9</formula>
    </cfRule>
  </conditionalFormatting>
  <conditionalFormatting sqref="A10:D11">
    <cfRule type="cellIs" dxfId="24" priority="40" operator="between">
      <formula>$A$9</formula>
      <formula>$B$9</formula>
    </cfRule>
    <cfRule type="cellIs" dxfId="23" priority="9" operator="lessThan">
      <formula>$D$9</formula>
    </cfRule>
    <cfRule type="cellIs" dxfId="22" priority="15" operator="between">
      <formula>$B$9</formula>
      <formula>$C$9</formula>
    </cfRule>
    <cfRule type="cellIs" dxfId="21" priority="7" operator="between">
      <formula>$C$9</formula>
      <formula>$D$9</formula>
    </cfRule>
  </conditionalFormatting>
  <conditionalFormatting sqref="D42:H42">
    <cfRule type="cellIs" dxfId="20" priority="20" operator="between">
      <formula>$G$9</formula>
      <formula>$H$9</formula>
    </cfRule>
    <cfRule type="cellIs" dxfId="19" priority="21" operator="between">
      <formula>$F$9</formula>
      <formula>$G$9</formula>
    </cfRule>
    <cfRule type="cellIs" dxfId="18" priority="22" operator="between">
      <formula>$E$9</formula>
      <formula>$F$9</formula>
    </cfRule>
    <cfRule type="cellIs" dxfId="17" priority="2" operator="lessThan">
      <formula>$H$9</formula>
    </cfRule>
  </conditionalFormatting>
  <conditionalFormatting sqref="D43:H43">
    <cfRule type="cellIs" dxfId="16" priority="17" operator="between">
      <formula>$K$9</formula>
      <formula>$L$9</formula>
    </cfRule>
    <cfRule type="cellIs" dxfId="15" priority="18" operator="between">
      <formula>$J$9</formula>
      <formula>$K$9</formula>
    </cfRule>
    <cfRule type="cellIs" dxfId="14" priority="19" operator="between">
      <formula>$I$9</formula>
      <formula>$J$9</formula>
    </cfRule>
    <cfRule type="cellIs" dxfId="13" priority="1" operator="lessThan">
      <formula>$L$9</formula>
    </cfRule>
  </conditionalFormatting>
  <conditionalFormatting sqref="D41:H41">
    <cfRule type="cellIs" dxfId="12" priority="13" operator="between">
      <formula>$A$9</formula>
      <formula>$B$9</formula>
    </cfRule>
    <cfRule type="cellIs" dxfId="11" priority="12" operator="between">
      <formula>$B$9</formula>
      <formula>$C$9</formula>
    </cfRule>
    <cfRule type="cellIs" dxfId="10" priority="11" operator="between">
      <formula>$C$9</formula>
      <formula>$D$9</formula>
    </cfRule>
    <cfRule type="cellIs" dxfId="9" priority="3" operator="lessThan">
      <formula>$D$9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GO_1">
                <anchor moveWithCells="1" sizeWithCells="1">
                  <from>
                    <xdr:col>0</xdr:col>
                    <xdr:colOff>177800</xdr:colOff>
                    <xdr:row>11</xdr:row>
                    <xdr:rowOff>76200</xdr:rowOff>
                  </from>
                  <to>
                    <xdr:col>3</xdr:col>
                    <xdr:colOff>406400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TOP_1">
                <anchor moveWithCells="1" sizeWithCells="1">
                  <from>
                    <xdr:col>0</xdr:col>
                    <xdr:colOff>165100</xdr:colOff>
                    <xdr:row>13</xdr:row>
                    <xdr:rowOff>50800</xdr:rowOff>
                  </from>
                  <to>
                    <xdr:col>3</xdr:col>
                    <xdr:colOff>406400</xdr:colOff>
                    <xdr:row>14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V_1">
                <anchor moveWithCells="1" sizeWithCells="1">
                  <from>
                    <xdr:col>0</xdr:col>
                    <xdr:colOff>152400</xdr:colOff>
                    <xdr:row>15</xdr:row>
                    <xdr:rowOff>50800</xdr:rowOff>
                  </from>
                  <to>
                    <xdr:col>3</xdr:col>
                    <xdr:colOff>393700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GO_2">
                <anchor moveWithCells="1" sizeWithCells="1">
                  <from>
                    <xdr:col>4</xdr:col>
                    <xdr:colOff>368300</xdr:colOff>
                    <xdr:row>11</xdr:row>
                    <xdr:rowOff>63500</xdr:rowOff>
                  </from>
                  <to>
                    <xdr:col>7</xdr:col>
                    <xdr:colOff>381000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STOP_2">
                <anchor moveWithCells="1" sizeWithCells="1">
                  <from>
                    <xdr:col>4</xdr:col>
                    <xdr:colOff>355600</xdr:colOff>
                    <xdr:row>13</xdr:row>
                    <xdr:rowOff>50800</xdr:rowOff>
                  </from>
                  <to>
                    <xdr:col>7</xdr:col>
                    <xdr:colOff>368300</xdr:colOff>
                    <xdr:row>14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NV_2">
                <anchor moveWithCells="1" sizeWithCells="1">
                  <from>
                    <xdr:col>4</xdr:col>
                    <xdr:colOff>355600</xdr:colOff>
                    <xdr:row>15</xdr:row>
                    <xdr:rowOff>50800</xdr:rowOff>
                  </from>
                  <to>
                    <xdr:col>7</xdr:col>
                    <xdr:colOff>368300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GO_3">
                <anchor moveWithCells="1" sizeWithCells="1">
                  <from>
                    <xdr:col>8</xdr:col>
                    <xdr:colOff>406400</xdr:colOff>
                    <xdr:row>11</xdr:row>
                    <xdr:rowOff>63500</xdr:rowOff>
                  </from>
                  <to>
                    <xdr:col>11</xdr:col>
                    <xdr:colOff>355600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STOP_3">
                <anchor moveWithCells="1" sizeWithCells="1">
                  <from>
                    <xdr:col>8</xdr:col>
                    <xdr:colOff>406400</xdr:colOff>
                    <xdr:row>13</xdr:row>
                    <xdr:rowOff>50800</xdr:rowOff>
                  </from>
                  <to>
                    <xdr:col>11</xdr:col>
                    <xdr:colOff>355600</xdr:colOff>
                    <xdr:row>14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NV_3">
                <anchor moveWithCells="1" sizeWithCells="1">
                  <from>
                    <xdr:col>8</xdr:col>
                    <xdr:colOff>419100</xdr:colOff>
                    <xdr:row>15</xdr:row>
                    <xdr:rowOff>63500</xdr:rowOff>
                  </from>
                  <to>
                    <xdr:col>11</xdr:col>
                    <xdr:colOff>368300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STOP_ALL">
                <anchor moveWithCells="1" sizeWithCells="1">
                  <from>
                    <xdr:col>0</xdr:col>
                    <xdr:colOff>190500</xdr:colOff>
                    <xdr:row>21</xdr:row>
                    <xdr:rowOff>63500</xdr:rowOff>
                  </from>
                  <to>
                    <xdr:col>11</xdr:col>
                    <xdr:colOff>381000</xdr:colOff>
                    <xdr:row>22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GO_ALL">
                <anchor moveWithCells="1" sizeWithCells="1">
                  <from>
                    <xdr:col>0</xdr:col>
                    <xdr:colOff>203200</xdr:colOff>
                    <xdr:row>19</xdr:row>
                    <xdr:rowOff>63500</xdr:rowOff>
                  </from>
                  <to>
                    <xdr:col>11</xdr:col>
                    <xdr:colOff>393700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defaultSize="0" print="0" autoFill="0" autoPict="0" macro="[0]!Enregistrer_PDF_Facture">
                <anchor moveWithCells="1" sizeWithCells="1">
                  <from>
                    <xdr:col>0</xdr:col>
                    <xdr:colOff>152400</xdr:colOff>
                    <xdr:row>17</xdr:row>
                    <xdr:rowOff>50800</xdr:rowOff>
                  </from>
                  <to>
                    <xdr:col>3</xdr:col>
                    <xdr:colOff>393700</xdr:colOff>
                    <xdr:row>18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5" name="Button 24">
              <controlPr defaultSize="0" print="0" autoFill="0" autoPict="0">
                <anchor moveWithCells="1" sizeWithCells="1">
                  <from>
                    <xdr:col>4</xdr:col>
                    <xdr:colOff>342900</xdr:colOff>
                    <xdr:row>17</xdr:row>
                    <xdr:rowOff>63500</xdr:rowOff>
                  </from>
                  <to>
                    <xdr:col>7</xdr:col>
                    <xdr:colOff>355600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6" name="Button 25">
              <controlPr defaultSize="0" print="0" autoFill="0" autoPict="0">
                <anchor moveWithCells="1" sizeWithCells="1">
                  <from>
                    <xdr:col>8</xdr:col>
                    <xdr:colOff>406400</xdr:colOff>
                    <xdr:row>17</xdr:row>
                    <xdr:rowOff>76200</xdr:rowOff>
                  </from>
                  <to>
                    <xdr:col>11</xdr:col>
                    <xdr:colOff>355600</xdr:colOff>
                    <xdr:row>18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A1DD5-A907-4B46-A87D-787965EB68D2}">
  <sheetPr codeName="Feuil2"/>
  <dimension ref="A1:H52"/>
  <sheetViews>
    <sheetView topLeftCell="A32" workbookViewId="0">
      <selection activeCell="F52" sqref="F52"/>
    </sheetView>
  </sheetViews>
  <sheetFormatPr baseColWidth="10" defaultRowHeight="16" x14ac:dyDescent="0.2"/>
  <sheetData>
    <row r="1" spans="1:8" ht="29" x14ac:dyDescent="0.35">
      <c r="A1" s="67" t="s">
        <v>3</v>
      </c>
      <c r="B1" s="67"/>
      <c r="C1" s="67"/>
      <c r="D1" s="67"/>
      <c r="E1" s="67"/>
      <c r="F1" s="67"/>
      <c r="G1" s="67"/>
      <c r="H1" s="67"/>
    </row>
    <row r="2" spans="1:8" x14ac:dyDescent="0.2">
      <c r="A2" s="66" t="s">
        <v>4</v>
      </c>
      <c r="B2" s="66"/>
      <c r="C2" s="66"/>
      <c r="D2" s="66"/>
      <c r="E2" s="66"/>
      <c r="F2" s="3" t="s">
        <v>5</v>
      </c>
      <c r="G2" s="4" t="s">
        <v>6</v>
      </c>
      <c r="H2" s="3" t="s">
        <v>7</v>
      </c>
    </row>
    <row r="3" spans="1:8" x14ac:dyDescent="0.2">
      <c r="A3" s="63" t="s">
        <v>8</v>
      </c>
      <c r="B3" s="63"/>
      <c r="C3" s="63"/>
      <c r="D3" s="63"/>
      <c r="E3" s="63"/>
      <c r="F3" s="5">
        <v>4.6527777777777779E-2</v>
      </c>
      <c r="G3" s="6" t="str">
        <f>IF(H3="x",[1]Feuil1!F8,"")</f>
        <v/>
      </c>
      <c r="H3" s="7"/>
    </row>
    <row r="4" spans="1:8" x14ac:dyDescent="0.2">
      <c r="A4" s="66" t="s">
        <v>9</v>
      </c>
      <c r="B4" s="66"/>
      <c r="C4" s="66"/>
      <c r="D4" s="66"/>
      <c r="E4" s="66"/>
      <c r="F4" s="8"/>
      <c r="G4" s="9"/>
      <c r="H4" s="3"/>
    </row>
    <row r="5" spans="1:8" x14ac:dyDescent="0.2">
      <c r="A5" s="65" t="s">
        <v>10</v>
      </c>
      <c r="B5" s="65"/>
      <c r="C5" s="65"/>
      <c r="D5" s="65"/>
      <c r="E5" s="65"/>
      <c r="F5" s="5">
        <v>2.013888888888889E-2</v>
      </c>
      <c r="G5" s="6" t="str">
        <f>IF(H5="x",[1]Feuil1!F29,"")</f>
        <v/>
      </c>
      <c r="H5" s="7"/>
    </row>
    <row r="6" spans="1:8" x14ac:dyDescent="0.2">
      <c r="A6" s="65" t="s">
        <v>11</v>
      </c>
      <c r="B6" s="65"/>
      <c r="C6" s="65"/>
      <c r="D6" s="65"/>
      <c r="E6" s="65"/>
      <c r="F6" s="5">
        <v>1.2500000000000001E-2</v>
      </c>
      <c r="G6" s="6" t="str">
        <f>IF(H6="x",[1]Feuil1!F22,"")</f>
        <v/>
      </c>
      <c r="H6" s="7"/>
    </row>
    <row r="7" spans="1:8" x14ac:dyDescent="0.2">
      <c r="A7" s="65" t="s">
        <v>12</v>
      </c>
      <c r="B7" s="65"/>
      <c r="C7" s="65"/>
      <c r="D7" s="65"/>
      <c r="E7" s="65"/>
      <c r="F7" s="5">
        <v>1.2500000000000001E-2</v>
      </c>
      <c r="G7" s="11"/>
      <c r="H7" s="7" t="s">
        <v>7</v>
      </c>
    </row>
    <row r="8" spans="1:8" x14ac:dyDescent="0.2">
      <c r="A8" s="65" t="s">
        <v>13</v>
      </c>
      <c r="B8" s="65"/>
      <c r="C8" s="65"/>
      <c r="D8" s="65"/>
      <c r="E8" s="65"/>
      <c r="F8" s="5">
        <v>9.7222222222222224E-3</v>
      </c>
      <c r="G8" s="6"/>
      <c r="H8" s="7"/>
    </row>
    <row r="9" spans="1:8" x14ac:dyDescent="0.2">
      <c r="A9" s="66" t="s">
        <v>14</v>
      </c>
      <c r="B9" s="66"/>
      <c r="C9" s="66"/>
      <c r="D9" s="66"/>
      <c r="E9" s="66"/>
      <c r="F9" s="8"/>
      <c r="G9" s="12"/>
      <c r="H9" s="3"/>
    </row>
    <row r="10" spans="1:8" x14ac:dyDescent="0.2">
      <c r="A10" s="65" t="s">
        <v>15</v>
      </c>
      <c r="B10" s="65"/>
      <c r="C10" s="65"/>
      <c r="D10" s="65"/>
      <c r="E10" s="65"/>
      <c r="F10" s="5">
        <v>1.0416666666666666E-2</v>
      </c>
      <c r="G10" s="6">
        <f>IF(H10="x",[1]Feuil1!F44,"")</f>
        <v>21.28</v>
      </c>
      <c r="H10" s="7" t="s">
        <v>7</v>
      </c>
    </row>
    <row r="11" spans="1:8" x14ac:dyDescent="0.2">
      <c r="A11" s="65" t="s">
        <v>16</v>
      </c>
      <c r="B11" s="65"/>
      <c r="C11" s="65"/>
      <c r="D11" s="65"/>
      <c r="E11" s="65"/>
      <c r="F11" s="5">
        <v>1.5277777777777777E-2</v>
      </c>
      <c r="G11" s="6" t="str">
        <f>IF(H11="x",[1]Feuil1!F52,"")</f>
        <v/>
      </c>
      <c r="H11" s="7"/>
    </row>
    <row r="12" spans="1:8" x14ac:dyDescent="0.2">
      <c r="A12" s="65" t="s">
        <v>17</v>
      </c>
      <c r="B12" s="65"/>
      <c r="C12" s="65"/>
      <c r="D12" s="65"/>
      <c r="E12" s="65"/>
      <c r="F12" s="5">
        <v>1.2499999999999999E-2</v>
      </c>
      <c r="G12" s="6" t="str">
        <f>IF(H12="x",[1]Feuil1!F57,"")</f>
        <v/>
      </c>
      <c r="H12" s="7"/>
    </row>
    <row r="13" spans="1:8" x14ac:dyDescent="0.2">
      <c r="A13" s="66" t="s">
        <v>18</v>
      </c>
      <c r="B13" s="66"/>
      <c r="C13" s="66"/>
      <c r="D13" s="66"/>
      <c r="E13" s="66"/>
      <c r="F13" s="8"/>
      <c r="G13" s="12"/>
      <c r="H13" s="3"/>
    </row>
    <row r="14" spans="1:8" x14ac:dyDescent="0.2">
      <c r="A14" s="65" t="s">
        <v>19</v>
      </c>
      <c r="B14" s="65"/>
      <c r="C14" s="65"/>
      <c r="D14" s="65"/>
      <c r="E14" s="65"/>
      <c r="F14" s="5">
        <v>1.5972222222222224E-2</v>
      </c>
      <c r="G14" s="6" t="str">
        <f>IF(H14="x",[1]Feuil1!F68,"")</f>
        <v/>
      </c>
      <c r="H14" s="7"/>
    </row>
    <row r="15" spans="1:8" x14ac:dyDescent="0.2">
      <c r="A15" s="66" t="s">
        <v>20</v>
      </c>
      <c r="B15" s="66"/>
      <c r="C15" s="66"/>
      <c r="D15" s="66"/>
      <c r="E15" s="66"/>
      <c r="F15" s="8"/>
      <c r="G15" s="12"/>
      <c r="H15" s="3"/>
    </row>
    <row r="16" spans="1:8" x14ac:dyDescent="0.2">
      <c r="A16" s="65" t="s">
        <v>21</v>
      </c>
      <c r="B16" s="65"/>
      <c r="C16" s="65"/>
      <c r="D16" s="65"/>
      <c r="E16" s="65"/>
      <c r="F16" s="5">
        <v>2.6388888888888889E-2</v>
      </c>
      <c r="G16" s="6" t="str">
        <f>IF(H16="x",[1]Feuil1!F85,"")</f>
        <v/>
      </c>
      <c r="H16" s="7"/>
    </row>
    <row r="17" spans="1:8" x14ac:dyDescent="0.2">
      <c r="A17" s="65" t="s">
        <v>22</v>
      </c>
      <c r="B17" s="65"/>
      <c r="C17" s="65"/>
      <c r="D17" s="65"/>
      <c r="E17" s="65"/>
      <c r="F17" s="5">
        <v>2.4305555555555556E-2</v>
      </c>
      <c r="G17" s="6"/>
      <c r="H17" s="7" t="s">
        <v>7</v>
      </c>
    </row>
    <row r="18" spans="1:8" x14ac:dyDescent="0.2">
      <c r="A18" s="65" t="s">
        <v>23</v>
      </c>
      <c r="B18" s="65"/>
      <c r="C18" s="65"/>
      <c r="D18" s="65"/>
      <c r="E18" s="65"/>
      <c r="F18" s="5">
        <v>2.6388888888888889E-2</v>
      </c>
      <c r="G18" s="6"/>
      <c r="H18" s="7"/>
    </row>
    <row r="19" spans="1:8" x14ac:dyDescent="0.2">
      <c r="A19" s="65" t="s">
        <v>24</v>
      </c>
      <c r="B19" s="65"/>
      <c r="C19" s="65"/>
      <c r="D19" s="65"/>
      <c r="E19" s="65"/>
      <c r="F19" s="5">
        <v>2.6388888888888889E-2</v>
      </c>
      <c r="G19" s="6"/>
      <c r="H19" s="7"/>
    </row>
    <row r="20" spans="1:8" x14ac:dyDescent="0.2">
      <c r="A20" s="65" t="s">
        <v>25</v>
      </c>
      <c r="B20" s="65"/>
      <c r="C20" s="65"/>
      <c r="D20" s="65"/>
      <c r="E20" s="65"/>
      <c r="F20" s="5">
        <v>2.4305555555555556E-2</v>
      </c>
      <c r="G20" s="6"/>
      <c r="H20" s="7"/>
    </row>
    <row r="21" spans="1:8" x14ac:dyDescent="0.2">
      <c r="A21" s="65" t="s">
        <v>26</v>
      </c>
      <c r="B21" s="65"/>
      <c r="C21" s="65"/>
      <c r="D21" s="65"/>
      <c r="E21" s="65"/>
      <c r="F21" s="5">
        <v>1.1805555555555555E-2</v>
      </c>
      <c r="G21" s="6"/>
      <c r="H21" s="7"/>
    </row>
    <row r="22" spans="1:8" x14ac:dyDescent="0.2">
      <c r="A22" s="66" t="s">
        <v>27</v>
      </c>
      <c r="B22" s="66"/>
      <c r="C22" s="66"/>
      <c r="D22" s="66"/>
      <c r="E22" s="66"/>
      <c r="F22" s="13"/>
      <c r="G22" s="12"/>
      <c r="H22" s="3"/>
    </row>
    <row r="23" spans="1:8" x14ac:dyDescent="0.2">
      <c r="A23" s="65" t="s">
        <v>28</v>
      </c>
      <c r="B23" s="65"/>
      <c r="C23" s="65"/>
      <c r="D23" s="65"/>
      <c r="E23" s="65"/>
      <c r="F23" s="5">
        <v>1.2499999999999999E-2</v>
      </c>
      <c r="G23" s="6"/>
      <c r="H23" s="7"/>
    </row>
    <row r="24" spans="1:8" x14ac:dyDescent="0.2">
      <c r="A24" s="65" t="s">
        <v>29</v>
      </c>
      <c r="B24" s="65"/>
      <c r="C24" s="65"/>
      <c r="D24" s="65"/>
      <c r="E24" s="65"/>
      <c r="F24" s="5">
        <v>2.7083333333333334E-2</v>
      </c>
      <c r="G24" s="6"/>
      <c r="H24" s="7" t="s">
        <v>7</v>
      </c>
    </row>
    <row r="25" spans="1:8" x14ac:dyDescent="0.2">
      <c r="A25" s="65" t="s">
        <v>30</v>
      </c>
      <c r="B25" s="65"/>
      <c r="C25" s="65"/>
      <c r="D25" s="65"/>
      <c r="E25" s="65"/>
      <c r="F25" s="5">
        <v>1.9444444444444445E-2</v>
      </c>
      <c r="G25" s="6"/>
      <c r="H25" s="7"/>
    </row>
    <row r="26" spans="1:8" x14ac:dyDescent="0.2">
      <c r="A26" s="65" t="s">
        <v>31</v>
      </c>
      <c r="B26" s="65"/>
      <c r="C26" s="65"/>
      <c r="D26" s="65"/>
      <c r="E26" s="65"/>
      <c r="F26" s="5">
        <v>1.8055555555555557E-2</v>
      </c>
      <c r="G26" s="6"/>
      <c r="H26" s="7"/>
    </row>
    <row r="27" spans="1:8" x14ac:dyDescent="0.2">
      <c r="A27" s="65" t="s">
        <v>32</v>
      </c>
      <c r="B27" s="65"/>
      <c r="C27" s="65"/>
      <c r="D27" s="65"/>
      <c r="E27" s="65"/>
      <c r="F27" s="5">
        <v>2.6388888888888889E-2</v>
      </c>
      <c r="G27" s="6"/>
      <c r="H27" s="7"/>
    </row>
    <row r="28" spans="1:8" x14ac:dyDescent="0.2">
      <c r="A28" s="65" t="s">
        <v>33</v>
      </c>
      <c r="B28" s="65"/>
      <c r="C28" s="65"/>
      <c r="D28" s="65"/>
      <c r="E28" s="65"/>
      <c r="F28" s="5">
        <v>3.472222222222222E-3</v>
      </c>
      <c r="G28" s="6"/>
      <c r="H28" s="7" t="s">
        <v>7</v>
      </c>
    </row>
    <row r="29" spans="1:8" x14ac:dyDescent="0.2">
      <c r="A29" s="66" t="s">
        <v>34</v>
      </c>
      <c r="B29" s="66"/>
      <c r="C29" s="66"/>
      <c r="D29" s="66"/>
      <c r="E29" s="66"/>
      <c r="F29" s="13"/>
      <c r="G29" s="12"/>
      <c r="H29" s="3"/>
    </row>
    <row r="30" spans="1:8" x14ac:dyDescent="0.2">
      <c r="A30" s="65" t="s">
        <v>28</v>
      </c>
      <c r="B30" s="65"/>
      <c r="C30" s="65"/>
      <c r="D30" s="65"/>
      <c r="E30" s="65"/>
      <c r="F30" s="5">
        <v>9.0277777777777787E-3</v>
      </c>
      <c r="G30" s="6"/>
      <c r="H30" s="7"/>
    </row>
    <row r="31" spans="1:8" x14ac:dyDescent="0.2">
      <c r="A31" s="65" t="s">
        <v>35</v>
      </c>
      <c r="B31" s="65"/>
      <c r="C31" s="65"/>
      <c r="D31" s="65"/>
      <c r="E31" s="65"/>
      <c r="F31" s="5">
        <v>1.2499999999999999E-2</v>
      </c>
      <c r="G31" s="6"/>
      <c r="H31" s="7"/>
    </row>
    <row r="32" spans="1:8" x14ac:dyDescent="0.2">
      <c r="A32" s="65" t="s">
        <v>36</v>
      </c>
      <c r="B32" s="65"/>
      <c r="C32" s="65"/>
      <c r="D32" s="65"/>
      <c r="E32" s="65"/>
      <c r="F32" s="5">
        <v>1.0416666666666666E-2</v>
      </c>
      <c r="G32" s="6"/>
      <c r="H32" s="7"/>
    </row>
    <row r="33" spans="1:8" x14ac:dyDescent="0.2">
      <c r="A33" s="65" t="s">
        <v>37</v>
      </c>
      <c r="B33" s="65"/>
      <c r="C33" s="65"/>
      <c r="D33" s="65"/>
      <c r="E33" s="65"/>
      <c r="F33" s="5">
        <v>1.5972222222222224E-2</v>
      </c>
      <c r="G33" s="6"/>
      <c r="H33" s="7"/>
    </row>
    <row r="34" spans="1:8" x14ac:dyDescent="0.2">
      <c r="A34" s="66" t="s">
        <v>38</v>
      </c>
      <c r="B34" s="66"/>
      <c r="C34" s="66"/>
      <c r="D34" s="66"/>
      <c r="E34" s="66"/>
      <c r="F34" s="13"/>
      <c r="G34" s="12"/>
      <c r="H34" s="3"/>
    </row>
    <row r="35" spans="1:8" x14ac:dyDescent="0.2">
      <c r="A35" s="65" t="s">
        <v>39</v>
      </c>
      <c r="B35" s="65"/>
      <c r="C35" s="65"/>
      <c r="D35" s="65"/>
      <c r="E35" s="65"/>
      <c r="F35" s="5">
        <v>1.0416666666666666E-2</v>
      </c>
      <c r="G35" s="6"/>
      <c r="H35" s="7"/>
    </row>
    <row r="36" spans="1:8" x14ac:dyDescent="0.2">
      <c r="A36" s="65" t="s">
        <v>40</v>
      </c>
      <c r="B36" s="65"/>
      <c r="C36" s="65"/>
      <c r="D36" s="65"/>
      <c r="E36" s="65"/>
      <c r="F36" s="5">
        <v>1.5277777777777777E-2</v>
      </c>
      <c r="G36" s="6"/>
      <c r="H36" s="7"/>
    </row>
    <row r="37" spans="1:8" x14ac:dyDescent="0.2">
      <c r="A37" s="65" t="s">
        <v>41</v>
      </c>
      <c r="B37" s="65"/>
      <c r="C37" s="65"/>
      <c r="D37" s="65"/>
      <c r="E37" s="65"/>
      <c r="F37" s="5">
        <v>1.5277777777777777E-2</v>
      </c>
      <c r="G37" s="6"/>
      <c r="H37" s="7"/>
    </row>
    <row r="38" spans="1:8" x14ac:dyDescent="0.2">
      <c r="A38" s="65" t="s">
        <v>42</v>
      </c>
      <c r="B38" s="65"/>
      <c r="C38" s="65"/>
      <c r="D38" s="65"/>
      <c r="E38" s="65"/>
      <c r="F38" s="5">
        <v>5.5555555555555558E-3</v>
      </c>
      <c r="G38" s="6"/>
      <c r="H38" s="7"/>
    </row>
    <row r="39" spans="1:8" x14ac:dyDescent="0.2">
      <c r="A39" s="66" t="s">
        <v>43</v>
      </c>
      <c r="B39" s="66"/>
      <c r="C39" s="66"/>
      <c r="D39" s="66"/>
      <c r="E39" s="66"/>
      <c r="F39" s="13"/>
      <c r="G39" s="12"/>
      <c r="H39" s="3"/>
    </row>
    <row r="40" spans="1:8" x14ac:dyDescent="0.2">
      <c r="A40" s="63" t="s">
        <v>44</v>
      </c>
      <c r="B40" s="63"/>
      <c r="C40" s="63"/>
      <c r="D40" s="63"/>
      <c r="E40" s="63"/>
      <c r="F40" s="5">
        <v>1.9444444444444445E-2</v>
      </c>
      <c r="G40" s="6"/>
      <c r="H40" s="7"/>
    </row>
    <row r="41" spans="1:8" x14ac:dyDescent="0.2">
      <c r="A41" s="63" t="s">
        <v>45</v>
      </c>
      <c r="B41" s="63"/>
      <c r="C41" s="63"/>
      <c r="D41" s="63"/>
      <c r="E41" s="63"/>
      <c r="F41" s="5">
        <v>2.9861111111111113E-2</v>
      </c>
      <c r="G41" s="6" t="str">
        <f>IF(H41="x",[1]Feuil1!F189,"")</f>
        <v/>
      </c>
      <c r="H41" s="7"/>
    </row>
    <row r="42" spans="1:8" x14ac:dyDescent="0.2">
      <c r="A42" s="63" t="s">
        <v>46</v>
      </c>
      <c r="B42" s="63"/>
      <c r="C42" s="63"/>
      <c r="D42" s="63"/>
      <c r="E42" s="63"/>
      <c r="F42" s="5">
        <v>2.9861111111111113E-2</v>
      </c>
      <c r="G42" s="6"/>
      <c r="H42" s="7"/>
    </row>
    <row r="43" spans="1:8" x14ac:dyDescent="0.2">
      <c r="A43" s="63" t="s">
        <v>47</v>
      </c>
      <c r="B43" s="63"/>
      <c r="C43" s="63"/>
      <c r="D43" s="63"/>
      <c r="E43" s="63"/>
      <c r="F43" s="5">
        <v>3.6805555555555557E-2</v>
      </c>
      <c r="G43" s="6"/>
      <c r="H43" s="7"/>
    </row>
    <row r="44" spans="1:8" x14ac:dyDescent="0.2">
      <c r="A44" s="64" t="s">
        <v>48</v>
      </c>
      <c r="B44" s="64"/>
      <c r="C44" s="64"/>
      <c r="D44" s="64"/>
      <c r="E44" s="64"/>
      <c r="F44" s="13"/>
      <c r="G44" s="12"/>
      <c r="H44" s="3"/>
    </row>
    <row r="45" spans="1:8" x14ac:dyDescent="0.2">
      <c r="A45" s="61" t="s">
        <v>49</v>
      </c>
      <c r="B45" s="61"/>
      <c r="C45" s="61"/>
      <c r="D45" s="61"/>
      <c r="E45" s="61"/>
      <c r="F45" s="14">
        <v>6.25E-2</v>
      </c>
      <c r="G45" s="15"/>
      <c r="H45" s="16"/>
    </row>
    <row r="46" spans="1:8" x14ac:dyDescent="0.2">
      <c r="A46" s="61" t="s">
        <v>50</v>
      </c>
      <c r="B46" s="61"/>
      <c r="C46" s="61"/>
      <c r="D46" s="61"/>
      <c r="E46" s="62"/>
      <c r="F46" s="14">
        <v>1.1111111111111112E-2</v>
      </c>
      <c r="G46" s="15"/>
      <c r="H46" s="16"/>
    </row>
    <row r="47" spans="1:8" x14ac:dyDescent="0.2">
      <c r="A47" s="61" t="s">
        <v>51</v>
      </c>
      <c r="B47" s="61"/>
      <c r="C47" s="61"/>
      <c r="D47" s="61"/>
      <c r="E47" s="62"/>
      <c r="F47" s="14">
        <v>1.3194444444444444E-2</v>
      </c>
      <c r="G47" s="15"/>
      <c r="H47" s="16"/>
    </row>
    <row r="48" spans="1:8" x14ac:dyDescent="0.2">
      <c r="A48" s="61" t="s">
        <v>52</v>
      </c>
      <c r="B48" s="61"/>
      <c r="C48" s="61"/>
      <c r="D48" s="61"/>
      <c r="E48" s="62"/>
      <c r="F48" s="14">
        <v>9.7222222222222224E-3</v>
      </c>
      <c r="G48" s="15"/>
      <c r="H48" s="16"/>
    </row>
    <row r="49" spans="1:8" x14ac:dyDescent="0.2">
      <c r="A49" s="61" t="s">
        <v>53</v>
      </c>
      <c r="B49" s="61"/>
      <c r="C49" s="61"/>
      <c r="D49" s="61"/>
      <c r="E49" s="62"/>
      <c r="F49" s="14">
        <v>6.9444444444444441E-3</v>
      </c>
      <c r="G49" s="15"/>
      <c r="H49" s="16"/>
    </row>
    <row r="50" spans="1:8" x14ac:dyDescent="0.2">
      <c r="A50" s="61" t="s">
        <v>54</v>
      </c>
      <c r="B50" s="61"/>
      <c r="C50" s="61"/>
      <c r="D50" s="61"/>
      <c r="E50" s="62"/>
      <c r="F50" s="14">
        <v>1.0416666666666666E-2</v>
      </c>
      <c r="G50" s="15"/>
      <c r="H50" s="16"/>
    </row>
    <row r="51" spans="1:8" x14ac:dyDescent="0.2">
      <c r="A51" s="61" t="s">
        <v>55</v>
      </c>
      <c r="B51" s="61"/>
      <c r="C51" s="61"/>
      <c r="D51" s="61"/>
      <c r="E51" s="62"/>
      <c r="F51" s="14">
        <v>8.3333333333333332E-3</v>
      </c>
      <c r="G51" s="15"/>
      <c r="H51" s="7"/>
    </row>
    <row r="52" spans="1:8" x14ac:dyDescent="0.2">
      <c r="A52" s="17"/>
      <c r="B52" s="17"/>
      <c r="C52" s="17"/>
      <c r="D52" s="17"/>
      <c r="E52" s="18"/>
      <c r="F52" s="19">
        <f>SUMIF(H3:H51,"x",F3:F51)</f>
        <v>7.7777777777777779E-2</v>
      </c>
      <c r="G52" s="20">
        <f>SUM(G3:G51)</f>
        <v>21.28</v>
      </c>
      <c r="H52" s="10"/>
    </row>
  </sheetData>
  <mergeCells count="51">
    <mergeCell ref="A6:E6"/>
    <mergeCell ref="A1:H1"/>
    <mergeCell ref="A2:E2"/>
    <mergeCell ref="A3:E3"/>
    <mergeCell ref="A4:E4"/>
    <mergeCell ref="A5:E5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49:E49"/>
    <mergeCell ref="A50:E50"/>
    <mergeCell ref="A51:E51"/>
    <mergeCell ref="A43:E43"/>
    <mergeCell ref="A44:E44"/>
    <mergeCell ref="A45:E45"/>
    <mergeCell ref="A46:E46"/>
    <mergeCell ref="A47:E47"/>
    <mergeCell ref="A48:E48"/>
  </mergeCells>
  <conditionalFormatting sqref="H3:H51">
    <cfRule type="containsText" dxfId="8" priority="1" operator="containsText" text="x">
      <formula>NOT(ISERROR(SEARCH("x",H3)))</formula>
    </cfRule>
  </conditionalFormatting>
  <conditionalFormatting sqref="H3:H11">
    <cfRule type="containsText" dxfId="7" priority="3" operator="containsText" text="x">
      <formula>NOT(ISERROR(SEARCH("x",H3)))</formula>
    </cfRule>
  </conditionalFormatting>
  <conditionalFormatting sqref="G4 G7:G9 G22 G44 G39 G34 G29 G15 G13">
    <cfRule type="cellIs" dxfId="6" priority="2" operator="greater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RJ_1">
                <anchor moveWithCells="1" sizeWithCells="1">
                  <from>
                    <xdr:col>8</xdr:col>
                    <xdr:colOff>292100</xdr:colOff>
                    <xdr:row>6</xdr:row>
                    <xdr:rowOff>114300</xdr:rowOff>
                  </from>
                  <to>
                    <xdr:col>10</xdr:col>
                    <xdr:colOff>165100</xdr:colOff>
                    <xdr:row>8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85679-FB15-D84A-816A-4CEF83A5F4FE}">
  <sheetPr codeName="Feuil3"/>
  <dimension ref="A1:H52"/>
  <sheetViews>
    <sheetView topLeftCell="A32" workbookViewId="0">
      <selection activeCell="F52" sqref="F52"/>
    </sheetView>
  </sheetViews>
  <sheetFormatPr baseColWidth="10" defaultRowHeight="16" x14ac:dyDescent="0.2"/>
  <sheetData>
    <row r="1" spans="1:8" ht="29" x14ac:dyDescent="0.35">
      <c r="A1" s="67" t="s">
        <v>3</v>
      </c>
      <c r="B1" s="67"/>
      <c r="C1" s="67"/>
      <c r="D1" s="67"/>
      <c r="E1" s="67"/>
      <c r="F1" s="67"/>
      <c r="G1" s="67"/>
      <c r="H1" s="67"/>
    </row>
    <row r="2" spans="1:8" x14ac:dyDescent="0.2">
      <c r="A2" s="66" t="s">
        <v>4</v>
      </c>
      <c r="B2" s="66"/>
      <c r="C2" s="66"/>
      <c r="D2" s="66"/>
      <c r="E2" s="66"/>
      <c r="F2" s="3" t="s">
        <v>5</v>
      </c>
      <c r="G2" s="4" t="s">
        <v>6</v>
      </c>
      <c r="H2" s="3" t="s">
        <v>7</v>
      </c>
    </row>
    <row r="3" spans="1:8" x14ac:dyDescent="0.2">
      <c r="A3" s="63" t="s">
        <v>8</v>
      </c>
      <c r="B3" s="63"/>
      <c r="C3" s="63"/>
      <c r="D3" s="63"/>
      <c r="E3" s="63"/>
      <c r="F3" s="5">
        <v>4.6527777777777779E-2</v>
      </c>
      <c r="G3" s="6" t="str">
        <f>IF(H3="x",[1]Feuil1!F8,"")</f>
        <v/>
      </c>
      <c r="H3" s="7"/>
    </row>
    <row r="4" spans="1:8" x14ac:dyDescent="0.2">
      <c r="A4" s="66" t="s">
        <v>9</v>
      </c>
      <c r="B4" s="66"/>
      <c r="C4" s="66"/>
      <c r="D4" s="66"/>
      <c r="E4" s="66"/>
      <c r="F4" s="8"/>
      <c r="G4" s="9"/>
      <c r="H4" s="3"/>
    </row>
    <row r="5" spans="1:8" x14ac:dyDescent="0.2">
      <c r="A5" s="65" t="s">
        <v>10</v>
      </c>
      <c r="B5" s="65"/>
      <c r="C5" s="65"/>
      <c r="D5" s="65"/>
      <c r="E5" s="65"/>
      <c r="F5" s="5">
        <v>2.013888888888889E-2</v>
      </c>
      <c r="G5" s="6" t="str">
        <f>IF(H5="x",[1]Feuil1!F29,"")</f>
        <v/>
      </c>
      <c r="H5" s="7"/>
    </row>
    <row r="6" spans="1:8" x14ac:dyDescent="0.2">
      <c r="A6" s="65" t="s">
        <v>11</v>
      </c>
      <c r="B6" s="65"/>
      <c r="C6" s="65"/>
      <c r="D6" s="65"/>
      <c r="E6" s="65"/>
      <c r="F6" s="5">
        <v>1.2500000000000001E-2</v>
      </c>
      <c r="G6" s="6">
        <f>IF(H6="x",[1]Feuil1!F22,"")</f>
        <v>23.24</v>
      </c>
      <c r="H6" s="7" t="s">
        <v>7</v>
      </c>
    </row>
    <row r="7" spans="1:8" x14ac:dyDescent="0.2">
      <c r="A7" s="65" t="s">
        <v>12</v>
      </c>
      <c r="B7" s="65"/>
      <c r="C7" s="65"/>
      <c r="D7" s="65"/>
      <c r="E7" s="65"/>
      <c r="F7" s="5">
        <v>1.2500000000000001E-2</v>
      </c>
      <c r="G7" s="11"/>
      <c r="H7" s="7"/>
    </row>
    <row r="8" spans="1:8" x14ac:dyDescent="0.2">
      <c r="A8" s="65" t="s">
        <v>13</v>
      </c>
      <c r="B8" s="65"/>
      <c r="C8" s="65"/>
      <c r="D8" s="65"/>
      <c r="E8" s="65"/>
      <c r="F8" s="5">
        <v>9.7222222222222224E-3</v>
      </c>
      <c r="G8" s="6"/>
      <c r="H8" s="7"/>
    </row>
    <row r="9" spans="1:8" x14ac:dyDescent="0.2">
      <c r="A9" s="66" t="s">
        <v>14</v>
      </c>
      <c r="B9" s="66"/>
      <c r="C9" s="66"/>
      <c r="D9" s="66"/>
      <c r="E9" s="66"/>
      <c r="F9" s="8"/>
      <c r="G9" s="12"/>
      <c r="H9" s="3"/>
    </row>
    <row r="10" spans="1:8" x14ac:dyDescent="0.2">
      <c r="A10" s="65" t="s">
        <v>15</v>
      </c>
      <c r="B10" s="65"/>
      <c r="C10" s="65"/>
      <c r="D10" s="65"/>
      <c r="E10" s="65"/>
      <c r="F10" s="5">
        <v>1.0416666666666666E-2</v>
      </c>
      <c r="G10" s="6" t="str">
        <f>IF(H10="x",[1]Feuil1!F44,"")</f>
        <v/>
      </c>
      <c r="H10" s="7"/>
    </row>
    <row r="11" spans="1:8" x14ac:dyDescent="0.2">
      <c r="A11" s="65" t="s">
        <v>16</v>
      </c>
      <c r="B11" s="65"/>
      <c r="C11" s="65"/>
      <c r="D11" s="65"/>
      <c r="E11" s="65"/>
      <c r="F11" s="5">
        <v>1.5277777777777777E-2</v>
      </c>
      <c r="G11" s="6" t="str">
        <f>IF(H11="x",[1]Feuil1!F52,"")</f>
        <v/>
      </c>
      <c r="H11" s="7"/>
    </row>
    <row r="12" spans="1:8" x14ac:dyDescent="0.2">
      <c r="A12" s="65" t="s">
        <v>17</v>
      </c>
      <c r="B12" s="65"/>
      <c r="C12" s="65"/>
      <c r="D12" s="65"/>
      <c r="E12" s="65"/>
      <c r="F12" s="5">
        <v>1.2499999999999999E-2</v>
      </c>
      <c r="G12" s="6">
        <f>IF(H12="x",[1]Feuil1!F57,"")</f>
        <v>73.086666666666673</v>
      </c>
      <c r="H12" s="7" t="s">
        <v>7</v>
      </c>
    </row>
    <row r="13" spans="1:8" x14ac:dyDescent="0.2">
      <c r="A13" s="66" t="s">
        <v>18</v>
      </c>
      <c r="B13" s="66"/>
      <c r="C13" s="66"/>
      <c r="D13" s="66"/>
      <c r="E13" s="66"/>
      <c r="F13" s="8"/>
      <c r="G13" s="12"/>
      <c r="H13" s="3"/>
    </row>
    <row r="14" spans="1:8" x14ac:dyDescent="0.2">
      <c r="A14" s="65" t="s">
        <v>19</v>
      </c>
      <c r="B14" s="65"/>
      <c r="C14" s="65"/>
      <c r="D14" s="65"/>
      <c r="E14" s="65"/>
      <c r="F14" s="5">
        <v>1.5972222222222224E-2</v>
      </c>
      <c r="G14" s="6" t="str">
        <f>IF(H14="x",[1]Feuil1!F68,"")</f>
        <v/>
      </c>
      <c r="H14" s="7"/>
    </row>
    <row r="15" spans="1:8" x14ac:dyDescent="0.2">
      <c r="A15" s="66" t="s">
        <v>20</v>
      </c>
      <c r="B15" s="66"/>
      <c r="C15" s="66"/>
      <c r="D15" s="66"/>
      <c r="E15" s="66"/>
      <c r="F15" s="8"/>
      <c r="G15" s="12"/>
      <c r="H15" s="3"/>
    </row>
    <row r="16" spans="1:8" x14ac:dyDescent="0.2">
      <c r="A16" s="65" t="s">
        <v>21</v>
      </c>
      <c r="B16" s="65"/>
      <c r="C16" s="65"/>
      <c r="D16" s="65"/>
      <c r="E16" s="65"/>
      <c r="F16" s="5">
        <v>2.6388888888888889E-2</v>
      </c>
      <c r="G16" s="6" t="str">
        <f>IF(H16="x",[1]Feuil1!F85,"")</f>
        <v/>
      </c>
      <c r="H16" s="7"/>
    </row>
    <row r="17" spans="1:8" x14ac:dyDescent="0.2">
      <c r="A17" s="65" t="s">
        <v>22</v>
      </c>
      <c r="B17" s="65"/>
      <c r="C17" s="65"/>
      <c r="D17" s="65"/>
      <c r="E17" s="65"/>
      <c r="F17" s="5">
        <v>2.4305555555555556E-2</v>
      </c>
      <c r="G17" s="6"/>
      <c r="H17" s="7"/>
    </row>
    <row r="18" spans="1:8" x14ac:dyDescent="0.2">
      <c r="A18" s="65" t="s">
        <v>23</v>
      </c>
      <c r="B18" s="65"/>
      <c r="C18" s="65"/>
      <c r="D18" s="65"/>
      <c r="E18" s="65"/>
      <c r="F18" s="5">
        <v>2.6388888888888889E-2</v>
      </c>
      <c r="G18" s="6"/>
      <c r="H18" s="7"/>
    </row>
    <row r="19" spans="1:8" x14ac:dyDescent="0.2">
      <c r="A19" s="65" t="s">
        <v>24</v>
      </c>
      <c r="B19" s="65"/>
      <c r="C19" s="65"/>
      <c r="D19" s="65"/>
      <c r="E19" s="65"/>
      <c r="F19" s="5">
        <v>2.6388888888888889E-2</v>
      </c>
      <c r="G19" s="6"/>
      <c r="H19" s="7" t="s">
        <v>7</v>
      </c>
    </row>
    <row r="20" spans="1:8" x14ac:dyDescent="0.2">
      <c r="A20" s="65" t="s">
        <v>25</v>
      </c>
      <c r="B20" s="65"/>
      <c r="C20" s="65"/>
      <c r="D20" s="65"/>
      <c r="E20" s="65"/>
      <c r="F20" s="5">
        <v>2.4305555555555556E-2</v>
      </c>
      <c r="G20" s="6"/>
      <c r="H20" s="7"/>
    </row>
    <row r="21" spans="1:8" x14ac:dyDescent="0.2">
      <c r="A21" s="65" t="s">
        <v>26</v>
      </c>
      <c r="B21" s="65"/>
      <c r="C21" s="65"/>
      <c r="D21" s="65"/>
      <c r="E21" s="65"/>
      <c r="F21" s="5">
        <v>1.1805555555555555E-2</v>
      </c>
      <c r="G21" s="6"/>
      <c r="H21" s="7"/>
    </row>
    <row r="22" spans="1:8" x14ac:dyDescent="0.2">
      <c r="A22" s="66" t="s">
        <v>27</v>
      </c>
      <c r="B22" s="66"/>
      <c r="C22" s="66"/>
      <c r="D22" s="66"/>
      <c r="E22" s="66"/>
      <c r="F22" s="13"/>
      <c r="G22" s="12"/>
      <c r="H22" s="3"/>
    </row>
    <row r="23" spans="1:8" x14ac:dyDescent="0.2">
      <c r="A23" s="65" t="s">
        <v>28</v>
      </c>
      <c r="B23" s="65"/>
      <c r="C23" s="65"/>
      <c r="D23" s="65"/>
      <c r="E23" s="65"/>
      <c r="F23" s="5">
        <v>1.2499999999999999E-2</v>
      </c>
      <c r="G23" s="6"/>
      <c r="H23" s="7"/>
    </row>
    <row r="24" spans="1:8" x14ac:dyDescent="0.2">
      <c r="A24" s="65" t="s">
        <v>29</v>
      </c>
      <c r="B24" s="65"/>
      <c r="C24" s="65"/>
      <c r="D24" s="65"/>
      <c r="E24" s="65"/>
      <c r="F24" s="5">
        <v>2.7083333333333334E-2</v>
      </c>
      <c r="G24" s="6"/>
      <c r="H24" s="7" t="s">
        <v>7</v>
      </c>
    </row>
    <row r="25" spans="1:8" x14ac:dyDescent="0.2">
      <c r="A25" s="65" t="s">
        <v>30</v>
      </c>
      <c r="B25" s="65"/>
      <c r="C25" s="65"/>
      <c r="D25" s="65"/>
      <c r="E25" s="65"/>
      <c r="F25" s="5">
        <v>1.9444444444444445E-2</v>
      </c>
      <c r="G25" s="6"/>
      <c r="H25" s="7"/>
    </row>
    <row r="26" spans="1:8" x14ac:dyDescent="0.2">
      <c r="A26" s="65" t="s">
        <v>31</v>
      </c>
      <c r="B26" s="65"/>
      <c r="C26" s="65"/>
      <c r="D26" s="65"/>
      <c r="E26" s="65"/>
      <c r="F26" s="5">
        <v>1.8055555555555557E-2</v>
      </c>
      <c r="G26" s="6"/>
      <c r="H26" s="7"/>
    </row>
    <row r="27" spans="1:8" x14ac:dyDescent="0.2">
      <c r="A27" s="65" t="s">
        <v>32</v>
      </c>
      <c r="B27" s="65"/>
      <c r="C27" s="65"/>
      <c r="D27" s="65"/>
      <c r="E27" s="65"/>
      <c r="F27" s="5">
        <v>2.6388888888888889E-2</v>
      </c>
      <c r="G27" s="6"/>
      <c r="H27" s="7"/>
    </row>
    <row r="28" spans="1:8" x14ac:dyDescent="0.2">
      <c r="A28" s="65" t="s">
        <v>33</v>
      </c>
      <c r="B28" s="65"/>
      <c r="C28" s="65"/>
      <c r="D28" s="65"/>
      <c r="E28" s="65"/>
      <c r="F28" s="5">
        <v>3.472222222222222E-3</v>
      </c>
      <c r="G28" s="6"/>
      <c r="H28" s="7" t="s">
        <v>7</v>
      </c>
    </row>
    <row r="29" spans="1:8" x14ac:dyDescent="0.2">
      <c r="A29" s="66" t="s">
        <v>34</v>
      </c>
      <c r="B29" s="66"/>
      <c r="C29" s="66"/>
      <c r="D29" s="66"/>
      <c r="E29" s="66"/>
      <c r="F29" s="13"/>
      <c r="G29" s="12"/>
      <c r="H29" s="3"/>
    </row>
    <row r="30" spans="1:8" x14ac:dyDescent="0.2">
      <c r="A30" s="65" t="s">
        <v>28</v>
      </c>
      <c r="B30" s="65"/>
      <c r="C30" s="65"/>
      <c r="D30" s="65"/>
      <c r="E30" s="65"/>
      <c r="F30" s="5">
        <v>9.0277777777777787E-3</v>
      </c>
      <c r="G30" s="6"/>
      <c r="H30" s="7"/>
    </row>
    <row r="31" spans="1:8" x14ac:dyDescent="0.2">
      <c r="A31" s="65" t="s">
        <v>35</v>
      </c>
      <c r="B31" s="65"/>
      <c r="C31" s="65"/>
      <c r="D31" s="65"/>
      <c r="E31" s="65"/>
      <c r="F31" s="5">
        <v>1.2499999999999999E-2</v>
      </c>
      <c r="G31" s="6"/>
      <c r="H31" s="7"/>
    </row>
    <row r="32" spans="1:8" x14ac:dyDescent="0.2">
      <c r="A32" s="65" t="s">
        <v>36</v>
      </c>
      <c r="B32" s="65"/>
      <c r="C32" s="65"/>
      <c r="D32" s="65"/>
      <c r="E32" s="65"/>
      <c r="F32" s="5">
        <v>1.0416666666666666E-2</v>
      </c>
      <c r="G32" s="6"/>
      <c r="H32" s="7"/>
    </row>
    <row r="33" spans="1:8" x14ac:dyDescent="0.2">
      <c r="A33" s="65" t="s">
        <v>37</v>
      </c>
      <c r="B33" s="65"/>
      <c r="C33" s="65"/>
      <c r="D33" s="65"/>
      <c r="E33" s="65"/>
      <c r="F33" s="5">
        <v>1.5972222222222224E-2</v>
      </c>
      <c r="G33" s="6"/>
      <c r="H33" s="7"/>
    </row>
    <row r="34" spans="1:8" x14ac:dyDescent="0.2">
      <c r="A34" s="66" t="s">
        <v>38</v>
      </c>
      <c r="B34" s="66"/>
      <c r="C34" s="66"/>
      <c r="D34" s="66"/>
      <c r="E34" s="66"/>
      <c r="F34" s="13"/>
      <c r="G34" s="12"/>
      <c r="H34" s="3"/>
    </row>
    <row r="35" spans="1:8" x14ac:dyDescent="0.2">
      <c r="A35" s="65" t="s">
        <v>39</v>
      </c>
      <c r="B35" s="65"/>
      <c r="C35" s="65"/>
      <c r="D35" s="65"/>
      <c r="E35" s="65"/>
      <c r="F35" s="5">
        <v>1.0416666666666666E-2</v>
      </c>
      <c r="G35" s="6"/>
      <c r="H35" s="7"/>
    </row>
    <row r="36" spans="1:8" x14ac:dyDescent="0.2">
      <c r="A36" s="65" t="s">
        <v>40</v>
      </c>
      <c r="B36" s="65"/>
      <c r="C36" s="65"/>
      <c r="D36" s="65"/>
      <c r="E36" s="65"/>
      <c r="F36" s="5">
        <v>1.5277777777777777E-2</v>
      </c>
      <c r="G36" s="6"/>
      <c r="H36" s="7"/>
    </row>
    <row r="37" spans="1:8" x14ac:dyDescent="0.2">
      <c r="A37" s="65" t="s">
        <v>41</v>
      </c>
      <c r="B37" s="65"/>
      <c r="C37" s="65"/>
      <c r="D37" s="65"/>
      <c r="E37" s="65"/>
      <c r="F37" s="5">
        <v>1.5277777777777777E-2</v>
      </c>
      <c r="G37" s="6"/>
      <c r="H37" s="7"/>
    </row>
    <row r="38" spans="1:8" x14ac:dyDescent="0.2">
      <c r="A38" s="65" t="s">
        <v>42</v>
      </c>
      <c r="B38" s="65"/>
      <c r="C38" s="65"/>
      <c r="D38" s="65"/>
      <c r="E38" s="65"/>
      <c r="F38" s="5">
        <v>5.5555555555555558E-3</v>
      </c>
      <c r="G38" s="6"/>
      <c r="H38" s="7"/>
    </row>
    <row r="39" spans="1:8" x14ac:dyDescent="0.2">
      <c r="A39" s="66" t="s">
        <v>43</v>
      </c>
      <c r="B39" s="66"/>
      <c r="C39" s="66"/>
      <c r="D39" s="66"/>
      <c r="E39" s="66"/>
      <c r="F39" s="13"/>
      <c r="G39" s="12"/>
      <c r="H39" s="3"/>
    </row>
    <row r="40" spans="1:8" x14ac:dyDescent="0.2">
      <c r="A40" s="63" t="s">
        <v>44</v>
      </c>
      <c r="B40" s="63"/>
      <c r="C40" s="63"/>
      <c r="D40" s="63"/>
      <c r="E40" s="63"/>
      <c r="F40" s="5">
        <v>1.9444444444444445E-2</v>
      </c>
      <c r="G40" s="6"/>
      <c r="H40" s="7" t="s">
        <v>7</v>
      </c>
    </row>
    <row r="41" spans="1:8" x14ac:dyDescent="0.2">
      <c r="A41" s="63" t="s">
        <v>45</v>
      </c>
      <c r="B41" s="63"/>
      <c r="C41" s="63"/>
      <c r="D41" s="63"/>
      <c r="E41" s="63"/>
      <c r="F41" s="5">
        <v>2.9861111111111113E-2</v>
      </c>
      <c r="G41" s="6" t="str">
        <f>IF(H41="x",[1]Feuil1!F189,"")</f>
        <v/>
      </c>
      <c r="H41" s="7"/>
    </row>
    <row r="42" spans="1:8" x14ac:dyDescent="0.2">
      <c r="A42" s="63" t="s">
        <v>46</v>
      </c>
      <c r="B42" s="63"/>
      <c r="C42" s="63"/>
      <c r="D42" s="63"/>
      <c r="E42" s="63"/>
      <c r="F42" s="5">
        <v>2.9861111111111113E-2</v>
      </c>
      <c r="G42" s="6"/>
      <c r="H42" s="7"/>
    </row>
    <row r="43" spans="1:8" x14ac:dyDescent="0.2">
      <c r="A43" s="63" t="s">
        <v>47</v>
      </c>
      <c r="B43" s="63"/>
      <c r="C43" s="63"/>
      <c r="D43" s="63"/>
      <c r="E43" s="63"/>
      <c r="F43" s="5">
        <v>3.6805555555555557E-2</v>
      </c>
      <c r="G43" s="6"/>
      <c r="H43" s="7"/>
    </row>
    <row r="44" spans="1:8" x14ac:dyDescent="0.2">
      <c r="A44" s="64" t="s">
        <v>48</v>
      </c>
      <c r="B44" s="64"/>
      <c r="C44" s="64"/>
      <c r="D44" s="64"/>
      <c r="E44" s="64"/>
      <c r="F44" s="13"/>
      <c r="G44" s="12"/>
      <c r="H44" s="3"/>
    </row>
    <row r="45" spans="1:8" x14ac:dyDescent="0.2">
      <c r="A45" s="61" t="s">
        <v>49</v>
      </c>
      <c r="B45" s="61"/>
      <c r="C45" s="61"/>
      <c r="D45" s="61"/>
      <c r="E45" s="61"/>
      <c r="F45" s="14">
        <v>6.25E-2</v>
      </c>
      <c r="G45" s="15"/>
      <c r="H45" s="16"/>
    </row>
    <row r="46" spans="1:8" x14ac:dyDescent="0.2">
      <c r="A46" s="61" t="s">
        <v>50</v>
      </c>
      <c r="B46" s="61"/>
      <c r="C46" s="61"/>
      <c r="D46" s="61"/>
      <c r="E46" s="62"/>
      <c r="F46" s="14">
        <v>1.1111111111111112E-2</v>
      </c>
      <c r="G46" s="15"/>
      <c r="H46" s="16"/>
    </row>
    <row r="47" spans="1:8" x14ac:dyDescent="0.2">
      <c r="A47" s="61" t="s">
        <v>51</v>
      </c>
      <c r="B47" s="61"/>
      <c r="C47" s="61"/>
      <c r="D47" s="61"/>
      <c r="E47" s="62"/>
      <c r="F47" s="14">
        <v>1.3194444444444444E-2</v>
      </c>
      <c r="G47" s="15"/>
      <c r="H47" s="16"/>
    </row>
    <row r="48" spans="1:8" x14ac:dyDescent="0.2">
      <c r="A48" s="61" t="s">
        <v>52</v>
      </c>
      <c r="B48" s="61"/>
      <c r="C48" s="61"/>
      <c r="D48" s="61"/>
      <c r="E48" s="62"/>
      <c r="F48" s="14">
        <v>9.7222222222222224E-3</v>
      </c>
      <c r="G48" s="15"/>
      <c r="H48" s="16"/>
    </row>
    <row r="49" spans="1:8" x14ac:dyDescent="0.2">
      <c r="A49" s="61" t="s">
        <v>53</v>
      </c>
      <c r="B49" s="61"/>
      <c r="C49" s="61"/>
      <c r="D49" s="61"/>
      <c r="E49" s="62"/>
      <c r="F49" s="14">
        <v>6.9444444444444441E-3</v>
      </c>
      <c r="G49" s="15"/>
      <c r="H49" s="16"/>
    </row>
    <row r="50" spans="1:8" x14ac:dyDescent="0.2">
      <c r="A50" s="61" t="s">
        <v>54</v>
      </c>
      <c r="B50" s="61"/>
      <c r="C50" s="61"/>
      <c r="D50" s="61"/>
      <c r="E50" s="62"/>
      <c r="F50" s="14">
        <v>1.0416666666666666E-2</v>
      </c>
      <c r="G50" s="15"/>
      <c r="H50" s="16"/>
    </row>
    <row r="51" spans="1:8" x14ac:dyDescent="0.2">
      <c r="A51" s="61" t="s">
        <v>55</v>
      </c>
      <c r="B51" s="61"/>
      <c r="C51" s="61"/>
      <c r="D51" s="61"/>
      <c r="E51" s="62"/>
      <c r="F51" s="14">
        <v>8.3333333333333332E-3</v>
      </c>
      <c r="G51" s="15"/>
      <c r="H51" s="7"/>
    </row>
    <row r="52" spans="1:8" x14ac:dyDescent="0.2">
      <c r="A52" s="17"/>
      <c r="B52" s="17"/>
      <c r="C52" s="17"/>
      <c r="D52" s="17"/>
      <c r="E52" s="18"/>
      <c r="F52" s="19">
        <f>SUMIF(H3:H51,"x",F3:F51)</f>
        <v>0.10138888888888889</v>
      </c>
      <c r="G52" s="20">
        <f>SUM(G3:G51)</f>
        <v>96.326666666666668</v>
      </c>
      <c r="H52" s="10"/>
    </row>
  </sheetData>
  <mergeCells count="51">
    <mergeCell ref="A6:E6"/>
    <mergeCell ref="A1:H1"/>
    <mergeCell ref="A2:E2"/>
    <mergeCell ref="A3:E3"/>
    <mergeCell ref="A4:E4"/>
    <mergeCell ref="A5:E5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49:E49"/>
    <mergeCell ref="A50:E50"/>
    <mergeCell ref="A51:E51"/>
    <mergeCell ref="A43:E43"/>
    <mergeCell ref="A44:E44"/>
    <mergeCell ref="A45:E45"/>
    <mergeCell ref="A46:E46"/>
    <mergeCell ref="A47:E47"/>
    <mergeCell ref="A48:E48"/>
  </mergeCells>
  <conditionalFormatting sqref="H3:H51">
    <cfRule type="containsText" dxfId="5" priority="1" operator="containsText" text="x">
      <formula>NOT(ISERROR(SEARCH("x",H3)))</formula>
    </cfRule>
  </conditionalFormatting>
  <conditionalFormatting sqref="H3:H11">
    <cfRule type="containsText" dxfId="4" priority="3" operator="containsText" text="x">
      <formula>NOT(ISERROR(SEARCH("x",H3)))</formula>
    </cfRule>
  </conditionalFormatting>
  <conditionalFormatting sqref="G4 G7:G9 G22 G44 G39 G34 G29 G15 G13">
    <cfRule type="cellIs" dxfId="3" priority="2" operator="greater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RJ_2">
                <anchor moveWithCells="1" sizeWithCells="1">
                  <from>
                    <xdr:col>8</xdr:col>
                    <xdr:colOff>177800</xdr:colOff>
                    <xdr:row>5</xdr:row>
                    <xdr:rowOff>50800</xdr:rowOff>
                  </from>
                  <to>
                    <xdr:col>10</xdr:col>
                    <xdr:colOff>50800</xdr:colOff>
                    <xdr:row>7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92E2F-3BC9-CC40-BB97-AC55AACD09D9}">
  <sheetPr codeName="Feuil4"/>
  <dimension ref="A1:I53"/>
  <sheetViews>
    <sheetView topLeftCell="A32" workbookViewId="0">
      <selection activeCell="F52" sqref="F52"/>
    </sheetView>
  </sheetViews>
  <sheetFormatPr baseColWidth="10" defaultRowHeight="16" x14ac:dyDescent="0.2"/>
  <sheetData>
    <row r="1" spans="1:9" ht="29" x14ac:dyDescent="0.35">
      <c r="A1" s="67" t="s">
        <v>3</v>
      </c>
      <c r="B1" s="67"/>
      <c r="C1" s="67"/>
      <c r="D1" s="67"/>
      <c r="E1" s="67"/>
      <c r="F1" s="67"/>
      <c r="G1" s="67"/>
      <c r="H1" s="67"/>
    </row>
    <row r="2" spans="1:9" x14ac:dyDescent="0.2">
      <c r="A2" s="66" t="s">
        <v>4</v>
      </c>
      <c r="B2" s="66"/>
      <c r="C2" s="66"/>
      <c r="D2" s="66"/>
      <c r="E2" s="66"/>
      <c r="F2" s="3" t="s">
        <v>5</v>
      </c>
      <c r="G2" s="4" t="s">
        <v>6</v>
      </c>
      <c r="H2" s="3" t="s">
        <v>7</v>
      </c>
    </row>
    <row r="3" spans="1:9" x14ac:dyDescent="0.2">
      <c r="A3" s="63" t="s">
        <v>8</v>
      </c>
      <c r="B3" s="63"/>
      <c r="C3" s="63"/>
      <c r="D3" s="63"/>
      <c r="E3" s="63"/>
      <c r="F3" s="5">
        <v>4.6527777777777779E-2</v>
      </c>
      <c r="G3" s="6" t="str">
        <f>IF(H3="x",[1]Feuil1!F8,"")</f>
        <v/>
      </c>
      <c r="H3" s="7"/>
    </row>
    <row r="4" spans="1:9" x14ac:dyDescent="0.2">
      <c r="A4" s="66" t="s">
        <v>9</v>
      </c>
      <c r="B4" s="66"/>
      <c r="C4" s="66"/>
      <c r="D4" s="66"/>
      <c r="E4" s="66"/>
      <c r="F4" s="8"/>
      <c r="G4" s="9"/>
      <c r="H4" s="3"/>
    </row>
    <row r="5" spans="1:9" x14ac:dyDescent="0.2">
      <c r="A5" s="65" t="s">
        <v>10</v>
      </c>
      <c r="B5" s="65"/>
      <c r="C5" s="65"/>
      <c r="D5" s="65"/>
      <c r="E5" s="65"/>
      <c r="F5" s="5">
        <v>2.013888888888889E-2</v>
      </c>
      <c r="G5" s="6" t="str">
        <f>IF(H5="x",[1]Feuil1!F29,"")</f>
        <v/>
      </c>
      <c r="H5" s="7"/>
    </row>
    <row r="6" spans="1:9" x14ac:dyDescent="0.2">
      <c r="A6" s="65" t="s">
        <v>11</v>
      </c>
      <c r="B6" s="65"/>
      <c r="C6" s="65"/>
      <c r="D6" s="65"/>
      <c r="E6" s="65"/>
      <c r="F6" s="5">
        <v>1.2500000000000001E-2</v>
      </c>
      <c r="G6" s="6" t="str">
        <f>IF(H6="x",[1]Feuil1!F22,"")</f>
        <v/>
      </c>
      <c r="H6" s="7"/>
    </row>
    <row r="7" spans="1:9" x14ac:dyDescent="0.2">
      <c r="A7" s="65" t="s">
        <v>12</v>
      </c>
      <c r="B7" s="65"/>
      <c r="C7" s="65"/>
      <c r="D7" s="65"/>
      <c r="E7" s="65"/>
      <c r="F7" s="5">
        <v>1.2500000000000001E-2</v>
      </c>
      <c r="G7" s="11"/>
      <c r="H7" s="7"/>
      <c r="I7">
        <v>2.8935185185185189E-4</v>
      </c>
    </row>
    <row r="8" spans="1:9" x14ac:dyDescent="0.2">
      <c r="A8" s="65" t="s">
        <v>13</v>
      </c>
      <c r="B8" s="65"/>
      <c r="C8" s="65"/>
      <c r="D8" s="65"/>
      <c r="E8" s="65"/>
      <c r="F8" s="5">
        <v>9.7222222222222224E-3</v>
      </c>
      <c r="G8" s="6"/>
      <c r="H8" s="7"/>
    </row>
    <row r="9" spans="1:9" x14ac:dyDescent="0.2">
      <c r="A9" s="66" t="s">
        <v>14</v>
      </c>
      <c r="B9" s="66"/>
      <c r="C9" s="66"/>
      <c r="D9" s="66"/>
      <c r="E9" s="66"/>
      <c r="F9" s="8"/>
      <c r="G9" s="12"/>
      <c r="H9" s="3"/>
    </row>
    <row r="10" spans="1:9" x14ac:dyDescent="0.2">
      <c r="A10" s="65" t="s">
        <v>15</v>
      </c>
      <c r="B10" s="65"/>
      <c r="C10" s="65"/>
      <c r="D10" s="65"/>
      <c r="E10" s="65"/>
      <c r="F10" s="5">
        <v>1.0416666666666666E-2</v>
      </c>
      <c r="G10" s="6" t="str">
        <f>IF(H10="x",[1]Feuil1!F44,"")</f>
        <v/>
      </c>
      <c r="H10" s="7"/>
    </row>
    <row r="11" spans="1:9" x14ac:dyDescent="0.2">
      <c r="A11" s="65" t="s">
        <v>16</v>
      </c>
      <c r="B11" s="65"/>
      <c r="C11" s="65"/>
      <c r="D11" s="65"/>
      <c r="E11" s="65"/>
      <c r="F11" s="5">
        <v>1.5277777777777777E-2</v>
      </c>
      <c r="G11" s="6">
        <f>IF(H11="x",[1]Feuil1!F52,"")</f>
        <v>52.254000000000005</v>
      </c>
      <c r="H11" s="7" t="s">
        <v>7</v>
      </c>
    </row>
    <row r="12" spans="1:9" x14ac:dyDescent="0.2">
      <c r="A12" s="65" t="s">
        <v>17</v>
      </c>
      <c r="B12" s="65"/>
      <c r="C12" s="65"/>
      <c r="D12" s="65"/>
      <c r="E12" s="65"/>
      <c r="F12" s="5">
        <v>1.2499999999999999E-2</v>
      </c>
      <c r="G12" s="6" t="str">
        <f>IF(H12="x",[1]Feuil1!F57,"")</f>
        <v/>
      </c>
      <c r="H12" s="7"/>
    </row>
    <row r="13" spans="1:9" x14ac:dyDescent="0.2">
      <c r="A13" s="66" t="s">
        <v>18</v>
      </c>
      <c r="B13" s="66"/>
      <c r="C13" s="66"/>
      <c r="D13" s="66"/>
      <c r="E13" s="66"/>
      <c r="F13" s="8"/>
      <c r="G13" s="12"/>
      <c r="H13" s="3"/>
    </row>
    <row r="14" spans="1:9" x14ac:dyDescent="0.2">
      <c r="A14" s="65" t="s">
        <v>19</v>
      </c>
      <c r="B14" s="65"/>
      <c r="C14" s="65"/>
      <c r="D14" s="65"/>
      <c r="E14" s="65"/>
      <c r="F14" s="5">
        <v>1.5972222222222224E-2</v>
      </c>
      <c r="G14" s="6" t="str">
        <f>IF(H14="x",[1]Feuil1!F68,"")</f>
        <v/>
      </c>
      <c r="H14" s="7"/>
    </row>
    <row r="15" spans="1:9" x14ac:dyDescent="0.2">
      <c r="A15" s="66" t="s">
        <v>20</v>
      </c>
      <c r="B15" s="66"/>
      <c r="C15" s="66"/>
      <c r="D15" s="66"/>
      <c r="E15" s="66"/>
      <c r="F15" s="8"/>
      <c r="G15" s="12"/>
      <c r="H15" s="3"/>
    </row>
    <row r="16" spans="1:9" x14ac:dyDescent="0.2">
      <c r="A16" s="65" t="s">
        <v>21</v>
      </c>
      <c r="B16" s="65"/>
      <c r="C16" s="65"/>
      <c r="D16" s="65"/>
      <c r="E16" s="65"/>
      <c r="F16" s="5">
        <v>2.6388888888888889E-2</v>
      </c>
      <c r="G16" s="6" t="str">
        <f>IF(H16="x",[1]Feuil1!F85,"")</f>
        <v/>
      </c>
      <c r="H16" s="7"/>
    </row>
    <row r="17" spans="1:8" x14ac:dyDescent="0.2">
      <c r="A17" s="65" t="s">
        <v>22</v>
      </c>
      <c r="B17" s="65"/>
      <c r="C17" s="65"/>
      <c r="D17" s="65"/>
      <c r="E17" s="65"/>
      <c r="F17" s="5">
        <v>2.4305555555555556E-2</v>
      </c>
      <c r="G17" s="6"/>
      <c r="H17" s="7"/>
    </row>
    <row r="18" spans="1:8" x14ac:dyDescent="0.2">
      <c r="A18" s="65" t="s">
        <v>23</v>
      </c>
      <c r="B18" s="65"/>
      <c r="C18" s="65"/>
      <c r="D18" s="65"/>
      <c r="E18" s="65"/>
      <c r="F18" s="5">
        <v>2.6388888888888889E-2</v>
      </c>
      <c r="G18" s="6"/>
      <c r="H18" s="7"/>
    </row>
    <row r="19" spans="1:8" x14ac:dyDescent="0.2">
      <c r="A19" s="65" t="s">
        <v>24</v>
      </c>
      <c r="B19" s="65"/>
      <c r="C19" s="65"/>
      <c r="D19" s="65"/>
      <c r="E19" s="65"/>
      <c r="F19" s="5">
        <v>2.6388888888888889E-2</v>
      </c>
      <c r="G19" s="6"/>
      <c r="H19" s="7"/>
    </row>
    <row r="20" spans="1:8" x14ac:dyDescent="0.2">
      <c r="A20" s="65" t="s">
        <v>25</v>
      </c>
      <c r="B20" s="65"/>
      <c r="C20" s="65"/>
      <c r="D20" s="65"/>
      <c r="E20" s="65"/>
      <c r="F20" s="5">
        <v>2.4305555555555556E-2</v>
      </c>
      <c r="G20" s="6"/>
      <c r="H20" s="7"/>
    </row>
    <row r="21" spans="1:8" x14ac:dyDescent="0.2">
      <c r="A21" s="65" t="s">
        <v>26</v>
      </c>
      <c r="B21" s="65"/>
      <c r="C21" s="65"/>
      <c r="D21" s="65"/>
      <c r="E21" s="65"/>
      <c r="F21" s="5">
        <v>1.1805555555555555E-2</v>
      </c>
      <c r="G21" s="6"/>
      <c r="H21" s="7" t="s">
        <v>7</v>
      </c>
    </row>
    <row r="22" spans="1:8" x14ac:dyDescent="0.2">
      <c r="A22" s="66" t="s">
        <v>27</v>
      </c>
      <c r="B22" s="66"/>
      <c r="C22" s="66"/>
      <c r="D22" s="66"/>
      <c r="E22" s="66"/>
      <c r="F22" s="13"/>
      <c r="G22" s="12"/>
      <c r="H22" s="3"/>
    </row>
    <row r="23" spans="1:8" x14ac:dyDescent="0.2">
      <c r="A23" s="65" t="s">
        <v>28</v>
      </c>
      <c r="B23" s="65"/>
      <c r="C23" s="65"/>
      <c r="D23" s="65"/>
      <c r="E23" s="65"/>
      <c r="F23" s="5">
        <v>1.2499999999999999E-2</v>
      </c>
      <c r="G23" s="6"/>
      <c r="H23" s="7"/>
    </row>
    <row r="24" spans="1:8" x14ac:dyDescent="0.2">
      <c r="A24" s="65" t="s">
        <v>29</v>
      </c>
      <c r="B24" s="65"/>
      <c r="C24" s="65"/>
      <c r="D24" s="65"/>
      <c r="E24" s="65"/>
      <c r="F24" s="5">
        <v>2.7083333333333334E-2</v>
      </c>
      <c r="G24" s="6"/>
      <c r="H24" s="7"/>
    </row>
    <row r="25" spans="1:8" x14ac:dyDescent="0.2">
      <c r="A25" s="65" t="s">
        <v>30</v>
      </c>
      <c r="B25" s="65"/>
      <c r="C25" s="65"/>
      <c r="D25" s="65"/>
      <c r="E25" s="65"/>
      <c r="F25" s="5">
        <v>1.9444444444444445E-2</v>
      </c>
      <c r="G25" s="6"/>
      <c r="H25" s="7"/>
    </row>
    <row r="26" spans="1:8" x14ac:dyDescent="0.2">
      <c r="A26" s="65" t="s">
        <v>31</v>
      </c>
      <c r="B26" s="65"/>
      <c r="C26" s="65"/>
      <c r="D26" s="65"/>
      <c r="E26" s="65"/>
      <c r="F26" s="5">
        <v>1.8055555555555557E-2</v>
      </c>
      <c r="G26" s="6"/>
      <c r="H26" s="7"/>
    </row>
    <row r="27" spans="1:8" x14ac:dyDescent="0.2">
      <c r="A27" s="65" t="s">
        <v>32</v>
      </c>
      <c r="B27" s="65"/>
      <c r="C27" s="65"/>
      <c r="D27" s="65"/>
      <c r="E27" s="65"/>
      <c r="F27" s="5">
        <v>2.6388888888888889E-2</v>
      </c>
      <c r="G27" s="6"/>
      <c r="H27" s="7"/>
    </row>
    <row r="28" spans="1:8" x14ac:dyDescent="0.2">
      <c r="A28" s="65" t="s">
        <v>33</v>
      </c>
      <c r="B28" s="65"/>
      <c r="C28" s="65"/>
      <c r="D28" s="65"/>
      <c r="E28" s="65"/>
      <c r="F28" s="5">
        <v>3.472222222222222E-3</v>
      </c>
      <c r="G28" s="6"/>
      <c r="H28" s="7" t="s">
        <v>7</v>
      </c>
    </row>
    <row r="29" spans="1:8" x14ac:dyDescent="0.2">
      <c r="A29" s="66" t="s">
        <v>34</v>
      </c>
      <c r="B29" s="66"/>
      <c r="C29" s="66"/>
      <c r="D29" s="66"/>
      <c r="E29" s="66"/>
      <c r="F29" s="13"/>
      <c r="G29" s="12"/>
      <c r="H29" s="3"/>
    </row>
    <row r="30" spans="1:8" x14ac:dyDescent="0.2">
      <c r="A30" s="65" t="s">
        <v>28</v>
      </c>
      <c r="B30" s="65"/>
      <c r="C30" s="65"/>
      <c r="D30" s="65"/>
      <c r="E30" s="65"/>
      <c r="F30" s="5">
        <v>9.0277777777777787E-3</v>
      </c>
      <c r="G30" s="6"/>
      <c r="H30" s="7"/>
    </row>
    <row r="31" spans="1:8" x14ac:dyDescent="0.2">
      <c r="A31" s="65" t="s">
        <v>35</v>
      </c>
      <c r="B31" s="65"/>
      <c r="C31" s="65"/>
      <c r="D31" s="65"/>
      <c r="E31" s="65"/>
      <c r="F31" s="5">
        <v>1.2499999999999999E-2</v>
      </c>
      <c r="G31" s="6"/>
      <c r="H31" s="7"/>
    </row>
    <row r="32" spans="1:8" x14ac:dyDescent="0.2">
      <c r="A32" s="65" t="s">
        <v>36</v>
      </c>
      <c r="B32" s="65"/>
      <c r="C32" s="65"/>
      <c r="D32" s="65"/>
      <c r="E32" s="65"/>
      <c r="F32" s="5">
        <v>1.0416666666666666E-2</v>
      </c>
      <c r="G32" s="6"/>
      <c r="H32" s="7"/>
    </row>
    <row r="33" spans="1:8" x14ac:dyDescent="0.2">
      <c r="A33" s="65" t="s">
        <v>37</v>
      </c>
      <c r="B33" s="65"/>
      <c r="C33" s="65"/>
      <c r="D33" s="65"/>
      <c r="E33" s="65"/>
      <c r="F33" s="5">
        <v>1.5972222222222224E-2</v>
      </c>
      <c r="G33" s="6"/>
      <c r="H33" s="7"/>
    </row>
    <row r="34" spans="1:8" x14ac:dyDescent="0.2">
      <c r="A34" s="66" t="s">
        <v>38</v>
      </c>
      <c r="B34" s="66"/>
      <c r="C34" s="66"/>
      <c r="D34" s="66"/>
      <c r="E34" s="66"/>
      <c r="F34" s="13"/>
      <c r="G34" s="12"/>
      <c r="H34" s="3"/>
    </row>
    <row r="35" spans="1:8" x14ac:dyDescent="0.2">
      <c r="A35" s="65" t="s">
        <v>39</v>
      </c>
      <c r="B35" s="65"/>
      <c r="C35" s="65"/>
      <c r="D35" s="65"/>
      <c r="E35" s="65"/>
      <c r="F35" s="5">
        <v>1.0416666666666666E-2</v>
      </c>
      <c r="G35" s="6"/>
      <c r="H35" s="7"/>
    </row>
    <row r="36" spans="1:8" x14ac:dyDescent="0.2">
      <c r="A36" s="65" t="s">
        <v>40</v>
      </c>
      <c r="B36" s="65"/>
      <c r="C36" s="65"/>
      <c r="D36" s="65"/>
      <c r="E36" s="65"/>
      <c r="F36" s="5">
        <v>1.5277777777777777E-2</v>
      </c>
      <c r="G36" s="6"/>
      <c r="H36" s="7" t="s">
        <v>7</v>
      </c>
    </row>
    <row r="37" spans="1:8" x14ac:dyDescent="0.2">
      <c r="A37" s="65" t="s">
        <v>41</v>
      </c>
      <c r="B37" s="65"/>
      <c r="C37" s="65"/>
      <c r="D37" s="65"/>
      <c r="E37" s="65"/>
      <c r="F37" s="5">
        <v>1.5277777777777777E-2</v>
      </c>
      <c r="G37" s="6"/>
      <c r="H37" s="7"/>
    </row>
    <row r="38" spans="1:8" x14ac:dyDescent="0.2">
      <c r="A38" s="65" t="s">
        <v>42</v>
      </c>
      <c r="B38" s="65"/>
      <c r="C38" s="65"/>
      <c r="D38" s="65"/>
      <c r="E38" s="65"/>
      <c r="F38" s="5">
        <v>5.5555555555555558E-3</v>
      </c>
      <c r="G38" s="6"/>
      <c r="H38" s="7"/>
    </row>
    <row r="39" spans="1:8" x14ac:dyDescent="0.2">
      <c r="A39" s="66" t="s">
        <v>43</v>
      </c>
      <c r="B39" s="66"/>
      <c r="C39" s="66"/>
      <c r="D39" s="66"/>
      <c r="E39" s="66"/>
      <c r="F39" s="13"/>
      <c r="G39" s="12"/>
      <c r="H39" s="3"/>
    </row>
    <row r="40" spans="1:8" x14ac:dyDescent="0.2">
      <c r="A40" s="63" t="s">
        <v>44</v>
      </c>
      <c r="B40" s="63"/>
      <c r="C40" s="63"/>
      <c r="D40" s="63"/>
      <c r="E40" s="63"/>
      <c r="F40" s="5">
        <v>1.9444444444444445E-2</v>
      </c>
      <c r="G40" s="6"/>
      <c r="H40" s="7" t="s">
        <v>7</v>
      </c>
    </row>
    <row r="41" spans="1:8" x14ac:dyDescent="0.2">
      <c r="A41" s="63" t="s">
        <v>45</v>
      </c>
      <c r="B41" s="63"/>
      <c r="C41" s="63"/>
      <c r="D41" s="63"/>
      <c r="E41" s="63"/>
      <c r="F41" s="5">
        <v>2.9861111111111113E-2</v>
      </c>
      <c r="G41" s="6" t="str">
        <f>IF(H41="x",[1]Feuil1!F189,"")</f>
        <v/>
      </c>
      <c r="H41" s="7"/>
    </row>
    <row r="42" spans="1:8" x14ac:dyDescent="0.2">
      <c r="A42" s="63" t="s">
        <v>46</v>
      </c>
      <c r="B42" s="63"/>
      <c r="C42" s="63"/>
      <c r="D42" s="63"/>
      <c r="E42" s="63"/>
      <c r="F42" s="5">
        <v>2.9861111111111113E-2</v>
      </c>
      <c r="G42" s="6"/>
      <c r="H42" s="7"/>
    </row>
    <row r="43" spans="1:8" x14ac:dyDescent="0.2">
      <c r="A43" s="63" t="s">
        <v>47</v>
      </c>
      <c r="B43" s="63"/>
      <c r="C43" s="63"/>
      <c r="D43" s="63"/>
      <c r="E43" s="63"/>
      <c r="F43" s="5">
        <v>3.6805555555555557E-2</v>
      </c>
      <c r="G43" s="6"/>
      <c r="H43" s="7"/>
    </row>
    <row r="44" spans="1:8" x14ac:dyDescent="0.2">
      <c r="A44" s="64" t="s">
        <v>48</v>
      </c>
      <c r="B44" s="64"/>
      <c r="C44" s="64"/>
      <c r="D44" s="64"/>
      <c r="E44" s="64"/>
      <c r="F44" s="13"/>
      <c r="G44" s="12"/>
      <c r="H44" s="3"/>
    </row>
    <row r="45" spans="1:8" x14ac:dyDescent="0.2">
      <c r="A45" s="61" t="s">
        <v>49</v>
      </c>
      <c r="B45" s="61"/>
      <c r="C45" s="61"/>
      <c r="D45" s="61"/>
      <c r="E45" s="61"/>
      <c r="F45" s="14">
        <v>6.25E-2</v>
      </c>
      <c r="G45" s="15"/>
      <c r="H45" s="16"/>
    </row>
    <row r="46" spans="1:8" x14ac:dyDescent="0.2">
      <c r="A46" s="61" t="s">
        <v>50</v>
      </c>
      <c r="B46" s="61"/>
      <c r="C46" s="61"/>
      <c r="D46" s="61"/>
      <c r="E46" s="62"/>
      <c r="F46" s="14">
        <v>1.1111111111111112E-2</v>
      </c>
      <c r="G46" s="15"/>
      <c r="H46" s="16"/>
    </row>
    <row r="47" spans="1:8" x14ac:dyDescent="0.2">
      <c r="A47" s="61" t="s">
        <v>51</v>
      </c>
      <c r="B47" s="61"/>
      <c r="C47" s="61"/>
      <c r="D47" s="61"/>
      <c r="E47" s="62"/>
      <c r="F47" s="14">
        <v>1.3194444444444444E-2</v>
      </c>
      <c r="G47" s="15"/>
      <c r="H47" s="16"/>
    </row>
    <row r="48" spans="1:8" x14ac:dyDescent="0.2">
      <c r="A48" s="61" t="s">
        <v>52</v>
      </c>
      <c r="B48" s="61"/>
      <c r="C48" s="61"/>
      <c r="D48" s="61"/>
      <c r="E48" s="62"/>
      <c r="F48" s="14">
        <v>9.7222222222222224E-3</v>
      </c>
      <c r="G48" s="15"/>
      <c r="H48" s="16" t="s">
        <v>7</v>
      </c>
    </row>
    <row r="49" spans="1:8" x14ac:dyDescent="0.2">
      <c r="A49" s="61" t="s">
        <v>53</v>
      </c>
      <c r="B49" s="61"/>
      <c r="C49" s="61"/>
      <c r="D49" s="61"/>
      <c r="E49" s="62"/>
      <c r="F49" s="14">
        <v>6.9444444444444441E-3</v>
      </c>
      <c r="G49" s="15"/>
      <c r="H49" s="16"/>
    </row>
    <row r="50" spans="1:8" x14ac:dyDescent="0.2">
      <c r="A50" s="61" t="s">
        <v>54</v>
      </c>
      <c r="B50" s="61"/>
      <c r="C50" s="61"/>
      <c r="D50" s="61"/>
      <c r="E50" s="62"/>
      <c r="F50" s="14">
        <v>1.0416666666666666E-2</v>
      </c>
      <c r="G50" s="15"/>
      <c r="H50" s="16"/>
    </row>
    <row r="51" spans="1:8" x14ac:dyDescent="0.2">
      <c r="A51" s="61" t="s">
        <v>55</v>
      </c>
      <c r="B51" s="61"/>
      <c r="C51" s="61"/>
      <c r="D51" s="61"/>
      <c r="E51" s="62"/>
      <c r="F51" s="14">
        <v>8.3333333333333332E-3</v>
      </c>
      <c r="G51" s="15"/>
      <c r="H51" s="7"/>
    </row>
    <row r="52" spans="1:8" x14ac:dyDescent="0.2">
      <c r="A52" s="17"/>
      <c r="B52" s="17"/>
      <c r="C52" s="17"/>
      <c r="D52" s="17"/>
      <c r="E52" s="18"/>
      <c r="F52" s="19">
        <f>SUMIF(H3:H51,"x",F3:F51)</f>
        <v>7.5000000000000011E-2</v>
      </c>
      <c r="G52" s="20">
        <f>SUM(G3:G51)</f>
        <v>52.254000000000005</v>
      </c>
    </row>
    <row r="53" spans="1:8" x14ac:dyDescent="0.2">
      <c r="A53" s="17"/>
      <c r="B53" s="17"/>
      <c r="C53" s="17"/>
      <c r="D53" s="17"/>
      <c r="E53" s="21"/>
      <c r="F53" s="1"/>
      <c r="G53" s="22"/>
    </row>
  </sheetData>
  <mergeCells count="51">
    <mergeCell ref="A49:E49"/>
    <mergeCell ref="A50:E50"/>
    <mergeCell ref="A51:E51"/>
    <mergeCell ref="A43:E43"/>
    <mergeCell ref="A44:E44"/>
    <mergeCell ref="A45:E45"/>
    <mergeCell ref="A46:E46"/>
    <mergeCell ref="A47:E47"/>
    <mergeCell ref="A48:E48"/>
    <mergeCell ref="A42:E42"/>
    <mergeCell ref="A31:E31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A30:E30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28:E28"/>
    <mergeCell ref="A29:E29"/>
    <mergeCell ref="A18:E18"/>
    <mergeCell ref="A7:E7"/>
    <mergeCell ref="A8:E8"/>
    <mergeCell ref="A9:E9"/>
    <mergeCell ref="A10:E10"/>
    <mergeCell ref="A11:E11"/>
    <mergeCell ref="A12:E12"/>
    <mergeCell ref="A13:E13"/>
    <mergeCell ref="A14:E14"/>
    <mergeCell ref="A15:E15"/>
    <mergeCell ref="A16:E16"/>
    <mergeCell ref="A17:E17"/>
    <mergeCell ref="A6:E6"/>
    <mergeCell ref="A1:H1"/>
    <mergeCell ref="A2:E2"/>
    <mergeCell ref="A3:E3"/>
    <mergeCell ref="A4:E4"/>
    <mergeCell ref="A5:E5"/>
  </mergeCells>
  <conditionalFormatting sqref="H3:H51">
    <cfRule type="containsText" dxfId="2" priority="1" operator="containsText" text="x">
      <formula>NOT(ISERROR(SEARCH("x",H3)))</formula>
    </cfRule>
  </conditionalFormatting>
  <conditionalFormatting sqref="H3:H11">
    <cfRule type="containsText" dxfId="1" priority="3" operator="containsText" text="x">
      <formula>NOT(ISERROR(SEARCH("x",H3)))</formula>
    </cfRule>
  </conditionalFormatting>
  <conditionalFormatting sqref="G4 G7:G9 G22 G44 G39 G34 G29 G15 G13">
    <cfRule type="cellIs" dxfId="0" priority="2" operator="greater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ARJ_3">
                <anchor moveWithCells="1" sizeWithCells="1">
                  <from>
                    <xdr:col>8</xdr:col>
                    <xdr:colOff>304800</xdr:colOff>
                    <xdr:row>2</xdr:row>
                    <xdr:rowOff>165100</xdr:rowOff>
                  </from>
                  <to>
                    <xdr:col>10</xdr:col>
                    <xdr:colOff>177800</xdr:colOff>
                    <xdr:row>4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Corset siège</vt:lpstr>
      <vt:lpstr>Benjamin</vt:lpstr>
      <vt:lpstr>David</vt:lpstr>
      <vt:lpstr>Julien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Capogna</dc:creator>
  <cp:lastModifiedBy>Julien Capogna</cp:lastModifiedBy>
  <cp:lastPrinted>2019-02-21T07:26:18Z</cp:lastPrinted>
  <dcterms:created xsi:type="dcterms:W3CDTF">2019-02-20T09:41:20Z</dcterms:created>
  <dcterms:modified xsi:type="dcterms:W3CDTF">2019-02-21T07:34:16Z</dcterms:modified>
</cp:coreProperties>
</file>