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drawings/drawing2.xml" ContentType="application/vnd.openxmlformats-officedocument.drawing+xml"/>
  <Override PartName="/xl/ctrlProps/ctrlProp53.xml" ContentType="application/vnd.ms-excel.controlproperties+xml"/>
  <Override PartName="/xl/drawings/drawing3.xml" ContentType="application/vnd.openxmlformats-officedocument.drawing+xml"/>
  <Override PartName="/xl/ctrlProps/ctrlProp54.xml" ContentType="application/vnd.ms-excel.controlproperties+xml"/>
  <Override PartName="/xl/drawings/drawing4.xml" ContentType="application/vnd.openxmlformats-officedocument.drawing+xml"/>
  <Override PartName="/xl/ctrlProps/ctrlProp55.xml" ContentType="application/vnd.ms-excel.controlproperties+xml"/>
  <Override PartName="/xl/drawings/drawing5.xml" ContentType="application/vnd.openxmlformats-officedocument.drawing+xml"/>
  <Override PartName="/xl/ctrlProps/ctrlProp56.xml" ContentType="application/vnd.ms-excel.controlproperties+xml"/>
  <Override PartName="/xl/drawings/drawing6.xml" ContentType="application/vnd.openxmlformats-officedocument.drawing+xml"/>
  <Override PartName="/xl/ctrlProps/ctrlProp57.xml" ContentType="application/vnd.ms-excel.controlproperties+xml"/>
  <Override PartName="/xl/drawings/drawing7.xml" ContentType="application/vnd.openxmlformats-officedocument.drawing+xml"/>
  <Override PartName="/xl/ctrlProps/ctrlProp58.xml" ContentType="application/vnd.ms-excel.controlproperties+xml"/>
  <Override PartName="/xl/drawings/drawing8.xml" ContentType="application/vnd.openxmlformats-officedocument.drawing+xml"/>
  <Override PartName="/xl/ctrlProps/ctrlProp59.xml" ContentType="application/vnd.ms-excel.controlproperties+xml"/>
  <Override PartName="/xl/drawings/drawing9.xml" ContentType="application/vnd.openxmlformats-officedocument.drawing+xml"/>
  <Override PartName="/xl/ctrlProps/ctrlProp6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1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uliencapogna/Desktop/"/>
    </mc:Choice>
  </mc:AlternateContent>
  <xr:revisionPtr revIDLastSave="0" documentId="13_ncr:1_{8016440A-9249-034A-8EF1-267098064E73}" xr6:coauthVersionLast="41" xr6:coauthVersionMax="41" xr10:uidLastSave="{00000000-0000-0000-0000-000000000000}"/>
  <bookViews>
    <workbookView xWindow="0" yWindow="460" windowWidth="28800" windowHeight="16080" activeTab="1" xr2:uid="{01BDA5EF-845B-CC4D-B751-B1E62A46F2E1}"/>
  </bookViews>
  <sheets>
    <sheet name="Corset siege" sheetId="1" r:id="rId1"/>
    <sheet name="Benjamin" sheetId="4" r:id="rId2"/>
    <sheet name="David" sheetId="5" r:id="rId3"/>
    <sheet name="Julien" sheetId="6" r:id="rId4"/>
    <sheet name="Jonathan" sheetId="7" r:id="rId5"/>
    <sheet name="Thomas" sheetId="8" r:id="rId6"/>
    <sheet name="Marc" sheetId="9" r:id="rId7"/>
    <sheet name="Roger" sheetId="10" r:id="rId8"/>
    <sheet name="Jean - Michel" sheetId="11" r:id="rId9"/>
  </sheets>
  <externalReferences>
    <externalReference r:id="rId10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2" i="1" l="1"/>
  <c r="B52" i="1"/>
  <c r="A52" i="1"/>
  <c r="F60" i="11" l="1"/>
  <c r="G59" i="11"/>
  <c r="G57" i="11"/>
  <c r="G55" i="11"/>
  <c r="G43" i="11"/>
  <c r="G42" i="11"/>
  <c r="G41" i="11"/>
  <c r="G40" i="11"/>
  <c r="G36" i="11"/>
  <c r="G30" i="11"/>
  <c r="G28" i="11"/>
  <c r="G27" i="11"/>
  <c r="G26" i="11"/>
  <c r="G25" i="11"/>
  <c r="G24" i="11"/>
  <c r="G23" i="11"/>
  <c r="G21" i="11"/>
  <c r="G17" i="11"/>
  <c r="G16" i="11"/>
  <c r="G14" i="11"/>
  <c r="G12" i="11"/>
  <c r="G11" i="11"/>
  <c r="G10" i="11"/>
  <c r="G8" i="11"/>
  <c r="G7" i="11"/>
  <c r="G6" i="11"/>
  <c r="G4" i="11"/>
  <c r="G3" i="11"/>
  <c r="AF9" i="1"/>
  <c r="AE9" i="1"/>
  <c r="AD9" i="1"/>
  <c r="AC8" i="1"/>
  <c r="AF7" i="1"/>
  <c r="AF8" i="1" s="1"/>
  <c r="AC10" i="1" s="1"/>
  <c r="B9" i="1"/>
  <c r="G60" i="11" l="1"/>
  <c r="C51" i="1"/>
  <c r="B51" i="1"/>
  <c r="C50" i="1"/>
  <c r="B50" i="1"/>
  <c r="C49" i="1"/>
  <c r="B49" i="1"/>
  <c r="C48" i="1"/>
  <c r="B48" i="1"/>
  <c r="A51" i="1"/>
  <c r="A50" i="1"/>
  <c r="A49" i="1"/>
  <c r="A48" i="1"/>
  <c r="R9" i="1" l="1"/>
  <c r="F60" i="10"/>
  <c r="G59" i="10"/>
  <c r="G57" i="10"/>
  <c r="G55" i="10"/>
  <c r="G43" i="10"/>
  <c r="G42" i="10"/>
  <c r="G41" i="10"/>
  <c r="G40" i="10"/>
  <c r="G36" i="10"/>
  <c r="G30" i="10"/>
  <c r="G28" i="10"/>
  <c r="G27" i="10"/>
  <c r="G26" i="10"/>
  <c r="G25" i="10"/>
  <c r="G24" i="10"/>
  <c r="G23" i="10"/>
  <c r="G21" i="10"/>
  <c r="G17" i="10"/>
  <c r="G16" i="10"/>
  <c r="G14" i="10"/>
  <c r="G12" i="10"/>
  <c r="G11" i="10"/>
  <c r="G10" i="10"/>
  <c r="G8" i="10"/>
  <c r="G7" i="10"/>
  <c r="G6" i="10"/>
  <c r="G4" i="10"/>
  <c r="G3" i="10"/>
  <c r="F60" i="9"/>
  <c r="G59" i="9"/>
  <c r="G57" i="9"/>
  <c r="G55" i="9"/>
  <c r="G43" i="9"/>
  <c r="G42" i="9"/>
  <c r="G41" i="9"/>
  <c r="G40" i="9"/>
  <c r="G36" i="9"/>
  <c r="G30" i="9"/>
  <c r="G28" i="9"/>
  <c r="G27" i="9"/>
  <c r="G26" i="9"/>
  <c r="G25" i="9"/>
  <c r="G24" i="9"/>
  <c r="G23" i="9"/>
  <c r="G21" i="9"/>
  <c r="G17" i="9"/>
  <c r="G16" i="9"/>
  <c r="G14" i="9"/>
  <c r="G12" i="9"/>
  <c r="G11" i="9"/>
  <c r="G10" i="9"/>
  <c r="G8" i="9"/>
  <c r="G7" i="9"/>
  <c r="G6" i="9"/>
  <c r="G4" i="9"/>
  <c r="G3" i="9"/>
  <c r="F60" i="8"/>
  <c r="G59" i="8"/>
  <c r="G57" i="8"/>
  <c r="G55" i="8"/>
  <c r="G43" i="8"/>
  <c r="G42" i="8"/>
  <c r="G41" i="8"/>
  <c r="G40" i="8"/>
  <c r="G36" i="8"/>
  <c r="G30" i="8"/>
  <c r="G28" i="8"/>
  <c r="G27" i="8"/>
  <c r="G26" i="8"/>
  <c r="G25" i="8"/>
  <c r="G24" i="8"/>
  <c r="G23" i="8"/>
  <c r="G21" i="8"/>
  <c r="G17" i="8"/>
  <c r="G16" i="8"/>
  <c r="G14" i="8"/>
  <c r="G12" i="8"/>
  <c r="G11" i="8"/>
  <c r="G10" i="8"/>
  <c r="G8" i="8"/>
  <c r="G7" i="8"/>
  <c r="G6" i="8"/>
  <c r="G4" i="8"/>
  <c r="G3" i="8"/>
  <c r="F60" i="7"/>
  <c r="G59" i="7"/>
  <c r="G57" i="7"/>
  <c r="G55" i="7"/>
  <c r="G43" i="7"/>
  <c r="G42" i="7"/>
  <c r="G41" i="7"/>
  <c r="G40" i="7"/>
  <c r="G36" i="7"/>
  <c r="G30" i="7"/>
  <c r="G28" i="7"/>
  <c r="G27" i="7"/>
  <c r="G26" i="7"/>
  <c r="G25" i="7"/>
  <c r="G24" i="7"/>
  <c r="G23" i="7"/>
  <c r="G21" i="7"/>
  <c r="G17" i="7"/>
  <c r="G16" i="7"/>
  <c r="G14" i="7"/>
  <c r="G12" i="7"/>
  <c r="G11" i="7"/>
  <c r="G10" i="7"/>
  <c r="G8" i="7"/>
  <c r="G7" i="7"/>
  <c r="G6" i="7"/>
  <c r="G4" i="7"/>
  <c r="G3" i="7"/>
  <c r="F60" i="6"/>
  <c r="G59" i="6"/>
  <c r="G57" i="6"/>
  <c r="G55" i="6"/>
  <c r="G43" i="6"/>
  <c r="G42" i="6"/>
  <c r="G41" i="6"/>
  <c r="G40" i="6"/>
  <c r="G36" i="6"/>
  <c r="G30" i="6"/>
  <c r="G28" i="6"/>
  <c r="G27" i="6"/>
  <c r="G26" i="6"/>
  <c r="G25" i="6"/>
  <c r="G24" i="6"/>
  <c r="G23" i="6"/>
  <c r="G21" i="6"/>
  <c r="G17" i="6"/>
  <c r="G16" i="6"/>
  <c r="G14" i="6"/>
  <c r="G12" i="6"/>
  <c r="G11" i="6"/>
  <c r="G10" i="6"/>
  <c r="G8" i="6"/>
  <c r="G7" i="6"/>
  <c r="G6" i="6"/>
  <c r="G4" i="6"/>
  <c r="G3" i="6"/>
  <c r="F60" i="5"/>
  <c r="G59" i="5"/>
  <c r="G57" i="5"/>
  <c r="G55" i="5"/>
  <c r="G43" i="5"/>
  <c r="G42" i="5"/>
  <c r="G41" i="5"/>
  <c r="G40" i="5"/>
  <c r="G36" i="5"/>
  <c r="G30" i="5"/>
  <c r="G28" i="5"/>
  <c r="G27" i="5"/>
  <c r="G26" i="5"/>
  <c r="G25" i="5"/>
  <c r="G24" i="5"/>
  <c r="G23" i="5"/>
  <c r="G21" i="5"/>
  <c r="G17" i="5"/>
  <c r="G16" i="5"/>
  <c r="G14" i="5"/>
  <c r="G12" i="5"/>
  <c r="G11" i="5"/>
  <c r="G10" i="5"/>
  <c r="G8" i="5"/>
  <c r="G7" i="5"/>
  <c r="G6" i="5"/>
  <c r="G4" i="5"/>
  <c r="G3" i="5"/>
  <c r="G60" i="5" l="1"/>
  <c r="G60" i="6"/>
  <c r="G60" i="7"/>
  <c r="G60" i="8"/>
  <c r="G60" i="9"/>
  <c r="G60" i="10"/>
  <c r="AB9" i="1"/>
  <c r="AA9" i="1"/>
  <c r="Z9" i="1"/>
  <c r="Y8" i="1"/>
  <c r="AB7" i="1"/>
  <c r="AB8" i="1" s="1"/>
  <c r="Y10" i="1" s="1"/>
  <c r="X9" i="1"/>
  <c r="W9" i="1"/>
  <c r="V9" i="1"/>
  <c r="T9" i="1"/>
  <c r="S9" i="1"/>
  <c r="P9" i="1"/>
  <c r="O9" i="1"/>
  <c r="N9" i="1"/>
  <c r="U8" i="1"/>
  <c r="Q8" i="1"/>
  <c r="M8" i="1"/>
  <c r="X7" i="1"/>
  <c r="X8" i="1" s="1"/>
  <c r="U10" i="1" s="1"/>
  <c r="T7" i="1"/>
  <c r="T8" i="1" s="1"/>
  <c r="Q10" i="1" s="1"/>
  <c r="P7" i="1"/>
  <c r="P8" i="1" s="1"/>
  <c r="M10" i="1" s="1"/>
  <c r="F60" i="4" l="1"/>
  <c r="G59" i="4"/>
  <c r="G57" i="4" l="1"/>
  <c r="G55" i="4"/>
  <c r="G43" i="4"/>
  <c r="G42" i="4"/>
  <c r="G41" i="4"/>
  <c r="G40" i="4"/>
  <c r="G36" i="4"/>
  <c r="G30" i="4"/>
  <c r="G28" i="4"/>
  <c r="G27" i="4"/>
  <c r="G26" i="4"/>
  <c r="G25" i="4"/>
  <c r="G24" i="4"/>
  <c r="G23" i="4"/>
  <c r="G21" i="4"/>
  <c r="G17" i="4"/>
  <c r="G16" i="4"/>
  <c r="G14" i="4"/>
  <c r="G12" i="4"/>
  <c r="G11" i="4"/>
  <c r="G10" i="4"/>
  <c r="G8" i="4"/>
  <c r="G7" i="4"/>
  <c r="G6" i="4"/>
  <c r="G4" i="4"/>
  <c r="G3" i="4"/>
  <c r="G60" i="4" l="1"/>
  <c r="E8" i="1"/>
  <c r="D9" i="1" l="1"/>
  <c r="C47" i="1" l="1"/>
  <c r="B47" i="1"/>
  <c r="A47" i="1"/>
  <c r="C46" i="1"/>
  <c r="B46" i="1"/>
  <c r="A46" i="1"/>
  <c r="C45" i="1"/>
  <c r="B45" i="1"/>
  <c r="A45" i="1"/>
  <c r="H9" i="1"/>
  <c r="D7" i="1"/>
  <c r="D8" i="1" s="1"/>
  <c r="C9" i="1"/>
  <c r="A8" i="1"/>
  <c r="G9" i="1"/>
  <c r="F9" i="1"/>
  <c r="I8" i="1" l="1"/>
  <c r="L7" i="1"/>
  <c r="L8" i="1" s="1"/>
  <c r="I10" i="1" l="1"/>
  <c r="J9" i="1"/>
  <c r="K9" i="1"/>
  <c r="L9" i="1"/>
  <c r="H7" i="1" l="1"/>
  <c r="H8" i="1" s="1"/>
  <c r="E10" i="1" l="1"/>
  <c r="A10" i="1" l="1"/>
</calcChain>
</file>

<file path=xl/sharedStrings.xml><?xml version="1.0" encoding="utf-8"?>
<sst xmlns="http://schemas.openxmlformats.org/spreadsheetml/2006/main" count="702" uniqueCount="77">
  <si>
    <t xml:space="preserve">Nom </t>
  </si>
  <si>
    <t xml:space="preserve">Prénom </t>
  </si>
  <si>
    <t>Type de siège</t>
  </si>
  <si>
    <t>SOCLE</t>
  </si>
  <si>
    <t>Temps estimé</t>
  </si>
  <si>
    <t>Prix</t>
  </si>
  <si>
    <t>x</t>
  </si>
  <si>
    <t>SYSTÈME D'ABDUCTION</t>
  </si>
  <si>
    <t>Plot amovible</t>
  </si>
  <si>
    <t>Plot fixe</t>
  </si>
  <si>
    <t>Sangles fémorales</t>
  </si>
  <si>
    <t>TETIÈRE</t>
  </si>
  <si>
    <t>Têtière janton simple</t>
  </si>
  <si>
    <t>Têtière 3 plans Reha-trans</t>
  </si>
  <si>
    <t>Têtière 3 plans crantée</t>
  </si>
  <si>
    <t>ACCOUDOIRS</t>
  </si>
  <si>
    <t>Accoudoirs</t>
  </si>
  <si>
    <t>REPOSE PIED</t>
  </si>
  <si>
    <t>Repose pied boite</t>
  </si>
  <si>
    <t>Repose pied articulé</t>
  </si>
  <si>
    <t>Repose pied damier</t>
  </si>
  <si>
    <t>Segment jambier</t>
  </si>
  <si>
    <t>Segment pédieux</t>
  </si>
  <si>
    <t>Repose pied L</t>
  </si>
  <si>
    <t>SANGLES BASSIN</t>
  </si>
  <si>
    <t xml:space="preserve">Sangles de 40 avec protection U + velours </t>
  </si>
  <si>
    <t>Sangles EIAS sur charnière</t>
  </si>
  <si>
    <t>Sangles avec pelote EIAS</t>
  </si>
  <si>
    <t>Sangles en Y</t>
  </si>
  <si>
    <t>Sangles téléphone</t>
  </si>
  <si>
    <t>Sangles de sécurité de FR</t>
  </si>
  <si>
    <t>SANGLES THORACIQUES</t>
  </si>
  <si>
    <t>Damier</t>
  </si>
  <si>
    <t>Bretelles à fourreau en alcantara</t>
  </si>
  <si>
    <t>Plastron</t>
  </si>
  <si>
    <t>ASSISE</t>
  </si>
  <si>
    <t>Majoration de la double assise en agglo</t>
  </si>
  <si>
    <t>Découpe de la mousse pour 1er essayage</t>
  </si>
  <si>
    <t>TABLETTE</t>
  </si>
  <si>
    <t>Tablettes système central transparent</t>
  </si>
  <si>
    <t xml:space="preserve">Tablettes glissière sur accoudoirs transparent </t>
  </si>
  <si>
    <t xml:space="preserve">Tablettes système central PE blanc </t>
  </si>
  <si>
    <t xml:space="preserve">Tablettes glissière sur accoudoirs Pe blanc </t>
  </si>
  <si>
    <t>COUTURE</t>
  </si>
  <si>
    <t>Coussin d'assie</t>
  </si>
  <si>
    <t>Coussin d'assise + jambes</t>
  </si>
  <si>
    <t>Garnissage accoudoir</t>
  </si>
  <si>
    <t>housse tétière simple</t>
  </si>
  <si>
    <t>housse têtière moulée</t>
  </si>
  <si>
    <t>Housse sangle en velours</t>
  </si>
  <si>
    <t>Siège</t>
  </si>
  <si>
    <t>Réalisé</t>
  </si>
  <si>
    <t>Prédit</t>
  </si>
  <si>
    <t>Socle monocoque</t>
  </si>
  <si>
    <t>Socle évolutif</t>
  </si>
  <si>
    <t>housse d'assise</t>
  </si>
  <si>
    <t>Housse mains d'appuis</t>
  </si>
  <si>
    <t>Housse dossier</t>
  </si>
  <si>
    <t xml:space="preserve"> MAINS D'APPUI</t>
  </si>
  <si>
    <t>Prise des mesures du dural + découpe + torsion + fixation</t>
  </si>
  <si>
    <t>COQUE</t>
  </si>
  <si>
    <t xml:space="preserve"> ASSISE</t>
  </si>
  <si>
    <t>Prise des mesures de l'aluminuim + découpe + torsion + fixation</t>
  </si>
  <si>
    <t>Découpes des différentes parties de la coque pour créer l'évolutif + découpes mousses</t>
  </si>
  <si>
    <t>Mousse zone fémur</t>
  </si>
  <si>
    <t>DONNÉES DU SIÈGE</t>
  </si>
  <si>
    <t>Prénom</t>
  </si>
  <si>
    <t>Nom</t>
  </si>
  <si>
    <t>BENJAMIN</t>
  </si>
  <si>
    <t>DAVID</t>
  </si>
  <si>
    <t>JULIEN</t>
  </si>
  <si>
    <t>JONATHAN</t>
  </si>
  <si>
    <t>THOMAS</t>
  </si>
  <si>
    <t>MARC</t>
  </si>
  <si>
    <t>ROGER</t>
  </si>
  <si>
    <t>Type de siege</t>
  </si>
  <si>
    <t>JEAN - 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</si>
</sst>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;;;"/>
    <numFmt numFmtId="166" formatCode="#,##0.00\ &quot;€&quot;"/>
  </numFmts>
  <fonts count="7" x14ac:knownFonts="1">
    <font>
      <sz val="12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sz val="12"/>
      <color rgb="FFFFFF00"/>
      <name val="Calibri"/>
      <family val="2"/>
      <scheme val="minor"/>
    </font>
    <font>
      <sz val="12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5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C5700"/>
        <bgColor indexed="64"/>
      </patternFill>
    </fill>
    <fill>
      <patternFill patternType="solid">
        <fgColor rgb="FFFFE5EB"/>
        <bgColor indexed="64"/>
      </patternFill>
    </fill>
    <fill>
      <patternFill patternType="solid">
        <fgColor rgb="FFFFD5D6"/>
        <bgColor indexed="64"/>
      </patternFill>
    </fill>
    <fill>
      <patternFill patternType="solid">
        <fgColor rgb="FFFFB2B7"/>
        <bgColor indexed="64"/>
      </patternFill>
    </fill>
    <fill>
      <patternFill patternType="solid">
        <fgColor rgb="FFFF8890"/>
        <bgColor indexed="64"/>
      </patternFill>
    </fill>
    <fill>
      <patternFill patternType="solid">
        <fgColor rgb="FFFF5B62"/>
        <bgColor indexed="64"/>
      </patternFill>
    </fill>
    <fill>
      <patternFill patternType="solid">
        <fgColor rgb="FFFF272A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FFE342"/>
        <bgColor indexed="64"/>
      </patternFill>
    </fill>
    <fill>
      <patternFill patternType="solid">
        <fgColor rgb="FFFFE71E"/>
        <bgColor indexed="64"/>
      </patternFill>
    </fill>
    <fill>
      <patternFill patternType="solid">
        <fgColor rgb="FFFFEC00"/>
        <bgColor indexed="64"/>
      </patternFill>
    </fill>
    <fill>
      <patternFill patternType="solid">
        <fgColor rgb="FFFCE4B9"/>
        <bgColor indexed="64"/>
      </patternFill>
    </fill>
    <fill>
      <patternFill patternType="solid">
        <fgColor rgb="FFFCD499"/>
        <bgColor indexed="64"/>
      </patternFill>
    </fill>
    <fill>
      <patternFill patternType="solid">
        <fgColor rgb="FFFCC371"/>
        <bgColor indexed="64"/>
      </patternFill>
    </fill>
    <fill>
      <patternFill patternType="solid">
        <fgColor rgb="FFFCB94E"/>
        <bgColor indexed="64"/>
      </patternFill>
    </fill>
    <fill>
      <patternFill patternType="solid">
        <fgColor rgb="FFFCAD29"/>
        <bgColor indexed="64"/>
      </patternFill>
    </fill>
    <fill>
      <patternFill patternType="solid">
        <fgColor rgb="FFFC9D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6357"/>
        <bgColor indexed="64"/>
      </patternFill>
    </fill>
    <fill>
      <patternFill patternType="solid">
        <fgColor rgb="FFD4FFFA"/>
        <bgColor indexed="64"/>
      </patternFill>
    </fill>
    <fill>
      <patternFill patternType="solid">
        <fgColor rgb="FFADFFFA"/>
        <bgColor indexed="64"/>
      </patternFill>
    </fill>
    <fill>
      <patternFill patternType="solid">
        <fgColor rgb="FF84E2FF"/>
        <bgColor indexed="64"/>
      </patternFill>
    </fill>
    <fill>
      <patternFill patternType="solid">
        <fgColor rgb="FF5BD1FF"/>
        <bgColor indexed="64"/>
      </patternFill>
    </fill>
    <fill>
      <patternFill patternType="solid">
        <fgColor rgb="FF3ABCFF"/>
        <bgColor indexed="64"/>
      </patternFill>
    </fill>
    <fill>
      <patternFill patternType="solid">
        <fgColor rgb="FF0E8BFF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0" fillId="0" borderId="0" xfId="0" applyBorder="1"/>
    <xf numFmtId="0" fontId="0" fillId="0" borderId="5" xfId="0" applyBorder="1"/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" fontId="2" fillId="2" borderId="9" xfId="0" applyNumberFormat="1" applyFont="1" applyFill="1" applyBorder="1" applyAlignment="1">
      <alignment horizontal="center" vertical="center"/>
    </xf>
    <xf numFmtId="166" fontId="2" fillId="2" borderId="11" xfId="0" applyNumberFormat="1" applyFont="1" applyFill="1" applyBorder="1" applyAlignment="1">
      <alignment horizontal="center" vertical="center"/>
    </xf>
    <xf numFmtId="0" fontId="0" fillId="0" borderId="0" xfId="0"/>
    <xf numFmtId="166" fontId="2" fillId="2" borderId="9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164" fontId="0" fillId="0" borderId="0" xfId="0" applyNumberFormat="1" applyBorder="1"/>
    <xf numFmtId="0" fontId="0" fillId="0" borderId="0" xfId="0" applyFill="1" applyBorder="1"/>
    <xf numFmtId="165" fontId="0" fillId="0" borderId="0" xfId="0" applyNumberFormat="1" applyBorder="1"/>
    <xf numFmtId="0" fontId="4" fillId="0" borderId="0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21" fontId="4" fillId="0" borderId="15" xfId="0" applyNumberFormat="1" applyFont="1" applyBorder="1" applyAlignment="1">
      <alignment horizontal="center" vertical="center"/>
    </xf>
    <xf numFmtId="165" fontId="0" fillId="0" borderId="5" xfId="0" applyNumberFormat="1" applyBorder="1"/>
    <xf numFmtId="165" fontId="0" fillId="0" borderId="4" xfId="0" applyNumberFormat="1" applyBorder="1"/>
    <xf numFmtId="165" fontId="4" fillId="0" borderId="0" xfId="0" applyNumberFormat="1" applyFont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0" xfId="0"/>
    <xf numFmtId="164" fontId="0" fillId="0" borderId="5" xfId="0" applyNumberFormat="1" applyBorder="1"/>
    <xf numFmtId="0" fontId="0" fillId="0" borderId="18" xfId="0" applyBorder="1"/>
    <xf numFmtId="0" fontId="0" fillId="0" borderId="2" xfId="0" applyBorder="1"/>
    <xf numFmtId="0" fontId="0" fillId="0" borderId="19" xfId="0" applyBorder="1"/>
    <xf numFmtId="0" fontId="0" fillId="0" borderId="2" xfId="0" applyFill="1" applyBorder="1"/>
    <xf numFmtId="0" fontId="0" fillId="0" borderId="0" xfId="0"/>
    <xf numFmtId="164" fontId="0" fillId="0" borderId="21" xfId="0" applyNumberFormat="1" applyBorder="1" applyAlignment="1">
      <alignment horizontal="center" vertical="center"/>
    </xf>
    <xf numFmtId="164" fontId="6" fillId="0" borderId="21" xfId="0" applyNumberFormat="1" applyFont="1" applyBorder="1" applyAlignment="1">
      <alignment horizontal="center" vertical="center"/>
    </xf>
    <xf numFmtId="166" fontId="0" fillId="0" borderId="20" xfId="0" applyNumberFormat="1" applyBorder="1"/>
    <xf numFmtId="164" fontId="2" fillId="2" borderId="21" xfId="0" applyNumberFormat="1" applyFont="1" applyFill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2" fillId="2" borderId="22" xfId="0" applyNumberFormat="1" applyFont="1" applyFill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2" borderId="9" xfId="0" applyNumberFormat="1" applyFill="1" applyBorder="1" applyAlignment="1">
      <alignment horizontal="center" vertical="center"/>
    </xf>
    <xf numFmtId="164" fontId="0" fillId="0" borderId="18" xfId="0" applyNumberFormat="1" applyBorder="1"/>
    <xf numFmtId="166" fontId="0" fillId="3" borderId="9" xfId="0" applyNumberFormat="1" applyFill="1" applyBorder="1" applyAlignment="1">
      <alignment horizontal="center" vertical="center"/>
    </xf>
    <xf numFmtId="1" fontId="0" fillId="3" borderId="9" xfId="0" applyNumberFormat="1" applyFill="1" applyBorder="1" applyAlignment="1">
      <alignment horizontal="center" vertical="center"/>
    </xf>
    <xf numFmtId="165" fontId="0" fillId="0" borderId="6" xfId="0" applyNumberFormat="1" applyBorder="1"/>
    <xf numFmtId="165" fontId="0" fillId="0" borderId="7" xfId="0" applyNumberFormat="1" applyBorder="1"/>
    <xf numFmtId="165" fontId="0" fillId="0" borderId="8" xfId="0" applyNumberFormat="1" applyBorder="1"/>
    <xf numFmtId="0" fontId="0" fillId="0" borderId="0" xfId="0"/>
    <xf numFmtId="0" fontId="0" fillId="0" borderId="2" xfId="0" applyFont="1" applyFill="1" applyBorder="1"/>
    <xf numFmtId="0" fontId="0" fillId="0" borderId="0" xfId="0" applyFont="1" applyFill="1" applyBorder="1"/>
    <xf numFmtId="0" fontId="0" fillId="0" borderId="18" xfId="0" applyFont="1" applyBorder="1"/>
    <xf numFmtId="166" fontId="0" fillId="0" borderId="20" xfId="0" applyNumberFormat="1" applyFont="1" applyBorder="1"/>
    <xf numFmtId="0" fontId="0" fillId="0" borderId="0" xfId="0"/>
    <xf numFmtId="0" fontId="0" fillId="0" borderId="0" xfId="0"/>
    <xf numFmtId="0" fontId="0" fillId="29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5" fillId="53" borderId="1" xfId="0" applyFont="1" applyFill="1" applyBorder="1" applyAlignment="1">
      <alignment horizontal="center" vertical="center"/>
    </xf>
    <xf numFmtId="0" fontId="5" fillId="53" borderId="2" xfId="0" applyFont="1" applyFill="1" applyBorder="1" applyAlignment="1">
      <alignment horizontal="center" vertical="center"/>
    </xf>
    <xf numFmtId="0" fontId="5" fillId="53" borderId="3" xfId="0" applyFont="1" applyFill="1" applyBorder="1" applyAlignment="1">
      <alignment horizontal="center" vertical="center"/>
    </xf>
    <xf numFmtId="0" fontId="5" fillId="53" borderId="4" xfId="0" applyFont="1" applyFill="1" applyBorder="1" applyAlignment="1">
      <alignment horizontal="center" vertical="center"/>
    </xf>
    <xf numFmtId="0" fontId="5" fillId="53" borderId="0" xfId="0" applyFont="1" applyFill="1" applyBorder="1" applyAlignment="1">
      <alignment horizontal="center" vertical="center"/>
    </xf>
    <xf numFmtId="0" fontId="5" fillId="53" borderId="5" xfId="0" applyFont="1" applyFill="1" applyBorder="1" applyAlignment="1">
      <alignment horizontal="center" vertical="center"/>
    </xf>
    <xf numFmtId="165" fontId="0" fillId="0" borderId="4" xfId="0" applyNumberFormat="1" applyBorder="1" applyAlignment="1" applyProtection="1">
      <alignment horizontal="center"/>
    </xf>
    <xf numFmtId="165" fontId="0" fillId="0" borderId="0" xfId="0" applyNumberFormat="1" applyBorder="1" applyAlignment="1" applyProtection="1">
      <alignment horizontal="center"/>
    </xf>
    <xf numFmtId="165" fontId="0" fillId="0" borderId="5" xfId="0" applyNumberFormat="1" applyBorder="1" applyAlignment="1" applyProtection="1">
      <alignment horizontal="center"/>
    </xf>
    <xf numFmtId="165" fontId="0" fillId="0" borderId="6" xfId="0" applyNumberFormat="1" applyBorder="1" applyAlignment="1" applyProtection="1">
      <alignment horizontal="center"/>
    </xf>
    <xf numFmtId="165" fontId="0" fillId="0" borderId="7" xfId="0" applyNumberFormat="1" applyBorder="1" applyAlignment="1" applyProtection="1">
      <alignment horizontal="center"/>
    </xf>
    <xf numFmtId="165" fontId="0" fillId="0" borderId="8" xfId="0" applyNumberFormat="1" applyBorder="1" applyAlignment="1" applyProtection="1">
      <alignment horizontal="center"/>
    </xf>
    <xf numFmtId="165" fontId="0" fillId="48" borderId="2" xfId="0" applyNumberFormat="1" applyFill="1" applyBorder="1" applyAlignment="1">
      <alignment horizontal="center"/>
    </xf>
    <xf numFmtId="165" fontId="0" fillId="48" borderId="0" xfId="0" applyNumberFormat="1" applyFill="1" applyAlignment="1">
      <alignment horizontal="center"/>
    </xf>
    <xf numFmtId="165" fontId="0" fillId="49" borderId="0" xfId="0" applyNumberFormat="1" applyFill="1" applyAlignment="1">
      <alignment horizontal="center"/>
    </xf>
    <xf numFmtId="165" fontId="0" fillId="50" borderId="0" xfId="0" applyNumberFormat="1" applyFill="1" applyAlignment="1">
      <alignment horizontal="center"/>
    </xf>
    <xf numFmtId="0" fontId="0" fillId="51" borderId="0" xfId="0" applyFill="1" applyAlignment="1">
      <alignment horizontal="center"/>
    </xf>
    <xf numFmtId="165" fontId="0" fillId="52" borderId="0" xfId="0" applyNumberFormat="1" applyFill="1" applyAlignment="1">
      <alignment horizontal="center"/>
    </xf>
    <xf numFmtId="0" fontId="0" fillId="53" borderId="0" xfId="0" applyFill="1" applyAlignment="1">
      <alignment horizontal="center"/>
    </xf>
    <xf numFmtId="165" fontId="0" fillId="6" borderId="0" xfId="0" applyNumberFormat="1" applyFill="1" applyAlignment="1">
      <alignment horizontal="center"/>
    </xf>
    <xf numFmtId="0" fontId="5" fillId="47" borderId="1" xfId="0" applyFont="1" applyFill="1" applyBorder="1" applyAlignment="1">
      <alignment horizontal="center" vertical="center"/>
    </xf>
    <xf numFmtId="0" fontId="5" fillId="47" borderId="2" xfId="0" applyFont="1" applyFill="1" applyBorder="1" applyAlignment="1">
      <alignment horizontal="center" vertical="center"/>
    </xf>
    <xf numFmtId="0" fontId="5" fillId="47" borderId="3" xfId="0" applyFont="1" applyFill="1" applyBorder="1" applyAlignment="1">
      <alignment horizontal="center" vertical="center"/>
    </xf>
    <xf numFmtId="0" fontId="5" fillId="47" borderId="4" xfId="0" applyFont="1" applyFill="1" applyBorder="1" applyAlignment="1">
      <alignment horizontal="center" vertical="center"/>
    </xf>
    <xf numFmtId="0" fontId="5" fillId="47" borderId="0" xfId="0" applyFont="1" applyFill="1" applyBorder="1" applyAlignment="1">
      <alignment horizontal="center" vertical="center"/>
    </xf>
    <xf numFmtId="0" fontId="5" fillId="47" borderId="5" xfId="0" applyFont="1" applyFill="1" applyBorder="1" applyAlignment="1">
      <alignment horizontal="center" vertical="center"/>
    </xf>
    <xf numFmtId="165" fontId="0" fillId="30" borderId="2" xfId="0" applyNumberFormat="1" applyFill="1" applyBorder="1" applyAlignment="1">
      <alignment horizontal="center"/>
    </xf>
    <xf numFmtId="165" fontId="0" fillId="30" borderId="0" xfId="0" applyNumberFormat="1" applyFill="1" applyAlignment="1">
      <alignment horizontal="center"/>
    </xf>
    <xf numFmtId="165" fontId="0" fillId="31" borderId="0" xfId="0" applyNumberFormat="1" applyFill="1" applyAlignment="1">
      <alignment horizontal="center"/>
    </xf>
    <xf numFmtId="165" fontId="0" fillId="32" borderId="0" xfId="0" applyNumberFormat="1" applyFill="1" applyAlignment="1">
      <alignment horizontal="center"/>
    </xf>
    <xf numFmtId="0" fontId="0" fillId="15" borderId="0" xfId="0" applyFill="1" applyAlignment="1">
      <alignment horizontal="center"/>
    </xf>
    <xf numFmtId="165" fontId="0" fillId="21" borderId="0" xfId="0" applyNumberFormat="1" applyFill="1" applyAlignment="1">
      <alignment horizontal="center"/>
    </xf>
    <xf numFmtId="165" fontId="0" fillId="26" borderId="0" xfId="0" applyNumberFormat="1" applyFill="1" applyAlignment="1">
      <alignment horizontal="center"/>
    </xf>
    <xf numFmtId="0" fontId="0" fillId="16" borderId="0" xfId="0" applyFill="1" applyAlignment="1">
      <alignment horizontal="center"/>
    </xf>
    <xf numFmtId="0" fontId="0" fillId="22" borderId="0" xfId="0" applyFill="1" applyAlignment="1">
      <alignment horizontal="center"/>
    </xf>
    <xf numFmtId="0" fontId="0" fillId="27" borderId="0" xfId="0" applyFill="1" applyAlignment="1">
      <alignment horizontal="center"/>
    </xf>
    <xf numFmtId="0" fontId="0" fillId="13" borderId="2" xfId="0" applyFill="1" applyBorder="1" applyAlignment="1">
      <alignment horizontal="center"/>
    </xf>
    <xf numFmtId="0" fontId="0" fillId="13" borderId="0" xfId="0" applyFill="1" applyAlignment="1">
      <alignment horizontal="center"/>
    </xf>
    <xf numFmtId="165" fontId="0" fillId="19" borderId="2" xfId="0" applyNumberFormat="1" applyFill="1" applyBorder="1" applyAlignment="1">
      <alignment horizontal="center"/>
    </xf>
    <xf numFmtId="165" fontId="0" fillId="19" borderId="0" xfId="0" applyNumberFormat="1" applyFill="1" applyAlignment="1">
      <alignment horizontal="center"/>
    </xf>
    <xf numFmtId="165" fontId="0" fillId="24" borderId="2" xfId="0" applyNumberFormat="1" applyFill="1" applyBorder="1" applyAlignment="1">
      <alignment horizontal="center"/>
    </xf>
    <xf numFmtId="165" fontId="0" fillId="24" borderId="0" xfId="0" applyNumberFormat="1" applyFill="1" applyAlignment="1">
      <alignment horizontal="center"/>
    </xf>
    <xf numFmtId="0" fontId="0" fillId="14" borderId="0" xfId="0" applyFill="1" applyAlignment="1">
      <alignment horizontal="center"/>
    </xf>
    <xf numFmtId="165" fontId="0" fillId="20" borderId="0" xfId="0" applyNumberFormat="1" applyFill="1" applyAlignment="1">
      <alignment horizontal="center"/>
    </xf>
    <xf numFmtId="165" fontId="0" fillId="25" borderId="0" xfId="0" applyNumberFormat="1" applyFill="1" applyAlignment="1">
      <alignment horizontal="center"/>
    </xf>
    <xf numFmtId="0" fontId="5" fillId="46" borderId="1" xfId="0" applyFont="1" applyFill="1" applyBorder="1" applyAlignment="1">
      <alignment horizontal="center" vertical="center"/>
    </xf>
    <xf numFmtId="0" fontId="5" fillId="46" borderId="2" xfId="0" applyFont="1" applyFill="1" applyBorder="1" applyAlignment="1">
      <alignment horizontal="center" vertical="center"/>
    </xf>
    <xf numFmtId="0" fontId="5" fillId="46" borderId="3" xfId="0" applyFont="1" applyFill="1" applyBorder="1" applyAlignment="1">
      <alignment horizontal="center" vertical="center"/>
    </xf>
    <xf numFmtId="0" fontId="5" fillId="46" borderId="6" xfId="0" applyFont="1" applyFill="1" applyBorder="1" applyAlignment="1">
      <alignment horizontal="center" vertical="center"/>
    </xf>
    <xf numFmtId="0" fontId="5" fillId="46" borderId="7" xfId="0" applyFont="1" applyFill="1" applyBorder="1" applyAlignment="1">
      <alignment horizontal="center" vertical="center"/>
    </xf>
    <xf numFmtId="0" fontId="5" fillId="46" borderId="8" xfId="0" applyFont="1" applyFill="1" applyBorder="1" applyAlignment="1">
      <alignment horizontal="center" vertical="center"/>
    </xf>
    <xf numFmtId="0" fontId="5" fillId="21" borderId="1" xfId="0" applyFont="1" applyFill="1" applyBorder="1" applyAlignment="1">
      <alignment horizontal="center" vertical="center"/>
    </xf>
    <xf numFmtId="0" fontId="5" fillId="21" borderId="2" xfId="0" applyFont="1" applyFill="1" applyBorder="1" applyAlignment="1">
      <alignment horizontal="center" vertical="center"/>
    </xf>
    <xf numFmtId="0" fontId="5" fillId="21" borderId="3" xfId="0" applyFont="1" applyFill="1" applyBorder="1" applyAlignment="1">
      <alignment horizontal="center" vertical="center"/>
    </xf>
    <xf numFmtId="0" fontId="5" fillId="21" borderId="6" xfId="0" applyFont="1" applyFill="1" applyBorder="1" applyAlignment="1">
      <alignment horizontal="center" vertical="center"/>
    </xf>
    <xf numFmtId="0" fontId="5" fillId="21" borderId="7" xfId="0" applyFont="1" applyFill="1" applyBorder="1" applyAlignment="1">
      <alignment horizontal="center" vertical="center"/>
    </xf>
    <xf numFmtId="0" fontId="5" fillId="21" borderId="8" xfId="0" applyFont="1" applyFill="1" applyBorder="1" applyAlignment="1">
      <alignment horizontal="center" vertical="center"/>
    </xf>
    <xf numFmtId="0" fontId="5" fillId="26" borderId="1" xfId="0" applyFont="1" applyFill="1" applyBorder="1" applyAlignment="1">
      <alignment horizontal="center" vertical="center"/>
    </xf>
    <xf numFmtId="0" fontId="5" fillId="26" borderId="2" xfId="0" applyFont="1" applyFill="1" applyBorder="1" applyAlignment="1">
      <alignment horizontal="center" vertical="center"/>
    </xf>
    <xf numFmtId="0" fontId="5" fillId="26" borderId="3" xfId="0" applyFont="1" applyFill="1" applyBorder="1" applyAlignment="1">
      <alignment horizontal="center" vertical="center"/>
    </xf>
    <xf numFmtId="0" fontId="5" fillId="26" borderId="4" xfId="0" applyFont="1" applyFill="1" applyBorder="1" applyAlignment="1">
      <alignment horizontal="center" vertical="center"/>
    </xf>
    <xf numFmtId="0" fontId="5" fillId="26" borderId="0" xfId="0" applyFont="1" applyFill="1" applyBorder="1" applyAlignment="1">
      <alignment horizontal="center" vertical="center"/>
    </xf>
    <xf numFmtId="0" fontId="5" fillId="26" borderId="5" xfId="0" applyFont="1" applyFill="1" applyBorder="1" applyAlignment="1">
      <alignment horizontal="center" vertical="center"/>
    </xf>
    <xf numFmtId="165" fontId="0" fillId="40" borderId="2" xfId="0" applyNumberFormat="1" applyFill="1" applyBorder="1" applyAlignment="1">
      <alignment horizontal="center"/>
    </xf>
    <xf numFmtId="165" fontId="0" fillId="40" borderId="0" xfId="0" applyNumberFormat="1" applyFill="1" applyAlignment="1">
      <alignment horizontal="center"/>
    </xf>
    <xf numFmtId="165" fontId="0" fillId="41" borderId="0" xfId="0" applyNumberFormat="1" applyFill="1" applyAlignment="1">
      <alignment horizontal="center"/>
    </xf>
    <xf numFmtId="165" fontId="0" fillId="42" borderId="0" xfId="0" applyNumberFormat="1" applyFill="1" applyAlignment="1">
      <alignment horizontal="center"/>
    </xf>
    <xf numFmtId="165" fontId="0" fillId="44" borderId="0" xfId="0" applyNumberFormat="1" applyFill="1" applyAlignment="1">
      <alignment horizontal="center"/>
    </xf>
    <xf numFmtId="0" fontId="0" fillId="39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36" borderId="0" xfId="0" applyFill="1" applyAlignment="1">
      <alignment horizontal="center"/>
    </xf>
    <xf numFmtId="0" fontId="0" fillId="38" borderId="0" xfId="0" applyFill="1" applyAlignment="1">
      <alignment horizontal="center"/>
    </xf>
    <xf numFmtId="165" fontId="0" fillId="7" borderId="2" xfId="0" applyNumberFormat="1" applyFill="1" applyBorder="1" applyAlignment="1">
      <alignment horizontal="center"/>
    </xf>
    <xf numFmtId="165" fontId="0" fillId="7" borderId="0" xfId="0" applyNumberFormat="1" applyFill="1" applyAlignment="1">
      <alignment horizontal="center"/>
    </xf>
    <xf numFmtId="165" fontId="0" fillId="8" borderId="0" xfId="0" applyNumberFormat="1" applyFill="1" applyAlignment="1">
      <alignment horizontal="center"/>
    </xf>
    <xf numFmtId="165" fontId="0" fillId="9" borderId="0" xfId="0" applyNumberFormat="1" applyFill="1" applyAlignment="1">
      <alignment horizontal="center"/>
    </xf>
    <xf numFmtId="165" fontId="0" fillId="11" borderId="0" xfId="0" applyNumberFormat="1" applyFill="1" applyAlignment="1">
      <alignment horizontal="center"/>
    </xf>
    <xf numFmtId="0" fontId="0" fillId="10" borderId="0" xfId="0" applyFill="1" applyAlignment="1">
      <alignment horizontal="center"/>
    </xf>
    <xf numFmtId="0" fontId="5" fillId="39" borderId="1" xfId="0" applyFont="1" applyFill="1" applyBorder="1" applyAlignment="1">
      <alignment horizontal="center" vertical="center"/>
    </xf>
    <xf numFmtId="0" fontId="5" fillId="39" borderId="2" xfId="0" applyFont="1" applyFill="1" applyBorder="1" applyAlignment="1">
      <alignment horizontal="center" vertical="center"/>
    </xf>
    <xf numFmtId="0" fontId="5" fillId="39" borderId="3" xfId="0" applyFont="1" applyFill="1" applyBorder="1" applyAlignment="1">
      <alignment horizontal="center" vertical="center"/>
    </xf>
    <xf numFmtId="0" fontId="5" fillId="39" borderId="6" xfId="0" applyFont="1" applyFill="1" applyBorder="1" applyAlignment="1">
      <alignment horizontal="center" vertical="center"/>
    </xf>
    <xf numFmtId="0" fontId="5" fillId="39" borderId="7" xfId="0" applyFont="1" applyFill="1" applyBorder="1" applyAlignment="1">
      <alignment horizontal="center" vertical="center"/>
    </xf>
    <xf numFmtId="0" fontId="5" fillId="39" borderId="8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5" fillId="9" borderId="8" xfId="0" applyFont="1" applyFill="1" applyBorder="1" applyAlignment="1">
      <alignment horizontal="center" vertical="center"/>
    </xf>
    <xf numFmtId="0" fontId="5" fillId="44" borderId="1" xfId="0" applyFont="1" applyFill="1" applyBorder="1" applyAlignment="1">
      <alignment horizontal="center" vertical="center"/>
    </xf>
    <xf numFmtId="0" fontId="5" fillId="44" borderId="2" xfId="0" applyFont="1" applyFill="1" applyBorder="1" applyAlignment="1">
      <alignment horizontal="center" vertical="center"/>
    </xf>
    <xf numFmtId="0" fontId="5" fillId="44" borderId="3" xfId="0" applyFont="1" applyFill="1" applyBorder="1" applyAlignment="1">
      <alignment horizontal="center" vertical="center"/>
    </xf>
    <xf numFmtId="0" fontId="5" fillId="44" borderId="4" xfId="0" applyFont="1" applyFill="1" applyBorder="1" applyAlignment="1">
      <alignment horizontal="center" vertical="center"/>
    </xf>
    <xf numFmtId="0" fontId="5" fillId="44" borderId="0" xfId="0" applyFont="1" applyFill="1" applyBorder="1" applyAlignment="1">
      <alignment horizontal="center" vertical="center"/>
    </xf>
    <xf numFmtId="0" fontId="5" fillId="44" borderId="5" xfId="0" applyFont="1" applyFill="1" applyBorder="1" applyAlignment="1">
      <alignment horizontal="center" vertical="center"/>
    </xf>
    <xf numFmtId="0" fontId="0" fillId="45" borderId="0" xfId="0" applyFill="1" applyAlignment="1">
      <alignment horizontal="center"/>
    </xf>
    <xf numFmtId="0" fontId="0" fillId="37" borderId="0" xfId="0" applyFill="1" applyAlignment="1">
      <alignment horizontal="center"/>
    </xf>
    <xf numFmtId="165" fontId="0" fillId="0" borderId="13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43" borderId="0" xfId="0" applyFill="1" applyAlignment="1">
      <alignment horizontal="center"/>
    </xf>
    <xf numFmtId="0" fontId="0" fillId="33" borderId="0" xfId="0" applyFill="1" applyAlignment="1">
      <alignment horizontal="center"/>
    </xf>
    <xf numFmtId="165" fontId="0" fillId="34" borderId="0" xfId="0" applyNumberFormat="1" applyFill="1" applyAlignment="1">
      <alignment horizontal="center"/>
    </xf>
    <xf numFmtId="0" fontId="0" fillId="35" borderId="0" xfId="0" applyFill="1" applyAlignment="1">
      <alignment horizontal="center"/>
    </xf>
    <xf numFmtId="0" fontId="0" fillId="17" borderId="0" xfId="0" applyFill="1" applyAlignment="1">
      <alignment horizontal="center"/>
    </xf>
    <xf numFmtId="165" fontId="0" fillId="23" borderId="0" xfId="0" applyNumberFormat="1" applyFill="1" applyAlignment="1">
      <alignment horizontal="center"/>
    </xf>
    <xf numFmtId="165" fontId="0" fillId="28" borderId="0" xfId="0" applyNumberFormat="1" applyFill="1" applyAlignment="1">
      <alignment horizontal="center"/>
    </xf>
    <xf numFmtId="0" fontId="0" fillId="18" borderId="0" xfId="0" applyFill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12" xfId="0" applyBorder="1" applyAlignment="1">
      <alignment horizontal="left"/>
    </xf>
    <xf numFmtId="0" fontId="2" fillId="2" borderId="0" xfId="0" applyFont="1" applyFill="1" applyAlignment="1">
      <alignment horizontal="center"/>
    </xf>
    <xf numFmtId="0" fontId="2" fillId="2" borderId="12" xfId="0" applyFont="1" applyFill="1" applyBorder="1" applyAlignment="1">
      <alignment horizontal="center"/>
    </xf>
    <xf numFmtId="166" fontId="0" fillId="53" borderId="9" xfId="0" applyNumberFormat="1" applyFill="1" applyBorder="1" applyAlignment="1">
      <alignment horizontal="center" vertical="center"/>
    </xf>
  </cellXfs>
  <cellStyles count="1">
    <cellStyle name="Normal" xfId="0" builtinId="0"/>
  </cellStyles>
  <dxfs count="9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E8BFF"/>
      <color rgb="FF3ABCFF"/>
      <color rgb="FF5BD1FF"/>
      <color rgb="FF84E2FF"/>
      <color rgb="FFADFFFA"/>
      <color rgb="FFD4FFFA"/>
      <color rgb="FF5CFFFE"/>
      <color rgb="FFFF6357"/>
      <color rgb="FFFCAD29"/>
      <color rgb="FFFFE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177800</xdr:colOff>
          <xdr:row>11</xdr:row>
          <xdr:rowOff>76200</xdr:rowOff>
        </xdr:from>
        <xdr:to>
          <xdr:col>3</xdr:col>
          <xdr:colOff>406400</xdr:colOff>
          <xdr:row>12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Demarrer / 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165100</xdr:colOff>
          <xdr:row>13</xdr:row>
          <xdr:rowOff>50800</xdr:rowOff>
        </xdr:from>
        <xdr:to>
          <xdr:col>3</xdr:col>
          <xdr:colOff>406400</xdr:colOff>
          <xdr:row>14</xdr:row>
          <xdr:rowOff>127000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Arreter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15</xdr:row>
          <xdr:rowOff>50800</xdr:rowOff>
        </xdr:from>
        <xdr:to>
          <xdr:col>3</xdr:col>
          <xdr:colOff>393700</xdr:colOff>
          <xdr:row>16</xdr:row>
          <xdr:rowOff>139700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Configurer nouveau siege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368300</xdr:colOff>
          <xdr:row>11</xdr:row>
          <xdr:rowOff>63500</xdr:rowOff>
        </xdr:from>
        <xdr:to>
          <xdr:col>7</xdr:col>
          <xdr:colOff>381000</xdr:colOff>
          <xdr:row>12</xdr:row>
          <xdr:rowOff>152400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Demarrer / 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355600</xdr:colOff>
          <xdr:row>13</xdr:row>
          <xdr:rowOff>50800</xdr:rowOff>
        </xdr:from>
        <xdr:to>
          <xdr:col>7</xdr:col>
          <xdr:colOff>368300</xdr:colOff>
          <xdr:row>14</xdr:row>
          <xdr:rowOff>139700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Arreter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355600</xdr:colOff>
          <xdr:row>15</xdr:row>
          <xdr:rowOff>50800</xdr:rowOff>
        </xdr:from>
        <xdr:to>
          <xdr:col>7</xdr:col>
          <xdr:colOff>368300</xdr:colOff>
          <xdr:row>16</xdr:row>
          <xdr:rowOff>139700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Configurer nouveau siege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406400</xdr:colOff>
          <xdr:row>11</xdr:row>
          <xdr:rowOff>63500</xdr:rowOff>
        </xdr:from>
        <xdr:to>
          <xdr:col>11</xdr:col>
          <xdr:colOff>355600</xdr:colOff>
          <xdr:row>12</xdr:row>
          <xdr:rowOff>152400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Demarrer / 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406400</xdr:colOff>
          <xdr:row>13</xdr:row>
          <xdr:rowOff>50800</xdr:rowOff>
        </xdr:from>
        <xdr:to>
          <xdr:col>11</xdr:col>
          <xdr:colOff>355600</xdr:colOff>
          <xdr:row>14</xdr:row>
          <xdr:rowOff>127000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Arreter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419100</xdr:colOff>
          <xdr:row>15</xdr:row>
          <xdr:rowOff>63500</xdr:rowOff>
        </xdr:from>
        <xdr:to>
          <xdr:col>11</xdr:col>
          <xdr:colOff>368300</xdr:colOff>
          <xdr:row>16</xdr:row>
          <xdr:rowOff>139700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Configurer nouveau siege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25</xdr:row>
          <xdr:rowOff>50800</xdr:rowOff>
        </xdr:from>
        <xdr:to>
          <xdr:col>31</xdr:col>
          <xdr:colOff>342900</xdr:colOff>
          <xdr:row>26</xdr:row>
          <xdr:rowOff>139700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Arreter 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203200</xdr:colOff>
          <xdr:row>23</xdr:row>
          <xdr:rowOff>88900</xdr:rowOff>
        </xdr:from>
        <xdr:to>
          <xdr:col>31</xdr:col>
          <xdr:colOff>342900</xdr:colOff>
          <xdr:row>24</xdr:row>
          <xdr:rowOff>165100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Demarrer 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177800</xdr:colOff>
          <xdr:row>17</xdr:row>
          <xdr:rowOff>50800</xdr:rowOff>
        </xdr:from>
        <xdr:to>
          <xdr:col>3</xdr:col>
          <xdr:colOff>419100</xdr:colOff>
          <xdr:row>18</xdr:row>
          <xdr:rowOff>139700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1er essayage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355600</xdr:colOff>
          <xdr:row>17</xdr:row>
          <xdr:rowOff>76200</xdr:rowOff>
        </xdr:from>
        <xdr:to>
          <xdr:col>7</xdr:col>
          <xdr:colOff>368300</xdr:colOff>
          <xdr:row>18</xdr:row>
          <xdr:rowOff>165100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1er essayage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406400</xdr:colOff>
          <xdr:row>19</xdr:row>
          <xdr:rowOff>76200</xdr:rowOff>
        </xdr:from>
        <xdr:to>
          <xdr:col>11</xdr:col>
          <xdr:colOff>355600</xdr:colOff>
          <xdr:row>20</xdr:row>
          <xdr:rowOff>165100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Mettre le chronometre a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21</xdr:row>
          <xdr:rowOff>63500</xdr:rowOff>
        </xdr:from>
        <xdr:to>
          <xdr:col>3</xdr:col>
          <xdr:colOff>393700</xdr:colOff>
          <xdr:row>22</xdr:row>
          <xdr:rowOff>152400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2eme essayage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19</xdr:row>
          <xdr:rowOff>63500</xdr:rowOff>
        </xdr:from>
        <xdr:to>
          <xdr:col>3</xdr:col>
          <xdr:colOff>406400</xdr:colOff>
          <xdr:row>20</xdr:row>
          <xdr:rowOff>152400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Mettre le chronometre a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215900</xdr:colOff>
          <xdr:row>27</xdr:row>
          <xdr:rowOff>38100</xdr:rowOff>
        </xdr:from>
        <xdr:to>
          <xdr:col>31</xdr:col>
          <xdr:colOff>342900</xdr:colOff>
          <xdr:row>28</xdr:row>
          <xdr:rowOff>127000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Afficher ecran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254000</xdr:colOff>
          <xdr:row>52</xdr:row>
          <xdr:rowOff>101600</xdr:rowOff>
        </xdr:from>
        <xdr:to>
          <xdr:col>6</xdr:col>
          <xdr:colOff>431800</xdr:colOff>
          <xdr:row>55</xdr:row>
          <xdr:rowOff>114300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Retour à l'ecran d'accueil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381000</xdr:colOff>
          <xdr:row>19</xdr:row>
          <xdr:rowOff>63500</xdr:rowOff>
        </xdr:from>
        <xdr:to>
          <xdr:col>7</xdr:col>
          <xdr:colOff>393700</xdr:colOff>
          <xdr:row>20</xdr:row>
          <xdr:rowOff>152400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Mettre le chronometre a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393700</xdr:colOff>
          <xdr:row>21</xdr:row>
          <xdr:rowOff>63500</xdr:rowOff>
        </xdr:from>
        <xdr:to>
          <xdr:col>7</xdr:col>
          <xdr:colOff>406400</xdr:colOff>
          <xdr:row>22</xdr:row>
          <xdr:rowOff>152400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2eme essayage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393700</xdr:colOff>
          <xdr:row>17</xdr:row>
          <xdr:rowOff>50800</xdr:rowOff>
        </xdr:from>
        <xdr:to>
          <xdr:col>11</xdr:col>
          <xdr:colOff>342900</xdr:colOff>
          <xdr:row>18</xdr:row>
          <xdr:rowOff>127000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1er essayage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406400</xdr:colOff>
          <xdr:row>21</xdr:row>
          <xdr:rowOff>88900</xdr:rowOff>
        </xdr:from>
        <xdr:to>
          <xdr:col>11</xdr:col>
          <xdr:colOff>355600</xdr:colOff>
          <xdr:row>22</xdr:row>
          <xdr:rowOff>165100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2eme essayage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342900</xdr:colOff>
          <xdr:row>11</xdr:row>
          <xdr:rowOff>76200</xdr:rowOff>
        </xdr:from>
        <xdr:to>
          <xdr:col>15</xdr:col>
          <xdr:colOff>571500</xdr:colOff>
          <xdr:row>12</xdr:row>
          <xdr:rowOff>152400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Demarrer / 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330200</xdr:colOff>
          <xdr:row>13</xdr:row>
          <xdr:rowOff>50800</xdr:rowOff>
        </xdr:from>
        <xdr:to>
          <xdr:col>15</xdr:col>
          <xdr:colOff>571500</xdr:colOff>
          <xdr:row>14</xdr:row>
          <xdr:rowOff>127000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Arreter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368300</xdr:colOff>
          <xdr:row>15</xdr:row>
          <xdr:rowOff>50800</xdr:rowOff>
        </xdr:from>
        <xdr:to>
          <xdr:col>15</xdr:col>
          <xdr:colOff>609600</xdr:colOff>
          <xdr:row>16</xdr:row>
          <xdr:rowOff>139700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Configurer nouveau siege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457200</xdr:colOff>
          <xdr:row>11</xdr:row>
          <xdr:rowOff>63500</xdr:rowOff>
        </xdr:from>
        <xdr:to>
          <xdr:col>19</xdr:col>
          <xdr:colOff>469900</xdr:colOff>
          <xdr:row>12</xdr:row>
          <xdr:rowOff>152400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Demarrer / 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469900</xdr:colOff>
          <xdr:row>13</xdr:row>
          <xdr:rowOff>50800</xdr:rowOff>
        </xdr:from>
        <xdr:to>
          <xdr:col>19</xdr:col>
          <xdr:colOff>482600</xdr:colOff>
          <xdr:row>14</xdr:row>
          <xdr:rowOff>139700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Arreter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457200</xdr:colOff>
          <xdr:row>15</xdr:row>
          <xdr:rowOff>50800</xdr:rowOff>
        </xdr:from>
        <xdr:to>
          <xdr:col>19</xdr:col>
          <xdr:colOff>469900</xdr:colOff>
          <xdr:row>16</xdr:row>
          <xdr:rowOff>139700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Configurer nouveau siege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406400</xdr:colOff>
          <xdr:row>11</xdr:row>
          <xdr:rowOff>63500</xdr:rowOff>
        </xdr:from>
        <xdr:to>
          <xdr:col>23</xdr:col>
          <xdr:colOff>355600</xdr:colOff>
          <xdr:row>12</xdr:row>
          <xdr:rowOff>152400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Demarrer / 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406400</xdr:colOff>
          <xdr:row>13</xdr:row>
          <xdr:rowOff>50800</xdr:rowOff>
        </xdr:from>
        <xdr:to>
          <xdr:col>23</xdr:col>
          <xdr:colOff>355600</xdr:colOff>
          <xdr:row>14</xdr:row>
          <xdr:rowOff>127000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Arreter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419100</xdr:colOff>
          <xdr:row>15</xdr:row>
          <xdr:rowOff>63500</xdr:rowOff>
        </xdr:from>
        <xdr:to>
          <xdr:col>23</xdr:col>
          <xdr:colOff>368300</xdr:colOff>
          <xdr:row>16</xdr:row>
          <xdr:rowOff>139700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Configurer nouveau siege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368300</xdr:colOff>
          <xdr:row>17</xdr:row>
          <xdr:rowOff>50800</xdr:rowOff>
        </xdr:from>
        <xdr:to>
          <xdr:col>15</xdr:col>
          <xdr:colOff>609600</xdr:colOff>
          <xdr:row>18</xdr:row>
          <xdr:rowOff>139700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1er essayage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482600</xdr:colOff>
          <xdr:row>17</xdr:row>
          <xdr:rowOff>76200</xdr:rowOff>
        </xdr:from>
        <xdr:to>
          <xdr:col>19</xdr:col>
          <xdr:colOff>495300</xdr:colOff>
          <xdr:row>18</xdr:row>
          <xdr:rowOff>165100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1er essayage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406400</xdr:colOff>
          <xdr:row>19</xdr:row>
          <xdr:rowOff>76200</xdr:rowOff>
        </xdr:from>
        <xdr:to>
          <xdr:col>23</xdr:col>
          <xdr:colOff>355600</xdr:colOff>
          <xdr:row>20</xdr:row>
          <xdr:rowOff>165100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Mettre le chronometre a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381000</xdr:colOff>
          <xdr:row>21</xdr:row>
          <xdr:rowOff>63500</xdr:rowOff>
        </xdr:from>
        <xdr:to>
          <xdr:col>15</xdr:col>
          <xdr:colOff>622300</xdr:colOff>
          <xdr:row>22</xdr:row>
          <xdr:rowOff>152400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2eme essayage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368300</xdr:colOff>
          <xdr:row>19</xdr:row>
          <xdr:rowOff>63500</xdr:rowOff>
        </xdr:from>
        <xdr:to>
          <xdr:col>15</xdr:col>
          <xdr:colOff>622300</xdr:colOff>
          <xdr:row>20</xdr:row>
          <xdr:rowOff>152400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Mettre le chronometre a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469900</xdr:colOff>
          <xdr:row>19</xdr:row>
          <xdr:rowOff>63500</xdr:rowOff>
        </xdr:from>
        <xdr:to>
          <xdr:col>19</xdr:col>
          <xdr:colOff>482600</xdr:colOff>
          <xdr:row>20</xdr:row>
          <xdr:rowOff>152400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Mettre le chronometre a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482600</xdr:colOff>
          <xdr:row>21</xdr:row>
          <xdr:rowOff>63500</xdr:rowOff>
        </xdr:from>
        <xdr:to>
          <xdr:col>19</xdr:col>
          <xdr:colOff>495300</xdr:colOff>
          <xdr:row>22</xdr:row>
          <xdr:rowOff>152400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2eme essayage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393700</xdr:colOff>
          <xdr:row>17</xdr:row>
          <xdr:rowOff>50800</xdr:rowOff>
        </xdr:from>
        <xdr:to>
          <xdr:col>23</xdr:col>
          <xdr:colOff>342900</xdr:colOff>
          <xdr:row>18</xdr:row>
          <xdr:rowOff>127000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1er essayage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406400</xdr:colOff>
          <xdr:row>21</xdr:row>
          <xdr:rowOff>88900</xdr:rowOff>
        </xdr:from>
        <xdr:to>
          <xdr:col>23</xdr:col>
          <xdr:colOff>355600</xdr:colOff>
          <xdr:row>22</xdr:row>
          <xdr:rowOff>165100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2eme essayage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406400</xdr:colOff>
          <xdr:row>11</xdr:row>
          <xdr:rowOff>63500</xdr:rowOff>
        </xdr:from>
        <xdr:to>
          <xdr:col>27</xdr:col>
          <xdr:colOff>355600</xdr:colOff>
          <xdr:row>12</xdr:row>
          <xdr:rowOff>152400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Demarrer / 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406400</xdr:colOff>
          <xdr:row>13</xdr:row>
          <xdr:rowOff>50800</xdr:rowOff>
        </xdr:from>
        <xdr:to>
          <xdr:col>27</xdr:col>
          <xdr:colOff>355600</xdr:colOff>
          <xdr:row>14</xdr:row>
          <xdr:rowOff>127000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Arreter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419100</xdr:colOff>
          <xdr:row>15</xdr:row>
          <xdr:rowOff>63500</xdr:rowOff>
        </xdr:from>
        <xdr:to>
          <xdr:col>27</xdr:col>
          <xdr:colOff>368300</xdr:colOff>
          <xdr:row>16</xdr:row>
          <xdr:rowOff>139700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Configurer nouveau siege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406400</xdr:colOff>
          <xdr:row>19</xdr:row>
          <xdr:rowOff>76200</xdr:rowOff>
        </xdr:from>
        <xdr:to>
          <xdr:col>27</xdr:col>
          <xdr:colOff>355600</xdr:colOff>
          <xdr:row>20</xdr:row>
          <xdr:rowOff>165100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Mettre le chronometre a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393700</xdr:colOff>
          <xdr:row>17</xdr:row>
          <xdr:rowOff>50800</xdr:rowOff>
        </xdr:from>
        <xdr:to>
          <xdr:col>27</xdr:col>
          <xdr:colOff>342900</xdr:colOff>
          <xdr:row>18</xdr:row>
          <xdr:rowOff>127000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1er essayage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406400</xdr:colOff>
          <xdr:row>21</xdr:row>
          <xdr:rowOff>63500</xdr:rowOff>
        </xdr:from>
        <xdr:to>
          <xdr:col>27</xdr:col>
          <xdr:colOff>355600</xdr:colOff>
          <xdr:row>22</xdr:row>
          <xdr:rowOff>139700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2eme essayage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406400</xdr:colOff>
          <xdr:row>11</xdr:row>
          <xdr:rowOff>63500</xdr:rowOff>
        </xdr:from>
        <xdr:to>
          <xdr:col>31</xdr:col>
          <xdr:colOff>355600</xdr:colOff>
          <xdr:row>12</xdr:row>
          <xdr:rowOff>152400</xdr:rowOff>
        </xdr:to>
        <xdr:sp macro="" textlink="">
          <xdr:nvSpPr>
            <xdr:cNvPr id="1082" name="Button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Demarrer / 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406400</xdr:colOff>
          <xdr:row>13</xdr:row>
          <xdr:rowOff>50800</xdr:rowOff>
        </xdr:from>
        <xdr:to>
          <xdr:col>31</xdr:col>
          <xdr:colOff>355600</xdr:colOff>
          <xdr:row>14</xdr:row>
          <xdr:rowOff>127000</xdr:rowOff>
        </xdr:to>
        <xdr:sp macro="" textlink="">
          <xdr:nvSpPr>
            <xdr:cNvPr id="1083" name="Button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Arreter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419100</xdr:colOff>
          <xdr:row>15</xdr:row>
          <xdr:rowOff>63500</xdr:rowOff>
        </xdr:from>
        <xdr:to>
          <xdr:col>31</xdr:col>
          <xdr:colOff>368300</xdr:colOff>
          <xdr:row>16</xdr:row>
          <xdr:rowOff>139700</xdr:rowOff>
        </xdr:to>
        <xdr:sp macro="" textlink="">
          <xdr:nvSpPr>
            <xdr:cNvPr id="1084" name="Button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Configurer nouveau siege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406400</xdr:colOff>
          <xdr:row>19</xdr:row>
          <xdr:rowOff>76200</xdr:rowOff>
        </xdr:from>
        <xdr:to>
          <xdr:col>31</xdr:col>
          <xdr:colOff>355600</xdr:colOff>
          <xdr:row>20</xdr:row>
          <xdr:rowOff>165100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Mettre le chronometre a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393700</xdr:colOff>
          <xdr:row>17</xdr:row>
          <xdr:rowOff>50800</xdr:rowOff>
        </xdr:from>
        <xdr:to>
          <xdr:col>31</xdr:col>
          <xdr:colOff>342900</xdr:colOff>
          <xdr:row>18</xdr:row>
          <xdr:rowOff>127000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1er essayage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406400</xdr:colOff>
          <xdr:row>21</xdr:row>
          <xdr:rowOff>76200</xdr:rowOff>
        </xdr:from>
        <xdr:to>
          <xdr:col>31</xdr:col>
          <xdr:colOff>355600</xdr:colOff>
          <xdr:row>22</xdr:row>
          <xdr:rowOff>152400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2eme essayage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139700</xdr:colOff>
          <xdr:row>59</xdr:row>
          <xdr:rowOff>63500</xdr:rowOff>
        </xdr:from>
        <xdr:to>
          <xdr:col>9</xdr:col>
          <xdr:colOff>12700</xdr:colOff>
          <xdr:row>61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Importer les donnees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139700</xdr:colOff>
          <xdr:row>59</xdr:row>
          <xdr:rowOff>63500</xdr:rowOff>
        </xdr:from>
        <xdr:to>
          <xdr:col>9</xdr:col>
          <xdr:colOff>12700</xdr:colOff>
          <xdr:row>61</xdr:row>
          <xdr:rowOff>38100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Importer les donnees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139700</xdr:colOff>
          <xdr:row>59</xdr:row>
          <xdr:rowOff>63500</xdr:rowOff>
        </xdr:from>
        <xdr:to>
          <xdr:col>9</xdr:col>
          <xdr:colOff>12700</xdr:colOff>
          <xdr:row>61</xdr:row>
          <xdr:rowOff>38100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Importer les donnees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139700</xdr:colOff>
          <xdr:row>59</xdr:row>
          <xdr:rowOff>63500</xdr:rowOff>
        </xdr:from>
        <xdr:to>
          <xdr:col>9</xdr:col>
          <xdr:colOff>12700</xdr:colOff>
          <xdr:row>61</xdr:row>
          <xdr:rowOff>38100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Importer les donnees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139700</xdr:colOff>
          <xdr:row>59</xdr:row>
          <xdr:rowOff>63500</xdr:rowOff>
        </xdr:from>
        <xdr:to>
          <xdr:col>9</xdr:col>
          <xdr:colOff>12700</xdr:colOff>
          <xdr:row>61</xdr:row>
          <xdr:rowOff>38100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Importer les donnees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139700</xdr:colOff>
          <xdr:row>59</xdr:row>
          <xdr:rowOff>63500</xdr:rowOff>
        </xdr:from>
        <xdr:to>
          <xdr:col>9</xdr:col>
          <xdr:colOff>12700</xdr:colOff>
          <xdr:row>61</xdr:row>
          <xdr:rowOff>38100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6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Importer les donnees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139700</xdr:colOff>
          <xdr:row>59</xdr:row>
          <xdr:rowOff>63500</xdr:rowOff>
        </xdr:from>
        <xdr:to>
          <xdr:col>9</xdr:col>
          <xdr:colOff>12700</xdr:colOff>
          <xdr:row>61</xdr:row>
          <xdr:rowOff>38100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7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Importer les donnees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139700</xdr:colOff>
          <xdr:row>59</xdr:row>
          <xdr:rowOff>63500</xdr:rowOff>
        </xdr:from>
        <xdr:to>
          <xdr:col>9</xdr:col>
          <xdr:colOff>12700</xdr:colOff>
          <xdr:row>61</xdr:row>
          <xdr:rowOff>38100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8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Importer les donnees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mps%20moyen%20par%20technicie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s moyen par ouvirer"/>
      <sheetName val="Temps ±"/>
      <sheetName val="Feuil1"/>
      <sheetName val="BD Total 1"/>
      <sheetName val="BD Total 2"/>
      <sheetName val="Total"/>
      <sheetName val="Feuil5"/>
    </sheetNames>
    <sheetDataSet>
      <sheetData sheetId="0"/>
      <sheetData sheetId="1"/>
      <sheetData sheetId="2">
        <row r="10">
          <cell r="F10">
            <v>24.771699999999999</v>
          </cell>
        </row>
        <row r="27">
          <cell r="F27">
            <v>27.978100000000001</v>
          </cell>
        </row>
        <row r="33">
          <cell r="F33">
            <v>23.24</v>
          </cell>
        </row>
        <row r="40">
          <cell r="F40">
            <v>28.6968</v>
          </cell>
        </row>
        <row r="45">
          <cell r="F45">
            <v>0.30160000000000003</v>
          </cell>
        </row>
        <row r="51">
          <cell r="F51">
            <v>5.1199333333333339</v>
          </cell>
        </row>
        <row r="59">
          <cell r="F59">
            <v>52.254000000000005</v>
          </cell>
        </row>
        <row r="63">
          <cell r="F63">
            <v>72.76666666666668</v>
          </cell>
        </row>
        <row r="74">
          <cell r="F74">
            <v>106.6258</v>
          </cell>
        </row>
        <row r="83">
          <cell r="F83">
            <v>79.127066666666693</v>
          </cell>
        </row>
        <row r="91">
          <cell r="F91">
            <v>73.382000000000005</v>
          </cell>
        </row>
        <row r="124">
          <cell r="F124">
            <v>112.64866666666668</v>
          </cell>
        </row>
        <row r="130">
          <cell r="F130">
            <v>10.365366666666665</v>
          </cell>
        </row>
        <row r="135">
          <cell r="F135">
            <v>8.8199999999999985</v>
          </cell>
        </row>
        <row r="141">
          <cell r="F141">
            <v>8.9195999999999991</v>
          </cell>
        </row>
        <row r="147">
          <cell r="F147">
            <v>11.910733333333331</v>
          </cell>
        </row>
        <row r="154">
          <cell r="F154">
            <v>10.445366666666665</v>
          </cell>
        </row>
        <row r="161">
          <cell r="F161">
            <v>9.7520333333333298</v>
          </cell>
        </row>
        <row r="186">
          <cell r="F186">
            <v>0</v>
          </cell>
        </row>
        <row r="194">
          <cell r="F194">
            <v>117.84333333333333</v>
          </cell>
        </row>
        <row r="198">
          <cell r="F198">
            <v>11.374600000000001</v>
          </cell>
        </row>
        <row r="206">
          <cell r="F206">
            <v>117.84333333333333</v>
          </cell>
        </row>
        <row r="210">
          <cell r="F210">
            <v>11.374600000000001</v>
          </cell>
        </row>
        <row r="215">
          <cell r="F215">
            <v>6.6026666666666669</v>
          </cell>
        </row>
        <row r="220">
          <cell r="F220">
            <v>7.2756666666666661</v>
          </cell>
        </row>
        <row r="226">
          <cell r="F226">
            <v>0.17369999999999999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9" Type="http://schemas.openxmlformats.org/officeDocument/2006/relationships/ctrlProp" Target="../ctrlProps/ctrlProp27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3" Type="http://schemas.openxmlformats.org/officeDocument/2006/relationships/ctrlProp" Target="../ctrlProps/ctrlProp51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3" Type="http://schemas.openxmlformats.org/officeDocument/2006/relationships/ctrlProp" Target="../ctrlProps/ctrlProp1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8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9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0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8F67AA-D00D-6F44-93CB-9670B65A5509}">
  <sheetPr codeName="Feuil1"/>
  <dimension ref="A1:AF56"/>
  <sheetViews>
    <sheetView zoomScaleNormal="100" workbookViewId="0">
      <selection activeCell="J42" sqref="J42"/>
    </sheetView>
  </sheetViews>
  <sheetFormatPr baseColWidth="10" defaultRowHeight="16" x14ac:dyDescent="0.2"/>
  <cols>
    <col min="1" max="1" width="10.5" bestFit="1" customWidth="1"/>
    <col min="2" max="2" width="11.1640625" bestFit="1" customWidth="1"/>
    <col min="3" max="3" width="10.5" bestFit="1" customWidth="1"/>
    <col min="4" max="4" width="8.1640625" bestFit="1" customWidth="1"/>
    <col min="5" max="5" width="12.1640625" bestFit="1" customWidth="1"/>
    <col min="7" max="7" width="10" customWidth="1"/>
    <col min="9" max="9" width="12.1640625" bestFit="1" customWidth="1"/>
  </cols>
  <sheetData>
    <row r="1" spans="1:32" x14ac:dyDescent="0.2">
      <c r="A1" s="136" t="s">
        <v>68</v>
      </c>
      <c r="B1" s="137"/>
      <c r="C1" s="137"/>
      <c r="D1" s="138"/>
      <c r="E1" s="142" t="s">
        <v>69</v>
      </c>
      <c r="F1" s="143"/>
      <c r="G1" s="143"/>
      <c r="H1" s="144"/>
      <c r="I1" s="148" t="s">
        <v>70</v>
      </c>
      <c r="J1" s="149"/>
      <c r="K1" s="149"/>
      <c r="L1" s="150"/>
      <c r="M1" s="100" t="s">
        <v>71</v>
      </c>
      <c r="N1" s="101"/>
      <c r="O1" s="101"/>
      <c r="P1" s="102"/>
      <c r="Q1" s="106" t="s">
        <v>72</v>
      </c>
      <c r="R1" s="107"/>
      <c r="S1" s="107"/>
      <c r="T1" s="108"/>
      <c r="U1" s="112" t="s">
        <v>73</v>
      </c>
      <c r="V1" s="113"/>
      <c r="W1" s="113"/>
      <c r="X1" s="114"/>
      <c r="Y1" s="75" t="s">
        <v>74</v>
      </c>
      <c r="Z1" s="76"/>
      <c r="AA1" s="76"/>
      <c r="AB1" s="77"/>
      <c r="AC1" s="55" t="s">
        <v>76</v>
      </c>
      <c r="AD1" s="56"/>
      <c r="AE1" s="56"/>
      <c r="AF1" s="57"/>
    </row>
    <row r="2" spans="1:32" ht="17" thickBot="1" x14ac:dyDescent="0.25">
      <c r="A2" s="139"/>
      <c r="B2" s="140"/>
      <c r="C2" s="140"/>
      <c r="D2" s="141"/>
      <c r="E2" s="145"/>
      <c r="F2" s="146"/>
      <c r="G2" s="146"/>
      <c r="H2" s="147"/>
      <c r="I2" s="151"/>
      <c r="J2" s="152"/>
      <c r="K2" s="152"/>
      <c r="L2" s="153"/>
      <c r="M2" s="103"/>
      <c r="N2" s="104"/>
      <c r="O2" s="104"/>
      <c r="P2" s="105"/>
      <c r="Q2" s="109"/>
      <c r="R2" s="110"/>
      <c r="S2" s="110"/>
      <c r="T2" s="111"/>
      <c r="U2" s="115"/>
      <c r="V2" s="116"/>
      <c r="W2" s="116"/>
      <c r="X2" s="117"/>
      <c r="Y2" s="78"/>
      <c r="Z2" s="79"/>
      <c r="AA2" s="79"/>
      <c r="AB2" s="80"/>
      <c r="AC2" s="58"/>
      <c r="AD2" s="59"/>
      <c r="AE2" s="59"/>
      <c r="AF2" s="60"/>
    </row>
    <row r="3" spans="1:32" ht="17" thickBot="1" x14ac:dyDescent="0.25">
      <c r="A3" s="29" t="s">
        <v>0</v>
      </c>
      <c r="B3" s="28" t="s">
        <v>66</v>
      </c>
      <c r="C3" s="27" t="s">
        <v>5</v>
      </c>
      <c r="D3" s="34">
        <v>346.55063333333334</v>
      </c>
      <c r="E3" s="29" t="s">
        <v>0</v>
      </c>
      <c r="F3" s="47" t="s">
        <v>66</v>
      </c>
      <c r="G3" s="49" t="s">
        <v>5</v>
      </c>
      <c r="H3" s="50">
        <v>346.55063333333334</v>
      </c>
      <c r="I3" s="29" t="s">
        <v>0</v>
      </c>
      <c r="J3" s="30" t="s">
        <v>66</v>
      </c>
      <c r="K3" s="27" t="s">
        <v>5</v>
      </c>
      <c r="L3" s="34">
        <v>346.55063333333334</v>
      </c>
      <c r="M3" s="29" t="s">
        <v>0</v>
      </c>
      <c r="N3" s="28" t="s">
        <v>66</v>
      </c>
      <c r="O3" s="27" t="s">
        <v>5</v>
      </c>
      <c r="P3" s="34">
        <v>346.55063333333334</v>
      </c>
      <c r="Q3" s="29" t="s">
        <v>0</v>
      </c>
      <c r="R3" s="47" t="s">
        <v>66</v>
      </c>
      <c r="S3" s="49" t="s">
        <v>5</v>
      </c>
      <c r="T3" s="50">
        <v>346.55063333333334</v>
      </c>
      <c r="U3" s="29" t="s">
        <v>0</v>
      </c>
      <c r="V3" s="30" t="s">
        <v>66</v>
      </c>
      <c r="W3" s="27" t="s">
        <v>5</v>
      </c>
      <c r="X3" s="34">
        <v>346.55063333333334</v>
      </c>
      <c r="Y3" s="29" t="s">
        <v>0</v>
      </c>
      <c r="Z3" s="30" t="s">
        <v>66</v>
      </c>
      <c r="AA3" s="27" t="s">
        <v>5</v>
      </c>
      <c r="AB3" s="34">
        <v>346.55063333333334</v>
      </c>
      <c r="AC3" s="29" t="s">
        <v>0</v>
      </c>
      <c r="AD3" s="30" t="s">
        <v>66</v>
      </c>
      <c r="AE3" s="27" t="s">
        <v>5</v>
      </c>
      <c r="AF3" s="34">
        <v>346.55063333333334</v>
      </c>
    </row>
    <row r="4" spans="1:32" x14ac:dyDescent="0.2">
      <c r="A4" s="23" t="s">
        <v>1</v>
      </c>
      <c r="B4" s="1" t="s">
        <v>67</v>
      </c>
      <c r="C4" s="1"/>
      <c r="D4" s="2"/>
      <c r="E4" s="23" t="s">
        <v>1</v>
      </c>
      <c r="F4" s="48" t="s">
        <v>67</v>
      </c>
      <c r="G4" s="13"/>
      <c r="H4" s="26"/>
      <c r="I4" s="23" t="s">
        <v>1</v>
      </c>
      <c r="J4" s="14" t="s">
        <v>67</v>
      </c>
      <c r="K4" s="1"/>
      <c r="L4" s="2"/>
      <c r="M4" s="23" t="s">
        <v>1</v>
      </c>
      <c r="N4" s="1" t="s">
        <v>67</v>
      </c>
      <c r="O4" s="1"/>
      <c r="P4" s="2"/>
      <c r="Q4" s="23" t="s">
        <v>1</v>
      </c>
      <c r="R4" s="48" t="s">
        <v>67</v>
      </c>
      <c r="S4" s="13"/>
      <c r="T4" s="26"/>
      <c r="U4" s="23" t="s">
        <v>1</v>
      </c>
      <c r="V4" s="14" t="s">
        <v>67</v>
      </c>
      <c r="W4" s="1"/>
      <c r="X4" s="2"/>
      <c r="Y4" s="23" t="s">
        <v>1</v>
      </c>
      <c r="Z4" s="14" t="s">
        <v>67</v>
      </c>
      <c r="AA4" s="1"/>
      <c r="AB4" s="2"/>
      <c r="AC4" s="23" t="s">
        <v>1</v>
      </c>
      <c r="AD4" s="14" t="s">
        <v>67</v>
      </c>
      <c r="AE4" s="1"/>
      <c r="AF4" s="2"/>
    </row>
    <row r="5" spans="1:32" ht="17" thickBot="1" x14ac:dyDescent="0.25">
      <c r="A5" s="24" t="s">
        <v>50</v>
      </c>
      <c r="B5" s="1" t="s">
        <v>75</v>
      </c>
      <c r="C5" s="1"/>
      <c r="D5" s="2"/>
      <c r="E5" s="24" t="s">
        <v>2</v>
      </c>
      <c r="F5" s="48" t="s">
        <v>75</v>
      </c>
      <c r="G5" s="13"/>
      <c r="H5" s="26"/>
      <c r="I5" s="24" t="s">
        <v>2</v>
      </c>
      <c r="J5" s="14" t="s">
        <v>75</v>
      </c>
      <c r="K5" s="1"/>
      <c r="L5" s="2"/>
      <c r="M5" s="24" t="s">
        <v>50</v>
      </c>
      <c r="N5" s="1" t="s">
        <v>75</v>
      </c>
      <c r="O5" s="1"/>
      <c r="P5" s="2"/>
      <c r="Q5" s="24" t="s">
        <v>2</v>
      </c>
      <c r="R5" s="48" t="s">
        <v>75</v>
      </c>
      <c r="S5" s="13"/>
      <c r="T5" s="26"/>
      <c r="U5" s="24" t="s">
        <v>2</v>
      </c>
      <c r="V5" s="14" t="s">
        <v>75</v>
      </c>
      <c r="W5" s="1"/>
      <c r="X5" s="2"/>
      <c r="Y5" s="24" t="s">
        <v>2</v>
      </c>
      <c r="Z5" s="14" t="s">
        <v>75</v>
      </c>
      <c r="AA5" s="1"/>
      <c r="AB5" s="2"/>
      <c r="AC5" s="24" t="s">
        <v>2</v>
      </c>
      <c r="AD5" s="14" t="s">
        <v>75</v>
      </c>
      <c r="AE5" s="1"/>
      <c r="AF5" s="2"/>
    </row>
    <row r="6" spans="1:32" ht="19" x14ac:dyDescent="0.2">
      <c r="A6" s="17" t="s">
        <v>51</v>
      </c>
      <c r="B6" s="16"/>
      <c r="C6" s="17" t="s">
        <v>52</v>
      </c>
      <c r="D6" s="2"/>
      <c r="E6" s="17" t="s">
        <v>51</v>
      </c>
      <c r="F6" s="1"/>
      <c r="G6" s="17" t="s">
        <v>52</v>
      </c>
      <c r="H6" s="2"/>
      <c r="I6" s="17" t="s">
        <v>51</v>
      </c>
      <c r="J6" s="1"/>
      <c r="K6" s="17" t="s">
        <v>52</v>
      </c>
      <c r="L6" s="2"/>
      <c r="M6" s="17" t="s">
        <v>51</v>
      </c>
      <c r="N6" s="16"/>
      <c r="O6" s="17" t="s">
        <v>52</v>
      </c>
      <c r="P6" s="2"/>
      <c r="Q6" s="17" t="s">
        <v>51</v>
      </c>
      <c r="R6" s="1"/>
      <c r="S6" s="17" t="s">
        <v>52</v>
      </c>
      <c r="T6" s="2"/>
      <c r="U6" s="17" t="s">
        <v>51</v>
      </c>
      <c r="V6" s="1"/>
      <c r="W6" s="17" t="s">
        <v>52</v>
      </c>
      <c r="X6" s="2"/>
      <c r="Y6" s="17" t="s">
        <v>51</v>
      </c>
      <c r="Z6" s="1"/>
      <c r="AA6" s="17" t="s">
        <v>52</v>
      </c>
      <c r="AB6" s="2"/>
      <c r="AC6" s="17" t="s">
        <v>51</v>
      </c>
      <c r="AD6" s="1"/>
      <c r="AE6" s="17" t="s">
        <v>52</v>
      </c>
      <c r="AF6" s="2"/>
    </row>
    <row r="7" spans="1:32" ht="20" thickBot="1" x14ac:dyDescent="0.25">
      <c r="A7" s="18">
        <v>1.2268518518518518E-3</v>
      </c>
      <c r="B7" s="22">
        <v>1</v>
      </c>
      <c r="C7" s="19">
        <v>16.299305555555556</v>
      </c>
      <c r="D7" s="20">
        <f>C7-A7</f>
        <v>16.298078703703705</v>
      </c>
      <c r="E7" s="18">
        <v>0</v>
      </c>
      <c r="F7" s="15">
        <v>1</v>
      </c>
      <c r="G7" s="19">
        <v>16.299305555555556</v>
      </c>
      <c r="H7" s="20">
        <f>G7-E7</f>
        <v>16.299305555555556</v>
      </c>
      <c r="I7" s="18">
        <v>7.0601851851851902E-4</v>
      </c>
      <c r="J7" s="15">
        <v>1</v>
      </c>
      <c r="K7" s="18">
        <v>16.299305555555556</v>
      </c>
      <c r="L7" s="20">
        <f>K7-I7</f>
        <v>16.298599537037038</v>
      </c>
      <c r="M7" s="18">
        <v>6.1342592592592612E-4</v>
      </c>
      <c r="N7" s="22">
        <v>1</v>
      </c>
      <c r="O7" s="19">
        <v>16.299305555555556</v>
      </c>
      <c r="P7" s="20">
        <f>O7-M7</f>
        <v>16.298692129629629</v>
      </c>
      <c r="Q7" s="18">
        <v>3.1250000000000001E-4</v>
      </c>
      <c r="R7" s="15">
        <v>1</v>
      </c>
      <c r="S7" s="19">
        <v>16.299305555555556</v>
      </c>
      <c r="T7" s="20">
        <f>S7-Q7</f>
        <v>16.298993055555556</v>
      </c>
      <c r="U7" s="18">
        <v>1.8518518518518523E-4</v>
      </c>
      <c r="V7" s="15">
        <v>1</v>
      </c>
      <c r="W7" s="18">
        <v>16.299305555555556</v>
      </c>
      <c r="X7" s="20">
        <f>W7-U7</f>
        <v>16.299120370370371</v>
      </c>
      <c r="Y7" s="18">
        <v>0</v>
      </c>
      <c r="Z7" s="15">
        <v>1</v>
      </c>
      <c r="AA7" s="18">
        <v>16.299305555555556</v>
      </c>
      <c r="AB7" s="20">
        <f>AA7-Y7</f>
        <v>16.299305555555556</v>
      </c>
      <c r="AC7" s="18">
        <v>1.5509259259259239E-3</v>
      </c>
      <c r="AD7" s="15">
        <v>1</v>
      </c>
      <c r="AE7" s="18">
        <v>0.17083333333333334</v>
      </c>
      <c r="AF7" s="20">
        <f>AE7-AC7</f>
        <v>0.16928240740740741</v>
      </c>
    </row>
    <row r="8" spans="1:32" x14ac:dyDescent="0.2">
      <c r="A8" s="21">
        <f>SUM(HOUR(A7)*3600+MINUTE(A7)*60+SECOND(A7))</f>
        <v>106</v>
      </c>
      <c r="B8" s="15"/>
      <c r="C8" s="15"/>
      <c r="D8" s="20">
        <f>SUM(HOUR(D7)*3600+MINUTE(D7)*60+SECOND(D7))</f>
        <v>25754</v>
      </c>
      <c r="E8" s="21">
        <f>SUM(HOUR(E7)*3600+MINUTE(E7)*60+SECOND(E7))</f>
        <v>0</v>
      </c>
      <c r="F8" s="1"/>
      <c r="G8" s="1"/>
      <c r="H8" s="20">
        <f>SUM(HOUR(H7)*3600+MINUTE(H7)*60+SECOND(H7))</f>
        <v>25860</v>
      </c>
      <c r="I8" s="21">
        <f>SUM(HOUR(I7)*3600+MINUTE(I7)*60+SECOND(I7))</f>
        <v>61</v>
      </c>
      <c r="J8" s="1"/>
      <c r="K8" s="1"/>
      <c r="L8" s="20">
        <f>SUM(HOUR(L7)*3600+MINUTE(L7)*60+SECOND(L7))</f>
        <v>25799</v>
      </c>
      <c r="M8" s="21">
        <f>SUM(HOUR(M7)*3600+MINUTE(M7)*60+SECOND(M7))</f>
        <v>53</v>
      </c>
      <c r="N8" s="15"/>
      <c r="O8" s="15"/>
      <c r="P8" s="20">
        <f>SUM(HOUR(P7)*3600+MINUTE(P7)*60+SECOND(P7))</f>
        <v>25807</v>
      </c>
      <c r="Q8" s="21">
        <f>SUM(HOUR(Q7)*3600+MINUTE(Q7)*60+SECOND(Q7))</f>
        <v>27</v>
      </c>
      <c r="R8" s="1"/>
      <c r="S8" s="1"/>
      <c r="T8" s="20">
        <f>SUM(HOUR(T7)*3600+MINUTE(T7)*60+SECOND(T7))</f>
        <v>25833</v>
      </c>
      <c r="U8" s="21">
        <f>SUM(HOUR(U7)*3600+MINUTE(U7)*60+SECOND(U7))</f>
        <v>16</v>
      </c>
      <c r="V8" s="1"/>
      <c r="W8" s="1"/>
      <c r="X8" s="20">
        <f>SUM(HOUR(X7)*3600+MINUTE(X7)*60+SECOND(X7))</f>
        <v>25844</v>
      </c>
      <c r="Y8" s="21">
        <f>SUM(HOUR(Y7)*3600+MINUTE(Y7)*60+SECOND(Y7))</f>
        <v>0</v>
      </c>
      <c r="Z8" s="1"/>
      <c r="AA8" s="1"/>
      <c r="AB8" s="20">
        <f>SUM(HOUR(AB7)*3600+MINUTE(AB7)*60+SECOND(AB7))</f>
        <v>25860</v>
      </c>
      <c r="AC8" s="21">
        <f>SUM(HOUR(AC7)*3600+MINUTE(AC7)*60+SECOND(AC7))</f>
        <v>134</v>
      </c>
      <c r="AD8" s="1"/>
      <c r="AE8" s="1"/>
      <c r="AF8" s="20">
        <f>SUM(HOUR(AF7)*3600+MINUTE(AF7)*60+SECOND(AF7))</f>
        <v>14626</v>
      </c>
    </row>
    <row r="9" spans="1:32" ht="17" thickBot="1" x14ac:dyDescent="0.25">
      <c r="A9" s="43">
        <v>25860</v>
      </c>
      <c r="B9" s="44">
        <f>0.7*A9</f>
        <v>18102</v>
      </c>
      <c r="C9" s="44">
        <f>0.5*A9</f>
        <v>12930</v>
      </c>
      <c r="D9" s="45">
        <f>0.3*A9</f>
        <v>7758</v>
      </c>
      <c r="E9" s="43">
        <v>25860</v>
      </c>
      <c r="F9" s="44">
        <f>0.7*E9</f>
        <v>18102</v>
      </c>
      <c r="G9" s="44">
        <f>0.5*E9</f>
        <v>12930</v>
      </c>
      <c r="H9" s="45">
        <f>0.3*E9</f>
        <v>7758</v>
      </c>
      <c r="I9" s="43">
        <v>25860</v>
      </c>
      <c r="J9" s="44">
        <f>0.7*I9</f>
        <v>18102</v>
      </c>
      <c r="K9" s="44">
        <f>0.5*I9</f>
        <v>12930</v>
      </c>
      <c r="L9" s="45">
        <f>0.3*I9</f>
        <v>7758</v>
      </c>
      <c r="M9" s="43">
        <v>25860</v>
      </c>
      <c r="N9" s="44">
        <f>0.7*M9</f>
        <v>18102</v>
      </c>
      <c r="O9" s="44">
        <f>0.5*M9</f>
        <v>12930</v>
      </c>
      <c r="P9" s="45">
        <f>0.3*M9</f>
        <v>7758</v>
      </c>
      <c r="Q9" s="43">
        <v>25860</v>
      </c>
      <c r="R9" s="44">
        <f>0.7*Q9</f>
        <v>18102</v>
      </c>
      <c r="S9" s="44">
        <f>0.5*Q9</f>
        <v>12930</v>
      </c>
      <c r="T9" s="45">
        <f>0.3*Q9</f>
        <v>7758</v>
      </c>
      <c r="U9" s="43">
        <v>25860</v>
      </c>
      <c r="V9" s="44">
        <f>0.7*U9</f>
        <v>18102</v>
      </c>
      <c r="W9" s="44">
        <f>0.5*U9</f>
        <v>12930</v>
      </c>
      <c r="X9" s="45">
        <f>0.3*U9</f>
        <v>7758</v>
      </c>
      <c r="Y9" s="43">
        <v>25860</v>
      </c>
      <c r="Z9" s="44">
        <f>0.7*Y9</f>
        <v>18102</v>
      </c>
      <c r="AA9" s="44">
        <f>0.5*Y9</f>
        <v>12930</v>
      </c>
      <c r="AB9" s="45">
        <f>0.3*Y9</f>
        <v>7758</v>
      </c>
      <c r="AC9" s="43">
        <v>14760</v>
      </c>
      <c r="AD9" s="44">
        <f>0.7*AC9</f>
        <v>10332</v>
      </c>
      <c r="AE9" s="44">
        <f>0.5*AC9</f>
        <v>7380</v>
      </c>
      <c r="AF9" s="45">
        <f>0.3*AC9</f>
        <v>4428</v>
      </c>
    </row>
    <row r="10" spans="1:32" x14ac:dyDescent="0.2">
      <c r="A10" s="61">
        <f>D8</f>
        <v>25754</v>
      </c>
      <c r="B10" s="62"/>
      <c r="C10" s="62"/>
      <c r="D10" s="63"/>
      <c r="E10" s="61">
        <f>H8</f>
        <v>25860</v>
      </c>
      <c r="F10" s="62"/>
      <c r="G10" s="62"/>
      <c r="H10" s="63"/>
      <c r="I10" s="61">
        <f>L8</f>
        <v>25799</v>
      </c>
      <c r="J10" s="62"/>
      <c r="K10" s="62"/>
      <c r="L10" s="63"/>
      <c r="M10" s="61">
        <f>P8</f>
        <v>25807</v>
      </c>
      <c r="N10" s="62"/>
      <c r="O10" s="62"/>
      <c r="P10" s="63"/>
      <c r="Q10" s="61">
        <f>T8</f>
        <v>25833</v>
      </c>
      <c r="R10" s="62"/>
      <c r="S10" s="62"/>
      <c r="T10" s="63"/>
      <c r="U10" s="61">
        <f>X8</f>
        <v>25844</v>
      </c>
      <c r="V10" s="62"/>
      <c r="W10" s="62"/>
      <c r="X10" s="63"/>
      <c r="Y10" s="61">
        <f>AB8</f>
        <v>25860</v>
      </c>
      <c r="Z10" s="62"/>
      <c r="AA10" s="62"/>
      <c r="AB10" s="63"/>
      <c r="AC10" s="61">
        <f>AF8</f>
        <v>14626</v>
      </c>
      <c r="AD10" s="62"/>
      <c r="AE10" s="62"/>
      <c r="AF10" s="63"/>
    </row>
    <row r="11" spans="1:32" ht="17" thickBot="1" x14ac:dyDescent="0.25">
      <c r="A11" s="64"/>
      <c r="B11" s="65"/>
      <c r="C11" s="65"/>
      <c r="D11" s="66"/>
      <c r="E11" s="64"/>
      <c r="F11" s="65"/>
      <c r="G11" s="65"/>
      <c r="H11" s="66"/>
      <c r="I11" s="64"/>
      <c r="J11" s="65"/>
      <c r="K11" s="65"/>
      <c r="L11" s="66"/>
      <c r="M11" s="64"/>
      <c r="N11" s="65"/>
      <c r="O11" s="65"/>
      <c r="P11" s="66"/>
      <c r="Q11" s="64"/>
      <c r="R11" s="65"/>
      <c r="S11" s="65"/>
      <c r="T11" s="66"/>
      <c r="U11" s="64"/>
      <c r="V11" s="65"/>
      <c r="W11" s="65"/>
      <c r="X11" s="66"/>
      <c r="Y11" s="64"/>
      <c r="Z11" s="65"/>
      <c r="AA11" s="65"/>
      <c r="AB11" s="66"/>
      <c r="AC11" s="64"/>
      <c r="AD11" s="65"/>
      <c r="AE11" s="65"/>
      <c r="AF11" s="66"/>
    </row>
    <row r="12" spans="1:32" x14ac:dyDescent="0.2">
      <c r="A12" s="125"/>
      <c r="B12" s="125"/>
      <c r="C12" s="125"/>
      <c r="D12" s="125"/>
      <c r="E12" s="130"/>
      <c r="F12" s="130"/>
      <c r="G12" s="130"/>
      <c r="H12" s="130"/>
      <c r="I12" s="118"/>
      <c r="J12" s="118"/>
      <c r="K12" s="118"/>
      <c r="L12" s="118"/>
      <c r="M12" s="91"/>
      <c r="N12" s="91"/>
      <c r="O12" s="91"/>
      <c r="P12" s="91"/>
      <c r="Q12" s="93"/>
      <c r="R12" s="93"/>
      <c r="S12" s="93"/>
      <c r="T12" s="93"/>
      <c r="U12" s="95"/>
      <c r="V12" s="95"/>
      <c r="W12" s="95"/>
      <c r="X12" s="95"/>
      <c r="Y12" s="81"/>
      <c r="Z12" s="81"/>
      <c r="AA12" s="81"/>
      <c r="AB12" s="81"/>
      <c r="AC12" s="67"/>
      <c r="AD12" s="67"/>
      <c r="AE12" s="67"/>
      <c r="AF12" s="67"/>
    </row>
    <row r="13" spans="1:32" x14ac:dyDescent="0.2">
      <c r="A13" s="126"/>
      <c r="B13" s="126"/>
      <c r="C13" s="126"/>
      <c r="D13" s="126"/>
      <c r="E13" s="131"/>
      <c r="F13" s="131"/>
      <c r="G13" s="131"/>
      <c r="H13" s="131"/>
      <c r="I13" s="119"/>
      <c r="J13" s="119"/>
      <c r="K13" s="119"/>
      <c r="L13" s="119"/>
      <c r="M13" s="92"/>
      <c r="N13" s="92"/>
      <c r="O13" s="92"/>
      <c r="P13" s="92"/>
      <c r="Q13" s="94"/>
      <c r="R13" s="94"/>
      <c r="S13" s="94"/>
      <c r="T13" s="94"/>
      <c r="U13" s="96"/>
      <c r="V13" s="96"/>
      <c r="W13" s="96"/>
      <c r="X13" s="96"/>
      <c r="Y13" s="82"/>
      <c r="Z13" s="82"/>
      <c r="AA13" s="82"/>
      <c r="AB13" s="82"/>
      <c r="AC13" s="68"/>
      <c r="AD13" s="68"/>
      <c r="AE13" s="68"/>
      <c r="AF13" s="68"/>
    </row>
    <row r="14" spans="1:32" x14ac:dyDescent="0.2">
      <c r="A14" s="127"/>
      <c r="B14" s="127"/>
      <c r="C14" s="127"/>
      <c r="D14" s="127"/>
      <c r="E14" s="132"/>
      <c r="F14" s="132"/>
      <c r="G14" s="132"/>
      <c r="H14" s="132"/>
      <c r="I14" s="120"/>
      <c r="J14" s="120"/>
      <c r="K14" s="120"/>
      <c r="L14" s="120"/>
      <c r="M14" s="97"/>
      <c r="N14" s="97"/>
      <c r="O14" s="97"/>
      <c r="P14" s="97"/>
      <c r="Q14" s="98"/>
      <c r="R14" s="98"/>
      <c r="S14" s="98"/>
      <c r="T14" s="98"/>
      <c r="U14" s="99"/>
      <c r="V14" s="99"/>
      <c r="W14" s="99"/>
      <c r="X14" s="99"/>
      <c r="Y14" s="83"/>
      <c r="Z14" s="83"/>
      <c r="AA14" s="83"/>
      <c r="AB14" s="83"/>
      <c r="AC14" s="69"/>
      <c r="AD14" s="69"/>
      <c r="AE14" s="69"/>
      <c r="AF14" s="69"/>
    </row>
    <row r="15" spans="1:32" x14ac:dyDescent="0.2">
      <c r="A15" s="127"/>
      <c r="B15" s="127"/>
      <c r="C15" s="127"/>
      <c r="D15" s="127"/>
      <c r="E15" s="132"/>
      <c r="F15" s="132"/>
      <c r="G15" s="132"/>
      <c r="H15" s="132"/>
      <c r="I15" s="120"/>
      <c r="J15" s="120"/>
      <c r="K15" s="120"/>
      <c r="L15" s="120"/>
      <c r="M15" s="97"/>
      <c r="N15" s="97"/>
      <c r="O15" s="97"/>
      <c r="P15" s="97"/>
      <c r="Q15" s="98"/>
      <c r="R15" s="98"/>
      <c r="S15" s="98"/>
      <c r="T15" s="98"/>
      <c r="U15" s="99"/>
      <c r="V15" s="99"/>
      <c r="W15" s="99"/>
      <c r="X15" s="99"/>
      <c r="Y15" s="83"/>
      <c r="Z15" s="83"/>
      <c r="AA15" s="83"/>
      <c r="AB15" s="83"/>
      <c r="AC15" s="69"/>
      <c r="AD15" s="69"/>
      <c r="AE15" s="69"/>
      <c r="AF15" s="69"/>
    </row>
    <row r="16" spans="1:32" x14ac:dyDescent="0.2">
      <c r="A16" s="128"/>
      <c r="B16" s="128"/>
      <c r="C16" s="128"/>
      <c r="D16" s="128"/>
      <c r="E16" s="133"/>
      <c r="F16" s="133"/>
      <c r="G16" s="133"/>
      <c r="H16" s="133"/>
      <c r="I16" s="121"/>
      <c r="J16" s="121"/>
      <c r="K16" s="121"/>
      <c r="L16" s="121"/>
      <c r="M16" s="85"/>
      <c r="N16" s="85"/>
      <c r="O16" s="85"/>
      <c r="P16" s="85"/>
      <c r="Q16" s="86"/>
      <c r="R16" s="86"/>
      <c r="S16" s="86"/>
      <c r="T16" s="86"/>
      <c r="U16" s="87"/>
      <c r="V16" s="87"/>
      <c r="W16" s="87"/>
      <c r="X16" s="87"/>
      <c r="Y16" s="84"/>
      <c r="Z16" s="84"/>
      <c r="AA16" s="84"/>
      <c r="AB16" s="84"/>
      <c r="AC16" s="70"/>
      <c r="AD16" s="70"/>
      <c r="AE16" s="70"/>
      <c r="AF16" s="70"/>
    </row>
    <row r="17" spans="1:32" x14ac:dyDescent="0.2">
      <c r="A17" s="128"/>
      <c r="B17" s="128"/>
      <c r="C17" s="128"/>
      <c r="D17" s="128"/>
      <c r="E17" s="133"/>
      <c r="F17" s="133"/>
      <c r="G17" s="133"/>
      <c r="H17" s="133"/>
      <c r="I17" s="121"/>
      <c r="J17" s="121"/>
      <c r="K17" s="121"/>
      <c r="L17" s="121"/>
      <c r="M17" s="85"/>
      <c r="N17" s="85"/>
      <c r="O17" s="85"/>
      <c r="P17" s="85"/>
      <c r="Q17" s="86"/>
      <c r="R17" s="86"/>
      <c r="S17" s="86"/>
      <c r="T17" s="86"/>
      <c r="U17" s="87"/>
      <c r="V17" s="87"/>
      <c r="W17" s="87"/>
      <c r="X17" s="87"/>
      <c r="Y17" s="84"/>
      <c r="Z17" s="84"/>
      <c r="AA17" s="84"/>
      <c r="AB17" s="84"/>
      <c r="AC17" s="70"/>
      <c r="AD17" s="70"/>
      <c r="AE17" s="70"/>
      <c r="AF17" s="70"/>
    </row>
    <row r="18" spans="1:32" s="46" customFormat="1" x14ac:dyDescent="0.2">
      <c r="A18" s="155"/>
      <c r="B18" s="155"/>
      <c r="C18" s="155"/>
      <c r="D18" s="155"/>
      <c r="E18" s="135"/>
      <c r="F18" s="135"/>
      <c r="G18" s="135"/>
      <c r="H18" s="135"/>
      <c r="I18" s="159"/>
      <c r="J18" s="159"/>
      <c r="K18" s="159"/>
      <c r="L18" s="159"/>
      <c r="M18" s="88"/>
      <c r="N18" s="88"/>
      <c r="O18" s="88"/>
      <c r="P18" s="88"/>
      <c r="Q18" s="89"/>
      <c r="R18" s="89"/>
      <c r="S18" s="89"/>
      <c r="T18" s="89"/>
      <c r="U18" s="90"/>
      <c r="V18" s="90"/>
      <c r="W18" s="90"/>
      <c r="X18" s="90"/>
      <c r="Y18" s="160"/>
      <c r="Z18" s="160"/>
      <c r="AA18" s="160"/>
      <c r="AB18" s="160"/>
      <c r="AC18" s="71"/>
      <c r="AD18" s="71"/>
      <c r="AE18" s="71"/>
      <c r="AF18" s="71"/>
    </row>
    <row r="19" spans="1:32" s="46" customFormat="1" x14ac:dyDescent="0.2">
      <c r="A19" s="155"/>
      <c r="B19" s="155"/>
      <c r="C19" s="155"/>
      <c r="D19" s="155"/>
      <c r="E19" s="135"/>
      <c r="F19" s="135"/>
      <c r="G19" s="135"/>
      <c r="H19" s="135"/>
      <c r="I19" s="159"/>
      <c r="J19" s="159"/>
      <c r="K19" s="159"/>
      <c r="L19" s="159"/>
      <c r="M19" s="88"/>
      <c r="N19" s="88"/>
      <c r="O19" s="88"/>
      <c r="P19" s="88"/>
      <c r="Q19" s="89"/>
      <c r="R19" s="89"/>
      <c r="S19" s="89"/>
      <c r="T19" s="89"/>
      <c r="U19" s="90"/>
      <c r="V19" s="90"/>
      <c r="W19" s="90"/>
      <c r="X19" s="90"/>
      <c r="Y19" s="160"/>
      <c r="Z19" s="160"/>
      <c r="AA19" s="160"/>
      <c r="AB19" s="160"/>
      <c r="AC19" s="71"/>
      <c r="AD19" s="71"/>
      <c r="AE19" s="71"/>
      <c r="AF19" s="71"/>
    </row>
    <row r="20" spans="1:32" x14ac:dyDescent="0.2">
      <c r="A20" s="129"/>
      <c r="B20" s="129"/>
      <c r="C20" s="129"/>
      <c r="D20" s="129"/>
      <c r="E20" s="134"/>
      <c r="F20" s="134"/>
      <c r="G20" s="134"/>
      <c r="H20" s="134"/>
      <c r="I20" s="122"/>
      <c r="J20" s="122"/>
      <c r="K20" s="122"/>
      <c r="L20" s="122"/>
      <c r="M20" s="163"/>
      <c r="N20" s="163"/>
      <c r="O20" s="163"/>
      <c r="P20" s="163"/>
      <c r="Q20" s="164"/>
      <c r="R20" s="164"/>
      <c r="S20" s="164"/>
      <c r="T20" s="164"/>
      <c r="U20" s="165"/>
      <c r="V20" s="165"/>
      <c r="W20" s="165"/>
      <c r="X20" s="165"/>
      <c r="Y20" s="161"/>
      <c r="Z20" s="161"/>
      <c r="AA20" s="161"/>
      <c r="AB20" s="161"/>
      <c r="AC20" s="72"/>
      <c r="AD20" s="72"/>
      <c r="AE20" s="72"/>
      <c r="AF20" s="72"/>
    </row>
    <row r="21" spans="1:32" x14ac:dyDescent="0.2">
      <c r="A21" s="129"/>
      <c r="B21" s="129"/>
      <c r="C21" s="129"/>
      <c r="D21" s="129"/>
      <c r="E21" s="134"/>
      <c r="F21" s="134"/>
      <c r="G21" s="134"/>
      <c r="H21" s="134"/>
      <c r="I21" s="122"/>
      <c r="J21" s="122"/>
      <c r="K21" s="122"/>
      <c r="L21" s="122"/>
      <c r="M21" s="163"/>
      <c r="N21" s="163"/>
      <c r="O21" s="163"/>
      <c r="P21" s="163"/>
      <c r="Q21" s="164"/>
      <c r="R21" s="164"/>
      <c r="S21" s="164"/>
      <c r="T21" s="164"/>
      <c r="U21" s="165"/>
      <c r="V21" s="165"/>
      <c r="W21" s="165"/>
      <c r="X21" s="165"/>
      <c r="Y21" s="161"/>
      <c r="Z21" s="161"/>
      <c r="AA21" s="161"/>
      <c r="AB21" s="161"/>
      <c r="AC21" s="72"/>
      <c r="AD21" s="72"/>
      <c r="AE21" s="72"/>
      <c r="AF21" s="72"/>
    </row>
    <row r="22" spans="1:32" s="25" customFormat="1" x14ac:dyDescent="0.2">
      <c r="A22" s="123"/>
      <c r="B22" s="123"/>
      <c r="C22" s="123"/>
      <c r="D22" s="123"/>
      <c r="E22" s="124"/>
      <c r="F22" s="124"/>
      <c r="G22" s="124"/>
      <c r="H22" s="124"/>
      <c r="I22" s="154"/>
      <c r="J22" s="154"/>
      <c r="K22" s="154"/>
      <c r="L22" s="154"/>
      <c r="M22" s="166"/>
      <c r="N22" s="166"/>
      <c r="O22" s="166"/>
      <c r="P22" s="166"/>
      <c r="Q22" s="124"/>
      <c r="R22" s="124"/>
      <c r="S22" s="124"/>
      <c r="T22" s="124"/>
      <c r="U22" s="53"/>
      <c r="V22" s="53"/>
      <c r="W22" s="53"/>
      <c r="X22" s="53"/>
      <c r="Y22" s="162"/>
      <c r="Z22" s="162"/>
      <c r="AA22" s="162"/>
      <c r="AB22" s="162"/>
      <c r="AC22" s="73"/>
      <c r="AD22" s="73"/>
      <c r="AE22" s="73"/>
      <c r="AF22" s="73"/>
    </row>
    <row r="23" spans="1:32" s="25" customFormat="1" x14ac:dyDescent="0.2">
      <c r="A23" s="123"/>
      <c r="B23" s="123"/>
      <c r="C23" s="123"/>
      <c r="D23" s="123"/>
      <c r="E23" s="124"/>
      <c r="F23" s="124"/>
      <c r="G23" s="124"/>
      <c r="H23" s="124"/>
      <c r="I23" s="154"/>
      <c r="J23" s="154"/>
      <c r="K23" s="154"/>
      <c r="L23" s="154"/>
      <c r="M23" s="166"/>
      <c r="N23" s="166"/>
      <c r="O23" s="166"/>
      <c r="P23" s="166"/>
      <c r="Q23" s="124"/>
      <c r="R23" s="124"/>
      <c r="S23" s="124"/>
      <c r="T23" s="124"/>
      <c r="U23" s="53"/>
      <c r="V23" s="53"/>
      <c r="W23" s="53"/>
      <c r="X23" s="53"/>
      <c r="Y23" s="162"/>
      <c r="Z23" s="162"/>
      <c r="AA23" s="162"/>
      <c r="AB23" s="162"/>
      <c r="AC23" s="73"/>
      <c r="AD23" s="73"/>
      <c r="AE23" s="73"/>
      <c r="AF23" s="73"/>
    </row>
    <row r="24" spans="1:32" x14ac:dyDescent="0.2">
      <c r="A24" s="74"/>
      <c r="B24" s="74"/>
      <c r="C24" s="74"/>
      <c r="D24" s="74"/>
      <c r="E24" s="74"/>
      <c r="F24" s="74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4"/>
      <c r="V24" s="74"/>
      <c r="W24" s="74"/>
      <c r="X24" s="74"/>
      <c r="Y24" s="74"/>
      <c r="Z24" s="74"/>
      <c r="AA24" s="74"/>
      <c r="AB24" s="74"/>
      <c r="AC24" s="74"/>
      <c r="AD24" s="74"/>
      <c r="AE24" s="74"/>
      <c r="AF24" s="74"/>
    </row>
    <row r="25" spans="1:32" x14ac:dyDescent="0.2">
      <c r="A25" s="74"/>
      <c r="B25" s="74"/>
      <c r="C25" s="74"/>
      <c r="D25" s="74"/>
      <c r="E25" s="74"/>
      <c r="F25" s="74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4"/>
      <c r="Z25" s="74"/>
      <c r="AA25" s="74"/>
      <c r="AB25" s="74"/>
      <c r="AC25" s="74"/>
      <c r="AD25" s="74"/>
      <c r="AE25" s="74"/>
      <c r="AF25" s="74"/>
    </row>
    <row r="26" spans="1:32" x14ac:dyDescent="0.2">
      <c r="A26" s="74"/>
      <c r="B26" s="74"/>
      <c r="C26" s="74"/>
      <c r="D26" s="74"/>
      <c r="E26" s="74"/>
      <c r="F26" s="74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  <c r="AA26" s="74"/>
      <c r="AB26" s="74"/>
      <c r="AC26" s="74"/>
      <c r="AD26" s="74"/>
      <c r="AE26" s="74"/>
      <c r="AF26" s="74"/>
    </row>
    <row r="27" spans="1:32" x14ac:dyDescent="0.2">
      <c r="A27" s="74"/>
      <c r="B27" s="74"/>
      <c r="C27" s="74"/>
      <c r="D27" s="74"/>
      <c r="E27" s="74"/>
      <c r="F27" s="74"/>
      <c r="G27" s="74"/>
      <c r="H27" s="74"/>
      <c r="I27" s="74"/>
      <c r="J27" s="74"/>
      <c r="K27" s="74"/>
      <c r="L27" s="74"/>
      <c r="M27" s="74"/>
      <c r="N27" s="74"/>
      <c r="O27" s="74"/>
      <c r="P27" s="74"/>
      <c r="Q27" s="74"/>
      <c r="R27" s="74"/>
      <c r="S27" s="74"/>
      <c r="T27" s="74"/>
      <c r="U27" s="74"/>
      <c r="V27" s="74"/>
      <c r="W27" s="74"/>
      <c r="X27" s="74"/>
      <c r="Y27" s="74"/>
      <c r="Z27" s="74"/>
      <c r="AA27" s="74"/>
      <c r="AB27" s="74"/>
      <c r="AC27" s="74"/>
      <c r="AD27" s="74"/>
      <c r="AE27" s="74"/>
      <c r="AF27" s="74"/>
    </row>
    <row r="28" spans="1:32" x14ac:dyDescent="0.2">
      <c r="A28" s="74"/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4"/>
      <c r="AE28" s="74"/>
      <c r="AF28" s="74"/>
    </row>
    <row r="29" spans="1:32" x14ac:dyDescent="0.2">
      <c r="A29" s="74"/>
      <c r="B29" s="74"/>
      <c r="C29" s="74"/>
      <c r="D29" s="74"/>
      <c r="E29" s="74"/>
      <c r="F29" s="74"/>
      <c r="G29" s="74"/>
      <c r="H29" s="74"/>
      <c r="I29" s="74"/>
      <c r="J29" s="74"/>
      <c r="K29" s="74"/>
      <c r="L29" s="74"/>
      <c r="M29" s="74"/>
      <c r="N29" s="74"/>
      <c r="O29" s="74"/>
      <c r="P29" s="74"/>
      <c r="Q29" s="74"/>
      <c r="R29" s="7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</row>
    <row r="30" spans="1:32" x14ac:dyDescent="0.2">
      <c r="J30" s="10"/>
    </row>
    <row r="31" spans="1:32" x14ac:dyDescent="0.2">
      <c r="J31" s="10"/>
    </row>
    <row r="32" spans="1:32" x14ac:dyDescent="0.2">
      <c r="J32" s="10"/>
    </row>
    <row r="33" spans="1:10" x14ac:dyDescent="0.2">
      <c r="J33" s="10"/>
    </row>
    <row r="34" spans="1:10" x14ac:dyDescent="0.2">
      <c r="J34" s="10"/>
    </row>
    <row r="35" spans="1:10" x14ac:dyDescent="0.2">
      <c r="J35" s="10"/>
    </row>
    <row r="36" spans="1:10" x14ac:dyDescent="0.2">
      <c r="J36" s="10"/>
    </row>
    <row r="37" spans="1:10" x14ac:dyDescent="0.2">
      <c r="J37" s="10"/>
    </row>
    <row r="38" spans="1:10" x14ac:dyDescent="0.2">
      <c r="J38" s="10"/>
    </row>
    <row r="39" spans="1:10" x14ac:dyDescent="0.2">
      <c r="J39" s="10"/>
    </row>
    <row r="40" spans="1:10" x14ac:dyDescent="0.2">
      <c r="J40" s="10"/>
    </row>
    <row r="41" spans="1:10" x14ac:dyDescent="0.2">
      <c r="J41" s="10"/>
    </row>
    <row r="42" spans="1:10" x14ac:dyDescent="0.2">
      <c r="J42" s="10"/>
    </row>
    <row r="43" spans="1:10" x14ac:dyDescent="0.2">
      <c r="J43" s="10"/>
    </row>
    <row r="44" spans="1:10" x14ac:dyDescent="0.2">
      <c r="J44" s="10"/>
    </row>
    <row r="45" spans="1:10" x14ac:dyDescent="0.2">
      <c r="A45" s="7" t="str">
        <f>B3</f>
        <v>Prénom</v>
      </c>
      <c r="B45" s="7" t="str">
        <f>B4</f>
        <v>Nom</v>
      </c>
      <c r="C45" s="7" t="str">
        <f>B5</f>
        <v>Type de siege</v>
      </c>
      <c r="D45" s="156">
        <v>25860</v>
      </c>
      <c r="E45" s="157"/>
      <c r="F45" s="157"/>
      <c r="G45" s="157"/>
      <c r="H45" s="157"/>
      <c r="J45" s="10"/>
    </row>
    <row r="46" spans="1:10" x14ac:dyDescent="0.2">
      <c r="A46" s="7" t="str">
        <f>F3</f>
        <v>Prénom</v>
      </c>
      <c r="B46" s="7" t="str">
        <f>F4</f>
        <v>Nom</v>
      </c>
      <c r="C46" s="7" t="str">
        <f>F5</f>
        <v>Type de siege</v>
      </c>
      <c r="D46" s="156">
        <v>25860</v>
      </c>
      <c r="E46" s="158"/>
      <c r="F46" s="158"/>
      <c r="G46" s="158"/>
      <c r="H46" s="158"/>
      <c r="J46" s="10"/>
    </row>
    <row r="47" spans="1:10" x14ac:dyDescent="0.2">
      <c r="A47" s="7" t="str">
        <f>J3</f>
        <v>Prénom</v>
      </c>
      <c r="B47" s="7" t="str">
        <f>J4</f>
        <v>Nom</v>
      </c>
      <c r="C47" s="7" t="str">
        <f>J5</f>
        <v>Type de siege</v>
      </c>
      <c r="D47" s="156">
        <v>25860</v>
      </c>
      <c r="E47" s="158"/>
      <c r="F47" s="158"/>
      <c r="G47" s="158"/>
      <c r="H47" s="158"/>
    </row>
    <row r="48" spans="1:10" x14ac:dyDescent="0.2">
      <c r="A48" s="7" t="str">
        <f>N3</f>
        <v>Prénom</v>
      </c>
      <c r="B48" s="7" t="str">
        <f>N4</f>
        <v>Nom</v>
      </c>
      <c r="C48" s="7" t="str">
        <f>N5</f>
        <v>Type de siege</v>
      </c>
      <c r="D48" s="156">
        <v>25860</v>
      </c>
      <c r="E48" s="157"/>
      <c r="F48" s="157"/>
      <c r="G48" s="157"/>
      <c r="H48" s="157"/>
    </row>
    <row r="49" spans="1:8" x14ac:dyDescent="0.2">
      <c r="A49" s="7" t="str">
        <f>R3</f>
        <v>Prénom</v>
      </c>
      <c r="B49" s="7" t="str">
        <f>R4</f>
        <v>Nom</v>
      </c>
      <c r="C49" s="7" t="str">
        <f>R5</f>
        <v>Type de siege</v>
      </c>
      <c r="D49" s="156">
        <v>25860</v>
      </c>
      <c r="E49" s="158"/>
      <c r="F49" s="158"/>
      <c r="G49" s="158"/>
      <c r="H49" s="158"/>
    </row>
    <row r="50" spans="1:8" x14ac:dyDescent="0.2">
      <c r="A50" s="7" t="str">
        <f>V3</f>
        <v>Prénom</v>
      </c>
      <c r="B50" s="7" t="str">
        <f>V4</f>
        <v>Nom</v>
      </c>
      <c r="C50" s="7" t="str">
        <f>V5</f>
        <v>Type de siege</v>
      </c>
      <c r="D50" s="156">
        <v>25860</v>
      </c>
      <c r="E50" s="158"/>
      <c r="F50" s="158"/>
      <c r="G50" s="158"/>
      <c r="H50" s="158"/>
    </row>
    <row r="51" spans="1:8" x14ac:dyDescent="0.2">
      <c r="A51" s="7" t="str">
        <f>Z3</f>
        <v>Prénom</v>
      </c>
      <c r="B51" s="7" t="str">
        <f>Z4</f>
        <v>Nom</v>
      </c>
      <c r="C51" s="7" t="str">
        <f>Z5</f>
        <v>Type de siege</v>
      </c>
      <c r="D51" s="156">
        <v>25860</v>
      </c>
      <c r="E51" s="158"/>
      <c r="F51" s="158"/>
      <c r="G51" s="158"/>
      <c r="H51" s="158"/>
    </row>
    <row r="52" spans="1:8" x14ac:dyDescent="0.2">
      <c r="A52" s="7" t="str">
        <f>AD3</f>
        <v>Prénom</v>
      </c>
      <c r="B52" s="7" t="str">
        <f>AD4</f>
        <v>Nom</v>
      </c>
      <c r="C52" s="7" t="str">
        <f>AD5</f>
        <v>Type de siege</v>
      </c>
      <c r="D52" s="157">
        <v>14643</v>
      </c>
      <c r="E52" s="157"/>
      <c r="F52" s="157"/>
      <c r="G52" s="157"/>
      <c r="H52" s="157"/>
    </row>
    <row r="53" spans="1:8" x14ac:dyDescent="0.2">
      <c r="B53" s="54"/>
      <c r="C53" s="54"/>
      <c r="D53" s="54"/>
      <c r="E53" s="54"/>
      <c r="F53" s="54"/>
      <c r="G53" s="54"/>
    </row>
    <row r="54" spans="1:8" x14ac:dyDescent="0.2">
      <c r="B54" s="54"/>
      <c r="C54" s="54"/>
      <c r="D54" s="54"/>
      <c r="E54" s="54"/>
      <c r="F54" s="54"/>
      <c r="G54" s="54"/>
    </row>
    <row r="55" spans="1:8" x14ac:dyDescent="0.2">
      <c r="B55" s="54"/>
      <c r="C55" s="54"/>
      <c r="D55" s="54"/>
      <c r="E55" s="54"/>
      <c r="F55" s="54"/>
      <c r="G55" s="54"/>
    </row>
    <row r="56" spans="1:8" x14ac:dyDescent="0.2">
      <c r="B56" s="54"/>
      <c r="C56" s="54"/>
      <c r="D56" s="54"/>
      <c r="E56" s="54"/>
      <c r="F56" s="54"/>
      <c r="G56" s="54"/>
    </row>
  </sheetData>
  <mergeCells count="74">
    <mergeCell ref="D52:H52"/>
    <mergeCell ref="D48:H48"/>
    <mergeCell ref="D49:H49"/>
    <mergeCell ref="D50:H50"/>
    <mergeCell ref="D51:H51"/>
    <mergeCell ref="D47:H47"/>
    <mergeCell ref="A18:D19"/>
    <mergeCell ref="D45:H45"/>
    <mergeCell ref="D46:H46"/>
    <mergeCell ref="I18:L19"/>
    <mergeCell ref="Y18:AB19"/>
    <mergeCell ref="Y20:AB21"/>
    <mergeCell ref="Y22:AB23"/>
    <mergeCell ref="M20:P21"/>
    <mergeCell ref="Q20:T21"/>
    <mergeCell ref="U20:X21"/>
    <mergeCell ref="M22:P23"/>
    <mergeCell ref="Q22:T23"/>
    <mergeCell ref="A1:D2"/>
    <mergeCell ref="E1:H2"/>
    <mergeCell ref="A10:D11"/>
    <mergeCell ref="E10:H11"/>
    <mergeCell ref="I1:L2"/>
    <mergeCell ref="I10:L11"/>
    <mergeCell ref="I12:L13"/>
    <mergeCell ref="I14:L15"/>
    <mergeCell ref="I16:L17"/>
    <mergeCell ref="I20:L21"/>
    <mergeCell ref="A22:D23"/>
    <mergeCell ref="E22:H23"/>
    <mergeCell ref="A12:D13"/>
    <mergeCell ref="A14:D15"/>
    <mergeCell ref="A16:D17"/>
    <mergeCell ref="A20:D21"/>
    <mergeCell ref="E12:H13"/>
    <mergeCell ref="E14:H15"/>
    <mergeCell ref="E16:H17"/>
    <mergeCell ref="E20:H21"/>
    <mergeCell ref="E18:H19"/>
    <mergeCell ref="I22:L23"/>
    <mergeCell ref="M1:P2"/>
    <mergeCell ref="Q1:T2"/>
    <mergeCell ref="U1:X2"/>
    <mergeCell ref="M10:P11"/>
    <mergeCell ref="Q10:T11"/>
    <mergeCell ref="U10:X11"/>
    <mergeCell ref="M12:P13"/>
    <mergeCell ref="Q12:T13"/>
    <mergeCell ref="U12:X13"/>
    <mergeCell ref="M14:P15"/>
    <mergeCell ref="Q14:T15"/>
    <mergeCell ref="U14:X15"/>
    <mergeCell ref="M16:P17"/>
    <mergeCell ref="Q16:T17"/>
    <mergeCell ref="U16:X17"/>
    <mergeCell ref="M18:P19"/>
    <mergeCell ref="Q18:T19"/>
    <mergeCell ref="U18:X19"/>
    <mergeCell ref="U22:X23"/>
    <mergeCell ref="B53:G56"/>
    <mergeCell ref="AC1:AF2"/>
    <mergeCell ref="AC10:AF11"/>
    <mergeCell ref="AC12:AF13"/>
    <mergeCell ref="AC14:AF15"/>
    <mergeCell ref="AC16:AF17"/>
    <mergeCell ref="AC18:AF19"/>
    <mergeCell ref="AC20:AF21"/>
    <mergeCell ref="AC22:AF23"/>
    <mergeCell ref="A24:AF29"/>
    <mergeCell ref="Y1:AB2"/>
    <mergeCell ref="Y10:AB11"/>
    <mergeCell ref="Y12:AB13"/>
    <mergeCell ref="Y14:AB15"/>
    <mergeCell ref="Y16:AB17"/>
  </mergeCells>
  <conditionalFormatting sqref="I10:L11">
    <cfRule type="cellIs" dxfId="63" priority="66" operator="lessThan">
      <formula>$L$9</formula>
    </cfRule>
    <cfRule type="cellIs" dxfId="62" priority="208" operator="between">
      <formula>$K$9</formula>
      <formula>$L$9</formula>
    </cfRule>
    <cfRule type="cellIs" dxfId="61" priority="209" operator="between">
      <formula>$I$9</formula>
      <formula>$J$9</formula>
    </cfRule>
    <cfRule type="cellIs" dxfId="60" priority="210" operator="between">
      <formula>$J$9</formula>
      <formula>$K$9</formula>
    </cfRule>
  </conditionalFormatting>
  <conditionalFormatting sqref="E10:H11">
    <cfRule type="cellIs" dxfId="59" priority="60" operator="lessThan">
      <formula>$H$9</formula>
    </cfRule>
    <cfRule type="cellIs" dxfId="58" priority="82" operator="between">
      <formula>$G$9</formula>
      <formula>$H$9</formula>
    </cfRule>
    <cfRule type="cellIs" dxfId="57" priority="83" operator="between">
      <formula>$F$9</formula>
      <formula>$G$9</formula>
    </cfRule>
    <cfRule type="cellIs" dxfId="56" priority="84" operator="between">
      <formula>$E$9</formula>
      <formula>$F$9</formula>
    </cfRule>
  </conditionalFormatting>
  <conditionalFormatting sqref="A10:D11">
    <cfRule type="cellIs" dxfId="55" priority="63" operator="between">
      <formula>$C$9</formula>
      <formula>$D$9</formula>
    </cfRule>
    <cfRule type="cellIs" dxfId="54" priority="65" operator="lessThan">
      <formula>$D$9</formula>
    </cfRule>
    <cfRule type="cellIs" dxfId="53" priority="71" operator="between">
      <formula>$B$9</formula>
      <formula>$C$9</formula>
    </cfRule>
    <cfRule type="cellIs" dxfId="52" priority="96" operator="between">
      <formula>$A$9</formula>
      <formula>$B$9</formula>
    </cfRule>
  </conditionalFormatting>
  <conditionalFormatting sqref="D46:H46">
    <cfRule type="cellIs" dxfId="51" priority="58" operator="lessThan">
      <formula>$H$9</formula>
    </cfRule>
    <cfRule type="cellIs" dxfId="50" priority="76" operator="between">
      <formula>$G$9</formula>
      <formula>$H$9</formula>
    </cfRule>
    <cfRule type="cellIs" dxfId="49" priority="77" operator="between">
      <formula>$F$9</formula>
      <formula>$G$9</formula>
    </cfRule>
    <cfRule type="cellIs" dxfId="48" priority="78" operator="between">
      <formula>$E$9</formula>
      <formula>$F$9</formula>
    </cfRule>
  </conditionalFormatting>
  <conditionalFormatting sqref="D47:H47">
    <cfRule type="cellIs" dxfId="47" priority="57" operator="lessThan">
      <formula>$L$9</formula>
    </cfRule>
    <cfRule type="cellIs" dxfId="46" priority="73" operator="between">
      <formula>$K$9</formula>
      <formula>$L$9</formula>
    </cfRule>
    <cfRule type="cellIs" dxfId="45" priority="74" operator="between">
      <formula>$J$9</formula>
      <formula>$K$9</formula>
    </cfRule>
    <cfRule type="cellIs" dxfId="44" priority="75" operator="between">
      <formula>$I$9</formula>
      <formula>$J$9</formula>
    </cfRule>
  </conditionalFormatting>
  <conditionalFormatting sqref="D45:H45">
    <cfRule type="cellIs" dxfId="43" priority="59" operator="lessThan">
      <formula>$D$9</formula>
    </cfRule>
    <cfRule type="cellIs" dxfId="42" priority="67" operator="between">
      <formula>$C$9</formula>
      <formula>$D$9</formula>
    </cfRule>
    <cfRule type="cellIs" dxfId="41" priority="68" operator="between">
      <formula>$B$9</formula>
      <formula>$C$9</formula>
    </cfRule>
    <cfRule type="cellIs" dxfId="40" priority="69" operator="between">
      <formula>$A$9</formula>
      <formula>$B$9</formula>
    </cfRule>
  </conditionalFormatting>
  <conditionalFormatting sqref="U10:X11">
    <cfRule type="cellIs" dxfId="39" priority="48" operator="lessThan">
      <formula>$X$9</formula>
    </cfRule>
    <cfRule type="cellIs" dxfId="38" priority="54" operator="between">
      <formula>$W$9</formula>
      <formula>$X$9</formula>
    </cfRule>
    <cfRule type="cellIs" dxfId="37" priority="56" operator="between">
      <formula>$U$9</formula>
      <formula>$V$9</formula>
    </cfRule>
    <cfRule type="cellIs" dxfId="36" priority="55" operator="between">
      <formula>$V$9</formula>
      <formula>$W$9</formula>
    </cfRule>
  </conditionalFormatting>
  <conditionalFormatting sqref="Q10:T11">
    <cfRule type="cellIs" dxfId="35" priority="45" operator="lessThan">
      <formula>$T$9</formula>
    </cfRule>
    <cfRule type="cellIs" dxfId="34" priority="50" operator="between">
      <formula>$S$9</formula>
      <formula>$T$9</formula>
    </cfRule>
    <cfRule type="cellIs" dxfId="33" priority="51" operator="between">
      <formula>$R$9</formula>
      <formula>$S$9</formula>
    </cfRule>
    <cfRule type="cellIs" dxfId="32" priority="52" operator="between">
      <formula>$Q$9</formula>
      <formula>$R$9</formula>
    </cfRule>
  </conditionalFormatting>
  <conditionalFormatting sqref="M10:P11">
    <cfRule type="cellIs" dxfId="31" priority="47" operator="between">
      <formula>$S$9</formula>
      <formula>$T$9</formula>
    </cfRule>
    <cfRule type="cellIs" dxfId="30" priority="46" operator="lessThan">
      <formula>$P$9</formula>
    </cfRule>
    <cfRule type="cellIs" dxfId="29" priority="49" operator="between">
      <formula>$R$9</formula>
      <formula>$S$9</formula>
    </cfRule>
    <cfRule type="cellIs" dxfId="28" priority="53" operator="between">
      <formula>$Q$9</formula>
      <formula>$R$9</formula>
    </cfRule>
  </conditionalFormatting>
  <conditionalFormatting sqref="Y10:AB11">
    <cfRule type="cellIs" dxfId="27" priority="41" operator="lessThan">
      <formula>$AB$9</formula>
    </cfRule>
    <cfRule type="cellIs" dxfId="26" priority="42" operator="between">
      <formula>$AA$9</formula>
      <formula>$AB$9</formula>
    </cfRule>
    <cfRule type="cellIs" dxfId="25" priority="44" operator="between">
      <formula>$Y$9</formula>
      <formula>$Z$9</formula>
    </cfRule>
    <cfRule type="cellIs" dxfId="24" priority="43" operator="between">
      <formula>$Z$9</formula>
      <formula>$AA$9</formula>
    </cfRule>
  </conditionalFormatting>
  <conditionalFormatting sqref="D48:H48">
    <cfRule type="cellIs" dxfId="23" priority="24" operator="between">
      <formula>$O$9</formula>
      <formula>$P$9</formula>
    </cfRule>
    <cfRule type="cellIs" dxfId="22" priority="23" operator="between">
      <formula>$N$9</formula>
      <formula>$O$9</formula>
    </cfRule>
    <cfRule type="cellIs" dxfId="21" priority="22" operator="between">
      <formula>$M$9</formula>
      <formula>$N$9</formula>
    </cfRule>
    <cfRule type="cellIs" dxfId="20" priority="21" operator="lessThan">
      <formula>$P$9</formula>
    </cfRule>
  </conditionalFormatting>
  <conditionalFormatting sqref="D49:H49">
    <cfRule type="cellIs" dxfId="19" priority="20" operator="between">
      <formula>$S$9</formula>
      <formula>$T$9</formula>
    </cfRule>
    <cfRule type="cellIs" dxfId="18" priority="19" operator="between">
      <formula>$R$9</formula>
      <formula>$S$9</formula>
    </cfRule>
    <cfRule type="cellIs" dxfId="17" priority="18" operator="between">
      <formula>$Q$9</formula>
      <formula>$R$9</formula>
    </cfRule>
    <cfRule type="cellIs" dxfId="16" priority="17" operator="lessThan">
      <formula>$T$9</formula>
    </cfRule>
  </conditionalFormatting>
  <conditionalFormatting sqref="D50:H50">
    <cfRule type="cellIs" dxfId="15" priority="16" operator="between">
      <formula>$W$9</formula>
      <formula>$X$9</formula>
    </cfRule>
    <cfRule type="cellIs" dxfId="14" priority="15" operator="between">
      <formula>$V$9</formula>
      <formula>$W$9</formula>
    </cfRule>
    <cfRule type="cellIs" dxfId="13" priority="14" operator="between">
      <formula>$U$9</formula>
      <formula>$V$9</formula>
    </cfRule>
    <cfRule type="cellIs" dxfId="12" priority="13" operator="lessThan">
      <formula>$X$9</formula>
    </cfRule>
  </conditionalFormatting>
  <conditionalFormatting sqref="D51:H51">
    <cfRule type="cellIs" dxfId="11" priority="12" operator="between">
      <formula>$AA$9</formula>
      <formula>$AB$9</formula>
    </cfRule>
    <cfRule type="cellIs" dxfId="10" priority="11" operator="between">
      <formula>$Z$9</formula>
      <formula>$AA$9</formula>
    </cfRule>
    <cfRule type="cellIs" dxfId="9" priority="10" operator="between">
      <formula>$Y$9</formula>
      <formula>$Z$9</formula>
    </cfRule>
    <cfRule type="cellIs" dxfId="8" priority="9" operator="lessThan">
      <formula>$AB$9</formula>
    </cfRule>
  </conditionalFormatting>
  <conditionalFormatting sqref="AC10:AF11">
    <cfRule type="cellIs" dxfId="7" priority="5" operator="lessThan">
      <formula>$AF$9</formula>
    </cfRule>
    <cfRule type="cellIs" dxfId="6" priority="6" operator="between">
      <formula>$AE$9</formula>
      <formula>$AF$9</formula>
    </cfRule>
    <cfRule type="cellIs" dxfId="5" priority="7" operator="between">
      <formula>$AD$9</formula>
      <formula>$AE$9</formula>
    </cfRule>
    <cfRule type="cellIs" dxfId="4" priority="8" operator="between">
      <formula>$AC$9</formula>
      <formula>$AD$9</formula>
    </cfRule>
  </conditionalFormatting>
  <conditionalFormatting sqref="D52:H52">
    <cfRule type="cellIs" dxfId="1" priority="4" operator="between">
      <formula>$AE$9</formula>
      <formula>$AF$9</formula>
    </cfRule>
    <cfRule type="cellIs" dxfId="2" priority="3" operator="between">
      <formula>$AD$9</formula>
      <formula>$AE$9</formula>
    </cfRule>
    <cfRule type="cellIs" dxfId="3" priority="2" operator="between">
      <formula>$AC$9</formula>
      <formula>$AD$9</formula>
    </cfRule>
    <cfRule type="cellIs" dxfId="0" priority="1" operator="lessThan">
      <formula>$AF$9</formula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GO_1">
                <anchor moveWithCells="1" sizeWithCells="1">
                  <from>
                    <xdr:col>0</xdr:col>
                    <xdr:colOff>177800</xdr:colOff>
                    <xdr:row>11</xdr:row>
                    <xdr:rowOff>76200</xdr:rowOff>
                  </from>
                  <to>
                    <xdr:col>3</xdr:col>
                    <xdr:colOff>406400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TOP_1">
                <anchor moveWithCells="1" sizeWithCells="1">
                  <from>
                    <xdr:col>0</xdr:col>
                    <xdr:colOff>165100</xdr:colOff>
                    <xdr:row>13</xdr:row>
                    <xdr:rowOff>50800</xdr:rowOff>
                  </from>
                  <to>
                    <xdr:col>3</xdr:col>
                    <xdr:colOff>406400</xdr:colOff>
                    <xdr:row>14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NV_1">
                <anchor moveWithCells="1" sizeWithCells="1">
                  <from>
                    <xdr:col>0</xdr:col>
                    <xdr:colOff>152400</xdr:colOff>
                    <xdr:row>15</xdr:row>
                    <xdr:rowOff>50800</xdr:rowOff>
                  </from>
                  <to>
                    <xdr:col>3</xdr:col>
                    <xdr:colOff>393700</xdr:colOff>
                    <xdr:row>16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GO_2">
                <anchor moveWithCells="1" sizeWithCells="1">
                  <from>
                    <xdr:col>4</xdr:col>
                    <xdr:colOff>368300</xdr:colOff>
                    <xdr:row>11</xdr:row>
                    <xdr:rowOff>63500</xdr:rowOff>
                  </from>
                  <to>
                    <xdr:col>7</xdr:col>
                    <xdr:colOff>381000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STOP_2">
                <anchor moveWithCells="1" sizeWithCells="1">
                  <from>
                    <xdr:col>4</xdr:col>
                    <xdr:colOff>355600</xdr:colOff>
                    <xdr:row>13</xdr:row>
                    <xdr:rowOff>50800</xdr:rowOff>
                  </from>
                  <to>
                    <xdr:col>7</xdr:col>
                    <xdr:colOff>368300</xdr:colOff>
                    <xdr:row>14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NV_2">
                <anchor moveWithCells="1" sizeWithCells="1">
                  <from>
                    <xdr:col>4</xdr:col>
                    <xdr:colOff>355600</xdr:colOff>
                    <xdr:row>15</xdr:row>
                    <xdr:rowOff>50800</xdr:rowOff>
                  </from>
                  <to>
                    <xdr:col>7</xdr:col>
                    <xdr:colOff>368300</xdr:colOff>
                    <xdr:row>16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GO_3">
                <anchor moveWithCells="1" sizeWithCells="1">
                  <from>
                    <xdr:col>8</xdr:col>
                    <xdr:colOff>406400</xdr:colOff>
                    <xdr:row>11</xdr:row>
                    <xdr:rowOff>63500</xdr:rowOff>
                  </from>
                  <to>
                    <xdr:col>11</xdr:col>
                    <xdr:colOff>355600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Button 9">
              <controlPr defaultSize="0" print="0" autoFill="0" autoPict="0" macro="[0]!STOP_3">
                <anchor moveWithCells="1" sizeWithCells="1">
                  <from>
                    <xdr:col>8</xdr:col>
                    <xdr:colOff>406400</xdr:colOff>
                    <xdr:row>13</xdr:row>
                    <xdr:rowOff>50800</xdr:rowOff>
                  </from>
                  <to>
                    <xdr:col>11</xdr:col>
                    <xdr:colOff>355600</xdr:colOff>
                    <xdr:row>14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Button 10">
              <controlPr defaultSize="0" print="0" autoFill="0" autoPict="0" macro="[0]!NV_3">
                <anchor moveWithCells="1" sizeWithCells="1">
                  <from>
                    <xdr:col>8</xdr:col>
                    <xdr:colOff>419100</xdr:colOff>
                    <xdr:row>15</xdr:row>
                    <xdr:rowOff>63500</xdr:rowOff>
                  </from>
                  <to>
                    <xdr:col>11</xdr:col>
                    <xdr:colOff>368300</xdr:colOff>
                    <xdr:row>16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Button 11">
              <controlPr defaultSize="0" print="0" autoFill="0" autoPict="0" macro="[0]!STOP_ALL">
                <anchor moveWithCells="1" sizeWithCells="1">
                  <from>
                    <xdr:col>0</xdr:col>
                    <xdr:colOff>190500</xdr:colOff>
                    <xdr:row>25</xdr:row>
                    <xdr:rowOff>50800</xdr:rowOff>
                  </from>
                  <to>
                    <xdr:col>31</xdr:col>
                    <xdr:colOff>342900</xdr:colOff>
                    <xdr:row>26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Button 12">
              <controlPr defaultSize="0" print="0" autoFill="0" autoPict="0" macro="[0]!GO_ALL">
                <anchor moveWithCells="1" sizeWithCells="1">
                  <from>
                    <xdr:col>0</xdr:col>
                    <xdr:colOff>203200</xdr:colOff>
                    <xdr:row>23</xdr:row>
                    <xdr:rowOff>88900</xdr:rowOff>
                  </from>
                  <to>
                    <xdr:col>31</xdr:col>
                    <xdr:colOff>342900</xdr:colOff>
                    <xdr:row>24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Button 13">
              <controlPr defaultSize="0" print="0" autoFill="0" autoPict="0" macro="[0]!SAVE1_1E">
                <anchor moveWithCells="1" sizeWithCells="1">
                  <from>
                    <xdr:col>0</xdr:col>
                    <xdr:colOff>177800</xdr:colOff>
                    <xdr:row>17</xdr:row>
                    <xdr:rowOff>50800</xdr:rowOff>
                  </from>
                  <to>
                    <xdr:col>3</xdr:col>
                    <xdr:colOff>419100</xdr:colOff>
                    <xdr:row>18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5" name="Button 24">
              <controlPr defaultSize="0" print="0" autoFill="0" autoPict="0" macro="[0]!SAVE2_1E">
                <anchor moveWithCells="1" sizeWithCells="1">
                  <from>
                    <xdr:col>4</xdr:col>
                    <xdr:colOff>355600</xdr:colOff>
                    <xdr:row>17</xdr:row>
                    <xdr:rowOff>76200</xdr:rowOff>
                  </from>
                  <to>
                    <xdr:col>7</xdr:col>
                    <xdr:colOff>368300</xdr:colOff>
                    <xdr:row>18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6" name="Button 25">
              <controlPr defaultSize="0" print="0" autoFill="0" autoPict="0" macro="[0]!RESET_3">
                <anchor moveWithCells="1" sizeWithCells="1">
                  <from>
                    <xdr:col>8</xdr:col>
                    <xdr:colOff>406400</xdr:colOff>
                    <xdr:row>19</xdr:row>
                    <xdr:rowOff>76200</xdr:rowOff>
                  </from>
                  <to>
                    <xdr:col>11</xdr:col>
                    <xdr:colOff>355600</xdr:colOff>
                    <xdr:row>20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7" name="Button 26">
              <controlPr defaultSize="0" print="0" autoFill="0" autoPict="0" macro="[0]!SAVE1_2E">
                <anchor moveWithCells="1" sizeWithCells="1">
                  <from>
                    <xdr:col>0</xdr:col>
                    <xdr:colOff>152400</xdr:colOff>
                    <xdr:row>21</xdr:row>
                    <xdr:rowOff>63500</xdr:rowOff>
                  </from>
                  <to>
                    <xdr:col>3</xdr:col>
                    <xdr:colOff>393700</xdr:colOff>
                    <xdr:row>22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8" name="Button 27">
              <controlPr defaultSize="0" print="0" autoFill="0" autoPict="0" macro="[0]!RESET_1">
                <anchor moveWithCells="1" sizeWithCells="1">
                  <from>
                    <xdr:col>0</xdr:col>
                    <xdr:colOff>152400</xdr:colOff>
                    <xdr:row>19</xdr:row>
                    <xdr:rowOff>63500</xdr:rowOff>
                  </from>
                  <to>
                    <xdr:col>3</xdr:col>
                    <xdr:colOff>406400</xdr:colOff>
                    <xdr:row>20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9" name="Button 28">
              <controlPr defaultSize="0" print="0" autoFill="0" autoPict="0" macro="[0]!ECRAN_1">
                <anchor moveWithCells="1" sizeWithCells="1">
                  <from>
                    <xdr:col>0</xdr:col>
                    <xdr:colOff>215900</xdr:colOff>
                    <xdr:row>27</xdr:row>
                    <xdr:rowOff>38100</xdr:rowOff>
                  </from>
                  <to>
                    <xdr:col>31</xdr:col>
                    <xdr:colOff>342900</xdr:colOff>
                    <xdr:row>28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0" name="Button 29">
              <controlPr defaultSize="0" print="0" autoFill="0" autoPict="0" macro="[0]!ACCUEIL_1">
                <anchor moveWithCells="1" sizeWithCells="1">
                  <from>
                    <xdr:col>1</xdr:col>
                    <xdr:colOff>254000</xdr:colOff>
                    <xdr:row>52</xdr:row>
                    <xdr:rowOff>101600</xdr:rowOff>
                  </from>
                  <to>
                    <xdr:col>6</xdr:col>
                    <xdr:colOff>431800</xdr:colOff>
                    <xdr:row>55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1" name="Button 30">
              <controlPr defaultSize="0" print="0" autoFill="0" autoPict="0" macro="[0]!RESET_2">
                <anchor moveWithCells="1" sizeWithCells="1">
                  <from>
                    <xdr:col>4</xdr:col>
                    <xdr:colOff>381000</xdr:colOff>
                    <xdr:row>19</xdr:row>
                    <xdr:rowOff>63500</xdr:rowOff>
                  </from>
                  <to>
                    <xdr:col>7</xdr:col>
                    <xdr:colOff>393700</xdr:colOff>
                    <xdr:row>20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2" name="Button 31">
              <controlPr defaultSize="0" print="0" autoFill="0" autoPict="0" macro="[0]!SAVE2_2E">
                <anchor moveWithCells="1" sizeWithCells="1">
                  <from>
                    <xdr:col>4</xdr:col>
                    <xdr:colOff>393700</xdr:colOff>
                    <xdr:row>21</xdr:row>
                    <xdr:rowOff>63500</xdr:rowOff>
                  </from>
                  <to>
                    <xdr:col>7</xdr:col>
                    <xdr:colOff>406400</xdr:colOff>
                    <xdr:row>22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3" name="Button 32">
              <controlPr defaultSize="0" print="0" autoFill="0" autoPict="0" macro="[0]!SAVE3_1E">
                <anchor moveWithCells="1" sizeWithCells="1">
                  <from>
                    <xdr:col>8</xdr:col>
                    <xdr:colOff>393700</xdr:colOff>
                    <xdr:row>17</xdr:row>
                    <xdr:rowOff>50800</xdr:rowOff>
                  </from>
                  <to>
                    <xdr:col>11</xdr:col>
                    <xdr:colOff>342900</xdr:colOff>
                    <xdr:row>18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4" name="Button 33">
              <controlPr defaultSize="0" print="0" autoFill="0" autoPict="0" macro="[0]!SAVE3_2E">
                <anchor moveWithCells="1" sizeWithCells="1">
                  <from>
                    <xdr:col>8</xdr:col>
                    <xdr:colOff>406400</xdr:colOff>
                    <xdr:row>21</xdr:row>
                    <xdr:rowOff>88900</xdr:rowOff>
                  </from>
                  <to>
                    <xdr:col>11</xdr:col>
                    <xdr:colOff>355600</xdr:colOff>
                    <xdr:row>22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5" name="Button 34">
              <controlPr defaultSize="0" print="0" autoFill="0" autoPict="0" macro="[0]!GO_4">
                <anchor moveWithCells="1" sizeWithCells="1">
                  <from>
                    <xdr:col>12</xdr:col>
                    <xdr:colOff>342900</xdr:colOff>
                    <xdr:row>11</xdr:row>
                    <xdr:rowOff>76200</xdr:rowOff>
                  </from>
                  <to>
                    <xdr:col>15</xdr:col>
                    <xdr:colOff>571500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6" name="Button 35">
              <controlPr defaultSize="0" print="0" autoFill="0" autoPict="0" macro="[0]!STOP_4">
                <anchor moveWithCells="1" sizeWithCells="1">
                  <from>
                    <xdr:col>12</xdr:col>
                    <xdr:colOff>330200</xdr:colOff>
                    <xdr:row>13</xdr:row>
                    <xdr:rowOff>50800</xdr:rowOff>
                  </from>
                  <to>
                    <xdr:col>15</xdr:col>
                    <xdr:colOff>571500</xdr:colOff>
                    <xdr:row>14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7" name="Button 36">
              <controlPr defaultSize="0" print="0" autoFill="0" autoPict="0" macro="[0]!NV_4">
                <anchor moveWithCells="1" sizeWithCells="1">
                  <from>
                    <xdr:col>12</xdr:col>
                    <xdr:colOff>368300</xdr:colOff>
                    <xdr:row>15</xdr:row>
                    <xdr:rowOff>50800</xdr:rowOff>
                  </from>
                  <to>
                    <xdr:col>15</xdr:col>
                    <xdr:colOff>609600</xdr:colOff>
                    <xdr:row>16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8" name="Button 37">
              <controlPr defaultSize="0" print="0" autoFill="0" autoPict="0" macro="[0]!GO_5">
                <anchor moveWithCells="1" sizeWithCells="1">
                  <from>
                    <xdr:col>16</xdr:col>
                    <xdr:colOff>457200</xdr:colOff>
                    <xdr:row>11</xdr:row>
                    <xdr:rowOff>63500</xdr:rowOff>
                  </from>
                  <to>
                    <xdr:col>19</xdr:col>
                    <xdr:colOff>469900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9" name="Button 38">
              <controlPr defaultSize="0" print="0" autoFill="0" autoPict="0" macro="[0]!STOP_5">
                <anchor moveWithCells="1" sizeWithCells="1">
                  <from>
                    <xdr:col>16</xdr:col>
                    <xdr:colOff>469900</xdr:colOff>
                    <xdr:row>13</xdr:row>
                    <xdr:rowOff>50800</xdr:rowOff>
                  </from>
                  <to>
                    <xdr:col>19</xdr:col>
                    <xdr:colOff>482600</xdr:colOff>
                    <xdr:row>14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0" name="Button 39">
              <controlPr defaultSize="0" print="0" autoFill="0" autoPict="0" macro="[0]!NV_5">
                <anchor moveWithCells="1" sizeWithCells="1">
                  <from>
                    <xdr:col>16</xdr:col>
                    <xdr:colOff>457200</xdr:colOff>
                    <xdr:row>15</xdr:row>
                    <xdr:rowOff>50800</xdr:rowOff>
                  </from>
                  <to>
                    <xdr:col>19</xdr:col>
                    <xdr:colOff>469900</xdr:colOff>
                    <xdr:row>16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1" name="Button 40">
              <controlPr defaultSize="0" print="0" autoFill="0" autoPict="0" macro="[0]!GO_6">
                <anchor moveWithCells="1" sizeWithCells="1">
                  <from>
                    <xdr:col>20</xdr:col>
                    <xdr:colOff>406400</xdr:colOff>
                    <xdr:row>11</xdr:row>
                    <xdr:rowOff>63500</xdr:rowOff>
                  </from>
                  <to>
                    <xdr:col>23</xdr:col>
                    <xdr:colOff>355600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2" name="Button 41">
              <controlPr defaultSize="0" print="0" autoFill="0" autoPict="0" macro="[0]!STOP_6">
                <anchor moveWithCells="1" sizeWithCells="1">
                  <from>
                    <xdr:col>20</xdr:col>
                    <xdr:colOff>406400</xdr:colOff>
                    <xdr:row>13</xdr:row>
                    <xdr:rowOff>50800</xdr:rowOff>
                  </from>
                  <to>
                    <xdr:col>23</xdr:col>
                    <xdr:colOff>355600</xdr:colOff>
                    <xdr:row>14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3" name="Button 42">
              <controlPr defaultSize="0" print="0" autoFill="0" autoPict="0" macro="[0]!NV_6">
                <anchor moveWithCells="1" sizeWithCells="1">
                  <from>
                    <xdr:col>20</xdr:col>
                    <xdr:colOff>419100</xdr:colOff>
                    <xdr:row>15</xdr:row>
                    <xdr:rowOff>63500</xdr:rowOff>
                  </from>
                  <to>
                    <xdr:col>23</xdr:col>
                    <xdr:colOff>368300</xdr:colOff>
                    <xdr:row>16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4" name="Button 43">
              <controlPr defaultSize="0" print="0" autoFill="0" autoPict="0" macro="[0]!SAVE4_1E">
                <anchor moveWithCells="1" sizeWithCells="1">
                  <from>
                    <xdr:col>12</xdr:col>
                    <xdr:colOff>368300</xdr:colOff>
                    <xdr:row>17</xdr:row>
                    <xdr:rowOff>50800</xdr:rowOff>
                  </from>
                  <to>
                    <xdr:col>15</xdr:col>
                    <xdr:colOff>609600</xdr:colOff>
                    <xdr:row>18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5" name="Button 44">
              <controlPr defaultSize="0" print="0" autoFill="0" autoPict="0" macro="[0]!SAVE5_1E">
                <anchor moveWithCells="1" sizeWithCells="1">
                  <from>
                    <xdr:col>16</xdr:col>
                    <xdr:colOff>482600</xdr:colOff>
                    <xdr:row>17</xdr:row>
                    <xdr:rowOff>76200</xdr:rowOff>
                  </from>
                  <to>
                    <xdr:col>19</xdr:col>
                    <xdr:colOff>495300</xdr:colOff>
                    <xdr:row>18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6" name="Button 45">
              <controlPr defaultSize="0" print="0" autoFill="0" autoPict="0" macro="[0]!RESET_6">
                <anchor moveWithCells="1" sizeWithCells="1">
                  <from>
                    <xdr:col>20</xdr:col>
                    <xdr:colOff>406400</xdr:colOff>
                    <xdr:row>19</xdr:row>
                    <xdr:rowOff>76200</xdr:rowOff>
                  </from>
                  <to>
                    <xdr:col>23</xdr:col>
                    <xdr:colOff>355600</xdr:colOff>
                    <xdr:row>20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7" name="Button 46">
              <controlPr defaultSize="0" print="0" autoFill="0" autoPict="0" macro="[0]!SAVE4_2E">
                <anchor moveWithCells="1" sizeWithCells="1">
                  <from>
                    <xdr:col>12</xdr:col>
                    <xdr:colOff>381000</xdr:colOff>
                    <xdr:row>21</xdr:row>
                    <xdr:rowOff>63500</xdr:rowOff>
                  </from>
                  <to>
                    <xdr:col>15</xdr:col>
                    <xdr:colOff>622300</xdr:colOff>
                    <xdr:row>22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8" name="Button 47">
              <controlPr defaultSize="0" print="0" autoFill="0" autoPict="0" macro="[0]!RESET_4">
                <anchor moveWithCells="1" sizeWithCells="1">
                  <from>
                    <xdr:col>12</xdr:col>
                    <xdr:colOff>368300</xdr:colOff>
                    <xdr:row>19</xdr:row>
                    <xdr:rowOff>63500</xdr:rowOff>
                  </from>
                  <to>
                    <xdr:col>15</xdr:col>
                    <xdr:colOff>622300</xdr:colOff>
                    <xdr:row>20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9" name="Button 48">
              <controlPr defaultSize="0" print="0" autoFill="0" autoPict="0" macro="[0]!RESET_5">
                <anchor moveWithCells="1" sizeWithCells="1">
                  <from>
                    <xdr:col>16</xdr:col>
                    <xdr:colOff>469900</xdr:colOff>
                    <xdr:row>19</xdr:row>
                    <xdr:rowOff>63500</xdr:rowOff>
                  </from>
                  <to>
                    <xdr:col>19</xdr:col>
                    <xdr:colOff>482600</xdr:colOff>
                    <xdr:row>20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0" name="Button 49">
              <controlPr defaultSize="0" print="0" autoFill="0" autoPict="0" macro="[0]!SAVE5_2E">
                <anchor moveWithCells="1" sizeWithCells="1">
                  <from>
                    <xdr:col>16</xdr:col>
                    <xdr:colOff>482600</xdr:colOff>
                    <xdr:row>21</xdr:row>
                    <xdr:rowOff>63500</xdr:rowOff>
                  </from>
                  <to>
                    <xdr:col>19</xdr:col>
                    <xdr:colOff>495300</xdr:colOff>
                    <xdr:row>22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1" name="Button 50">
              <controlPr defaultSize="0" print="0" autoFill="0" autoPict="0" macro="[0]!SAVE6_1E">
                <anchor moveWithCells="1" sizeWithCells="1">
                  <from>
                    <xdr:col>20</xdr:col>
                    <xdr:colOff>393700</xdr:colOff>
                    <xdr:row>17</xdr:row>
                    <xdr:rowOff>50800</xdr:rowOff>
                  </from>
                  <to>
                    <xdr:col>23</xdr:col>
                    <xdr:colOff>342900</xdr:colOff>
                    <xdr:row>18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2" name="Button 51">
              <controlPr defaultSize="0" print="0" autoFill="0" autoPict="0" macro="[0]!SAVE6_2E">
                <anchor moveWithCells="1" sizeWithCells="1">
                  <from>
                    <xdr:col>20</xdr:col>
                    <xdr:colOff>406400</xdr:colOff>
                    <xdr:row>21</xdr:row>
                    <xdr:rowOff>88900</xdr:rowOff>
                  </from>
                  <to>
                    <xdr:col>23</xdr:col>
                    <xdr:colOff>355600</xdr:colOff>
                    <xdr:row>22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3" name="Button 52">
              <controlPr defaultSize="0" print="0" autoFill="0" autoPict="0" macro="[0]!FCT.GO_7">
                <anchor moveWithCells="1" sizeWithCells="1">
                  <from>
                    <xdr:col>24</xdr:col>
                    <xdr:colOff>406400</xdr:colOff>
                    <xdr:row>11</xdr:row>
                    <xdr:rowOff>63500</xdr:rowOff>
                  </from>
                  <to>
                    <xdr:col>27</xdr:col>
                    <xdr:colOff>355600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4" name="Button 53">
              <controlPr defaultSize="0" print="0" autoFill="0" autoPict="0" macro="[0]!STOP_7">
                <anchor moveWithCells="1" sizeWithCells="1">
                  <from>
                    <xdr:col>24</xdr:col>
                    <xdr:colOff>406400</xdr:colOff>
                    <xdr:row>13</xdr:row>
                    <xdr:rowOff>50800</xdr:rowOff>
                  </from>
                  <to>
                    <xdr:col>27</xdr:col>
                    <xdr:colOff>355600</xdr:colOff>
                    <xdr:row>14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5" name="Button 54">
              <controlPr defaultSize="0" print="0" autoFill="0" autoPict="0" macro="[0]!NV_7">
                <anchor moveWithCells="1" sizeWithCells="1">
                  <from>
                    <xdr:col>24</xdr:col>
                    <xdr:colOff>419100</xdr:colOff>
                    <xdr:row>15</xdr:row>
                    <xdr:rowOff>63500</xdr:rowOff>
                  </from>
                  <to>
                    <xdr:col>27</xdr:col>
                    <xdr:colOff>368300</xdr:colOff>
                    <xdr:row>16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6" name="Button 55">
              <controlPr defaultSize="0" print="0" autoFill="0" autoPict="0" macro="[0]!RESET_7">
                <anchor moveWithCells="1" sizeWithCells="1">
                  <from>
                    <xdr:col>24</xdr:col>
                    <xdr:colOff>406400</xdr:colOff>
                    <xdr:row>19</xdr:row>
                    <xdr:rowOff>76200</xdr:rowOff>
                  </from>
                  <to>
                    <xdr:col>27</xdr:col>
                    <xdr:colOff>355600</xdr:colOff>
                    <xdr:row>20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7" name="Button 56">
              <controlPr defaultSize="0" print="0" autoFill="0" autoPict="0" macro="[0]!SAVE7_1E">
                <anchor moveWithCells="1" sizeWithCells="1">
                  <from>
                    <xdr:col>24</xdr:col>
                    <xdr:colOff>393700</xdr:colOff>
                    <xdr:row>17</xdr:row>
                    <xdr:rowOff>50800</xdr:rowOff>
                  </from>
                  <to>
                    <xdr:col>27</xdr:col>
                    <xdr:colOff>342900</xdr:colOff>
                    <xdr:row>18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8" name="Button 57">
              <controlPr defaultSize="0" print="0" autoFill="0" autoPict="0" macro="[0]!SAVE7_2E">
                <anchor moveWithCells="1" sizeWithCells="1">
                  <from>
                    <xdr:col>24</xdr:col>
                    <xdr:colOff>406400</xdr:colOff>
                    <xdr:row>21</xdr:row>
                    <xdr:rowOff>63500</xdr:rowOff>
                  </from>
                  <to>
                    <xdr:col>27</xdr:col>
                    <xdr:colOff>355600</xdr:colOff>
                    <xdr:row>22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49" name="Button 58">
              <controlPr defaultSize="0" print="0" autoFill="0" autoPict="0" macro="[0]!GO_8">
                <anchor moveWithCells="1" sizeWithCells="1">
                  <from>
                    <xdr:col>28</xdr:col>
                    <xdr:colOff>406400</xdr:colOff>
                    <xdr:row>11</xdr:row>
                    <xdr:rowOff>63500</xdr:rowOff>
                  </from>
                  <to>
                    <xdr:col>31</xdr:col>
                    <xdr:colOff>355600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0" name="Button 59">
              <controlPr defaultSize="0" print="0" autoFill="0" autoPict="0" macro="[0]!STOP_8">
                <anchor moveWithCells="1" sizeWithCells="1">
                  <from>
                    <xdr:col>28</xdr:col>
                    <xdr:colOff>406400</xdr:colOff>
                    <xdr:row>13</xdr:row>
                    <xdr:rowOff>50800</xdr:rowOff>
                  </from>
                  <to>
                    <xdr:col>31</xdr:col>
                    <xdr:colOff>355600</xdr:colOff>
                    <xdr:row>14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1" name="Button 60">
              <controlPr defaultSize="0" print="0" autoFill="0" autoPict="0" macro="[0]!NV_8">
                <anchor moveWithCells="1" sizeWithCells="1">
                  <from>
                    <xdr:col>28</xdr:col>
                    <xdr:colOff>419100</xdr:colOff>
                    <xdr:row>15</xdr:row>
                    <xdr:rowOff>63500</xdr:rowOff>
                  </from>
                  <to>
                    <xdr:col>31</xdr:col>
                    <xdr:colOff>368300</xdr:colOff>
                    <xdr:row>16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2" name="Button 61">
              <controlPr defaultSize="0" print="0" autoFill="0" autoPict="0" macro="[0]!RESET_8">
                <anchor moveWithCells="1" sizeWithCells="1">
                  <from>
                    <xdr:col>28</xdr:col>
                    <xdr:colOff>406400</xdr:colOff>
                    <xdr:row>19</xdr:row>
                    <xdr:rowOff>76200</xdr:rowOff>
                  </from>
                  <to>
                    <xdr:col>31</xdr:col>
                    <xdr:colOff>355600</xdr:colOff>
                    <xdr:row>20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53" name="Button 62">
              <controlPr defaultSize="0" print="0" autoFill="0" autoPict="0" macro="[0]!SAVE8_1E">
                <anchor moveWithCells="1" sizeWithCells="1">
                  <from>
                    <xdr:col>28</xdr:col>
                    <xdr:colOff>393700</xdr:colOff>
                    <xdr:row>17</xdr:row>
                    <xdr:rowOff>50800</xdr:rowOff>
                  </from>
                  <to>
                    <xdr:col>31</xdr:col>
                    <xdr:colOff>342900</xdr:colOff>
                    <xdr:row>18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54" name="Button 63">
              <controlPr defaultSize="0" print="0" autoFill="0" autoPict="0" macro="[0]!SAVE8_2E">
                <anchor moveWithCells="1" sizeWithCells="1">
                  <from>
                    <xdr:col>28</xdr:col>
                    <xdr:colOff>406400</xdr:colOff>
                    <xdr:row>21</xdr:row>
                    <xdr:rowOff>76200</xdr:rowOff>
                  </from>
                  <to>
                    <xdr:col>31</xdr:col>
                    <xdr:colOff>355600</xdr:colOff>
                    <xdr:row>22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A1DD5-A907-4B46-A87D-787965EB68D2}">
  <sheetPr codeName="Feuil2"/>
  <dimension ref="A1:H60"/>
  <sheetViews>
    <sheetView tabSelected="1" topLeftCell="A31" workbookViewId="0">
      <selection activeCell="K27" sqref="K27"/>
    </sheetView>
  </sheetViews>
  <sheetFormatPr baseColWidth="10" defaultRowHeight="16" x14ac:dyDescent="0.2"/>
  <cols>
    <col min="5" max="5" width="30.6640625" customWidth="1"/>
    <col min="6" max="6" width="12.5" bestFit="1" customWidth="1"/>
  </cols>
  <sheetData>
    <row r="1" spans="1:8" ht="29" x14ac:dyDescent="0.35">
      <c r="A1" s="168" t="s">
        <v>65</v>
      </c>
      <c r="B1" s="168"/>
      <c r="C1" s="168"/>
      <c r="D1" s="168"/>
      <c r="E1" s="168"/>
      <c r="F1" s="168"/>
      <c r="G1" s="168"/>
      <c r="H1" s="168"/>
    </row>
    <row r="2" spans="1:8" x14ac:dyDescent="0.2">
      <c r="A2" s="169" t="s">
        <v>3</v>
      </c>
      <c r="B2" s="169"/>
      <c r="C2" s="169"/>
      <c r="D2" s="169"/>
      <c r="E2" s="169"/>
      <c r="F2" s="3" t="s">
        <v>4</v>
      </c>
      <c r="G2" s="4" t="s">
        <v>5</v>
      </c>
      <c r="H2" s="3" t="s">
        <v>6</v>
      </c>
    </row>
    <row r="3" spans="1:8" ht="16" customHeight="1" x14ac:dyDescent="0.2">
      <c r="A3" s="170" t="s">
        <v>53</v>
      </c>
      <c r="B3" s="170"/>
      <c r="C3" s="170"/>
      <c r="D3" s="170"/>
      <c r="E3" s="170"/>
      <c r="F3" s="5">
        <v>4.6527777777777779E-2</v>
      </c>
      <c r="G3" s="6" t="str">
        <f>IF(H3="x",[1]Feuil1!F10,"")</f>
        <v/>
      </c>
      <c r="H3" s="36"/>
    </row>
    <row r="4" spans="1:8" x14ac:dyDescent="0.2">
      <c r="A4" s="170" t="s">
        <v>54</v>
      </c>
      <c r="B4" s="170"/>
      <c r="C4" s="170"/>
      <c r="D4" s="170"/>
      <c r="E4" s="171"/>
      <c r="F4" s="5">
        <v>6.6666666666666666E-2</v>
      </c>
      <c r="G4" s="6" t="str">
        <f>IF(H4="x",[1]Feuil1!F27,"")</f>
        <v/>
      </c>
      <c r="H4" s="36"/>
    </row>
    <row r="5" spans="1:8" x14ac:dyDescent="0.2">
      <c r="A5" s="169" t="s">
        <v>7</v>
      </c>
      <c r="B5" s="169"/>
      <c r="C5" s="169"/>
      <c r="D5" s="169"/>
      <c r="E5" s="169"/>
      <c r="F5" s="12"/>
      <c r="G5" s="9"/>
      <c r="H5" s="39"/>
    </row>
    <row r="6" spans="1:8" x14ac:dyDescent="0.2">
      <c r="A6" s="167" t="s">
        <v>8</v>
      </c>
      <c r="B6" s="167"/>
      <c r="C6" s="167"/>
      <c r="D6" s="167"/>
      <c r="E6" s="167"/>
      <c r="F6" s="5">
        <v>2.013888888888889E-2</v>
      </c>
      <c r="G6" s="6" t="str">
        <f>IF(H6="x",[1]Feuil1!F33,"")</f>
        <v/>
      </c>
      <c r="H6" s="36"/>
    </row>
    <row r="7" spans="1:8" x14ac:dyDescent="0.2">
      <c r="A7" s="167" t="s">
        <v>9</v>
      </c>
      <c r="B7" s="167"/>
      <c r="C7" s="167"/>
      <c r="D7" s="167"/>
      <c r="E7" s="167"/>
      <c r="F7" s="5">
        <v>1.2500000000000001E-2</v>
      </c>
      <c r="G7" s="6" t="str">
        <f>IF(H7="x",[1]Feuil1!F40,"")</f>
        <v/>
      </c>
      <c r="H7" s="36"/>
    </row>
    <row r="8" spans="1:8" x14ac:dyDescent="0.2">
      <c r="A8" s="167" t="s">
        <v>10</v>
      </c>
      <c r="B8" s="167"/>
      <c r="C8" s="167"/>
      <c r="D8" s="167"/>
      <c r="E8" s="167"/>
      <c r="F8" s="5">
        <v>9.7222222222222224E-3</v>
      </c>
      <c r="G8" s="6" t="str">
        <f>IF(H8="x",[1]Feuil1!F45,"")</f>
        <v/>
      </c>
      <c r="H8" s="36"/>
    </row>
    <row r="9" spans="1:8" x14ac:dyDescent="0.2">
      <c r="A9" s="169" t="s">
        <v>11</v>
      </c>
      <c r="B9" s="169"/>
      <c r="C9" s="169"/>
      <c r="D9" s="169"/>
      <c r="E9" s="169"/>
      <c r="F9" s="12"/>
      <c r="G9" s="11"/>
      <c r="H9" s="39"/>
    </row>
    <row r="10" spans="1:8" x14ac:dyDescent="0.2">
      <c r="A10" s="167" t="s">
        <v>12</v>
      </c>
      <c r="B10" s="167"/>
      <c r="C10" s="167"/>
      <c r="D10" s="167"/>
      <c r="E10" s="167"/>
      <c r="F10" s="5">
        <v>1.0416666666666666E-2</v>
      </c>
      <c r="G10" s="6" t="str">
        <f>IF(H10="x",[1]Feuil1!F51,"")</f>
        <v/>
      </c>
      <c r="H10" s="36"/>
    </row>
    <row r="11" spans="1:8" x14ac:dyDescent="0.2">
      <c r="A11" s="167" t="s">
        <v>13</v>
      </c>
      <c r="B11" s="167"/>
      <c r="C11" s="167"/>
      <c r="D11" s="167"/>
      <c r="E11" s="167"/>
      <c r="F11" s="5">
        <v>1.5277777777777777E-2</v>
      </c>
      <c r="G11" s="6" t="str">
        <f>IF(H11="x",[1]Feuil1!F59,"")</f>
        <v/>
      </c>
      <c r="H11" s="36"/>
    </row>
    <row r="12" spans="1:8" x14ac:dyDescent="0.2">
      <c r="A12" s="167" t="s">
        <v>14</v>
      </c>
      <c r="B12" s="167"/>
      <c r="C12" s="167"/>
      <c r="D12" s="167"/>
      <c r="E12" s="167"/>
      <c r="F12" s="5">
        <v>1.2499999999999999E-2</v>
      </c>
      <c r="G12" s="6" t="str">
        <f>IF(H12="x",[1]Feuil1!F63,"")</f>
        <v/>
      </c>
      <c r="H12" s="36"/>
    </row>
    <row r="13" spans="1:8" x14ac:dyDescent="0.2">
      <c r="A13" s="169" t="s">
        <v>15</v>
      </c>
      <c r="B13" s="169"/>
      <c r="C13" s="169"/>
      <c r="D13" s="169"/>
      <c r="E13" s="169"/>
      <c r="F13" s="12"/>
      <c r="G13" s="11"/>
      <c r="H13" s="39"/>
    </row>
    <row r="14" spans="1:8" x14ac:dyDescent="0.2">
      <c r="A14" s="167" t="s">
        <v>16</v>
      </c>
      <c r="B14" s="167"/>
      <c r="C14" s="167"/>
      <c r="D14" s="167"/>
      <c r="E14" s="167"/>
      <c r="F14" s="5">
        <v>1.5972222222222224E-2</v>
      </c>
      <c r="G14" s="6" t="str">
        <f>IF(H14="x",[1]Feuil1!F74,"")</f>
        <v/>
      </c>
      <c r="H14" s="36"/>
    </row>
    <row r="15" spans="1:8" x14ac:dyDescent="0.2">
      <c r="A15" s="169" t="s">
        <v>17</v>
      </c>
      <c r="B15" s="169"/>
      <c r="C15" s="169"/>
      <c r="D15" s="169"/>
      <c r="E15" s="169"/>
      <c r="F15" s="12"/>
      <c r="G15" s="11"/>
      <c r="H15" s="39"/>
    </row>
    <row r="16" spans="1:8" x14ac:dyDescent="0.2">
      <c r="A16" s="167" t="s">
        <v>18</v>
      </c>
      <c r="B16" s="167"/>
      <c r="C16" s="167"/>
      <c r="D16" s="167"/>
      <c r="E16" s="167"/>
      <c r="F16" s="5">
        <v>2.6388888888888889E-2</v>
      </c>
      <c r="G16" s="6" t="str">
        <f>IF(H16="x",[1]Feuil1!F83,"")</f>
        <v/>
      </c>
      <c r="H16" s="36"/>
    </row>
    <row r="17" spans="1:8" x14ac:dyDescent="0.2">
      <c r="A17" s="167" t="s">
        <v>19</v>
      </c>
      <c r="B17" s="167"/>
      <c r="C17" s="167"/>
      <c r="D17" s="167"/>
      <c r="E17" s="167"/>
      <c r="F17" s="5">
        <v>2.4305555555555556E-2</v>
      </c>
      <c r="G17" s="6" t="str">
        <f>IF(H17="x",[1]Feuil1!F91,"")</f>
        <v/>
      </c>
      <c r="H17" s="36"/>
    </row>
    <row r="18" spans="1:8" x14ac:dyDescent="0.2">
      <c r="A18" s="167" t="s">
        <v>20</v>
      </c>
      <c r="B18" s="167"/>
      <c r="C18" s="167"/>
      <c r="D18" s="167"/>
      <c r="E18" s="167"/>
      <c r="F18" s="5">
        <v>2.6388888888888889E-2</v>
      </c>
      <c r="G18" s="41"/>
      <c r="H18" s="36"/>
    </row>
    <row r="19" spans="1:8" x14ac:dyDescent="0.2">
      <c r="A19" s="167" t="s">
        <v>21</v>
      </c>
      <c r="B19" s="167"/>
      <c r="C19" s="167"/>
      <c r="D19" s="167"/>
      <c r="E19" s="167"/>
      <c r="F19" s="5">
        <v>2.6388888888888889E-2</v>
      </c>
      <c r="G19" s="41"/>
      <c r="H19" s="36"/>
    </row>
    <row r="20" spans="1:8" x14ac:dyDescent="0.2">
      <c r="A20" s="167" t="s">
        <v>22</v>
      </c>
      <c r="B20" s="167"/>
      <c r="C20" s="167"/>
      <c r="D20" s="167"/>
      <c r="E20" s="167"/>
      <c r="F20" s="5">
        <v>2.4305555555555556E-2</v>
      </c>
      <c r="G20" s="41"/>
      <c r="H20" s="36"/>
    </row>
    <row r="21" spans="1:8" x14ac:dyDescent="0.2">
      <c r="A21" s="167" t="s">
        <v>23</v>
      </c>
      <c r="B21" s="167"/>
      <c r="C21" s="167"/>
      <c r="D21" s="167"/>
      <c r="E21" s="167"/>
      <c r="F21" s="5">
        <v>1.1805555555555555E-2</v>
      </c>
      <c r="G21" s="6" t="str">
        <f>IF(H21="x",[1]Feuil1!F124,"")</f>
        <v/>
      </c>
      <c r="H21" s="36"/>
    </row>
    <row r="22" spans="1:8" x14ac:dyDescent="0.2">
      <c r="A22" s="169" t="s">
        <v>24</v>
      </c>
      <c r="B22" s="169"/>
      <c r="C22" s="169"/>
      <c r="D22" s="169"/>
      <c r="E22" s="169"/>
      <c r="F22" s="12"/>
      <c r="G22" s="11"/>
      <c r="H22" s="39"/>
    </row>
    <row r="23" spans="1:8" x14ac:dyDescent="0.2">
      <c r="A23" s="167" t="s">
        <v>25</v>
      </c>
      <c r="B23" s="167"/>
      <c r="C23" s="167"/>
      <c r="D23" s="167"/>
      <c r="E23" s="167"/>
      <c r="F23" s="5">
        <v>1.2499999999999999E-2</v>
      </c>
      <c r="G23" s="6" t="str">
        <f>IF(H23="x",[1]Feuil1!F130,"")</f>
        <v/>
      </c>
      <c r="H23" s="36"/>
    </row>
    <row r="24" spans="1:8" x14ac:dyDescent="0.2">
      <c r="A24" s="167" t="s">
        <v>26</v>
      </c>
      <c r="B24" s="167"/>
      <c r="C24" s="167"/>
      <c r="D24" s="167"/>
      <c r="E24" s="167"/>
      <c r="F24" s="5">
        <v>2.7083333333333334E-2</v>
      </c>
      <c r="G24" s="41" t="str">
        <f>IF(H24="x",[1]Feuil1!F135,"")</f>
        <v/>
      </c>
      <c r="H24" s="36"/>
    </row>
    <row r="25" spans="1:8" x14ac:dyDescent="0.2">
      <c r="A25" s="167" t="s">
        <v>27</v>
      </c>
      <c r="B25" s="167"/>
      <c r="C25" s="167"/>
      <c r="D25" s="167"/>
      <c r="E25" s="167"/>
      <c r="F25" s="5">
        <v>1.9444444444444445E-2</v>
      </c>
      <c r="G25" s="41" t="str">
        <f>IF(H25="x",[1]Feuil1!F141,"")</f>
        <v/>
      </c>
      <c r="H25" s="36"/>
    </row>
    <row r="26" spans="1:8" x14ac:dyDescent="0.2">
      <c r="A26" s="167" t="s">
        <v>28</v>
      </c>
      <c r="B26" s="167"/>
      <c r="C26" s="167"/>
      <c r="D26" s="167"/>
      <c r="E26" s="167"/>
      <c r="F26" s="5">
        <v>1.8055555555555557E-2</v>
      </c>
      <c r="G26" s="41" t="str">
        <f>IF(H26="x",[1]Feuil1!F147,"")</f>
        <v/>
      </c>
      <c r="H26" s="36"/>
    </row>
    <row r="27" spans="1:8" x14ac:dyDescent="0.2">
      <c r="A27" s="167" t="s">
        <v>29</v>
      </c>
      <c r="B27" s="167"/>
      <c r="C27" s="167"/>
      <c r="D27" s="167"/>
      <c r="E27" s="167"/>
      <c r="F27" s="5">
        <v>2.6388888888888889E-2</v>
      </c>
      <c r="G27" s="6" t="str">
        <f>IF(H27="x",[1]Feuil1!F154,"")</f>
        <v/>
      </c>
      <c r="H27" s="36"/>
    </row>
    <row r="28" spans="1:8" x14ac:dyDescent="0.2">
      <c r="A28" s="167" t="s">
        <v>30</v>
      </c>
      <c r="B28" s="167"/>
      <c r="C28" s="167"/>
      <c r="D28" s="167"/>
      <c r="E28" s="167"/>
      <c r="F28" s="5">
        <v>3.472222222222222E-3</v>
      </c>
      <c r="G28" s="6" t="str">
        <f>IF(H28="x",[1]Feuil1!F161,"")</f>
        <v/>
      </c>
      <c r="H28" s="36"/>
    </row>
    <row r="29" spans="1:8" x14ac:dyDescent="0.2">
      <c r="A29" s="169" t="s">
        <v>31</v>
      </c>
      <c r="B29" s="169"/>
      <c r="C29" s="169"/>
      <c r="D29" s="169"/>
      <c r="E29" s="169"/>
      <c r="F29" s="12"/>
      <c r="G29" s="11"/>
      <c r="H29" s="39"/>
    </row>
    <row r="30" spans="1:8" x14ac:dyDescent="0.2">
      <c r="A30" s="167" t="s">
        <v>25</v>
      </c>
      <c r="B30" s="167"/>
      <c r="C30" s="167"/>
      <c r="D30" s="167"/>
      <c r="E30" s="167"/>
      <c r="F30" s="5">
        <v>9.0277777777777787E-3</v>
      </c>
      <c r="G30" s="6" t="str">
        <f>IF(H30="x",[1]Feuil1!F130,"")</f>
        <v/>
      </c>
      <c r="H30" s="36"/>
    </row>
    <row r="31" spans="1:8" x14ac:dyDescent="0.2">
      <c r="A31" s="167" t="s">
        <v>32</v>
      </c>
      <c r="B31" s="167"/>
      <c r="C31" s="167"/>
      <c r="D31" s="167"/>
      <c r="E31" s="167"/>
      <c r="F31" s="5">
        <v>1.2499999999999999E-2</v>
      </c>
      <c r="G31" s="41"/>
      <c r="H31" s="36"/>
    </row>
    <row r="32" spans="1:8" x14ac:dyDescent="0.2">
      <c r="A32" s="167" t="s">
        <v>33</v>
      </c>
      <c r="B32" s="167"/>
      <c r="C32" s="167"/>
      <c r="D32" s="167"/>
      <c r="E32" s="167"/>
      <c r="F32" s="5">
        <v>1.0416666666666666E-2</v>
      </c>
      <c r="G32" s="41"/>
      <c r="H32" s="36"/>
    </row>
    <row r="33" spans="1:8" x14ac:dyDescent="0.2">
      <c r="A33" s="167" t="s">
        <v>34</v>
      </c>
      <c r="B33" s="167"/>
      <c r="C33" s="167"/>
      <c r="D33" s="167"/>
      <c r="E33" s="167"/>
      <c r="F33" s="5">
        <v>1.5972222222222224E-2</v>
      </c>
      <c r="G33" s="41"/>
      <c r="H33" s="36"/>
    </row>
    <row r="34" spans="1:8" x14ac:dyDescent="0.2">
      <c r="A34" s="169" t="s">
        <v>35</v>
      </c>
      <c r="B34" s="169"/>
      <c r="C34" s="169"/>
      <c r="D34" s="169"/>
      <c r="E34" s="169"/>
      <c r="F34" s="12"/>
      <c r="G34" s="11"/>
      <c r="H34" s="39"/>
    </row>
    <row r="35" spans="1:8" x14ac:dyDescent="0.2">
      <c r="A35" s="167" t="s">
        <v>64</v>
      </c>
      <c r="B35" s="167"/>
      <c r="C35" s="167"/>
      <c r="D35" s="167"/>
      <c r="E35" s="167"/>
      <c r="F35" s="5">
        <v>1.3888888888888888E-2</v>
      </c>
      <c r="G35" s="41"/>
      <c r="H35" s="36"/>
    </row>
    <row r="36" spans="1:8" x14ac:dyDescent="0.2">
      <c r="A36" s="167" t="s">
        <v>44</v>
      </c>
      <c r="B36" s="167"/>
      <c r="C36" s="167"/>
      <c r="D36" s="167"/>
      <c r="E36" s="167"/>
      <c r="F36" s="5">
        <v>1.5277777777777777E-2</v>
      </c>
      <c r="G36" s="41" t="str">
        <f>IF(H36="x",[1]Feuil1!F186,"")</f>
        <v/>
      </c>
      <c r="H36" s="36"/>
    </row>
    <row r="37" spans="1:8" x14ac:dyDescent="0.2">
      <c r="A37" s="167" t="s">
        <v>36</v>
      </c>
      <c r="B37" s="167"/>
      <c r="C37" s="167"/>
      <c r="D37" s="167"/>
      <c r="E37" s="167"/>
      <c r="F37" s="5">
        <v>1.5277777777777777E-2</v>
      </c>
      <c r="G37" s="41"/>
      <c r="H37" s="36"/>
    </row>
    <row r="38" spans="1:8" x14ac:dyDescent="0.2">
      <c r="A38" s="167" t="s">
        <v>37</v>
      </c>
      <c r="B38" s="167"/>
      <c r="C38" s="167"/>
      <c r="D38" s="167"/>
      <c r="E38" s="167"/>
      <c r="F38" s="5">
        <v>5.5555555555555558E-3</v>
      </c>
      <c r="G38" s="41"/>
      <c r="H38" s="36"/>
    </row>
    <row r="39" spans="1:8" x14ac:dyDescent="0.2">
      <c r="A39" s="169" t="s">
        <v>38</v>
      </c>
      <c r="B39" s="169"/>
      <c r="C39" s="169"/>
      <c r="D39" s="169"/>
      <c r="E39" s="169"/>
      <c r="F39" s="12"/>
      <c r="G39" s="11"/>
      <c r="H39" s="39"/>
    </row>
    <row r="40" spans="1:8" ht="16" customHeight="1" x14ac:dyDescent="0.2">
      <c r="A40" s="170" t="s">
        <v>39</v>
      </c>
      <c r="B40" s="170"/>
      <c r="C40" s="170"/>
      <c r="D40" s="170"/>
      <c r="E40" s="170"/>
      <c r="F40" s="5">
        <v>1.9444444444444445E-2</v>
      </c>
      <c r="G40" s="176" t="str">
        <f>IF(H40="x",[1]Feuil1!F194,"")</f>
        <v/>
      </c>
      <c r="H40" s="36"/>
    </row>
    <row r="41" spans="1:8" ht="16" customHeight="1" x14ac:dyDescent="0.2">
      <c r="A41" s="170" t="s">
        <v>40</v>
      </c>
      <c r="B41" s="170"/>
      <c r="C41" s="170"/>
      <c r="D41" s="170"/>
      <c r="E41" s="170"/>
      <c r="F41" s="5">
        <v>2.9861111111111113E-2</v>
      </c>
      <c r="G41" s="176" t="str">
        <f>IF(H41="x",[1]Feuil1!F198,"")</f>
        <v/>
      </c>
      <c r="H41" s="36"/>
    </row>
    <row r="42" spans="1:8" ht="16" customHeight="1" x14ac:dyDescent="0.2">
      <c r="A42" s="170" t="s">
        <v>41</v>
      </c>
      <c r="B42" s="170"/>
      <c r="C42" s="170"/>
      <c r="D42" s="170"/>
      <c r="E42" s="170"/>
      <c r="F42" s="5">
        <v>2.9861111111111113E-2</v>
      </c>
      <c r="G42" s="176" t="str">
        <f>IF(H42="x",[1]Feuil1!F206,"")</f>
        <v/>
      </c>
      <c r="H42" s="36"/>
    </row>
    <row r="43" spans="1:8" ht="16" customHeight="1" x14ac:dyDescent="0.2">
      <c r="A43" s="170" t="s">
        <v>42</v>
      </c>
      <c r="B43" s="170"/>
      <c r="C43" s="170"/>
      <c r="D43" s="170"/>
      <c r="E43" s="170"/>
      <c r="F43" s="5">
        <v>3.6805555555555557E-2</v>
      </c>
      <c r="G43" s="176" t="str">
        <f>IF(H43="x",[1]Feuil1!F210,"")</f>
        <v/>
      </c>
      <c r="H43" s="36"/>
    </row>
    <row r="44" spans="1:8" x14ac:dyDescent="0.2">
      <c r="A44" s="174" t="s">
        <v>43</v>
      </c>
      <c r="B44" s="174"/>
      <c r="C44" s="174"/>
      <c r="D44" s="174"/>
      <c r="E44" s="175"/>
      <c r="F44" s="35"/>
      <c r="G44" s="3"/>
      <c r="H44" s="39"/>
    </row>
    <row r="45" spans="1:8" x14ac:dyDescent="0.2">
      <c r="A45" s="172" t="s">
        <v>44</v>
      </c>
      <c r="B45" s="172"/>
      <c r="C45" s="172"/>
      <c r="D45" s="172"/>
      <c r="E45" s="173"/>
      <c r="F45" s="32">
        <v>16.011111111111113</v>
      </c>
      <c r="G45" s="42"/>
      <c r="H45" s="36"/>
    </row>
    <row r="46" spans="1:8" x14ac:dyDescent="0.2">
      <c r="A46" s="172" t="s">
        <v>45</v>
      </c>
      <c r="B46" s="172"/>
      <c r="C46" s="172"/>
      <c r="D46" s="172"/>
      <c r="E46" s="173"/>
      <c r="F46" s="32">
        <v>16.013194444444444</v>
      </c>
      <c r="G46" s="42"/>
      <c r="H46" s="36"/>
    </row>
    <row r="47" spans="1:8" x14ac:dyDescent="0.2">
      <c r="A47" s="172" t="s">
        <v>55</v>
      </c>
      <c r="B47" s="172"/>
      <c r="C47" s="172"/>
      <c r="D47" s="172"/>
      <c r="E47" s="173"/>
      <c r="F47" s="33">
        <v>1.1805555555555555E-2</v>
      </c>
      <c r="G47" s="42"/>
      <c r="H47" s="36"/>
    </row>
    <row r="48" spans="1:8" x14ac:dyDescent="0.2">
      <c r="A48" s="172" t="s">
        <v>46</v>
      </c>
      <c r="B48" s="172"/>
      <c r="C48" s="172"/>
      <c r="D48" s="172"/>
      <c r="E48" s="173"/>
      <c r="F48" s="33">
        <v>9.7222222222222224E-3</v>
      </c>
      <c r="G48" s="42"/>
      <c r="H48" s="36"/>
    </row>
    <row r="49" spans="1:8" x14ac:dyDescent="0.2">
      <c r="A49" s="172" t="s">
        <v>56</v>
      </c>
      <c r="B49" s="172"/>
      <c r="C49" s="172"/>
      <c r="D49" s="172"/>
      <c r="E49" s="173"/>
      <c r="F49" s="33">
        <v>8.3333333333333332E-3</v>
      </c>
      <c r="G49" s="42"/>
      <c r="H49" s="36"/>
    </row>
    <row r="50" spans="1:8" x14ac:dyDescent="0.2">
      <c r="A50" s="172" t="s">
        <v>57</v>
      </c>
      <c r="B50" s="172"/>
      <c r="C50" s="172"/>
      <c r="D50" s="172"/>
      <c r="E50" s="173"/>
      <c r="F50" s="33">
        <v>1.0416666666666666E-2</v>
      </c>
      <c r="G50" s="42"/>
      <c r="H50" s="36"/>
    </row>
    <row r="51" spans="1:8" x14ac:dyDescent="0.2">
      <c r="A51" s="172" t="s">
        <v>47</v>
      </c>
      <c r="B51" s="172"/>
      <c r="C51" s="172"/>
      <c r="D51" s="172"/>
      <c r="E51" s="173"/>
      <c r="F51" s="33">
        <v>6.9444444444444441E-3</v>
      </c>
      <c r="G51" s="42"/>
      <c r="H51" s="36"/>
    </row>
    <row r="52" spans="1:8" x14ac:dyDescent="0.2">
      <c r="A52" s="172" t="s">
        <v>48</v>
      </c>
      <c r="B52" s="172"/>
      <c r="C52" s="172"/>
      <c r="D52" s="172"/>
      <c r="E52" s="173"/>
      <c r="F52" s="33">
        <v>1.0416666666666666E-2</v>
      </c>
      <c r="G52" s="42"/>
      <c r="H52" s="36"/>
    </row>
    <row r="53" spans="1:8" x14ac:dyDescent="0.2">
      <c r="A53" s="172" t="s">
        <v>49</v>
      </c>
      <c r="B53" s="172"/>
      <c r="C53" s="172"/>
      <c r="D53" s="172"/>
      <c r="E53" s="173"/>
      <c r="F53" s="33">
        <v>8.3333333333333332E-3</v>
      </c>
      <c r="G53" s="42"/>
      <c r="H53" s="36"/>
    </row>
    <row r="54" spans="1:8" x14ac:dyDescent="0.2">
      <c r="A54" s="169" t="s">
        <v>58</v>
      </c>
      <c r="B54" s="169"/>
      <c r="C54" s="169"/>
      <c r="D54" s="169"/>
      <c r="E54" s="169"/>
      <c r="F54" s="35"/>
      <c r="G54" s="8"/>
      <c r="H54" s="39"/>
    </row>
    <row r="55" spans="1:8" x14ac:dyDescent="0.2">
      <c r="A55" s="167" t="s">
        <v>59</v>
      </c>
      <c r="B55" s="167"/>
      <c r="C55" s="167"/>
      <c r="D55" s="167"/>
      <c r="E55" s="167"/>
      <c r="F55" s="33">
        <v>1.9444444444444445E-2</v>
      </c>
      <c r="G55" s="6" t="str">
        <f>IF(H55="x",[1]Feuil1!F215,"")</f>
        <v/>
      </c>
      <c r="H55" s="38"/>
    </row>
    <row r="56" spans="1:8" x14ac:dyDescent="0.2">
      <c r="A56" s="169" t="s">
        <v>60</v>
      </c>
      <c r="B56" s="169"/>
      <c r="C56" s="169"/>
      <c r="D56" s="169"/>
      <c r="E56" s="169"/>
      <c r="F56" s="35"/>
      <c r="G56" s="8"/>
      <c r="H56" s="37"/>
    </row>
    <row r="57" spans="1:8" x14ac:dyDescent="0.2">
      <c r="A57" s="167" t="s">
        <v>63</v>
      </c>
      <c r="B57" s="167"/>
      <c r="C57" s="167"/>
      <c r="D57" s="167"/>
      <c r="E57" s="167"/>
      <c r="F57" s="33">
        <v>3.6805555555555557E-2</v>
      </c>
      <c r="G57" s="6" t="str">
        <f>IF(H57="x",[1]Feuil1!F220,"")</f>
        <v/>
      </c>
      <c r="H57" s="38"/>
    </row>
    <row r="58" spans="1:8" x14ac:dyDescent="0.2">
      <c r="A58" s="169" t="s">
        <v>61</v>
      </c>
      <c r="B58" s="169"/>
      <c r="C58" s="169"/>
      <c r="D58" s="169"/>
      <c r="E58" s="169"/>
      <c r="F58" s="35"/>
      <c r="G58" s="8"/>
      <c r="H58" s="37"/>
    </row>
    <row r="59" spans="1:8" ht="17" thickBot="1" x14ac:dyDescent="0.25">
      <c r="A59" s="167" t="s">
        <v>62</v>
      </c>
      <c r="B59" s="167"/>
      <c r="C59" s="167"/>
      <c r="D59" s="167"/>
      <c r="E59" s="167"/>
      <c r="F59" s="33">
        <v>1.6666666666666666E-2</v>
      </c>
      <c r="G59" s="6" t="str">
        <f>IF(H59="x",[1]Feuil1!F226,"")</f>
        <v/>
      </c>
      <c r="H59" s="36"/>
    </row>
    <row r="60" spans="1:8" ht="17" thickBot="1" x14ac:dyDescent="0.25">
      <c r="A60" s="31"/>
      <c r="B60" s="31"/>
      <c r="C60" s="31"/>
      <c r="D60" s="31"/>
      <c r="E60" s="31"/>
      <c r="F60" s="40">
        <f>SUMIF(H3:H59,"x",F3:F59)</f>
        <v>0</v>
      </c>
      <c r="G60" s="34">
        <f>SUM(G3:G59)</f>
        <v>0</v>
      </c>
      <c r="H60" s="31"/>
    </row>
  </sheetData>
  <mergeCells count="59">
    <mergeCell ref="A57:E57"/>
    <mergeCell ref="A58:E58"/>
    <mergeCell ref="A59:E59"/>
    <mergeCell ref="A52:E52"/>
    <mergeCell ref="A53:E53"/>
    <mergeCell ref="A54:E54"/>
    <mergeCell ref="A55:E55"/>
    <mergeCell ref="A56:E56"/>
    <mergeCell ref="A49:E49"/>
    <mergeCell ref="A50:E50"/>
    <mergeCell ref="A51:E51"/>
    <mergeCell ref="A43:E43"/>
    <mergeCell ref="A44:E44"/>
    <mergeCell ref="A45:E45"/>
    <mergeCell ref="A46:E46"/>
    <mergeCell ref="A47:E47"/>
    <mergeCell ref="A48:E48"/>
    <mergeCell ref="A42:E42"/>
    <mergeCell ref="A31:E31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A30:E30"/>
    <mergeCell ref="A19:E19"/>
    <mergeCell ref="A20:E20"/>
    <mergeCell ref="A21:E21"/>
    <mergeCell ref="A22:E22"/>
    <mergeCell ref="A23:E23"/>
    <mergeCell ref="A24:E24"/>
    <mergeCell ref="A25:E25"/>
    <mergeCell ref="A26:E26"/>
    <mergeCell ref="A27:E27"/>
    <mergeCell ref="A28:E28"/>
    <mergeCell ref="A29:E29"/>
    <mergeCell ref="A18:E18"/>
    <mergeCell ref="A7:E7"/>
    <mergeCell ref="A8:E8"/>
    <mergeCell ref="A9:E9"/>
    <mergeCell ref="A10:E10"/>
    <mergeCell ref="A11:E11"/>
    <mergeCell ref="A12:E12"/>
    <mergeCell ref="A13:E13"/>
    <mergeCell ref="A14:E14"/>
    <mergeCell ref="A15:E15"/>
    <mergeCell ref="A16:E16"/>
    <mergeCell ref="A17:E17"/>
    <mergeCell ref="A6:E6"/>
    <mergeCell ref="A1:H1"/>
    <mergeCell ref="A2:E2"/>
    <mergeCell ref="A3:E3"/>
    <mergeCell ref="A4:E4"/>
    <mergeCell ref="A5:E5"/>
  </mergeCells>
  <conditionalFormatting sqref="H3:H54">
    <cfRule type="containsText" dxfId="95" priority="3" operator="containsText" text="x">
      <formula>NOT(ISERROR(SEARCH("x",H3)))</formula>
    </cfRule>
  </conditionalFormatting>
  <conditionalFormatting sqref="G5 G22 G39 G34 G29 G15 G13 G9">
    <cfRule type="cellIs" dxfId="94" priority="4" operator="greaterThan">
      <formula>0</formula>
    </cfRule>
  </conditionalFormatting>
  <conditionalFormatting sqref="G44:G54 G56 G58">
    <cfRule type="cellIs" dxfId="93" priority="2" operator="greaterThan">
      <formula>0</formula>
    </cfRule>
  </conditionalFormatting>
  <conditionalFormatting sqref="H55:H59">
    <cfRule type="containsText" dxfId="92" priority="1" operator="containsText" text="X">
      <formula>NOT(ISERROR(SEARCH("X",H55)))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MARJ_1">
                <anchor moveWithCells="1" sizeWithCells="1">
                  <from>
                    <xdr:col>7</xdr:col>
                    <xdr:colOff>139700</xdr:colOff>
                    <xdr:row>59</xdr:row>
                    <xdr:rowOff>63500</xdr:rowOff>
                  </from>
                  <to>
                    <xdr:col>9</xdr:col>
                    <xdr:colOff>12700</xdr:colOff>
                    <xdr:row>61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885679-FB15-D84A-816A-4CEF83A5F4FE}">
  <sheetPr codeName="Feuil3"/>
  <dimension ref="A1:J62"/>
  <sheetViews>
    <sheetView topLeftCell="A33" workbookViewId="0">
      <selection activeCell="F60" sqref="F60"/>
    </sheetView>
  </sheetViews>
  <sheetFormatPr baseColWidth="10" defaultRowHeight="16" x14ac:dyDescent="0.2"/>
  <sheetData>
    <row r="1" spans="1:10" ht="29" x14ac:dyDescent="0.35">
      <c r="A1" s="168" t="s">
        <v>65</v>
      </c>
      <c r="B1" s="168"/>
      <c r="C1" s="168"/>
      <c r="D1" s="168"/>
      <c r="E1" s="168"/>
      <c r="F1" s="168"/>
      <c r="G1" s="168"/>
      <c r="H1" s="168"/>
      <c r="I1" s="51"/>
      <c r="J1" s="51"/>
    </row>
    <row r="2" spans="1:10" x14ac:dyDescent="0.2">
      <c r="A2" s="169" t="s">
        <v>3</v>
      </c>
      <c r="B2" s="169"/>
      <c r="C2" s="169"/>
      <c r="D2" s="169"/>
      <c r="E2" s="169"/>
      <c r="F2" s="3" t="s">
        <v>4</v>
      </c>
      <c r="G2" s="4" t="s">
        <v>5</v>
      </c>
      <c r="H2" s="3" t="s">
        <v>6</v>
      </c>
      <c r="I2" s="51"/>
      <c r="J2" s="51"/>
    </row>
    <row r="3" spans="1:10" ht="16" customHeight="1" x14ac:dyDescent="0.2">
      <c r="A3" s="170" t="s">
        <v>53</v>
      </c>
      <c r="B3" s="170"/>
      <c r="C3" s="170"/>
      <c r="D3" s="170"/>
      <c r="E3" s="170"/>
      <c r="F3" s="5">
        <v>4.6527777777777779E-2</v>
      </c>
      <c r="G3" s="6" t="str">
        <f>IF(H3="x",[1]Feuil1!F10,"")</f>
        <v/>
      </c>
      <c r="H3" s="36"/>
      <c r="I3" s="51"/>
      <c r="J3" s="51"/>
    </row>
    <row r="4" spans="1:10" ht="16" customHeight="1" x14ac:dyDescent="0.2">
      <c r="A4" s="170" t="s">
        <v>54</v>
      </c>
      <c r="B4" s="170"/>
      <c r="C4" s="170"/>
      <c r="D4" s="170"/>
      <c r="E4" s="171"/>
      <c r="F4" s="5">
        <v>6.6666666666666666E-2</v>
      </c>
      <c r="G4" s="6">
        <f>IF(H4="x",[1]Feuil1!F27,"")</f>
        <v>27.978100000000001</v>
      </c>
      <c r="H4" s="36" t="s">
        <v>6</v>
      </c>
      <c r="I4" s="51"/>
      <c r="J4" s="51"/>
    </row>
    <row r="5" spans="1:10" x14ac:dyDescent="0.2">
      <c r="A5" s="169" t="s">
        <v>7</v>
      </c>
      <c r="B5" s="169"/>
      <c r="C5" s="169"/>
      <c r="D5" s="169"/>
      <c r="E5" s="169"/>
      <c r="F5" s="12"/>
      <c r="G5" s="9"/>
      <c r="H5" s="39"/>
      <c r="I5" s="51"/>
      <c r="J5" s="51"/>
    </row>
    <row r="6" spans="1:10" x14ac:dyDescent="0.2">
      <c r="A6" s="167" t="s">
        <v>8</v>
      </c>
      <c r="B6" s="167"/>
      <c r="C6" s="167"/>
      <c r="D6" s="167"/>
      <c r="E6" s="167"/>
      <c r="F6" s="5">
        <v>2.013888888888889E-2</v>
      </c>
      <c r="G6" s="6">
        <f>IF(H6="x",[1]Feuil1!F33,"")</f>
        <v>23.24</v>
      </c>
      <c r="H6" s="36" t="s">
        <v>6</v>
      </c>
      <c r="I6" s="51"/>
      <c r="J6" s="51"/>
    </row>
    <row r="7" spans="1:10" x14ac:dyDescent="0.2">
      <c r="A7" s="167" t="s">
        <v>9</v>
      </c>
      <c r="B7" s="167"/>
      <c r="C7" s="167"/>
      <c r="D7" s="167"/>
      <c r="E7" s="167"/>
      <c r="F7" s="5">
        <v>1.2500000000000001E-2</v>
      </c>
      <c r="G7" s="6" t="str">
        <f>IF(H7="x",[1]Feuil1!F40,"")</f>
        <v/>
      </c>
      <c r="H7" s="36"/>
      <c r="I7" s="51"/>
      <c r="J7" s="51"/>
    </row>
    <row r="8" spans="1:10" x14ac:dyDescent="0.2">
      <c r="A8" s="167" t="s">
        <v>10</v>
      </c>
      <c r="B8" s="167"/>
      <c r="C8" s="167"/>
      <c r="D8" s="167"/>
      <c r="E8" s="167"/>
      <c r="F8" s="5">
        <v>9.7222222222222224E-3</v>
      </c>
      <c r="G8" s="6" t="str">
        <f>IF(H8="x",[1]Feuil1!F45,"")</f>
        <v/>
      </c>
      <c r="H8" s="36"/>
      <c r="I8" s="51"/>
      <c r="J8" s="51"/>
    </row>
    <row r="9" spans="1:10" x14ac:dyDescent="0.2">
      <c r="A9" s="169" t="s">
        <v>11</v>
      </c>
      <c r="B9" s="169"/>
      <c r="C9" s="169"/>
      <c r="D9" s="169"/>
      <c r="E9" s="169"/>
      <c r="F9" s="12"/>
      <c r="G9" s="11"/>
      <c r="H9" s="39"/>
      <c r="I9" s="51"/>
      <c r="J9" s="51"/>
    </row>
    <row r="10" spans="1:10" x14ac:dyDescent="0.2">
      <c r="A10" s="167" t="s">
        <v>12</v>
      </c>
      <c r="B10" s="167"/>
      <c r="C10" s="167"/>
      <c r="D10" s="167"/>
      <c r="E10" s="167"/>
      <c r="F10" s="5">
        <v>1.0416666666666666E-2</v>
      </c>
      <c r="G10" s="6" t="str">
        <f>IF(H10="x",[1]Feuil1!F51,"")</f>
        <v/>
      </c>
      <c r="H10" s="36"/>
      <c r="I10" s="51"/>
      <c r="J10" s="51"/>
    </row>
    <row r="11" spans="1:10" x14ac:dyDescent="0.2">
      <c r="A11" s="167" t="s">
        <v>13</v>
      </c>
      <c r="B11" s="167"/>
      <c r="C11" s="167"/>
      <c r="D11" s="167"/>
      <c r="E11" s="167"/>
      <c r="F11" s="5">
        <v>1.5277777777777777E-2</v>
      </c>
      <c r="G11" s="6">
        <f>IF(H11="x",[1]Feuil1!F59,"")</f>
        <v>52.254000000000005</v>
      </c>
      <c r="H11" s="36" t="s">
        <v>6</v>
      </c>
      <c r="I11" s="51"/>
      <c r="J11" s="51"/>
    </row>
    <row r="12" spans="1:10" x14ac:dyDescent="0.2">
      <c r="A12" s="167" t="s">
        <v>14</v>
      </c>
      <c r="B12" s="167"/>
      <c r="C12" s="167"/>
      <c r="D12" s="167"/>
      <c r="E12" s="167"/>
      <c r="F12" s="5">
        <v>1.2499999999999999E-2</v>
      </c>
      <c r="G12" s="6" t="str">
        <f>IF(H12="x",[1]Feuil1!F63,"")</f>
        <v/>
      </c>
      <c r="H12" s="36"/>
      <c r="I12" s="51"/>
      <c r="J12" s="51"/>
    </row>
    <row r="13" spans="1:10" x14ac:dyDescent="0.2">
      <c r="A13" s="169" t="s">
        <v>15</v>
      </c>
      <c r="B13" s="169"/>
      <c r="C13" s="169"/>
      <c r="D13" s="169"/>
      <c r="E13" s="169"/>
      <c r="F13" s="12"/>
      <c r="G13" s="11"/>
      <c r="H13" s="39"/>
      <c r="I13" s="51"/>
      <c r="J13" s="51"/>
    </row>
    <row r="14" spans="1:10" x14ac:dyDescent="0.2">
      <c r="A14" s="167" t="s">
        <v>16</v>
      </c>
      <c r="B14" s="167"/>
      <c r="C14" s="167"/>
      <c r="D14" s="167"/>
      <c r="E14" s="167"/>
      <c r="F14" s="5">
        <v>1.5972222222222224E-2</v>
      </c>
      <c r="G14" s="6">
        <f>IF(H14="x",[1]Feuil1!F74,"")</f>
        <v>106.6258</v>
      </c>
      <c r="H14" s="36" t="s">
        <v>6</v>
      </c>
      <c r="I14" s="51"/>
      <c r="J14" s="51"/>
    </row>
    <row r="15" spans="1:10" x14ac:dyDescent="0.2">
      <c r="A15" s="169" t="s">
        <v>17</v>
      </c>
      <c r="B15" s="169"/>
      <c r="C15" s="169"/>
      <c r="D15" s="169"/>
      <c r="E15" s="169"/>
      <c r="F15" s="12"/>
      <c r="G15" s="11"/>
      <c r="H15" s="39"/>
      <c r="I15" s="51"/>
      <c r="J15" s="51"/>
    </row>
    <row r="16" spans="1:10" x14ac:dyDescent="0.2">
      <c r="A16" s="167" t="s">
        <v>18</v>
      </c>
      <c r="B16" s="167"/>
      <c r="C16" s="167"/>
      <c r="D16" s="167"/>
      <c r="E16" s="167"/>
      <c r="F16" s="5">
        <v>2.6388888888888889E-2</v>
      </c>
      <c r="G16" s="6" t="str">
        <f>IF(H16="x",[1]Feuil1!F83,"")</f>
        <v/>
      </c>
      <c r="H16" s="36"/>
      <c r="I16" s="51"/>
      <c r="J16" s="51"/>
    </row>
    <row r="17" spans="1:10" x14ac:dyDescent="0.2">
      <c r="A17" s="167" t="s">
        <v>19</v>
      </c>
      <c r="B17" s="167"/>
      <c r="C17" s="167"/>
      <c r="D17" s="167"/>
      <c r="E17" s="167"/>
      <c r="F17" s="5">
        <v>2.4305555555555556E-2</v>
      </c>
      <c r="G17" s="6" t="str">
        <f>IF(H17="x",[1]Feuil1!F91,"")</f>
        <v/>
      </c>
      <c r="H17" s="36"/>
      <c r="I17" s="51"/>
      <c r="J17" s="51"/>
    </row>
    <row r="18" spans="1:10" x14ac:dyDescent="0.2">
      <c r="A18" s="167" t="s">
        <v>20</v>
      </c>
      <c r="B18" s="167"/>
      <c r="C18" s="167"/>
      <c r="D18" s="167"/>
      <c r="E18" s="167"/>
      <c r="F18" s="5">
        <v>2.6388888888888889E-2</v>
      </c>
      <c r="G18" s="41"/>
      <c r="H18" s="36"/>
      <c r="I18" s="51"/>
      <c r="J18" s="51"/>
    </row>
    <row r="19" spans="1:10" x14ac:dyDescent="0.2">
      <c r="A19" s="167" t="s">
        <v>21</v>
      </c>
      <c r="B19" s="167"/>
      <c r="C19" s="167"/>
      <c r="D19" s="167"/>
      <c r="E19" s="167"/>
      <c r="F19" s="5">
        <v>2.6388888888888889E-2</v>
      </c>
      <c r="G19" s="41"/>
      <c r="H19" s="36"/>
      <c r="I19" s="51"/>
      <c r="J19" s="51"/>
    </row>
    <row r="20" spans="1:10" x14ac:dyDescent="0.2">
      <c r="A20" s="167" t="s">
        <v>22</v>
      </c>
      <c r="B20" s="167"/>
      <c r="C20" s="167"/>
      <c r="D20" s="167"/>
      <c r="E20" s="167"/>
      <c r="F20" s="5">
        <v>2.4305555555555556E-2</v>
      </c>
      <c r="G20" s="41"/>
      <c r="H20" s="36"/>
      <c r="I20" s="51"/>
      <c r="J20" s="51"/>
    </row>
    <row r="21" spans="1:10" x14ac:dyDescent="0.2">
      <c r="A21" s="167" t="s">
        <v>23</v>
      </c>
      <c r="B21" s="167"/>
      <c r="C21" s="167"/>
      <c r="D21" s="167"/>
      <c r="E21" s="167"/>
      <c r="F21" s="5">
        <v>1.1805555555555555E-2</v>
      </c>
      <c r="G21" s="6">
        <f>IF(H21="x",[1]Feuil1!F124,"")</f>
        <v>112.64866666666668</v>
      </c>
      <c r="H21" s="36" t="s">
        <v>6</v>
      </c>
      <c r="I21" s="51"/>
      <c r="J21" s="51"/>
    </row>
    <row r="22" spans="1:10" x14ac:dyDescent="0.2">
      <c r="A22" s="169" t="s">
        <v>24</v>
      </c>
      <c r="B22" s="169"/>
      <c r="C22" s="169"/>
      <c r="D22" s="169"/>
      <c r="E22" s="169"/>
      <c r="F22" s="12"/>
      <c r="G22" s="11"/>
      <c r="H22" s="39"/>
      <c r="I22" s="51"/>
      <c r="J22" s="51"/>
    </row>
    <row r="23" spans="1:10" x14ac:dyDescent="0.2">
      <c r="A23" s="167" t="s">
        <v>25</v>
      </c>
      <c r="B23" s="167"/>
      <c r="C23" s="167"/>
      <c r="D23" s="167"/>
      <c r="E23" s="167"/>
      <c r="F23" s="5">
        <v>1.2499999999999999E-2</v>
      </c>
      <c r="G23" s="6" t="str">
        <f>IF(H23="x",[1]Feuil1!F130,"")</f>
        <v/>
      </c>
      <c r="H23" s="36"/>
      <c r="I23" s="51"/>
      <c r="J23" s="51"/>
    </row>
    <row r="24" spans="1:10" x14ac:dyDescent="0.2">
      <c r="A24" s="167" t="s">
        <v>26</v>
      </c>
      <c r="B24" s="167"/>
      <c r="C24" s="167"/>
      <c r="D24" s="167"/>
      <c r="E24" s="167"/>
      <c r="F24" s="5">
        <v>2.7083333333333334E-2</v>
      </c>
      <c r="G24" s="41" t="str">
        <f>IF(H24="x",[1]Feuil1!F135,"")</f>
        <v/>
      </c>
      <c r="H24" s="36"/>
      <c r="I24" s="51"/>
      <c r="J24" s="51"/>
    </row>
    <row r="25" spans="1:10" x14ac:dyDescent="0.2">
      <c r="A25" s="167" t="s">
        <v>27</v>
      </c>
      <c r="B25" s="167"/>
      <c r="C25" s="167"/>
      <c r="D25" s="167"/>
      <c r="E25" s="167"/>
      <c r="F25" s="5">
        <v>1.9444444444444445E-2</v>
      </c>
      <c r="G25" s="41" t="str">
        <f>IF(H25="x",[1]Feuil1!F141,"")</f>
        <v/>
      </c>
      <c r="H25" s="36"/>
      <c r="I25" s="51"/>
      <c r="J25" s="51"/>
    </row>
    <row r="26" spans="1:10" x14ac:dyDescent="0.2">
      <c r="A26" s="167" t="s">
        <v>28</v>
      </c>
      <c r="B26" s="167"/>
      <c r="C26" s="167"/>
      <c r="D26" s="167"/>
      <c r="E26" s="167"/>
      <c r="F26" s="5">
        <v>1.8055555555555557E-2</v>
      </c>
      <c r="G26" s="41" t="str">
        <f>IF(H26="x",[1]Feuil1!F147,"")</f>
        <v/>
      </c>
      <c r="H26" s="36"/>
      <c r="I26" s="51"/>
      <c r="J26" s="51"/>
    </row>
    <row r="27" spans="1:10" x14ac:dyDescent="0.2">
      <c r="A27" s="167" t="s">
        <v>29</v>
      </c>
      <c r="B27" s="167"/>
      <c r="C27" s="167"/>
      <c r="D27" s="167"/>
      <c r="E27" s="167"/>
      <c r="F27" s="5">
        <v>2.6388888888888889E-2</v>
      </c>
      <c r="G27" s="6" t="str">
        <f>IF(H27="x",[1]Feuil1!F154,"")</f>
        <v/>
      </c>
      <c r="H27" s="36"/>
      <c r="I27" s="51"/>
      <c r="J27" s="51"/>
    </row>
    <row r="28" spans="1:10" x14ac:dyDescent="0.2">
      <c r="A28" s="167" t="s">
        <v>30</v>
      </c>
      <c r="B28" s="167"/>
      <c r="C28" s="167"/>
      <c r="D28" s="167"/>
      <c r="E28" s="167"/>
      <c r="F28" s="5">
        <v>3.472222222222222E-3</v>
      </c>
      <c r="G28" s="6">
        <f>IF(H28="x",[1]Feuil1!F161,"")</f>
        <v>9.7520333333333298</v>
      </c>
      <c r="H28" s="36" t="s">
        <v>6</v>
      </c>
      <c r="I28" s="51"/>
      <c r="J28" s="51"/>
    </row>
    <row r="29" spans="1:10" x14ac:dyDescent="0.2">
      <c r="A29" s="169" t="s">
        <v>31</v>
      </c>
      <c r="B29" s="169"/>
      <c r="C29" s="169"/>
      <c r="D29" s="169"/>
      <c r="E29" s="169"/>
      <c r="F29" s="12"/>
      <c r="G29" s="11"/>
      <c r="H29" s="39"/>
      <c r="I29" s="51"/>
      <c r="J29" s="51"/>
    </row>
    <row r="30" spans="1:10" x14ac:dyDescent="0.2">
      <c r="A30" s="167" t="s">
        <v>25</v>
      </c>
      <c r="B30" s="167"/>
      <c r="C30" s="167"/>
      <c r="D30" s="167"/>
      <c r="E30" s="167"/>
      <c r="F30" s="5">
        <v>9.0277777777777787E-3</v>
      </c>
      <c r="G30" s="6" t="str">
        <f>IF(H30="x",[1]Feuil1!F130,"")</f>
        <v/>
      </c>
      <c r="H30" s="36"/>
      <c r="I30" s="51"/>
      <c r="J30" s="51"/>
    </row>
    <row r="31" spans="1:10" x14ac:dyDescent="0.2">
      <c r="A31" s="167" t="s">
        <v>32</v>
      </c>
      <c r="B31" s="167"/>
      <c r="C31" s="167"/>
      <c r="D31" s="167"/>
      <c r="E31" s="167"/>
      <c r="F31" s="5">
        <v>1.2499999999999999E-2</v>
      </c>
      <c r="G31" s="41"/>
      <c r="H31" s="36"/>
      <c r="I31" s="51"/>
      <c r="J31" s="51"/>
    </row>
    <row r="32" spans="1:10" x14ac:dyDescent="0.2">
      <c r="A32" s="167" t="s">
        <v>33</v>
      </c>
      <c r="B32" s="167"/>
      <c r="C32" s="167"/>
      <c r="D32" s="167"/>
      <c r="E32" s="167"/>
      <c r="F32" s="5">
        <v>1.0416666666666666E-2</v>
      </c>
      <c r="G32" s="41"/>
      <c r="H32" s="36"/>
      <c r="I32" s="51"/>
      <c r="J32" s="51"/>
    </row>
    <row r="33" spans="1:10" x14ac:dyDescent="0.2">
      <c r="A33" s="167" t="s">
        <v>34</v>
      </c>
      <c r="B33" s="167"/>
      <c r="C33" s="167"/>
      <c r="D33" s="167"/>
      <c r="E33" s="167"/>
      <c r="F33" s="5">
        <v>1.5972222222222224E-2</v>
      </c>
      <c r="G33" s="41"/>
      <c r="H33" s="36"/>
      <c r="I33" s="51"/>
      <c r="J33" s="51"/>
    </row>
    <row r="34" spans="1:10" x14ac:dyDescent="0.2">
      <c r="A34" s="169" t="s">
        <v>35</v>
      </c>
      <c r="B34" s="169"/>
      <c r="C34" s="169"/>
      <c r="D34" s="169"/>
      <c r="E34" s="169"/>
      <c r="F34" s="12"/>
      <c r="G34" s="11"/>
      <c r="H34" s="39"/>
      <c r="I34" s="51"/>
      <c r="J34" s="51"/>
    </row>
    <row r="35" spans="1:10" x14ac:dyDescent="0.2">
      <c r="A35" s="167" t="s">
        <v>64</v>
      </c>
      <c r="B35" s="167"/>
      <c r="C35" s="167"/>
      <c r="D35" s="167"/>
      <c r="E35" s="167"/>
      <c r="F35" s="5">
        <v>1.3888888888888888E-2</v>
      </c>
      <c r="G35" s="41"/>
      <c r="H35" s="36" t="s">
        <v>6</v>
      </c>
      <c r="I35" s="51"/>
      <c r="J35" s="51"/>
    </row>
    <row r="36" spans="1:10" x14ac:dyDescent="0.2">
      <c r="A36" s="167" t="s">
        <v>44</v>
      </c>
      <c r="B36" s="167"/>
      <c r="C36" s="167"/>
      <c r="D36" s="167"/>
      <c r="E36" s="167"/>
      <c r="F36" s="5">
        <v>1.5277777777777777E-2</v>
      </c>
      <c r="G36" s="41">
        <f>IF(H36="x",[1]Feuil1!F186,"")</f>
        <v>0</v>
      </c>
      <c r="H36" s="36" t="s">
        <v>6</v>
      </c>
      <c r="I36" s="51"/>
      <c r="J36" s="51"/>
    </row>
    <row r="37" spans="1:10" x14ac:dyDescent="0.2">
      <c r="A37" s="167" t="s">
        <v>36</v>
      </c>
      <c r="B37" s="167"/>
      <c r="C37" s="167"/>
      <c r="D37" s="167"/>
      <c r="E37" s="167"/>
      <c r="F37" s="5">
        <v>1.5277777777777777E-2</v>
      </c>
      <c r="G37" s="41"/>
      <c r="H37" s="36"/>
      <c r="I37" s="51"/>
      <c r="J37" s="51"/>
    </row>
    <row r="38" spans="1:10" x14ac:dyDescent="0.2">
      <c r="A38" s="167" t="s">
        <v>37</v>
      </c>
      <c r="B38" s="167"/>
      <c r="C38" s="167"/>
      <c r="D38" s="167"/>
      <c r="E38" s="167"/>
      <c r="F38" s="5">
        <v>5.5555555555555558E-3</v>
      </c>
      <c r="G38" s="41"/>
      <c r="H38" s="36" t="s">
        <v>6</v>
      </c>
      <c r="I38" s="51"/>
      <c r="J38" s="51"/>
    </row>
    <row r="39" spans="1:10" x14ac:dyDescent="0.2">
      <c r="A39" s="169" t="s">
        <v>38</v>
      </c>
      <c r="B39" s="169"/>
      <c r="C39" s="169"/>
      <c r="D39" s="169"/>
      <c r="E39" s="169"/>
      <c r="F39" s="12"/>
      <c r="G39" s="11"/>
      <c r="H39" s="39"/>
      <c r="I39" s="51"/>
      <c r="J39" s="51"/>
    </row>
    <row r="40" spans="1:10" ht="16" customHeight="1" x14ac:dyDescent="0.2">
      <c r="A40" s="170" t="s">
        <v>39</v>
      </c>
      <c r="B40" s="170"/>
      <c r="C40" s="170"/>
      <c r="D40" s="170"/>
      <c r="E40" s="170"/>
      <c r="F40" s="5">
        <v>1.9444444444444445E-2</v>
      </c>
      <c r="G40" s="6" t="str">
        <f>IF(H40="x",[1]Feuil1!F194,"")</f>
        <v/>
      </c>
      <c r="H40" s="36"/>
      <c r="I40" s="51"/>
      <c r="J40" s="51"/>
    </row>
    <row r="41" spans="1:10" ht="16" customHeight="1" x14ac:dyDescent="0.2">
      <c r="A41" s="170" t="s">
        <v>40</v>
      </c>
      <c r="B41" s="170"/>
      <c r="C41" s="170"/>
      <c r="D41" s="170"/>
      <c r="E41" s="170"/>
      <c r="F41" s="5">
        <v>2.9861111111111113E-2</v>
      </c>
      <c r="G41" s="6" t="str">
        <f>IF(H41="x",[1]Feuil1!F198,"")</f>
        <v/>
      </c>
      <c r="H41" s="36"/>
      <c r="I41" s="51"/>
      <c r="J41" s="51"/>
    </row>
    <row r="42" spans="1:10" ht="16" customHeight="1" x14ac:dyDescent="0.2">
      <c r="A42" s="170" t="s">
        <v>41</v>
      </c>
      <c r="B42" s="170"/>
      <c r="C42" s="170"/>
      <c r="D42" s="170"/>
      <c r="E42" s="170"/>
      <c r="F42" s="5">
        <v>2.9861111111111113E-2</v>
      </c>
      <c r="G42" s="6" t="str">
        <f>IF(H42="x",[1]Feuil1!F206,"")</f>
        <v/>
      </c>
      <c r="H42" s="36"/>
      <c r="I42" s="51"/>
      <c r="J42" s="51"/>
    </row>
    <row r="43" spans="1:10" ht="16" customHeight="1" x14ac:dyDescent="0.2">
      <c r="A43" s="170" t="s">
        <v>42</v>
      </c>
      <c r="B43" s="170"/>
      <c r="C43" s="170"/>
      <c r="D43" s="170"/>
      <c r="E43" s="170"/>
      <c r="F43" s="5">
        <v>3.6805555555555557E-2</v>
      </c>
      <c r="G43" s="6" t="str">
        <f>IF(H43="x",[1]Feuil1!F210,"")</f>
        <v/>
      </c>
      <c r="H43" s="36"/>
      <c r="I43" s="51"/>
      <c r="J43" s="51"/>
    </row>
    <row r="44" spans="1:10" x14ac:dyDescent="0.2">
      <c r="A44" s="174" t="s">
        <v>43</v>
      </c>
      <c r="B44" s="174"/>
      <c r="C44" s="174"/>
      <c r="D44" s="174"/>
      <c r="E44" s="175"/>
      <c r="F44" s="35"/>
      <c r="G44" s="3"/>
      <c r="H44" s="39"/>
      <c r="I44" s="51"/>
      <c r="J44" s="51"/>
    </row>
    <row r="45" spans="1:10" x14ac:dyDescent="0.2">
      <c r="A45" s="172" t="s">
        <v>44</v>
      </c>
      <c r="B45" s="172"/>
      <c r="C45" s="172"/>
      <c r="D45" s="172"/>
      <c r="E45" s="173"/>
      <c r="F45" s="32">
        <v>16.011111111111113</v>
      </c>
      <c r="G45" s="42"/>
      <c r="H45" s="36" t="s">
        <v>6</v>
      </c>
      <c r="I45" s="51"/>
      <c r="J45" s="51"/>
    </row>
    <row r="46" spans="1:10" x14ac:dyDescent="0.2">
      <c r="A46" s="172" t="s">
        <v>45</v>
      </c>
      <c r="B46" s="172"/>
      <c r="C46" s="172"/>
      <c r="D46" s="172"/>
      <c r="E46" s="173"/>
      <c r="F46" s="32">
        <v>16.013194444444444</v>
      </c>
      <c r="G46" s="42"/>
      <c r="H46" s="36"/>
      <c r="I46" s="51"/>
      <c r="J46" s="51"/>
    </row>
    <row r="47" spans="1:10" x14ac:dyDescent="0.2">
      <c r="A47" s="172" t="s">
        <v>55</v>
      </c>
      <c r="B47" s="172"/>
      <c r="C47" s="172"/>
      <c r="D47" s="172"/>
      <c r="E47" s="173"/>
      <c r="F47" s="33">
        <v>1.1805555555555555E-2</v>
      </c>
      <c r="G47" s="42"/>
      <c r="H47" s="36" t="s">
        <v>6</v>
      </c>
      <c r="I47" s="51"/>
      <c r="J47" s="51"/>
    </row>
    <row r="48" spans="1:10" x14ac:dyDescent="0.2">
      <c r="A48" s="172" t="s">
        <v>46</v>
      </c>
      <c r="B48" s="172"/>
      <c r="C48" s="172"/>
      <c r="D48" s="172"/>
      <c r="E48" s="173"/>
      <c r="F48" s="33">
        <v>9.7222222222222224E-3</v>
      </c>
      <c r="G48" s="42"/>
      <c r="H48" s="36" t="s">
        <v>6</v>
      </c>
      <c r="I48" s="51"/>
      <c r="J48" s="51"/>
    </row>
    <row r="49" spans="1:10" x14ac:dyDescent="0.2">
      <c r="A49" s="172" t="s">
        <v>56</v>
      </c>
      <c r="B49" s="172"/>
      <c r="C49" s="172"/>
      <c r="D49" s="172"/>
      <c r="E49" s="173"/>
      <c r="F49" s="33">
        <v>8.3333333333333332E-3</v>
      </c>
      <c r="G49" s="42"/>
      <c r="H49" s="36" t="s">
        <v>6</v>
      </c>
      <c r="I49" s="51"/>
      <c r="J49" s="51"/>
    </row>
    <row r="50" spans="1:10" x14ac:dyDescent="0.2">
      <c r="A50" s="172" t="s">
        <v>57</v>
      </c>
      <c r="B50" s="172"/>
      <c r="C50" s="172"/>
      <c r="D50" s="172"/>
      <c r="E50" s="173"/>
      <c r="F50" s="33">
        <v>1.0416666666666666E-2</v>
      </c>
      <c r="G50" s="42"/>
      <c r="H50" s="36" t="s">
        <v>6</v>
      </c>
      <c r="I50" s="51"/>
      <c r="J50" s="51"/>
    </row>
    <row r="51" spans="1:10" x14ac:dyDescent="0.2">
      <c r="A51" s="172" t="s">
        <v>47</v>
      </c>
      <c r="B51" s="172"/>
      <c r="C51" s="172"/>
      <c r="D51" s="172"/>
      <c r="E51" s="173"/>
      <c r="F51" s="33">
        <v>6.9444444444444441E-3</v>
      </c>
      <c r="G51" s="42"/>
      <c r="H51" s="36" t="s">
        <v>6</v>
      </c>
      <c r="I51" s="51"/>
      <c r="J51" s="51"/>
    </row>
    <row r="52" spans="1:10" x14ac:dyDescent="0.2">
      <c r="A52" s="172" t="s">
        <v>48</v>
      </c>
      <c r="B52" s="172"/>
      <c r="C52" s="172"/>
      <c r="D52" s="172"/>
      <c r="E52" s="173"/>
      <c r="F52" s="33">
        <v>1.0416666666666666E-2</v>
      </c>
      <c r="G52" s="42"/>
      <c r="H52" s="36"/>
      <c r="I52" s="51"/>
      <c r="J52" s="51"/>
    </row>
    <row r="53" spans="1:10" x14ac:dyDescent="0.2">
      <c r="A53" s="172" t="s">
        <v>49</v>
      </c>
      <c r="B53" s="172"/>
      <c r="C53" s="172"/>
      <c r="D53" s="172"/>
      <c r="E53" s="173"/>
      <c r="F53" s="33">
        <v>8.3333333333333332E-3</v>
      </c>
      <c r="G53" s="42"/>
      <c r="H53" s="36"/>
      <c r="I53" s="51"/>
      <c r="J53" s="51"/>
    </row>
    <row r="54" spans="1:10" x14ac:dyDescent="0.2">
      <c r="A54" s="169" t="s">
        <v>58</v>
      </c>
      <c r="B54" s="169"/>
      <c r="C54" s="169"/>
      <c r="D54" s="169"/>
      <c r="E54" s="169"/>
      <c r="F54" s="35"/>
      <c r="G54" s="8"/>
      <c r="H54" s="39"/>
      <c r="I54" s="51"/>
      <c r="J54" s="51"/>
    </row>
    <row r="55" spans="1:10" x14ac:dyDescent="0.2">
      <c r="A55" s="167" t="s">
        <v>59</v>
      </c>
      <c r="B55" s="167"/>
      <c r="C55" s="167"/>
      <c r="D55" s="167"/>
      <c r="E55" s="167"/>
      <c r="F55" s="33">
        <v>1.9444444444444445E-2</v>
      </c>
      <c r="G55" s="6">
        <f>IF(H55="x",[1]Feuil1!F215,"")</f>
        <v>6.6026666666666669</v>
      </c>
      <c r="H55" s="38" t="s">
        <v>6</v>
      </c>
      <c r="I55" s="51"/>
      <c r="J55" s="51"/>
    </row>
    <row r="56" spans="1:10" x14ac:dyDescent="0.2">
      <c r="A56" s="169" t="s">
        <v>60</v>
      </c>
      <c r="B56" s="169"/>
      <c r="C56" s="169"/>
      <c r="D56" s="169"/>
      <c r="E56" s="169"/>
      <c r="F56" s="35"/>
      <c r="G56" s="8"/>
      <c r="H56" s="37"/>
      <c r="I56" s="51"/>
      <c r="J56" s="51"/>
    </row>
    <row r="57" spans="1:10" x14ac:dyDescent="0.2">
      <c r="A57" s="167" t="s">
        <v>63</v>
      </c>
      <c r="B57" s="167"/>
      <c r="C57" s="167"/>
      <c r="D57" s="167"/>
      <c r="E57" s="167"/>
      <c r="F57" s="33">
        <v>3.6805555555555557E-2</v>
      </c>
      <c r="G57" s="6">
        <f>IF(H57="x",[1]Feuil1!F220,"")</f>
        <v>7.2756666666666661</v>
      </c>
      <c r="H57" s="38" t="s">
        <v>6</v>
      </c>
      <c r="I57" s="51"/>
      <c r="J57" s="51"/>
    </row>
    <row r="58" spans="1:10" x14ac:dyDescent="0.2">
      <c r="A58" s="169" t="s">
        <v>61</v>
      </c>
      <c r="B58" s="169"/>
      <c r="C58" s="169"/>
      <c r="D58" s="169"/>
      <c r="E58" s="169"/>
      <c r="F58" s="35"/>
      <c r="G58" s="8"/>
      <c r="H58" s="37"/>
      <c r="I58" s="51"/>
      <c r="J58" s="51"/>
    </row>
    <row r="59" spans="1:10" ht="17" thickBot="1" x14ac:dyDescent="0.25">
      <c r="A59" s="167" t="s">
        <v>62</v>
      </c>
      <c r="B59" s="167"/>
      <c r="C59" s="167"/>
      <c r="D59" s="167"/>
      <c r="E59" s="167"/>
      <c r="F59" s="33">
        <v>1.6666666666666666E-2</v>
      </c>
      <c r="G59" s="6">
        <f>IF(H59="x",[1]Feuil1!F226,"")</f>
        <v>0.17369999999999999</v>
      </c>
      <c r="H59" s="36" t="s">
        <v>6</v>
      </c>
      <c r="I59" s="51"/>
      <c r="J59" s="51"/>
    </row>
    <row r="60" spans="1:10" ht="17" thickBot="1" x14ac:dyDescent="0.25">
      <c r="A60" s="51"/>
      <c r="B60" s="51"/>
      <c r="C60" s="51"/>
      <c r="D60" s="51"/>
      <c r="E60" s="51"/>
      <c r="F60" s="40">
        <f>SUMIF(H3:H59,"x",F3:F59)</f>
        <v>16.299305555555556</v>
      </c>
      <c r="G60" s="34">
        <f>SUM(G3:G59)</f>
        <v>346.55063333333334</v>
      </c>
      <c r="H60" s="51"/>
      <c r="I60" s="51"/>
      <c r="J60" s="51"/>
    </row>
    <row r="61" spans="1:10" x14ac:dyDescent="0.2">
      <c r="A61" s="51"/>
      <c r="B61" s="51"/>
      <c r="C61" s="51"/>
      <c r="D61" s="51"/>
      <c r="E61" s="51"/>
      <c r="F61" s="51"/>
      <c r="G61" s="51"/>
      <c r="H61" s="51"/>
      <c r="I61" s="51"/>
      <c r="J61" s="51"/>
    </row>
    <row r="62" spans="1:10" x14ac:dyDescent="0.2">
      <c r="A62" s="51"/>
      <c r="B62" s="51"/>
      <c r="C62" s="51"/>
      <c r="D62" s="51"/>
      <c r="E62" s="51"/>
      <c r="F62" s="51"/>
      <c r="G62" s="51"/>
      <c r="H62" s="51"/>
      <c r="I62" s="51"/>
      <c r="J62" s="51"/>
    </row>
  </sheetData>
  <mergeCells count="59">
    <mergeCell ref="A49:E49"/>
    <mergeCell ref="A50:E50"/>
    <mergeCell ref="A51:E51"/>
    <mergeCell ref="A43:E43"/>
    <mergeCell ref="A44:E44"/>
    <mergeCell ref="A45:E45"/>
    <mergeCell ref="A46:E46"/>
    <mergeCell ref="A47:E47"/>
    <mergeCell ref="A48:E48"/>
    <mergeCell ref="A42:E42"/>
    <mergeCell ref="A31:E31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A30:E30"/>
    <mergeCell ref="A19:E19"/>
    <mergeCell ref="A20:E20"/>
    <mergeCell ref="A21:E21"/>
    <mergeCell ref="A22:E22"/>
    <mergeCell ref="A23:E23"/>
    <mergeCell ref="A24:E24"/>
    <mergeCell ref="A25:E25"/>
    <mergeCell ref="A26:E26"/>
    <mergeCell ref="A27:E27"/>
    <mergeCell ref="A28:E28"/>
    <mergeCell ref="A29:E29"/>
    <mergeCell ref="A18:E18"/>
    <mergeCell ref="A7:E7"/>
    <mergeCell ref="A8:E8"/>
    <mergeCell ref="A9:E9"/>
    <mergeCell ref="A10:E10"/>
    <mergeCell ref="A11:E11"/>
    <mergeCell ref="A12:E12"/>
    <mergeCell ref="A13:E13"/>
    <mergeCell ref="A14:E14"/>
    <mergeCell ref="A15:E15"/>
    <mergeCell ref="A16:E16"/>
    <mergeCell ref="A17:E17"/>
    <mergeCell ref="A6:E6"/>
    <mergeCell ref="A1:H1"/>
    <mergeCell ref="A2:E2"/>
    <mergeCell ref="A3:E3"/>
    <mergeCell ref="A4:E4"/>
    <mergeCell ref="A5:E5"/>
    <mergeCell ref="A57:E57"/>
    <mergeCell ref="A58:E58"/>
    <mergeCell ref="A59:E59"/>
    <mergeCell ref="A52:E52"/>
    <mergeCell ref="A53:E53"/>
    <mergeCell ref="A54:E54"/>
    <mergeCell ref="A55:E55"/>
    <mergeCell ref="A56:E56"/>
  </mergeCells>
  <conditionalFormatting sqref="H3:H54">
    <cfRule type="containsText" dxfId="91" priority="3" operator="containsText" text="x">
      <formula>NOT(ISERROR(SEARCH("x",H3)))</formula>
    </cfRule>
  </conditionalFormatting>
  <conditionalFormatting sqref="G5 G22 G39 G34 G29 G15 G13 G9">
    <cfRule type="cellIs" dxfId="90" priority="4" operator="greaterThan">
      <formula>0</formula>
    </cfRule>
  </conditionalFormatting>
  <conditionalFormatting sqref="G44:G54 G56 G58">
    <cfRule type="cellIs" dxfId="89" priority="2" operator="greaterThan">
      <formula>0</formula>
    </cfRule>
  </conditionalFormatting>
  <conditionalFormatting sqref="H55:H59">
    <cfRule type="containsText" dxfId="88" priority="1" operator="containsText" text="X">
      <formula>NOT(ISERROR(SEARCH("X",H55)))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Button 2">
              <controlPr defaultSize="0" print="0" autoFill="0" autoPict="0" macro="[0]!MARJ_8">
                <anchor moveWithCells="1" sizeWithCells="1">
                  <from>
                    <xdr:col>7</xdr:col>
                    <xdr:colOff>139700</xdr:colOff>
                    <xdr:row>59</xdr:row>
                    <xdr:rowOff>63500</xdr:rowOff>
                  </from>
                  <to>
                    <xdr:col>9</xdr:col>
                    <xdr:colOff>12700</xdr:colOff>
                    <xdr:row>61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692E2F-3BC9-CC40-BB97-AC55AACD09D9}">
  <sheetPr codeName="Feuil4"/>
  <dimension ref="A1:H60"/>
  <sheetViews>
    <sheetView topLeftCell="A32" workbookViewId="0">
      <selection activeCell="G60" sqref="G60"/>
    </sheetView>
  </sheetViews>
  <sheetFormatPr baseColWidth="10" defaultRowHeight="16" x14ac:dyDescent="0.2"/>
  <cols>
    <col min="1" max="16384" width="10.83203125" style="51"/>
  </cols>
  <sheetData>
    <row r="1" spans="1:8" ht="29" x14ac:dyDescent="0.35">
      <c r="A1" s="168" t="s">
        <v>65</v>
      </c>
      <c r="B1" s="168"/>
      <c r="C1" s="168"/>
      <c r="D1" s="168"/>
      <c r="E1" s="168"/>
      <c r="F1" s="168"/>
      <c r="G1" s="168"/>
      <c r="H1" s="168"/>
    </row>
    <row r="2" spans="1:8" x14ac:dyDescent="0.2">
      <c r="A2" s="169" t="s">
        <v>3</v>
      </c>
      <c r="B2" s="169"/>
      <c r="C2" s="169"/>
      <c r="D2" s="169"/>
      <c r="E2" s="169"/>
      <c r="F2" s="3" t="s">
        <v>4</v>
      </c>
      <c r="G2" s="4" t="s">
        <v>5</v>
      </c>
      <c r="H2" s="3" t="s">
        <v>6</v>
      </c>
    </row>
    <row r="3" spans="1:8" ht="16" customHeight="1" x14ac:dyDescent="0.2">
      <c r="A3" s="170" t="s">
        <v>53</v>
      </c>
      <c r="B3" s="170"/>
      <c r="C3" s="170"/>
      <c r="D3" s="170"/>
      <c r="E3" s="170"/>
      <c r="F3" s="5">
        <v>4.6527777777777779E-2</v>
      </c>
      <c r="G3" s="6" t="str">
        <f>IF(H3="x",[1]Feuil1!F10,"")</f>
        <v/>
      </c>
      <c r="H3" s="36"/>
    </row>
    <row r="4" spans="1:8" ht="16" customHeight="1" x14ac:dyDescent="0.2">
      <c r="A4" s="170" t="s">
        <v>54</v>
      </c>
      <c r="B4" s="170"/>
      <c r="C4" s="170"/>
      <c r="D4" s="170"/>
      <c r="E4" s="171"/>
      <c r="F4" s="5">
        <v>6.6666666666666666E-2</v>
      </c>
      <c r="G4" s="6">
        <f>IF(H4="x",[1]Feuil1!F27,"")</f>
        <v>27.978100000000001</v>
      </c>
      <c r="H4" s="36" t="s">
        <v>6</v>
      </c>
    </row>
    <row r="5" spans="1:8" x14ac:dyDescent="0.2">
      <c r="A5" s="169" t="s">
        <v>7</v>
      </c>
      <c r="B5" s="169"/>
      <c r="C5" s="169"/>
      <c r="D5" s="169"/>
      <c r="E5" s="169"/>
      <c r="F5" s="12"/>
      <c r="G5" s="9"/>
      <c r="H5" s="39"/>
    </row>
    <row r="6" spans="1:8" x14ac:dyDescent="0.2">
      <c r="A6" s="167" t="s">
        <v>8</v>
      </c>
      <c r="B6" s="167"/>
      <c r="C6" s="167"/>
      <c r="D6" s="167"/>
      <c r="E6" s="167"/>
      <c r="F6" s="5">
        <v>2.013888888888889E-2</v>
      </c>
      <c r="G6" s="6">
        <f>IF(H6="x",[1]Feuil1!F33,"")</f>
        <v>23.24</v>
      </c>
      <c r="H6" s="36" t="s">
        <v>6</v>
      </c>
    </row>
    <row r="7" spans="1:8" x14ac:dyDescent="0.2">
      <c r="A7" s="167" t="s">
        <v>9</v>
      </c>
      <c r="B7" s="167"/>
      <c r="C7" s="167"/>
      <c r="D7" s="167"/>
      <c r="E7" s="167"/>
      <c r="F7" s="5">
        <v>1.2500000000000001E-2</v>
      </c>
      <c r="G7" s="6" t="str">
        <f>IF(H7="x",[1]Feuil1!F40,"")</f>
        <v/>
      </c>
      <c r="H7" s="36"/>
    </row>
    <row r="8" spans="1:8" x14ac:dyDescent="0.2">
      <c r="A8" s="167" t="s">
        <v>10</v>
      </c>
      <c r="B8" s="167"/>
      <c r="C8" s="167"/>
      <c r="D8" s="167"/>
      <c r="E8" s="167"/>
      <c r="F8" s="5">
        <v>9.7222222222222224E-3</v>
      </c>
      <c r="G8" s="6" t="str">
        <f>IF(H8="x",[1]Feuil1!F45,"")</f>
        <v/>
      </c>
      <c r="H8" s="36"/>
    </row>
    <row r="9" spans="1:8" x14ac:dyDescent="0.2">
      <c r="A9" s="169" t="s">
        <v>11</v>
      </c>
      <c r="B9" s="169"/>
      <c r="C9" s="169"/>
      <c r="D9" s="169"/>
      <c r="E9" s="169"/>
      <c r="F9" s="12"/>
      <c r="G9" s="11"/>
      <c r="H9" s="39"/>
    </row>
    <row r="10" spans="1:8" x14ac:dyDescent="0.2">
      <c r="A10" s="167" t="s">
        <v>12</v>
      </c>
      <c r="B10" s="167"/>
      <c r="C10" s="167"/>
      <c r="D10" s="167"/>
      <c r="E10" s="167"/>
      <c r="F10" s="5">
        <v>1.0416666666666666E-2</v>
      </c>
      <c r="G10" s="6" t="str">
        <f>IF(H10="x",[1]Feuil1!F51,"")</f>
        <v/>
      </c>
      <c r="H10" s="36"/>
    </row>
    <row r="11" spans="1:8" x14ac:dyDescent="0.2">
      <c r="A11" s="167" t="s">
        <v>13</v>
      </c>
      <c r="B11" s="167"/>
      <c r="C11" s="167"/>
      <c r="D11" s="167"/>
      <c r="E11" s="167"/>
      <c r="F11" s="5">
        <v>1.5277777777777777E-2</v>
      </c>
      <c r="G11" s="6">
        <f>IF(H11="x",[1]Feuil1!F59,"")</f>
        <v>52.254000000000005</v>
      </c>
      <c r="H11" s="36" t="s">
        <v>6</v>
      </c>
    </row>
    <row r="12" spans="1:8" x14ac:dyDescent="0.2">
      <c r="A12" s="167" t="s">
        <v>14</v>
      </c>
      <c r="B12" s="167"/>
      <c r="C12" s="167"/>
      <c r="D12" s="167"/>
      <c r="E12" s="167"/>
      <c r="F12" s="5">
        <v>1.2499999999999999E-2</v>
      </c>
      <c r="G12" s="6" t="str">
        <f>IF(H12="x",[1]Feuil1!F63,"")</f>
        <v/>
      </c>
      <c r="H12" s="36"/>
    </row>
    <row r="13" spans="1:8" x14ac:dyDescent="0.2">
      <c r="A13" s="169" t="s">
        <v>15</v>
      </c>
      <c r="B13" s="169"/>
      <c r="C13" s="169"/>
      <c r="D13" s="169"/>
      <c r="E13" s="169"/>
      <c r="F13" s="12"/>
      <c r="G13" s="11"/>
      <c r="H13" s="39"/>
    </row>
    <row r="14" spans="1:8" x14ac:dyDescent="0.2">
      <c r="A14" s="167" t="s">
        <v>16</v>
      </c>
      <c r="B14" s="167"/>
      <c r="C14" s="167"/>
      <c r="D14" s="167"/>
      <c r="E14" s="167"/>
      <c r="F14" s="5">
        <v>1.5972222222222224E-2</v>
      </c>
      <c r="G14" s="6">
        <f>IF(H14="x",[1]Feuil1!F74,"")</f>
        <v>106.6258</v>
      </c>
      <c r="H14" s="36" t="s">
        <v>6</v>
      </c>
    </row>
    <row r="15" spans="1:8" x14ac:dyDescent="0.2">
      <c r="A15" s="169" t="s">
        <v>17</v>
      </c>
      <c r="B15" s="169"/>
      <c r="C15" s="169"/>
      <c r="D15" s="169"/>
      <c r="E15" s="169"/>
      <c r="F15" s="12"/>
      <c r="G15" s="11"/>
      <c r="H15" s="39"/>
    </row>
    <row r="16" spans="1:8" x14ac:dyDescent="0.2">
      <c r="A16" s="167" t="s">
        <v>18</v>
      </c>
      <c r="B16" s="167"/>
      <c r="C16" s="167"/>
      <c r="D16" s="167"/>
      <c r="E16" s="167"/>
      <c r="F16" s="5">
        <v>2.6388888888888889E-2</v>
      </c>
      <c r="G16" s="6" t="str">
        <f>IF(H16="x",[1]Feuil1!F83,"")</f>
        <v/>
      </c>
      <c r="H16" s="36"/>
    </row>
    <row r="17" spans="1:8" x14ac:dyDescent="0.2">
      <c r="A17" s="167" t="s">
        <v>19</v>
      </c>
      <c r="B17" s="167"/>
      <c r="C17" s="167"/>
      <c r="D17" s="167"/>
      <c r="E17" s="167"/>
      <c r="F17" s="5">
        <v>2.4305555555555556E-2</v>
      </c>
      <c r="G17" s="6" t="str">
        <f>IF(H17="x",[1]Feuil1!F91,"")</f>
        <v/>
      </c>
      <c r="H17" s="36"/>
    </row>
    <row r="18" spans="1:8" x14ac:dyDescent="0.2">
      <c r="A18" s="167" t="s">
        <v>20</v>
      </c>
      <c r="B18" s="167"/>
      <c r="C18" s="167"/>
      <c r="D18" s="167"/>
      <c r="E18" s="167"/>
      <c r="F18" s="5">
        <v>2.6388888888888889E-2</v>
      </c>
      <c r="G18" s="41"/>
      <c r="H18" s="36"/>
    </row>
    <row r="19" spans="1:8" x14ac:dyDescent="0.2">
      <c r="A19" s="167" t="s">
        <v>21</v>
      </c>
      <c r="B19" s="167"/>
      <c r="C19" s="167"/>
      <c r="D19" s="167"/>
      <c r="E19" s="167"/>
      <c r="F19" s="5">
        <v>2.6388888888888889E-2</v>
      </c>
      <c r="G19" s="41"/>
      <c r="H19" s="36"/>
    </row>
    <row r="20" spans="1:8" x14ac:dyDescent="0.2">
      <c r="A20" s="167" t="s">
        <v>22</v>
      </c>
      <c r="B20" s="167"/>
      <c r="C20" s="167"/>
      <c r="D20" s="167"/>
      <c r="E20" s="167"/>
      <c r="F20" s="5">
        <v>2.4305555555555556E-2</v>
      </c>
      <c r="G20" s="41"/>
      <c r="H20" s="36"/>
    </row>
    <row r="21" spans="1:8" x14ac:dyDescent="0.2">
      <c r="A21" s="167" t="s">
        <v>23</v>
      </c>
      <c r="B21" s="167"/>
      <c r="C21" s="167"/>
      <c r="D21" s="167"/>
      <c r="E21" s="167"/>
      <c r="F21" s="5">
        <v>1.1805555555555555E-2</v>
      </c>
      <c r="G21" s="6">
        <f>IF(H21="x",[1]Feuil1!F124,"")</f>
        <v>112.64866666666668</v>
      </c>
      <c r="H21" s="36" t="s">
        <v>6</v>
      </c>
    </row>
    <row r="22" spans="1:8" x14ac:dyDescent="0.2">
      <c r="A22" s="169" t="s">
        <v>24</v>
      </c>
      <c r="B22" s="169"/>
      <c r="C22" s="169"/>
      <c r="D22" s="169"/>
      <c r="E22" s="169"/>
      <c r="F22" s="12"/>
      <c r="G22" s="11"/>
      <c r="H22" s="39"/>
    </row>
    <row r="23" spans="1:8" x14ac:dyDescent="0.2">
      <c r="A23" s="167" t="s">
        <v>25</v>
      </c>
      <c r="B23" s="167"/>
      <c r="C23" s="167"/>
      <c r="D23" s="167"/>
      <c r="E23" s="167"/>
      <c r="F23" s="5">
        <v>1.2499999999999999E-2</v>
      </c>
      <c r="G23" s="6" t="str">
        <f>IF(H23="x",[1]Feuil1!F130,"")</f>
        <v/>
      </c>
      <c r="H23" s="36"/>
    </row>
    <row r="24" spans="1:8" x14ac:dyDescent="0.2">
      <c r="A24" s="167" t="s">
        <v>26</v>
      </c>
      <c r="B24" s="167"/>
      <c r="C24" s="167"/>
      <c r="D24" s="167"/>
      <c r="E24" s="167"/>
      <c r="F24" s="5">
        <v>2.7083333333333334E-2</v>
      </c>
      <c r="G24" s="41" t="str">
        <f>IF(H24="x",[1]Feuil1!F135,"")</f>
        <v/>
      </c>
      <c r="H24" s="36"/>
    </row>
    <row r="25" spans="1:8" x14ac:dyDescent="0.2">
      <c r="A25" s="167" t="s">
        <v>27</v>
      </c>
      <c r="B25" s="167"/>
      <c r="C25" s="167"/>
      <c r="D25" s="167"/>
      <c r="E25" s="167"/>
      <c r="F25" s="5">
        <v>1.9444444444444445E-2</v>
      </c>
      <c r="G25" s="41" t="str">
        <f>IF(H25="x",[1]Feuil1!F141,"")</f>
        <v/>
      </c>
      <c r="H25" s="36"/>
    </row>
    <row r="26" spans="1:8" x14ac:dyDescent="0.2">
      <c r="A26" s="167" t="s">
        <v>28</v>
      </c>
      <c r="B26" s="167"/>
      <c r="C26" s="167"/>
      <c r="D26" s="167"/>
      <c r="E26" s="167"/>
      <c r="F26" s="5">
        <v>1.8055555555555557E-2</v>
      </c>
      <c r="G26" s="41" t="str">
        <f>IF(H26="x",[1]Feuil1!F147,"")</f>
        <v/>
      </c>
      <c r="H26" s="36"/>
    </row>
    <row r="27" spans="1:8" x14ac:dyDescent="0.2">
      <c r="A27" s="167" t="s">
        <v>29</v>
      </c>
      <c r="B27" s="167"/>
      <c r="C27" s="167"/>
      <c r="D27" s="167"/>
      <c r="E27" s="167"/>
      <c r="F27" s="5">
        <v>2.6388888888888889E-2</v>
      </c>
      <c r="G27" s="6" t="str">
        <f>IF(H27="x",[1]Feuil1!F154,"")</f>
        <v/>
      </c>
      <c r="H27" s="36"/>
    </row>
    <row r="28" spans="1:8" x14ac:dyDescent="0.2">
      <c r="A28" s="167" t="s">
        <v>30</v>
      </c>
      <c r="B28" s="167"/>
      <c r="C28" s="167"/>
      <c r="D28" s="167"/>
      <c r="E28" s="167"/>
      <c r="F28" s="5">
        <v>3.472222222222222E-3</v>
      </c>
      <c r="G28" s="6">
        <f>IF(H28="x",[1]Feuil1!F161,"")</f>
        <v>9.7520333333333298</v>
      </c>
      <c r="H28" s="36" t="s">
        <v>6</v>
      </c>
    </row>
    <row r="29" spans="1:8" x14ac:dyDescent="0.2">
      <c r="A29" s="169" t="s">
        <v>31</v>
      </c>
      <c r="B29" s="169"/>
      <c r="C29" s="169"/>
      <c r="D29" s="169"/>
      <c r="E29" s="169"/>
      <c r="F29" s="12"/>
      <c r="G29" s="11"/>
      <c r="H29" s="39"/>
    </row>
    <row r="30" spans="1:8" x14ac:dyDescent="0.2">
      <c r="A30" s="167" t="s">
        <v>25</v>
      </c>
      <c r="B30" s="167"/>
      <c r="C30" s="167"/>
      <c r="D30" s="167"/>
      <c r="E30" s="167"/>
      <c r="F30" s="5">
        <v>9.0277777777777787E-3</v>
      </c>
      <c r="G30" s="6" t="str">
        <f>IF(H30="x",[1]Feuil1!F130,"")</f>
        <v/>
      </c>
      <c r="H30" s="36"/>
    </row>
    <row r="31" spans="1:8" x14ac:dyDescent="0.2">
      <c r="A31" s="167" t="s">
        <v>32</v>
      </c>
      <c r="B31" s="167"/>
      <c r="C31" s="167"/>
      <c r="D31" s="167"/>
      <c r="E31" s="167"/>
      <c r="F31" s="5">
        <v>1.2499999999999999E-2</v>
      </c>
      <c r="G31" s="41"/>
      <c r="H31" s="36"/>
    </row>
    <row r="32" spans="1:8" x14ac:dyDescent="0.2">
      <c r="A32" s="167" t="s">
        <v>33</v>
      </c>
      <c r="B32" s="167"/>
      <c r="C32" s="167"/>
      <c r="D32" s="167"/>
      <c r="E32" s="167"/>
      <c r="F32" s="5">
        <v>1.0416666666666666E-2</v>
      </c>
      <c r="G32" s="41"/>
      <c r="H32" s="36"/>
    </row>
    <row r="33" spans="1:8" x14ac:dyDescent="0.2">
      <c r="A33" s="167" t="s">
        <v>34</v>
      </c>
      <c r="B33" s="167"/>
      <c r="C33" s="167"/>
      <c r="D33" s="167"/>
      <c r="E33" s="167"/>
      <c r="F33" s="5">
        <v>1.5972222222222224E-2</v>
      </c>
      <c r="G33" s="41"/>
      <c r="H33" s="36"/>
    </row>
    <row r="34" spans="1:8" x14ac:dyDescent="0.2">
      <c r="A34" s="169" t="s">
        <v>35</v>
      </c>
      <c r="B34" s="169"/>
      <c r="C34" s="169"/>
      <c r="D34" s="169"/>
      <c r="E34" s="169"/>
      <c r="F34" s="12"/>
      <c r="G34" s="11"/>
      <c r="H34" s="39"/>
    </row>
    <row r="35" spans="1:8" x14ac:dyDescent="0.2">
      <c r="A35" s="167" t="s">
        <v>64</v>
      </c>
      <c r="B35" s="167"/>
      <c r="C35" s="167"/>
      <c r="D35" s="167"/>
      <c r="E35" s="167"/>
      <c r="F35" s="5">
        <v>1.3888888888888888E-2</v>
      </c>
      <c r="G35" s="41"/>
      <c r="H35" s="36" t="s">
        <v>6</v>
      </c>
    </row>
    <row r="36" spans="1:8" x14ac:dyDescent="0.2">
      <c r="A36" s="167" t="s">
        <v>44</v>
      </c>
      <c r="B36" s="167"/>
      <c r="C36" s="167"/>
      <c r="D36" s="167"/>
      <c r="E36" s="167"/>
      <c r="F36" s="5">
        <v>1.5277777777777777E-2</v>
      </c>
      <c r="G36" s="41">
        <f>IF(H36="x",[1]Feuil1!F186,"")</f>
        <v>0</v>
      </c>
      <c r="H36" s="36" t="s">
        <v>6</v>
      </c>
    </row>
    <row r="37" spans="1:8" x14ac:dyDescent="0.2">
      <c r="A37" s="167" t="s">
        <v>36</v>
      </c>
      <c r="B37" s="167"/>
      <c r="C37" s="167"/>
      <c r="D37" s="167"/>
      <c r="E37" s="167"/>
      <c r="F37" s="5">
        <v>1.5277777777777777E-2</v>
      </c>
      <c r="G37" s="41"/>
      <c r="H37" s="36"/>
    </row>
    <row r="38" spans="1:8" x14ac:dyDescent="0.2">
      <c r="A38" s="167" t="s">
        <v>37</v>
      </c>
      <c r="B38" s="167"/>
      <c r="C38" s="167"/>
      <c r="D38" s="167"/>
      <c r="E38" s="167"/>
      <c r="F38" s="5">
        <v>5.5555555555555558E-3</v>
      </c>
      <c r="G38" s="41"/>
      <c r="H38" s="36" t="s">
        <v>6</v>
      </c>
    </row>
    <row r="39" spans="1:8" x14ac:dyDescent="0.2">
      <c r="A39" s="169" t="s">
        <v>38</v>
      </c>
      <c r="B39" s="169"/>
      <c r="C39" s="169"/>
      <c r="D39" s="169"/>
      <c r="E39" s="169"/>
      <c r="F39" s="12"/>
      <c r="G39" s="11"/>
      <c r="H39" s="39"/>
    </row>
    <row r="40" spans="1:8" ht="16" customHeight="1" x14ac:dyDescent="0.2">
      <c r="A40" s="170" t="s">
        <v>39</v>
      </c>
      <c r="B40" s="170"/>
      <c r="C40" s="170"/>
      <c r="D40" s="170"/>
      <c r="E40" s="170"/>
      <c r="F40" s="5">
        <v>1.9444444444444445E-2</v>
      </c>
      <c r="G40" s="6" t="str">
        <f>IF(H40="x",[1]Feuil1!F194,"")</f>
        <v/>
      </c>
      <c r="H40" s="36"/>
    </row>
    <row r="41" spans="1:8" ht="16" customHeight="1" x14ac:dyDescent="0.2">
      <c r="A41" s="170" t="s">
        <v>40</v>
      </c>
      <c r="B41" s="170"/>
      <c r="C41" s="170"/>
      <c r="D41" s="170"/>
      <c r="E41" s="170"/>
      <c r="F41" s="5">
        <v>2.9861111111111113E-2</v>
      </c>
      <c r="G41" s="6" t="str">
        <f>IF(H41="x",[1]Feuil1!F198,"")</f>
        <v/>
      </c>
      <c r="H41" s="36"/>
    </row>
    <row r="42" spans="1:8" ht="16" customHeight="1" x14ac:dyDescent="0.2">
      <c r="A42" s="170" t="s">
        <v>41</v>
      </c>
      <c r="B42" s="170"/>
      <c r="C42" s="170"/>
      <c r="D42" s="170"/>
      <c r="E42" s="170"/>
      <c r="F42" s="5">
        <v>2.9861111111111113E-2</v>
      </c>
      <c r="G42" s="6" t="str">
        <f>IF(H42="x",[1]Feuil1!F206,"")</f>
        <v/>
      </c>
      <c r="H42" s="36"/>
    </row>
    <row r="43" spans="1:8" ht="16" customHeight="1" x14ac:dyDescent="0.2">
      <c r="A43" s="170" t="s">
        <v>42</v>
      </c>
      <c r="B43" s="170"/>
      <c r="C43" s="170"/>
      <c r="D43" s="170"/>
      <c r="E43" s="170"/>
      <c r="F43" s="5">
        <v>3.6805555555555557E-2</v>
      </c>
      <c r="G43" s="6" t="str">
        <f>IF(H43="x",[1]Feuil1!F210,"")</f>
        <v/>
      </c>
      <c r="H43" s="36"/>
    </row>
    <row r="44" spans="1:8" x14ac:dyDescent="0.2">
      <c r="A44" s="174" t="s">
        <v>43</v>
      </c>
      <c r="B44" s="174"/>
      <c r="C44" s="174"/>
      <c r="D44" s="174"/>
      <c r="E44" s="175"/>
      <c r="F44" s="35"/>
      <c r="G44" s="3"/>
      <c r="H44" s="39"/>
    </row>
    <row r="45" spans="1:8" x14ac:dyDescent="0.2">
      <c r="A45" s="172" t="s">
        <v>44</v>
      </c>
      <c r="B45" s="172"/>
      <c r="C45" s="172"/>
      <c r="D45" s="172"/>
      <c r="E45" s="173"/>
      <c r="F45" s="32">
        <v>16.011111111111113</v>
      </c>
      <c r="G45" s="42"/>
      <c r="H45" s="36" t="s">
        <v>6</v>
      </c>
    </row>
    <row r="46" spans="1:8" x14ac:dyDescent="0.2">
      <c r="A46" s="172" t="s">
        <v>45</v>
      </c>
      <c r="B46" s="172"/>
      <c r="C46" s="172"/>
      <c r="D46" s="172"/>
      <c r="E46" s="173"/>
      <c r="F46" s="32">
        <v>16.013194444444444</v>
      </c>
      <c r="G46" s="42"/>
      <c r="H46" s="36"/>
    </row>
    <row r="47" spans="1:8" x14ac:dyDescent="0.2">
      <c r="A47" s="172" t="s">
        <v>55</v>
      </c>
      <c r="B47" s="172"/>
      <c r="C47" s="172"/>
      <c r="D47" s="172"/>
      <c r="E47" s="173"/>
      <c r="F47" s="33">
        <v>1.1805555555555555E-2</v>
      </c>
      <c r="G47" s="42"/>
      <c r="H47" s="36" t="s">
        <v>6</v>
      </c>
    </row>
    <row r="48" spans="1:8" x14ac:dyDescent="0.2">
      <c r="A48" s="172" t="s">
        <v>46</v>
      </c>
      <c r="B48" s="172"/>
      <c r="C48" s="172"/>
      <c r="D48" s="172"/>
      <c r="E48" s="173"/>
      <c r="F48" s="33">
        <v>9.7222222222222224E-3</v>
      </c>
      <c r="G48" s="42"/>
      <c r="H48" s="36" t="s">
        <v>6</v>
      </c>
    </row>
    <row r="49" spans="1:8" x14ac:dyDescent="0.2">
      <c r="A49" s="172" t="s">
        <v>56</v>
      </c>
      <c r="B49" s="172"/>
      <c r="C49" s="172"/>
      <c r="D49" s="172"/>
      <c r="E49" s="173"/>
      <c r="F49" s="33">
        <v>8.3333333333333332E-3</v>
      </c>
      <c r="G49" s="42"/>
      <c r="H49" s="36" t="s">
        <v>6</v>
      </c>
    </row>
    <row r="50" spans="1:8" x14ac:dyDescent="0.2">
      <c r="A50" s="172" t="s">
        <v>57</v>
      </c>
      <c r="B50" s="172"/>
      <c r="C50" s="172"/>
      <c r="D50" s="172"/>
      <c r="E50" s="173"/>
      <c r="F50" s="33">
        <v>1.0416666666666666E-2</v>
      </c>
      <c r="G50" s="42"/>
      <c r="H50" s="36" t="s">
        <v>6</v>
      </c>
    </row>
    <row r="51" spans="1:8" x14ac:dyDescent="0.2">
      <c r="A51" s="172" t="s">
        <v>47</v>
      </c>
      <c r="B51" s="172"/>
      <c r="C51" s="172"/>
      <c r="D51" s="172"/>
      <c r="E51" s="173"/>
      <c r="F51" s="33">
        <v>6.9444444444444441E-3</v>
      </c>
      <c r="G51" s="42"/>
      <c r="H51" s="36" t="s">
        <v>6</v>
      </c>
    </row>
    <row r="52" spans="1:8" x14ac:dyDescent="0.2">
      <c r="A52" s="172" t="s">
        <v>48</v>
      </c>
      <c r="B52" s="172"/>
      <c r="C52" s="172"/>
      <c r="D52" s="172"/>
      <c r="E52" s="173"/>
      <c r="F52" s="33">
        <v>1.0416666666666666E-2</v>
      </c>
      <c r="G52" s="42"/>
      <c r="H52" s="36"/>
    </row>
    <row r="53" spans="1:8" x14ac:dyDescent="0.2">
      <c r="A53" s="172" t="s">
        <v>49</v>
      </c>
      <c r="B53" s="172"/>
      <c r="C53" s="172"/>
      <c r="D53" s="172"/>
      <c r="E53" s="173"/>
      <c r="F53" s="33">
        <v>8.3333333333333332E-3</v>
      </c>
      <c r="G53" s="42"/>
      <c r="H53" s="36"/>
    </row>
    <row r="54" spans="1:8" x14ac:dyDescent="0.2">
      <c r="A54" s="169" t="s">
        <v>58</v>
      </c>
      <c r="B54" s="169"/>
      <c r="C54" s="169"/>
      <c r="D54" s="169"/>
      <c r="E54" s="169"/>
      <c r="F54" s="35"/>
      <c r="G54" s="8"/>
      <c r="H54" s="39"/>
    </row>
    <row r="55" spans="1:8" x14ac:dyDescent="0.2">
      <c r="A55" s="167" t="s">
        <v>59</v>
      </c>
      <c r="B55" s="167"/>
      <c r="C55" s="167"/>
      <c r="D55" s="167"/>
      <c r="E55" s="167"/>
      <c r="F55" s="33">
        <v>1.9444444444444445E-2</v>
      </c>
      <c r="G55" s="6">
        <f>IF(H55="x",[1]Feuil1!F215,"")</f>
        <v>6.6026666666666669</v>
      </c>
      <c r="H55" s="38" t="s">
        <v>6</v>
      </c>
    </row>
    <row r="56" spans="1:8" x14ac:dyDescent="0.2">
      <c r="A56" s="169" t="s">
        <v>60</v>
      </c>
      <c r="B56" s="169"/>
      <c r="C56" s="169"/>
      <c r="D56" s="169"/>
      <c r="E56" s="169"/>
      <c r="F56" s="35"/>
      <c r="G56" s="8"/>
      <c r="H56" s="37"/>
    </row>
    <row r="57" spans="1:8" x14ac:dyDescent="0.2">
      <c r="A57" s="167" t="s">
        <v>63</v>
      </c>
      <c r="B57" s="167"/>
      <c r="C57" s="167"/>
      <c r="D57" s="167"/>
      <c r="E57" s="167"/>
      <c r="F57" s="33">
        <v>3.6805555555555557E-2</v>
      </c>
      <c r="G57" s="6">
        <f>IF(H57="x",[1]Feuil1!F220,"")</f>
        <v>7.2756666666666661</v>
      </c>
      <c r="H57" s="38" t="s">
        <v>6</v>
      </c>
    </row>
    <row r="58" spans="1:8" x14ac:dyDescent="0.2">
      <c r="A58" s="169" t="s">
        <v>61</v>
      </c>
      <c r="B58" s="169"/>
      <c r="C58" s="169"/>
      <c r="D58" s="169"/>
      <c r="E58" s="169"/>
      <c r="F58" s="35"/>
      <c r="G58" s="8"/>
      <c r="H58" s="37"/>
    </row>
    <row r="59" spans="1:8" ht="17" thickBot="1" x14ac:dyDescent="0.25">
      <c r="A59" s="167" t="s">
        <v>62</v>
      </c>
      <c r="B59" s="167"/>
      <c r="C59" s="167"/>
      <c r="D59" s="167"/>
      <c r="E59" s="167"/>
      <c r="F59" s="33">
        <v>1.6666666666666666E-2</v>
      </c>
      <c r="G59" s="6">
        <f>IF(H59="x",[1]Feuil1!F226,"")</f>
        <v>0.17369999999999999</v>
      </c>
      <c r="H59" s="36" t="s">
        <v>6</v>
      </c>
    </row>
    <row r="60" spans="1:8" ht="17" thickBot="1" x14ac:dyDescent="0.25">
      <c r="F60" s="40">
        <f>SUMIF(H3:H59,"x",F3:F59)</f>
        <v>16.299305555555556</v>
      </c>
      <c r="G60" s="34">
        <f>SUM(G3:G59)</f>
        <v>346.55063333333334</v>
      </c>
    </row>
  </sheetData>
  <mergeCells count="59">
    <mergeCell ref="A6:E6"/>
    <mergeCell ref="A1:H1"/>
    <mergeCell ref="A2:E2"/>
    <mergeCell ref="A3:E3"/>
    <mergeCell ref="A4:E4"/>
    <mergeCell ref="A5:E5"/>
    <mergeCell ref="A18:E18"/>
    <mergeCell ref="A7:E7"/>
    <mergeCell ref="A8:E8"/>
    <mergeCell ref="A9:E9"/>
    <mergeCell ref="A10:E10"/>
    <mergeCell ref="A11:E11"/>
    <mergeCell ref="A12:E12"/>
    <mergeCell ref="A13:E13"/>
    <mergeCell ref="A14:E14"/>
    <mergeCell ref="A15:E15"/>
    <mergeCell ref="A16:E16"/>
    <mergeCell ref="A17:E17"/>
    <mergeCell ref="A30:E30"/>
    <mergeCell ref="A19:E19"/>
    <mergeCell ref="A20:E20"/>
    <mergeCell ref="A21:E21"/>
    <mergeCell ref="A22:E22"/>
    <mergeCell ref="A23:E23"/>
    <mergeCell ref="A24:E24"/>
    <mergeCell ref="A25:E25"/>
    <mergeCell ref="A26:E26"/>
    <mergeCell ref="A27:E27"/>
    <mergeCell ref="A28:E28"/>
    <mergeCell ref="A29:E29"/>
    <mergeCell ref="A42:E42"/>
    <mergeCell ref="A31:E31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A49:E49"/>
    <mergeCell ref="A50:E50"/>
    <mergeCell ref="A51:E51"/>
    <mergeCell ref="A43:E43"/>
    <mergeCell ref="A44:E44"/>
    <mergeCell ref="A45:E45"/>
    <mergeCell ref="A46:E46"/>
    <mergeCell ref="A47:E47"/>
    <mergeCell ref="A48:E48"/>
    <mergeCell ref="A57:E57"/>
    <mergeCell ref="A58:E58"/>
    <mergeCell ref="A59:E59"/>
    <mergeCell ref="A52:E52"/>
    <mergeCell ref="A53:E53"/>
    <mergeCell ref="A54:E54"/>
    <mergeCell ref="A55:E55"/>
    <mergeCell ref="A56:E56"/>
  </mergeCells>
  <conditionalFormatting sqref="H3:H54">
    <cfRule type="containsText" dxfId="87" priority="3" operator="containsText" text="x">
      <formula>NOT(ISERROR(SEARCH("x",H3)))</formula>
    </cfRule>
  </conditionalFormatting>
  <conditionalFormatting sqref="G5 G22 G39 G34 G29 G15 G13 G9">
    <cfRule type="cellIs" dxfId="86" priority="4" operator="greaterThan">
      <formula>0</formula>
    </cfRule>
  </conditionalFormatting>
  <conditionalFormatting sqref="G44:G54 G56 G58">
    <cfRule type="cellIs" dxfId="85" priority="2" operator="greaterThan">
      <formula>0</formula>
    </cfRule>
  </conditionalFormatting>
  <conditionalFormatting sqref="H55:H59">
    <cfRule type="containsText" dxfId="84" priority="1" operator="containsText" text="X">
      <formula>NOT(ISERROR(SEARCH("X",H55)))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Button 2">
              <controlPr defaultSize="0" print="0" autoFill="0" autoPict="0" macro="[0]!MARJ_3">
                <anchor moveWithCells="1" sizeWithCells="1">
                  <from>
                    <xdr:col>7</xdr:col>
                    <xdr:colOff>139700</xdr:colOff>
                    <xdr:row>59</xdr:row>
                    <xdr:rowOff>63500</xdr:rowOff>
                  </from>
                  <to>
                    <xdr:col>9</xdr:col>
                    <xdr:colOff>12700</xdr:colOff>
                    <xdr:row>61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C7C9A-EC3F-814D-A23E-B4F1FF19F662}">
  <sheetPr codeName="Feuil5"/>
  <dimension ref="A1:H60"/>
  <sheetViews>
    <sheetView topLeftCell="A30" workbookViewId="0">
      <selection activeCell="G60" sqref="G60"/>
    </sheetView>
  </sheetViews>
  <sheetFormatPr baseColWidth="10" defaultRowHeight="16" x14ac:dyDescent="0.2"/>
  <cols>
    <col min="1" max="16384" width="10.83203125" style="51"/>
  </cols>
  <sheetData>
    <row r="1" spans="1:8" ht="29" x14ac:dyDescent="0.35">
      <c r="A1" s="168" t="s">
        <v>65</v>
      </c>
      <c r="B1" s="168"/>
      <c r="C1" s="168"/>
      <c r="D1" s="168"/>
      <c r="E1" s="168"/>
      <c r="F1" s="168"/>
      <c r="G1" s="168"/>
      <c r="H1" s="168"/>
    </row>
    <row r="2" spans="1:8" x14ac:dyDescent="0.2">
      <c r="A2" s="169" t="s">
        <v>3</v>
      </c>
      <c r="B2" s="169"/>
      <c r="C2" s="169"/>
      <c r="D2" s="169"/>
      <c r="E2" s="169"/>
      <c r="F2" s="3" t="s">
        <v>4</v>
      </c>
      <c r="G2" s="4" t="s">
        <v>5</v>
      </c>
      <c r="H2" s="3" t="s">
        <v>6</v>
      </c>
    </row>
    <row r="3" spans="1:8" ht="16" customHeight="1" x14ac:dyDescent="0.2">
      <c r="A3" s="170" t="s">
        <v>53</v>
      </c>
      <c r="B3" s="170"/>
      <c r="C3" s="170"/>
      <c r="D3" s="170"/>
      <c r="E3" s="170"/>
      <c r="F3" s="5">
        <v>4.6527777777777779E-2</v>
      </c>
      <c r="G3" s="6" t="str">
        <f>IF(H3="x",[1]Feuil1!F10,"")</f>
        <v/>
      </c>
      <c r="H3" s="36"/>
    </row>
    <row r="4" spans="1:8" ht="16" customHeight="1" x14ac:dyDescent="0.2">
      <c r="A4" s="170" t="s">
        <v>54</v>
      </c>
      <c r="B4" s="170"/>
      <c r="C4" s="170"/>
      <c r="D4" s="170"/>
      <c r="E4" s="171"/>
      <c r="F4" s="5">
        <v>6.6666666666666666E-2</v>
      </c>
      <c r="G4" s="6">
        <f>IF(H4="x",[1]Feuil1!F27,"")</f>
        <v>27.978100000000001</v>
      </c>
      <c r="H4" s="36" t="s">
        <v>6</v>
      </c>
    </row>
    <row r="5" spans="1:8" x14ac:dyDescent="0.2">
      <c r="A5" s="169" t="s">
        <v>7</v>
      </c>
      <c r="B5" s="169"/>
      <c r="C5" s="169"/>
      <c r="D5" s="169"/>
      <c r="E5" s="169"/>
      <c r="F5" s="12"/>
      <c r="G5" s="9"/>
      <c r="H5" s="39"/>
    </row>
    <row r="6" spans="1:8" x14ac:dyDescent="0.2">
      <c r="A6" s="167" t="s">
        <v>8</v>
      </c>
      <c r="B6" s="167"/>
      <c r="C6" s="167"/>
      <c r="D6" s="167"/>
      <c r="E6" s="167"/>
      <c r="F6" s="5">
        <v>2.013888888888889E-2</v>
      </c>
      <c r="G6" s="6">
        <f>IF(H6="x",[1]Feuil1!F33,"")</f>
        <v>23.24</v>
      </c>
      <c r="H6" s="36" t="s">
        <v>6</v>
      </c>
    </row>
    <row r="7" spans="1:8" x14ac:dyDescent="0.2">
      <c r="A7" s="167" t="s">
        <v>9</v>
      </c>
      <c r="B7" s="167"/>
      <c r="C7" s="167"/>
      <c r="D7" s="167"/>
      <c r="E7" s="167"/>
      <c r="F7" s="5">
        <v>1.2500000000000001E-2</v>
      </c>
      <c r="G7" s="6" t="str">
        <f>IF(H7="x",[1]Feuil1!F40,"")</f>
        <v/>
      </c>
      <c r="H7" s="36"/>
    </row>
    <row r="8" spans="1:8" x14ac:dyDescent="0.2">
      <c r="A8" s="167" t="s">
        <v>10</v>
      </c>
      <c r="B8" s="167"/>
      <c r="C8" s="167"/>
      <c r="D8" s="167"/>
      <c r="E8" s="167"/>
      <c r="F8" s="5">
        <v>9.7222222222222224E-3</v>
      </c>
      <c r="G8" s="6" t="str">
        <f>IF(H8="x",[1]Feuil1!F45,"")</f>
        <v/>
      </c>
      <c r="H8" s="36"/>
    </row>
    <row r="9" spans="1:8" x14ac:dyDescent="0.2">
      <c r="A9" s="169" t="s">
        <v>11</v>
      </c>
      <c r="B9" s="169"/>
      <c r="C9" s="169"/>
      <c r="D9" s="169"/>
      <c r="E9" s="169"/>
      <c r="F9" s="12"/>
      <c r="G9" s="11"/>
      <c r="H9" s="39"/>
    </row>
    <row r="10" spans="1:8" x14ac:dyDescent="0.2">
      <c r="A10" s="167" t="s">
        <v>12</v>
      </c>
      <c r="B10" s="167"/>
      <c r="C10" s="167"/>
      <c r="D10" s="167"/>
      <c r="E10" s="167"/>
      <c r="F10" s="5">
        <v>1.0416666666666666E-2</v>
      </c>
      <c r="G10" s="6" t="str">
        <f>IF(H10="x",[1]Feuil1!F51,"")</f>
        <v/>
      </c>
      <c r="H10" s="36"/>
    </row>
    <row r="11" spans="1:8" x14ac:dyDescent="0.2">
      <c r="A11" s="167" t="s">
        <v>13</v>
      </c>
      <c r="B11" s="167"/>
      <c r="C11" s="167"/>
      <c r="D11" s="167"/>
      <c r="E11" s="167"/>
      <c r="F11" s="5">
        <v>1.5277777777777777E-2</v>
      </c>
      <c r="G11" s="6">
        <f>IF(H11="x",[1]Feuil1!F59,"")</f>
        <v>52.254000000000005</v>
      </c>
      <c r="H11" s="36" t="s">
        <v>6</v>
      </c>
    </row>
    <row r="12" spans="1:8" x14ac:dyDescent="0.2">
      <c r="A12" s="167" t="s">
        <v>14</v>
      </c>
      <c r="B12" s="167"/>
      <c r="C12" s="167"/>
      <c r="D12" s="167"/>
      <c r="E12" s="167"/>
      <c r="F12" s="5">
        <v>1.2499999999999999E-2</v>
      </c>
      <c r="G12" s="6" t="str">
        <f>IF(H12="x",[1]Feuil1!F63,"")</f>
        <v/>
      </c>
      <c r="H12" s="36"/>
    </row>
    <row r="13" spans="1:8" x14ac:dyDescent="0.2">
      <c r="A13" s="169" t="s">
        <v>15</v>
      </c>
      <c r="B13" s="169"/>
      <c r="C13" s="169"/>
      <c r="D13" s="169"/>
      <c r="E13" s="169"/>
      <c r="F13" s="12"/>
      <c r="G13" s="11"/>
      <c r="H13" s="39"/>
    </row>
    <row r="14" spans="1:8" x14ac:dyDescent="0.2">
      <c r="A14" s="167" t="s">
        <v>16</v>
      </c>
      <c r="B14" s="167"/>
      <c r="C14" s="167"/>
      <c r="D14" s="167"/>
      <c r="E14" s="167"/>
      <c r="F14" s="5">
        <v>1.5972222222222224E-2</v>
      </c>
      <c r="G14" s="6">
        <f>IF(H14="x",[1]Feuil1!F74,"")</f>
        <v>106.6258</v>
      </c>
      <c r="H14" s="36" t="s">
        <v>6</v>
      </c>
    </row>
    <row r="15" spans="1:8" x14ac:dyDescent="0.2">
      <c r="A15" s="169" t="s">
        <v>17</v>
      </c>
      <c r="B15" s="169"/>
      <c r="C15" s="169"/>
      <c r="D15" s="169"/>
      <c r="E15" s="169"/>
      <c r="F15" s="12"/>
      <c r="G15" s="11"/>
      <c r="H15" s="39"/>
    </row>
    <row r="16" spans="1:8" x14ac:dyDescent="0.2">
      <c r="A16" s="167" t="s">
        <v>18</v>
      </c>
      <c r="B16" s="167"/>
      <c r="C16" s="167"/>
      <c r="D16" s="167"/>
      <c r="E16" s="167"/>
      <c r="F16" s="5">
        <v>2.6388888888888889E-2</v>
      </c>
      <c r="G16" s="6" t="str">
        <f>IF(H16="x",[1]Feuil1!F83,"")</f>
        <v/>
      </c>
      <c r="H16" s="36"/>
    </row>
    <row r="17" spans="1:8" x14ac:dyDescent="0.2">
      <c r="A17" s="167" t="s">
        <v>19</v>
      </c>
      <c r="B17" s="167"/>
      <c r="C17" s="167"/>
      <c r="D17" s="167"/>
      <c r="E17" s="167"/>
      <c r="F17" s="5">
        <v>2.4305555555555556E-2</v>
      </c>
      <c r="G17" s="6" t="str">
        <f>IF(H17="x",[1]Feuil1!F91,"")</f>
        <v/>
      </c>
      <c r="H17" s="36"/>
    </row>
    <row r="18" spans="1:8" x14ac:dyDescent="0.2">
      <c r="A18" s="167" t="s">
        <v>20</v>
      </c>
      <c r="B18" s="167"/>
      <c r="C18" s="167"/>
      <c r="D18" s="167"/>
      <c r="E18" s="167"/>
      <c r="F18" s="5">
        <v>2.6388888888888889E-2</v>
      </c>
      <c r="G18" s="41"/>
      <c r="H18" s="36"/>
    </row>
    <row r="19" spans="1:8" x14ac:dyDescent="0.2">
      <c r="A19" s="167" t="s">
        <v>21</v>
      </c>
      <c r="B19" s="167"/>
      <c r="C19" s="167"/>
      <c r="D19" s="167"/>
      <c r="E19" s="167"/>
      <c r="F19" s="5">
        <v>2.6388888888888889E-2</v>
      </c>
      <c r="G19" s="41"/>
      <c r="H19" s="36"/>
    </row>
    <row r="20" spans="1:8" x14ac:dyDescent="0.2">
      <c r="A20" s="167" t="s">
        <v>22</v>
      </c>
      <c r="B20" s="167"/>
      <c r="C20" s="167"/>
      <c r="D20" s="167"/>
      <c r="E20" s="167"/>
      <c r="F20" s="5">
        <v>2.4305555555555556E-2</v>
      </c>
      <c r="G20" s="41"/>
      <c r="H20" s="36"/>
    </row>
    <row r="21" spans="1:8" x14ac:dyDescent="0.2">
      <c r="A21" s="167" t="s">
        <v>23</v>
      </c>
      <c r="B21" s="167"/>
      <c r="C21" s="167"/>
      <c r="D21" s="167"/>
      <c r="E21" s="167"/>
      <c r="F21" s="5">
        <v>1.1805555555555555E-2</v>
      </c>
      <c r="G21" s="6">
        <f>IF(H21="x",[1]Feuil1!F124,"")</f>
        <v>112.64866666666668</v>
      </c>
      <c r="H21" s="36" t="s">
        <v>6</v>
      </c>
    </row>
    <row r="22" spans="1:8" x14ac:dyDescent="0.2">
      <c r="A22" s="169" t="s">
        <v>24</v>
      </c>
      <c r="B22" s="169"/>
      <c r="C22" s="169"/>
      <c r="D22" s="169"/>
      <c r="E22" s="169"/>
      <c r="F22" s="12"/>
      <c r="G22" s="11"/>
      <c r="H22" s="39"/>
    </row>
    <row r="23" spans="1:8" x14ac:dyDescent="0.2">
      <c r="A23" s="167" t="s">
        <v>25</v>
      </c>
      <c r="B23" s="167"/>
      <c r="C23" s="167"/>
      <c r="D23" s="167"/>
      <c r="E23" s="167"/>
      <c r="F23" s="5">
        <v>1.2499999999999999E-2</v>
      </c>
      <c r="G23" s="6" t="str">
        <f>IF(H23="x",[1]Feuil1!F130,"")</f>
        <v/>
      </c>
      <c r="H23" s="36"/>
    </row>
    <row r="24" spans="1:8" x14ac:dyDescent="0.2">
      <c r="A24" s="167" t="s">
        <v>26</v>
      </c>
      <c r="B24" s="167"/>
      <c r="C24" s="167"/>
      <c r="D24" s="167"/>
      <c r="E24" s="167"/>
      <c r="F24" s="5">
        <v>2.7083333333333334E-2</v>
      </c>
      <c r="G24" s="41" t="str">
        <f>IF(H24="x",[1]Feuil1!F135,"")</f>
        <v/>
      </c>
      <c r="H24" s="36"/>
    </row>
    <row r="25" spans="1:8" x14ac:dyDescent="0.2">
      <c r="A25" s="167" t="s">
        <v>27</v>
      </c>
      <c r="B25" s="167"/>
      <c r="C25" s="167"/>
      <c r="D25" s="167"/>
      <c r="E25" s="167"/>
      <c r="F25" s="5">
        <v>1.9444444444444445E-2</v>
      </c>
      <c r="G25" s="41" t="str">
        <f>IF(H25="x",[1]Feuil1!F141,"")</f>
        <v/>
      </c>
      <c r="H25" s="36"/>
    </row>
    <row r="26" spans="1:8" x14ac:dyDescent="0.2">
      <c r="A26" s="167" t="s">
        <v>28</v>
      </c>
      <c r="B26" s="167"/>
      <c r="C26" s="167"/>
      <c r="D26" s="167"/>
      <c r="E26" s="167"/>
      <c r="F26" s="5">
        <v>1.8055555555555557E-2</v>
      </c>
      <c r="G26" s="41" t="str">
        <f>IF(H26="x",[1]Feuil1!F147,"")</f>
        <v/>
      </c>
      <c r="H26" s="36"/>
    </row>
    <row r="27" spans="1:8" x14ac:dyDescent="0.2">
      <c r="A27" s="167" t="s">
        <v>29</v>
      </c>
      <c r="B27" s="167"/>
      <c r="C27" s="167"/>
      <c r="D27" s="167"/>
      <c r="E27" s="167"/>
      <c r="F27" s="5">
        <v>2.6388888888888889E-2</v>
      </c>
      <c r="G27" s="6" t="str">
        <f>IF(H27="x",[1]Feuil1!F154,"")</f>
        <v/>
      </c>
      <c r="H27" s="36"/>
    </row>
    <row r="28" spans="1:8" x14ac:dyDescent="0.2">
      <c r="A28" s="167" t="s">
        <v>30</v>
      </c>
      <c r="B28" s="167"/>
      <c r="C28" s="167"/>
      <c r="D28" s="167"/>
      <c r="E28" s="167"/>
      <c r="F28" s="5">
        <v>3.472222222222222E-3</v>
      </c>
      <c r="G28" s="6">
        <f>IF(H28="x",[1]Feuil1!F161,"")</f>
        <v>9.7520333333333298</v>
      </c>
      <c r="H28" s="36" t="s">
        <v>6</v>
      </c>
    </row>
    <row r="29" spans="1:8" x14ac:dyDescent="0.2">
      <c r="A29" s="169" t="s">
        <v>31</v>
      </c>
      <c r="B29" s="169"/>
      <c r="C29" s="169"/>
      <c r="D29" s="169"/>
      <c r="E29" s="169"/>
      <c r="F29" s="12"/>
      <c r="G29" s="11"/>
      <c r="H29" s="39"/>
    </row>
    <row r="30" spans="1:8" x14ac:dyDescent="0.2">
      <c r="A30" s="167" t="s">
        <v>25</v>
      </c>
      <c r="B30" s="167"/>
      <c r="C30" s="167"/>
      <c r="D30" s="167"/>
      <c r="E30" s="167"/>
      <c r="F30" s="5">
        <v>9.0277777777777787E-3</v>
      </c>
      <c r="G30" s="6" t="str">
        <f>IF(H30="x",[1]Feuil1!F130,"")</f>
        <v/>
      </c>
      <c r="H30" s="36"/>
    </row>
    <row r="31" spans="1:8" x14ac:dyDescent="0.2">
      <c r="A31" s="167" t="s">
        <v>32</v>
      </c>
      <c r="B31" s="167"/>
      <c r="C31" s="167"/>
      <c r="D31" s="167"/>
      <c r="E31" s="167"/>
      <c r="F31" s="5">
        <v>1.2499999999999999E-2</v>
      </c>
      <c r="G31" s="41"/>
      <c r="H31" s="36"/>
    </row>
    <row r="32" spans="1:8" x14ac:dyDescent="0.2">
      <c r="A32" s="167" t="s">
        <v>33</v>
      </c>
      <c r="B32" s="167"/>
      <c r="C32" s="167"/>
      <c r="D32" s="167"/>
      <c r="E32" s="167"/>
      <c r="F32" s="5">
        <v>1.0416666666666666E-2</v>
      </c>
      <c r="G32" s="41"/>
      <c r="H32" s="36"/>
    </row>
    <row r="33" spans="1:8" x14ac:dyDescent="0.2">
      <c r="A33" s="167" t="s">
        <v>34</v>
      </c>
      <c r="B33" s="167"/>
      <c r="C33" s="167"/>
      <c r="D33" s="167"/>
      <c r="E33" s="167"/>
      <c r="F33" s="5">
        <v>1.5972222222222224E-2</v>
      </c>
      <c r="G33" s="41"/>
      <c r="H33" s="36"/>
    </row>
    <row r="34" spans="1:8" x14ac:dyDescent="0.2">
      <c r="A34" s="169" t="s">
        <v>35</v>
      </c>
      <c r="B34" s="169"/>
      <c r="C34" s="169"/>
      <c r="D34" s="169"/>
      <c r="E34" s="169"/>
      <c r="F34" s="12"/>
      <c r="G34" s="11"/>
      <c r="H34" s="39"/>
    </row>
    <row r="35" spans="1:8" x14ac:dyDescent="0.2">
      <c r="A35" s="167" t="s">
        <v>64</v>
      </c>
      <c r="B35" s="167"/>
      <c r="C35" s="167"/>
      <c r="D35" s="167"/>
      <c r="E35" s="167"/>
      <c r="F35" s="5">
        <v>1.3888888888888888E-2</v>
      </c>
      <c r="G35" s="41"/>
      <c r="H35" s="36" t="s">
        <v>6</v>
      </c>
    </row>
    <row r="36" spans="1:8" x14ac:dyDescent="0.2">
      <c r="A36" s="167" t="s">
        <v>44</v>
      </c>
      <c r="B36" s="167"/>
      <c r="C36" s="167"/>
      <c r="D36" s="167"/>
      <c r="E36" s="167"/>
      <c r="F36" s="5">
        <v>1.5277777777777777E-2</v>
      </c>
      <c r="G36" s="41">
        <f>IF(H36="x",[1]Feuil1!F186,"")</f>
        <v>0</v>
      </c>
      <c r="H36" s="36" t="s">
        <v>6</v>
      </c>
    </row>
    <row r="37" spans="1:8" x14ac:dyDescent="0.2">
      <c r="A37" s="167" t="s">
        <v>36</v>
      </c>
      <c r="B37" s="167"/>
      <c r="C37" s="167"/>
      <c r="D37" s="167"/>
      <c r="E37" s="167"/>
      <c r="F37" s="5">
        <v>1.5277777777777777E-2</v>
      </c>
      <c r="G37" s="41"/>
      <c r="H37" s="36"/>
    </row>
    <row r="38" spans="1:8" x14ac:dyDescent="0.2">
      <c r="A38" s="167" t="s">
        <v>37</v>
      </c>
      <c r="B38" s="167"/>
      <c r="C38" s="167"/>
      <c r="D38" s="167"/>
      <c r="E38" s="167"/>
      <c r="F38" s="5">
        <v>5.5555555555555558E-3</v>
      </c>
      <c r="G38" s="41"/>
      <c r="H38" s="36" t="s">
        <v>6</v>
      </c>
    </row>
    <row r="39" spans="1:8" x14ac:dyDescent="0.2">
      <c r="A39" s="169" t="s">
        <v>38</v>
      </c>
      <c r="B39" s="169"/>
      <c r="C39" s="169"/>
      <c r="D39" s="169"/>
      <c r="E39" s="169"/>
      <c r="F39" s="12"/>
      <c r="G39" s="11"/>
      <c r="H39" s="39"/>
    </row>
    <row r="40" spans="1:8" ht="16" customHeight="1" x14ac:dyDescent="0.2">
      <c r="A40" s="170" t="s">
        <v>39</v>
      </c>
      <c r="B40" s="170"/>
      <c r="C40" s="170"/>
      <c r="D40" s="170"/>
      <c r="E40" s="170"/>
      <c r="F40" s="5">
        <v>1.9444444444444445E-2</v>
      </c>
      <c r="G40" s="6" t="str">
        <f>IF(H40="x",[1]Feuil1!F194,"")</f>
        <v/>
      </c>
      <c r="H40" s="36"/>
    </row>
    <row r="41" spans="1:8" ht="16" customHeight="1" x14ac:dyDescent="0.2">
      <c r="A41" s="170" t="s">
        <v>40</v>
      </c>
      <c r="B41" s="170"/>
      <c r="C41" s="170"/>
      <c r="D41" s="170"/>
      <c r="E41" s="170"/>
      <c r="F41" s="5">
        <v>2.9861111111111113E-2</v>
      </c>
      <c r="G41" s="6" t="str">
        <f>IF(H41="x",[1]Feuil1!F198,"")</f>
        <v/>
      </c>
      <c r="H41" s="36"/>
    </row>
    <row r="42" spans="1:8" ht="16" customHeight="1" x14ac:dyDescent="0.2">
      <c r="A42" s="170" t="s">
        <v>41</v>
      </c>
      <c r="B42" s="170"/>
      <c r="C42" s="170"/>
      <c r="D42" s="170"/>
      <c r="E42" s="170"/>
      <c r="F42" s="5">
        <v>2.9861111111111113E-2</v>
      </c>
      <c r="G42" s="6" t="str">
        <f>IF(H42="x",[1]Feuil1!F206,"")</f>
        <v/>
      </c>
      <c r="H42" s="36"/>
    </row>
    <row r="43" spans="1:8" ht="16" customHeight="1" x14ac:dyDescent="0.2">
      <c r="A43" s="170" t="s">
        <v>42</v>
      </c>
      <c r="B43" s="170"/>
      <c r="C43" s="170"/>
      <c r="D43" s="170"/>
      <c r="E43" s="170"/>
      <c r="F43" s="5">
        <v>3.6805555555555557E-2</v>
      </c>
      <c r="G43" s="6" t="str">
        <f>IF(H43="x",[1]Feuil1!F210,"")</f>
        <v/>
      </c>
      <c r="H43" s="36"/>
    </row>
    <row r="44" spans="1:8" x14ac:dyDescent="0.2">
      <c r="A44" s="174" t="s">
        <v>43</v>
      </c>
      <c r="B44" s="174"/>
      <c r="C44" s="174"/>
      <c r="D44" s="174"/>
      <c r="E44" s="175"/>
      <c r="F44" s="35"/>
      <c r="G44" s="3"/>
      <c r="H44" s="39"/>
    </row>
    <row r="45" spans="1:8" x14ac:dyDescent="0.2">
      <c r="A45" s="172" t="s">
        <v>44</v>
      </c>
      <c r="B45" s="172"/>
      <c r="C45" s="172"/>
      <c r="D45" s="172"/>
      <c r="E45" s="173"/>
      <c r="F45" s="32">
        <v>16.011111111111113</v>
      </c>
      <c r="G45" s="42"/>
      <c r="H45" s="36" t="s">
        <v>6</v>
      </c>
    </row>
    <row r="46" spans="1:8" x14ac:dyDescent="0.2">
      <c r="A46" s="172" t="s">
        <v>45</v>
      </c>
      <c r="B46" s="172"/>
      <c r="C46" s="172"/>
      <c r="D46" s="172"/>
      <c r="E46" s="173"/>
      <c r="F46" s="32">
        <v>16.013194444444444</v>
      </c>
      <c r="G46" s="42"/>
      <c r="H46" s="36"/>
    </row>
    <row r="47" spans="1:8" x14ac:dyDescent="0.2">
      <c r="A47" s="172" t="s">
        <v>55</v>
      </c>
      <c r="B47" s="172"/>
      <c r="C47" s="172"/>
      <c r="D47" s="172"/>
      <c r="E47" s="173"/>
      <c r="F47" s="33">
        <v>1.1805555555555555E-2</v>
      </c>
      <c r="G47" s="42"/>
      <c r="H47" s="36" t="s">
        <v>6</v>
      </c>
    </row>
    <row r="48" spans="1:8" x14ac:dyDescent="0.2">
      <c r="A48" s="172" t="s">
        <v>46</v>
      </c>
      <c r="B48" s="172"/>
      <c r="C48" s="172"/>
      <c r="D48" s="172"/>
      <c r="E48" s="173"/>
      <c r="F48" s="33">
        <v>9.7222222222222224E-3</v>
      </c>
      <c r="G48" s="42"/>
      <c r="H48" s="36" t="s">
        <v>6</v>
      </c>
    </row>
    <row r="49" spans="1:8" x14ac:dyDescent="0.2">
      <c r="A49" s="172" t="s">
        <v>56</v>
      </c>
      <c r="B49" s="172"/>
      <c r="C49" s="172"/>
      <c r="D49" s="172"/>
      <c r="E49" s="173"/>
      <c r="F49" s="33">
        <v>8.3333333333333332E-3</v>
      </c>
      <c r="G49" s="42"/>
      <c r="H49" s="36" t="s">
        <v>6</v>
      </c>
    </row>
    <row r="50" spans="1:8" x14ac:dyDescent="0.2">
      <c r="A50" s="172" t="s">
        <v>57</v>
      </c>
      <c r="B50" s="172"/>
      <c r="C50" s="172"/>
      <c r="D50" s="172"/>
      <c r="E50" s="173"/>
      <c r="F50" s="33">
        <v>1.0416666666666666E-2</v>
      </c>
      <c r="G50" s="42"/>
      <c r="H50" s="36" t="s">
        <v>6</v>
      </c>
    </row>
    <row r="51" spans="1:8" x14ac:dyDescent="0.2">
      <c r="A51" s="172" t="s">
        <v>47</v>
      </c>
      <c r="B51" s="172"/>
      <c r="C51" s="172"/>
      <c r="D51" s="172"/>
      <c r="E51" s="173"/>
      <c r="F51" s="33">
        <v>6.9444444444444441E-3</v>
      </c>
      <c r="G51" s="42"/>
      <c r="H51" s="36" t="s">
        <v>6</v>
      </c>
    </row>
    <row r="52" spans="1:8" x14ac:dyDescent="0.2">
      <c r="A52" s="172" t="s">
        <v>48</v>
      </c>
      <c r="B52" s="172"/>
      <c r="C52" s="172"/>
      <c r="D52" s="172"/>
      <c r="E52" s="173"/>
      <c r="F52" s="33">
        <v>1.0416666666666666E-2</v>
      </c>
      <c r="G52" s="42"/>
      <c r="H52" s="36"/>
    </row>
    <row r="53" spans="1:8" x14ac:dyDescent="0.2">
      <c r="A53" s="172" t="s">
        <v>49</v>
      </c>
      <c r="B53" s="172"/>
      <c r="C53" s="172"/>
      <c r="D53" s="172"/>
      <c r="E53" s="173"/>
      <c r="F53" s="33">
        <v>8.3333333333333332E-3</v>
      </c>
      <c r="G53" s="42"/>
      <c r="H53" s="36"/>
    </row>
    <row r="54" spans="1:8" x14ac:dyDescent="0.2">
      <c r="A54" s="169" t="s">
        <v>58</v>
      </c>
      <c r="B54" s="169"/>
      <c r="C54" s="169"/>
      <c r="D54" s="169"/>
      <c r="E54" s="169"/>
      <c r="F54" s="35"/>
      <c r="G54" s="8"/>
      <c r="H54" s="39"/>
    </row>
    <row r="55" spans="1:8" x14ac:dyDescent="0.2">
      <c r="A55" s="167" t="s">
        <v>59</v>
      </c>
      <c r="B55" s="167"/>
      <c r="C55" s="167"/>
      <c r="D55" s="167"/>
      <c r="E55" s="167"/>
      <c r="F55" s="33">
        <v>1.9444444444444445E-2</v>
      </c>
      <c r="G55" s="6">
        <f>IF(H55="x",[1]Feuil1!F215,"")</f>
        <v>6.6026666666666669</v>
      </c>
      <c r="H55" s="38" t="s">
        <v>6</v>
      </c>
    </row>
    <row r="56" spans="1:8" x14ac:dyDescent="0.2">
      <c r="A56" s="169" t="s">
        <v>60</v>
      </c>
      <c r="B56" s="169"/>
      <c r="C56" s="169"/>
      <c r="D56" s="169"/>
      <c r="E56" s="169"/>
      <c r="F56" s="35"/>
      <c r="G56" s="8"/>
      <c r="H56" s="37"/>
    </row>
    <row r="57" spans="1:8" x14ac:dyDescent="0.2">
      <c r="A57" s="167" t="s">
        <v>63</v>
      </c>
      <c r="B57" s="167"/>
      <c r="C57" s="167"/>
      <c r="D57" s="167"/>
      <c r="E57" s="167"/>
      <c r="F57" s="33">
        <v>3.6805555555555557E-2</v>
      </c>
      <c r="G57" s="6">
        <f>IF(H57="x",[1]Feuil1!F220,"")</f>
        <v>7.2756666666666661</v>
      </c>
      <c r="H57" s="38" t="s">
        <v>6</v>
      </c>
    </row>
    <row r="58" spans="1:8" x14ac:dyDescent="0.2">
      <c r="A58" s="169" t="s">
        <v>61</v>
      </c>
      <c r="B58" s="169"/>
      <c r="C58" s="169"/>
      <c r="D58" s="169"/>
      <c r="E58" s="169"/>
      <c r="F58" s="35"/>
      <c r="G58" s="8"/>
      <c r="H58" s="37"/>
    </row>
    <row r="59" spans="1:8" ht="17" thickBot="1" x14ac:dyDescent="0.25">
      <c r="A59" s="167" t="s">
        <v>62</v>
      </c>
      <c r="B59" s="167"/>
      <c r="C59" s="167"/>
      <c r="D59" s="167"/>
      <c r="E59" s="167"/>
      <c r="F59" s="33">
        <v>1.6666666666666666E-2</v>
      </c>
      <c r="G59" s="6">
        <f>IF(H59="x",[1]Feuil1!F226,"")</f>
        <v>0.17369999999999999</v>
      </c>
      <c r="H59" s="36" t="s">
        <v>6</v>
      </c>
    </row>
    <row r="60" spans="1:8" ht="17" thickBot="1" x14ac:dyDescent="0.25">
      <c r="F60" s="40">
        <f>SUMIF(H3:H59,"x",F3:F59)</f>
        <v>16.299305555555556</v>
      </c>
      <c r="G60" s="34">
        <f>SUM(G3:G59)</f>
        <v>346.55063333333334</v>
      </c>
    </row>
  </sheetData>
  <mergeCells count="59">
    <mergeCell ref="A55:E55"/>
    <mergeCell ref="A56:E56"/>
    <mergeCell ref="A57:E57"/>
    <mergeCell ref="A58:E58"/>
    <mergeCell ref="A59:E59"/>
    <mergeCell ref="A54:E54"/>
    <mergeCell ref="A43:E43"/>
    <mergeCell ref="A44:E44"/>
    <mergeCell ref="A45:E45"/>
    <mergeCell ref="A46:E46"/>
    <mergeCell ref="A47:E47"/>
    <mergeCell ref="A48:E48"/>
    <mergeCell ref="A49:E49"/>
    <mergeCell ref="A50:E50"/>
    <mergeCell ref="A51:E51"/>
    <mergeCell ref="A52:E52"/>
    <mergeCell ref="A53:E53"/>
    <mergeCell ref="A42:E42"/>
    <mergeCell ref="A31:E31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A30:E30"/>
    <mergeCell ref="A19:E19"/>
    <mergeCell ref="A20:E20"/>
    <mergeCell ref="A21:E21"/>
    <mergeCell ref="A22:E22"/>
    <mergeCell ref="A23:E23"/>
    <mergeCell ref="A24:E24"/>
    <mergeCell ref="A25:E25"/>
    <mergeCell ref="A26:E26"/>
    <mergeCell ref="A27:E27"/>
    <mergeCell ref="A28:E28"/>
    <mergeCell ref="A29:E29"/>
    <mergeCell ref="A18:E18"/>
    <mergeCell ref="A7:E7"/>
    <mergeCell ref="A8:E8"/>
    <mergeCell ref="A9:E9"/>
    <mergeCell ref="A10:E10"/>
    <mergeCell ref="A11:E11"/>
    <mergeCell ref="A12:E12"/>
    <mergeCell ref="A13:E13"/>
    <mergeCell ref="A14:E14"/>
    <mergeCell ref="A15:E15"/>
    <mergeCell ref="A16:E16"/>
    <mergeCell ref="A17:E17"/>
    <mergeCell ref="A6:E6"/>
    <mergeCell ref="A1:H1"/>
    <mergeCell ref="A2:E2"/>
    <mergeCell ref="A3:E3"/>
    <mergeCell ref="A4:E4"/>
    <mergeCell ref="A5:E5"/>
  </mergeCells>
  <conditionalFormatting sqref="H3:H54">
    <cfRule type="containsText" dxfId="83" priority="3" operator="containsText" text="x">
      <formula>NOT(ISERROR(SEARCH("x",H3)))</formula>
    </cfRule>
  </conditionalFormatting>
  <conditionalFormatting sqref="G5 G22 G39 G34 G29 G15 G13 G9">
    <cfRule type="cellIs" dxfId="82" priority="4" operator="greaterThan">
      <formula>0</formula>
    </cfRule>
  </conditionalFormatting>
  <conditionalFormatting sqref="G44:G54 G56 G58">
    <cfRule type="cellIs" dxfId="81" priority="2" operator="greaterThan">
      <formula>0</formula>
    </cfRule>
  </conditionalFormatting>
  <conditionalFormatting sqref="H55:H59">
    <cfRule type="containsText" dxfId="80" priority="1" operator="containsText" text="X">
      <formula>NOT(ISERROR(SEARCH("X",H55)))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MARJ_4">
                <anchor moveWithCells="1" sizeWithCells="1">
                  <from>
                    <xdr:col>7</xdr:col>
                    <xdr:colOff>139700</xdr:colOff>
                    <xdr:row>59</xdr:row>
                    <xdr:rowOff>63500</xdr:rowOff>
                  </from>
                  <to>
                    <xdr:col>9</xdr:col>
                    <xdr:colOff>12700</xdr:colOff>
                    <xdr:row>61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5686A-DAD4-8C48-B773-CDB1C9B53EE7}">
  <sheetPr codeName="Feuil6"/>
  <dimension ref="A1:H60"/>
  <sheetViews>
    <sheetView topLeftCell="A28" workbookViewId="0">
      <selection activeCell="G60" sqref="G60"/>
    </sheetView>
  </sheetViews>
  <sheetFormatPr baseColWidth="10" defaultRowHeight="16" x14ac:dyDescent="0.2"/>
  <cols>
    <col min="1" max="16384" width="10.83203125" style="51"/>
  </cols>
  <sheetData>
    <row r="1" spans="1:8" ht="29" x14ac:dyDescent="0.35">
      <c r="A1" s="168" t="s">
        <v>65</v>
      </c>
      <c r="B1" s="168"/>
      <c r="C1" s="168"/>
      <c r="D1" s="168"/>
      <c r="E1" s="168"/>
      <c r="F1" s="168"/>
      <c r="G1" s="168"/>
      <c r="H1" s="168"/>
    </row>
    <row r="2" spans="1:8" x14ac:dyDescent="0.2">
      <c r="A2" s="169" t="s">
        <v>3</v>
      </c>
      <c r="B2" s="169"/>
      <c r="C2" s="169"/>
      <c r="D2" s="169"/>
      <c r="E2" s="169"/>
      <c r="F2" s="3" t="s">
        <v>4</v>
      </c>
      <c r="G2" s="4" t="s">
        <v>5</v>
      </c>
      <c r="H2" s="3" t="s">
        <v>6</v>
      </c>
    </row>
    <row r="3" spans="1:8" ht="16" customHeight="1" x14ac:dyDescent="0.2">
      <c r="A3" s="170" t="s">
        <v>53</v>
      </c>
      <c r="B3" s="170"/>
      <c r="C3" s="170"/>
      <c r="D3" s="170"/>
      <c r="E3" s="170"/>
      <c r="F3" s="5">
        <v>4.6527777777777779E-2</v>
      </c>
      <c r="G3" s="6" t="str">
        <f>IF(H3="x",[1]Feuil1!F10,"")</f>
        <v/>
      </c>
      <c r="H3" s="36"/>
    </row>
    <row r="4" spans="1:8" ht="16" customHeight="1" x14ac:dyDescent="0.2">
      <c r="A4" s="170" t="s">
        <v>54</v>
      </c>
      <c r="B4" s="170"/>
      <c r="C4" s="170"/>
      <c r="D4" s="170"/>
      <c r="E4" s="171"/>
      <c r="F4" s="5">
        <v>6.6666666666666666E-2</v>
      </c>
      <c r="G4" s="6">
        <f>IF(H4="x",[1]Feuil1!F27,"")</f>
        <v>27.978100000000001</v>
      </c>
      <c r="H4" s="36" t="s">
        <v>6</v>
      </c>
    </row>
    <row r="5" spans="1:8" x14ac:dyDescent="0.2">
      <c r="A5" s="169" t="s">
        <v>7</v>
      </c>
      <c r="B5" s="169"/>
      <c r="C5" s="169"/>
      <c r="D5" s="169"/>
      <c r="E5" s="169"/>
      <c r="F5" s="12"/>
      <c r="G5" s="9"/>
      <c r="H5" s="39"/>
    </row>
    <row r="6" spans="1:8" x14ac:dyDescent="0.2">
      <c r="A6" s="167" t="s">
        <v>8</v>
      </c>
      <c r="B6" s="167"/>
      <c r="C6" s="167"/>
      <c r="D6" s="167"/>
      <c r="E6" s="167"/>
      <c r="F6" s="5">
        <v>2.013888888888889E-2</v>
      </c>
      <c r="G6" s="6">
        <f>IF(H6="x",[1]Feuil1!F33,"")</f>
        <v>23.24</v>
      </c>
      <c r="H6" s="36" t="s">
        <v>6</v>
      </c>
    </row>
    <row r="7" spans="1:8" x14ac:dyDescent="0.2">
      <c r="A7" s="167" t="s">
        <v>9</v>
      </c>
      <c r="B7" s="167"/>
      <c r="C7" s="167"/>
      <c r="D7" s="167"/>
      <c r="E7" s="167"/>
      <c r="F7" s="5">
        <v>1.2500000000000001E-2</v>
      </c>
      <c r="G7" s="6" t="str">
        <f>IF(H7="x",[1]Feuil1!F40,"")</f>
        <v/>
      </c>
      <c r="H7" s="36"/>
    </row>
    <row r="8" spans="1:8" x14ac:dyDescent="0.2">
      <c r="A8" s="167" t="s">
        <v>10</v>
      </c>
      <c r="B8" s="167"/>
      <c r="C8" s="167"/>
      <c r="D8" s="167"/>
      <c r="E8" s="167"/>
      <c r="F8" s="5">
        <v>9.7222222222222224E-3</v>
      </c>
      <c r="G8" s="6" t="str">
        <f>IF(H8="x",[1]Feuil1!F45,"")</f>
        <v/>
      </c>
      <c r="H8" s="36"/>
    </row>
    <row r="9" spans="1:8" x14ac:dyDescent="0.2">
      <c r="A9" s="169" t="s">
        <v>11</v>
      </c>
      <c r="B9" s="169"/>
      <c r="C9" s="169"/>
      <c r="D9" s="169"/>
      <c r="E9" s="169"/>
      <c r="F9" s="12"/>
      <c r="G9" s="11"/>
      <c r="H9" s="39"/>
    </row>
    <row r="10" spans="1:8" x14ac:dyDescent="0.2">
      <c r="A10" s="167" t="s">
        <v>12</v>
      </c>
      <c r="B10" s="167"/>
      <c r="C10" s="167"/>
      <c r="D10" s="167"/>
      <c r="E10" s="167"/>
      <c r="F10" s="5">
        <v>1.0416666666666666E-2</v>
      </c>
      <c r="G10" s="6" t="str">
        <f>IF(H10="x",[1]Feuil1!F51,"")</f>
        <v/>
      </c>
      <c r="H10" s="36"/>
    </row>
    <row r="11" spans="1:8" x14ac:dyDescent="0.2">
      <c r="A11" s="167" t="s">
        <v>13</v>
      </c>
      <c r="B11" s="167"/>
      <c r="C11" s="167"/>
      <c r="D11" s="167"/>
      <c r="E11" s="167"/>
      <c r="F11" s="5">
        <v>1.5277777777777777E-2</v>
      </c>
      <c r="G11" s="6">
        <f>IF(H11="x",[1]Feuil1!F59,"")</f>
        <v>52.254000000000005</v>
      </c>
      <c r="H11" s="36" t="s">
        <v>6</v>
      </c>
    </row>
    <row r="12" spans="1:8" x14ac:dyDescent="0.2">
      <c r="A12" s="167" t="s">
        <v>14</v>
      </c>
      <c r="B12" s="167"/>
      <c r="C12" s="167"/>
      <c r="D12" s="167"/>
      <c r="E12" s="167"/>
      <c r="F12" s="5">
        <v>1.2499999999999999E-2</v>
      </c>
      <c r="G12" s="6" t="str">
        <f>IF(H12="x",[1]Feuil1!F63,"")</f>
        <v/>
      </c>
      <c r="H12" s="36"/>
    </row>
    <row r="13" spans="1:8" x14ac:dyDescent="0.2">
      <c r="A13" s="169" t="s">
        <v>15</v>
      </c>
      <c r="B13" s="169"/>
      <c r="C13" s="169"/>
      <c r="D13" s="169"/>
      <c r="E13" s="169"/>
      <c r="F13" s="12"/>
      <c r="G13" s="11"/>
      <c r="H13" s="39"/>
    </row>
    <row r="14" spans="1:8" x14ac:dyDescent="0.2">
      <c r="A14" s="167" t="s">
        <v>16</v>
      </c>
      <c r="B14" s="167"/>
      <c r="C14" s="167"/>
      <c r="D14" s="167"/>
      <c r="E14" s="167"/>
      <c r="F14" s="5">
        <v>1.5972222222222224E-2</v>
      </c>
      <c r="G14" s="6">
        <f>IF(H14="x",[1]Feuil1!F74,"")</f>
        <v>106.6258</v>
      </c>
      <c r="H14" s="36" t="s">
        <v>6</v>
      </c>
    </row>
    <row r="15" spans="1:8" x14ac:dyDescent="0.2">
      <c r="A15" s="169" t="s">
        <v>17</v>
      </c>
      <c r="B15" s="169"/>
      <c r="C15" s="169"/>
      <c r="D15" s="169"/>
      <c r="E15" s="169"/>
      <c r="F15" s="12"/>
      <c r="G15" s="11"/>
      <c r="H15" s="39"/>
    </row>
    <row r="16" spans="1:8" x14ac:dyDescent="0.2">
      <c r="A16" s="167" t="s">
        <v>18</v>
      </c>
      <c r="B16" s="167"/>
      <c r="C16" s="167"/>
      <c r="D16" s="167"/>
      <c r="E16" s="167"/>
      <c r="F16" s="5">
        <v>2.6388888888888889E-2</v>
      </c>
      <c r="G16" s="6" t="str">
        <f>IF(H16="x",[1]Feuil1!F83,"")</f>
        <v/>
      </c>
      <c r="H16" s="36"/>
    </row>
    <row r="17" spans="1:8" x14ac:dyDescent="0.2">
      <c r="A17" s="167" t="s">
        <v>19</v>
      </c>
      <c r="B17" s="167"/>
      <c r="C17" s="167"/>
      <c r="D17" s="167"/>
      <c r="E17" s="167"/>
      <c r="F17" s="5">
        <v>2.4305555555555556E-2</v>
      </c>
      <c r="G17" s="6" t="str">
        <f>IF(H17="x",[1]Feuil1!F91,"")</f>
        <v/>
      </c>
      <c r="H17" s="36"/>
    </row>
    <row r="18" spans="1:8" x14ac:dyDescent="0.2">
      <c r="A18" s="167" t="s">
        <v>20</v>
      </c>
      <c r="B18" s="167"/>
      <c r="C18" s="167"/>
      <c r="D18" s="167"/>
      <c r="E18" s="167"/>
      <c r="F18" s="5">
        <v>2.6388888888888889E-2</v>
      </c>
      <c r="G18" s="41"/>
      <c r="H18" s="36"/>
    </row>
    <row r="19" spans="1:8" x14ac:dyDescent="0.2">
      <c r="A19" s="167" t="s">
        <v>21</v>
      </c>
      <c r="B19" s="167"/>
      <c r="C19" s="167"/>
      <c r="D19" s="167"/>
      <c r="E19" s="167"/>
      <c r="F19" s="5">
        <v>2.6388888888888889E-2</v>
      </c>
      <c r="G19" s="41"/>
      <c r="H19" s="36"/>
    </row>
    <row r="20" spans="1:8" x14ac:dyDescent="0.2">
      <c r="A20" s="167" t="s">
        <v>22</v>
      </c>
      <c r="B20" s="167"/>
      <c r="C20" s="167"/>
      <c r="D20" s="167"/>
      <c r="E20" s="167"/>
      <c r="F20" s="5">
        <v>2.4305555555555556E-2</v>
      </c>
      <c r="G20" s="41"/>
      <c r="H20" s="36"/>
    </row>
    <row r="21" spans="1:8" x14ac:dyDescent="0.2">
      <c r="A21" s="167" t="s">
        <v>23</v>
      </c>
      <c r="B21" s="167"/>
      <c r="C21" s="167"/>
      <c r="D21" s="167"/>
      <c r="E21" s="167"/>
      <c r="F21" s="5">
        <v>1.1805555555555555E-2</v>
      </c>
      <c r="G21" s="6">
        <f>IF(H21="x",[1]Feuil1!F124,"")</f>
        <v>112.64866666666668</v>
      </c>
      <c r="H21" s="36" t="s">
        <v>6</v>
      </c>
    </row>
    <row r="22" spans="1:8" x14ac:dyDescent="0.2">
      <c r="A22" s="169" t="s">
        <v>24</v>
      </c>
      <c r="B22" s="169"/>
      <c r="C22" s="169"/>
      <c r="D22" s="169"/>
      <c r="E22" s="169"/>
      <c r="F22" s="12"/>
      <c r="G22" s="11"/>
      <c r="H22" s="39"/>
    </row>
    <row r="23" spans="1:8" x14ac:dyDescent="0.2">
      <c r="A23" s="167" t="s">
        <v>25</v>
      </c>
      <c r="B23" s="167"/>
      <c r="C23" s="167"/>
      <c r="D23" s="167"/>
      <c r="E23" s="167"/>
      <c r="F23" s="5">
        <v>1.2499999999999999E-2</v>
      </c>
      <c r="G23" s="6" t="str">
        <f>IF(H23="x",[1]Feuil1!F130,"")</f>
        <v/>
      </c>
      <c r="H23" s="36"/>
    </row>
    <row r="24" spans="1:8" x14ac:dyDescent="0.2">
      <c r="A24" s="167" t="s">
        <v>26</v>
      </c>
      <c r="B24" s="167"/>
      <c r="C24" s="167"/>
      <c r="D24" s="167"/>
      <c r="E24" s="167"/>
      <c r="F24" s="5">
        <v>2.7083333333333334E-2</v>
      </c>
      <c r="G24" s="41" t="str">
        <f>IF(H24="x",[1]Feuil1!F135,"")</f>
        <v/>
      </c>
      <c r="H24" s="36"/>
    </row>
    <row r="25" spans="1:8" x14ac:dyDescent="0.2">
      <c r="A25" s="167" t="s">
        <v>27</v>
      </c>
      <c r="B25" s="167"/>
      <c r="C25" s="167"/>
      <c r="D25" s="167"/>
      <c r="E25" s="167"/>
      <c r="F25" s="5">
        <v>1.9444444444444445E-2</v>
      </c>
      <c r="G25" s="41" t="str">
        <f>IF(H25="x",[1]Feuil1!F141,"")</f>
        <v/>
      </c>
      <c r="H25" s="36"/>
    </row>
    <row r="26" spans="1:8" x14ac:dyDescent="0.2">
      <c r="A26" s="167" t="s">
        <v>28</v>
      </c>
      <c r="B26" s="167"/>
      <c r="C26" s="167"/>
      <c r="D26" s="167"/>
      <c r="E26" s="167"/>
      <c r="F26" s="5">
        <v>1.8055555555555557E-2</v>
      </c>
      <c r="G26" s="41" t="str">
        <f>IF(H26="x",[1]Feuil1!F147,"")</f>
        <v/>
      </c>
      <c r="H26" s="36"/>
    </row>
    <row r="27" spans="1:8" x14ac:dyDescent="0.2">
      <c r="A27" s="167" t="s">
        <v>29</v>
      </c>
      <c r="B27" s="167"/>
      <c r="C27" s="167"/>
      <c r="D27" s="167"/>
      <c r="E27" s="167"/>
      <c r="F27" s="5">
        <v>2.6388888888888889E-2</v>
      </c>
      <c r="G27" s="6" t="str">
        <f>IF(H27="x",[1]Feuil1!F154,"")</f>
        <v/>
      </c>
      <c r="H27" s="36"/>
    </row>
    <row r="28" spans="1:8" x14ac:dyDescent="0.2">
      <c r="A28" s="167" t="s">
        <v>30</v>
      </c>
      <c r="B28" s="167"/>
      <c r="C28" s="167"/>
      <c r="D28" s="167"/>
      <c r="E28" s="167"/>
      <c r="F28" s="5">
        <v>3.472222222222222E-3</v>
      </c>
      <c r="G28" s="6">
        <f>IF(H28="x",[1]Feuil1!F161,"")</f>
        <v>9.7520333333333298</v>
      </c>
      <c r="H28" s="36" t="s">
        <v>6</v>
      </c>
    </row>
    <row r="29" spans="1:8" x14ac:dyDescent="0.2">
      <c r="A29" s="169" t="s">
        <v>31</v>
      </c>
      <c r="B29" s="169"/>
      <c r="C29" s="169"/>
      <c r="D29" s="169"/>
      <c r="E29" s="169"/>
      <c r="F29" s="12"/>
      <c r="G29" s="11"/>
      <c r="H29" s="39"/>
    </row>
    <row r="30" spans="1:8" x14ac:dyDescent="0.2">
      <c r="A30" s="167" t="s">
        <v>25</v>
      </c>
      <c r="B30" s="167"/>
      <c r="C30" s="167"/>
      <c r="D30" s="167"/>
      <c r="E30" s="167"/>
      <c r="F30" s="5">
        <v>9.0277777777777787E-3</v>
      </c>
      <c r="G30" s="6" t="str">
        <f>IF(H30="x",[1]Feuil1!F130,"")</f>
        <v/>
      </c>
      <c r="H30" s="36"/>
    </row>
    <row r="31" spans="1:8" x14ac:dyDescent="0.2">
      <c r="A31" s="167" t="s">
        <v>32</v>
      </c>
      <c r="B31" s="167"/>
      <c r="C31" s="167"/>
      <c r="D31" s="167"/>
      <c r="E31" s="167"/>
      <c r="F31" s="5">
        <v>1.2499999999999999E-2</v>
      </c>
      <c r="G31" s="41"/>
      <c r="H31" s="36"/>
    </row>
    <row r="32" spans="1:8" x14ac:dyDescent="0.2">
      <c r="A32" s="167" t="s">
        <v>33</v>
      </c>
      <c r="B32" s="167"/>
      <c r="C32" s="167"/>
      <c r="D32" s="167"/>
      <c r="E32" s="167"/>
      <c r="F32" s="5">
        <v>1.0416666666666666E-2</v>
      </c>
      <c r="G32" s="41"/>
      <c r="H32" s="36"/>
    </row>
    <row r="33" spans="1:8" x14ac:dyDescent="0.2">
      <c r="A33" s="167" t="s">
        <v>34</v>
      </c>
      <c r="B33" s="167"/>
      <c r="C33" s="167"/>
      <c r="D33" s="167"/>
      <c r="E33" s="167"/>
      <c r="F33" s="5">
        <v>1.5972222222222224E-2</v>
      </c>
      <c r="G33" s="41"/>
      <c r="H33" s="36"/>
    </row>
    <row r="34" spans="1:8" x14ac:dyDescent="0.2">
      <c r="A34" s="169" t="s">
        <v>35</v>
      </c>
      <c r="B34" s="169"/>
      <c r="C34" s="169"/>
      <c r="D34" s="169"/>
      <c r="E34" s="169"/>
      <c r="F34" s="12"/>
      <c r="G34" s="11"/>
      <c r="H34" s="39"/>
    </row>
    <row r="35" spans="1:8" x14ac:dyDescent="0.2">
      <c r="A35" s="167" t="s">
        <v>64</v>
      </c>
      <c r="B35" s="167"/>
      <c r="C35" s="167"/>
      <c r="D35" s="167"/>
      <c r="E35" s="167"/>
      <c r="F35" s="5">
        <v>1.3888888888888888E-2</v>
      </c>
      <c r="G35" s="41"/>
      <c r="H35" s="36" t="s">
        <v>6</v>
      </c>
    </row>
    <row r="36" spans="1:8" x14ac:dyDescent="0.2">
      <c r="A36" s="167" t="s">
        <v>44</v>
      </c>
      <c r="B36" s="167"/>
      <c r="C36" s="167"/>
      <c r="D36" s="167"/>
      <c r="E36" s="167"/>
      <c r="F36" s="5">
        <v>1.5277777777777777E-2</v>
      </c>
      <c r="G36" s="41">
        <f>IF(H36="x",[1]Feuil1!F186,"")</f>
        <v>0</v>
      </c>
      <c r="H36" s="36" t="s">
        <v>6</v>
      </c>
    </row>
    <row r="37" spans="1:8" x14ac:dyDescent="0.2">
      <c r="A37" s="167" t="s">
        <v>36</v>
      </c>
      <c r="B37" s="167"/>
      <c r="C37" s="167"/>
      <c r="D37" s="167"/>
      <c r="E37" s="167"/>
      <c r="F37" s="5">
        <v>1.5277777777777777E-2</v>
      </c>
      <c r="G37" s="41"/>
      <c r="H37" s="36"/>
    </row>
    <row r="38" spans="1:8" x14ac:dyDescent="0.2">
      <c r="A38" s="167" t="s">
        <v>37</v>
      </c>
      <c r="B38" s="167"/>
      <c r="C38" s="167"/>
      <c r="D38" s="167"/>
      <c r="E38" s="167"/>
      <c r="F38" s="5">
        <v>5.5555555555555558E-3</v>
      </c>
      <c r="G38" s="41"/>
      <c r="H38" s="36" t="s">
        <v>6</v>
      </c>
    </row>
    <row r="39" spans="1:8" x14ac:dyDescent="0.2">
      <c r="A39" s="169" t="s">
        <v>38</v>
      </c>
      <c r="B39" s="169"/>
      <c r="C39" s="169"/>
      <c r="D39" s="169"/>
      <c r="E39" s="169"/>
      <c r="F39" s="12"/>
      <c r="G39" s="11"/>
      <c r="H39" s="39"/>
    </row>
    <row r="40" spans="1:8" ht="16" customHeight="1" x14ac:dyDescent="0.2">
      <c r="A40" s="170" t="s">
        <v>39</v>
      </c>
      <c r="B40" s="170"/>
      <c r="C40" s="170"/>
      <c r="D40" s="170"/>
      <c r="E40" s="170"/>
      <c r="F40" s="5">
        <v>1.9444444444444445E-2</v>
      </c>
      <c r="G40" s="6" t="str">
        <f>IF(H40="x",[1]Feuil1!F194,"")</f>
        <v/>
      </c>
      <c r="H40" s="36"/>
    </row>
    <row r="41" spans="1:8" ht="16" customHeight="1" x14ac:dyDescent="0.2">
      <c r="A41" s="170" t="s">
        <v>40</v>
      </c>
      <c r="B41" s="170"/>
      <c r="C41" s="170"/>
      <c r="D41" s="170"/>
      <c r="E41" s="170"/>
      <c r="F41" s="5">
        <v>2.9861111111111113E-2</v>
      </c>
      <c r="G41" s="6" t="str">
        <f>IF(H41="x",[1]Feuil1!F198,"")</f>
        <v/>
      </c>
      <c r="H41" s="36"/>
    </row>
    <row r="42" spans="1:8" ht="16" customHeight="1" x14ac:dyDescent="0.2">
      <c r="A42" s="170" t="s">
        <v>41</v>
      </c>
      <c r="B42" s="170"/>
      <c r="C42" s="170"/>
      <c r="D42" s="170"/>
      <c r="E42" s="170"/>
      <c r="F42" s="5">
        <v>2.9861111111111113E-2</v>
      </c>
      <c r="G42" s="6" t="str">
        <f>IF(H42="x",[1]Feuil1!F206,"")</f>
        <v/>
      </c>
      <c r="H42" s="36"/>
    </row>
    <row r="43" spans="1:8" ht="16" customHeight="1" x14ac:dyDescent="0.2">
      <c r="A43" s="170" t="s">
        <v>42</v>
      </c>
      <c r="B43" s="170"/>
      <c r="C43" s="170"/>
      <c r="D43" s="170"/>
      <c r="E43" s="170"/>
      <c r="F43" s="5">
        <v>3.6805555555555557E-2</v>
      </c>
      <c r="G43" s="6" t="str">
        <f>IF(H43="x",[1]Feuil1!F210,"")</f>
        <v/>
      </c>
      <c r="H43" s="36"/>
    </row>
    <row r="44" spans="1:8" x14ac:dyDescent="0.2">
      <c r="A44" s="174" t="s">
        <v>43</v>
      </c>
      <c r="B44" s="174"/>
      <c r="C44" s="174"/>
      <c r="D44" s="174"/>
      <c r="E44" s="175"/>
      <c r="F44" s="35"/>
      <c r="G44" s="3"/>
      <c r="H44" s="39"/>
    </row>
    <row r="45" spans="1:8" x14ac:dyDescent="0.2">
      <c r="A45" s="172" t="s">
        <v>44</v>
      </c>
      <c r="B45" s="172"/>
      <c r="C45" s="172"/>
      <c r="D45" s="172"/>
      <c r="E45" s="173"/>
      <c r="F45" s="32">
        <v>16.011111111111113</v>
      </c>
      <c r="G45" s="42"/>
      <c r="H45" s="36" t="s">
        <v>6</v>
      </c>
    </row>
    <row r="46" spans="1:8" x14ac:dyDescent="0.2">
      <c r="A46" s="172" t="s">
        <v>45</v>
      </c>
      <c r="B46" s="172"/>
      <c r="C46" s="172"/>
      <c r="D46" s="172"/>
      <c r="E46" s="173"/>
      <c r="F46" s="32">
        <v>16.013194444444444</v>
      </c>
      <c r="G46" s="42"/>
      <c r="H46" s="36"/>
    </row>
    <row r="47" spans="1:8" x14ac:dyDescent="0.2">
      <c r="A47" s="172" t="s">
        <v>55</v>
      </c>
      <c r="B47" s="172"/>
      <c r="C47" s="172"/>
      <c r="D47" s="172"/>
      <c r="E47" s="173"/>
      <c r="F47" s="33">
        <v>1.1805555555555555E-2</v>
      </c>
      <c r="G47" s="42"/>
      <c r="H47" s="36" t="s">
        <v>6</v>
      </c>
    </row>
    <row r="48" spans="1:8" x14ac:dyDescent="0.2">
      <c r="A48" s="172" t="s">
        <v>46</v>
      </c>
      <c r="B48" s="172"/>
      <c r="C48" s="172"/>
      <c r="D48" s="172"/>
      <c r="E48" s="173"/>
      <c r="F48" s="33">
        <v>9.7222222222222224E-3</v>
      </c>
      <c r="G48" s="42"/>
      <c r="H48" s="36" t="s">
        <v>6</v>
      </c>
    </row>
    <row r="49" spans="1:8" x14ac:dyDescent="0.2">
      <c r="A49" s="172" t="s">
        <v>56</v>
      </c>
      <c r="B49" s="172"/>
      <c r="C49" s="172"/>
      <c r="D49" s="172"/>
      <c r="E49" s="173"/>
      <c r="F49" s="33">
        <v>8.3333333333333332E-3</v>
      </c>
      <c r="G49" s="42"/>
      <c r="H49" s="36" t="s">
        <v>6</v>
      </c>
    </row>
    <row r="50" spans="1:8" x14ac:dyDescent="0.2">
      <c r="A50" s="172" t="s">
        <v>57</v>
      </c>
      <c r="B50" s="172"/>
      <c r="C50" s="172"/>
      <c r="D50" s="172"/>
      <c r="E50" s="173"/>
      <c r="F50" s="33">
        <v>1.0416666666666666E-2</v>
      </c>
      <c r="G50" s="42"/>
      <c r="H50" s="36" t="s">
        <v>6</v>
      </c>
    </row>
    <row r="51" spans="1:8" x14ac:dyDescent="0.2">
      <c r="A51" s="172" t="s">
        <v>47</v>
      </c>
      <c r="B51" s="172"/>
      <c r="C51" s="172"/>
      <c r="D51" s="172"/>
      <c r="E51" s="173"/>
      <c r="F51" s="33">
        <v>6.9444444444444441E-3</v>
      </c>
      <c r="G51" s="42"/>
      <c r="H51" s="36" t="s">
        <v>6</v>
      </c>
    </row>
    <row r="52" spans="1:8" x14ac:dyDescent="0.2">
      <c r="A52" s="172" t="s">
        <v>48</v>
      </c>
      <c r="B52" s="172"/>
      <c r="C52" s="172"/>
      <c r="D52" s="172"/>
      <c r="E52" s="173"/>
      <c r="F52" s="33">
        <v>1.0416666666666666E-2</v>
      </c>
      <c r="G52" s="42"/>
      <c r="H52" s="36"/>
    </row>
    <row r="53" spans="1:8" x14ac:dyDescent="0.2">
      <c r="A53" s="172" t="s">
        <v>49</v>
      </c>
      <c r="B53" s="172"/>
      <c r="C53" s="172"/>
      <c r="D53" s="172"/>
      <c r="E53" s="173"/>
      <c r="F53" s="33">
        <v>8.3333333333333332E-3</v>
      </c>
      <c r="G53" s="42"/>
      <c r="H53" s="36"/>
    </row>
    <row r="54" spans="1:8" x14ac:dyDescent="0.2">
      <c r="A54" s="169" t="s">
        <v>58</v>
      </c>
      <c r="B54" s="169"/>
      <c r="C54" s="169"/>
      <c r="D54" s="169"/>
      <c r="E54" s="169"/>
      <c r="F54" s="35"/>
      <c r="G54" s="8"/>
      <c r="H54" s="39"/>
    </row>
    <row r="55" spans="1:8" x14ac:dyDescent="0.2">
      <c r="A55" s="167" t="s">
        <v>59</v>
      </c>
      <c r="B55" s="167"/>
      <c r="C55" s="167"/>
      <c r="D55" s="167"/>
      <c r="E55" s="167"/>
      <c r="F55" s="33">
        <v>1.9444444444444445E-2</v>
      </c>
      <c r="G55" s="6">
        <f>IF(H55="x",[1]Feuil1!F215,"")</f>
        <v>6.6026666666666669</v>
      </c>
      <c r="H55" s="38" t="s">
        <v>6</v>
      </c>
    </row>
    <row r="56" spans="1:8" x14ac:dyDescent="0.2">
      <c r="A56" s="169" t="s">
        <v>60</v>
      </c>
      <c r="B56" s="169"/>
      <c r="C56" s="169"/>
      <c r="D56" s="169"/>
      <c r="E56" s="169"/>
      <c r="F56" s="35"/>
      <c r="G56" s="8"/>
      <c r="H56" s="37"/>
    </row>
    <row r="57" spans="1:8" x14ac:dyDescent="0.2">
      <c r="A57" s="167" t="s">
        <v>63</v>
      </c>
      <c r="B57" s="167"/>
      <c r="C57" s="167"/>
      <c r="D57" s="167"/>
      <c r="E57" s="167"/>
      <c r="F57" s="33">
        <v>3.6805555555555557E-2</v>
      </c>
      <c r="G57" s="6">
        <f>IF(H57="x",[1]Feuil1!F220,"")</f>
        <v>7.2756666666666661</v>
      </c>
      <c r="H57" s="38" t="s">
        <v>6</v>
      </c>
    </row>
    <row r="58" spans="1:8" x14ac:dyDescent="0.2">
      <c r="A58" s="169" t="s">
        <v>61</v>
      </c>
      <c r="B58" s="169"/>
      <c r="C58" s="169"/>
      <c r="D58" s="169"/>
      <c r="E58" s="169"/>
      <c r="F58" s="35"/>
      <c r="G58" s="8"/>
      <c r="H58" s="37"/>
    </row>
    <row r="59" spans="1:8" ht="17" thickBot="1" x14ac:dyDescent="0.25">
      <c r="A59" s="167" t="s">
        <v>62</v>
      </c>
      <c r="B59" s="167"/>
      <c r="C59" s="167"/>
      <c r="D59" s="167"/>
      <c r="E59" s="167"/>
      <c r="F59" s="33">
        <v>1.6666666666666666E-2</v>
      </c>
      <c r="G59" s="6">
        <f>IF(H59="x",[1]Feuil1!F226,"")</f>
        <v>0.17369999999999999</v>
      </c>
      <c r="H59" s="36" t="s">
        <v>6</v>
      </c>
    </row>
    <row r="60" spans="1:8" ht="17" thickBot="1" x14ac:dyDescent="0.25">
      <c r="F60" s="40">
        <f>SUMIF(H3:H59,"x",F3:F59)</f>
        <v>16.299305555555556</v>
      </c>
      <c r="G60" s="34">
        <f>SUM(G3:G59)</f>
        <v>346.55063333333334</v>
      </c>
    </row>
  </sheetData>
  <mergeCells count="59">
    <mergeCell ref="A55:E55"/>
    <mergeCell ref="A56:E56"/>
    <mergeCell ref="A57:E57"/>
    <mergeCell ref="A58:E58"/>
    <mergeCell ref="A59:E59"/>
    <mergeCell ref="A54:E54"/>
    <mergeCell ref="A43:E43"/>
    <mergeCell ref="A44:E44"/>
    <mergeCell ref="A45:E45"/>
    <mergeCell ref="A46:E46"/>
    <mergeCell ref="A47:E47"/>
    <mergeCell ref="A48:E48"/>
    <mergeCell ref="A49:E49"/>
    <mergeCell ref="A50:E50"/>
    <mergeCell ref="A51:E51"/>
    <mergeCell ref="A52:E52"/>
    <mergeCell ref="A53:E53"/>
    <mergeCell ref="A42:E42"/>
    <mergeCell ref="A31:E31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A30:E30"/>
    <mergeCell ref="A19:E19"/>
    <mergeCell ref="A20:E20"/>
    <mergeCell ref="A21:E21"/>
    <mergeCell ref="A22:E22"/>
    <mergeCell ref="A23:E23"/>
    <mergeCell ref="A24:E24"/>
    <mergeCell ref="A25:E25"/>
    <mergeCell ref="A26:E26"/>
    <mergeCell ref="A27:E27"/>
    <mergeCell ref="A28:E28"/>
    <mergeCell ref="A29:E29"/>
    <mergeCell ref="A18:E18"/>
    <mergeCell ref="A7:E7"/>
    <mergeCell ref="A8:E8"/>
    <mergeCell ref="A9:E9"/>
    <mergeCell ref="A10:E10"/>
    <mergeCell ref="A11:E11"/>
    <mergeCell ref="A12:E12"/>
    <mergeCell ref="A13:E13"/>
    <mergeCell ref="A14:E14"/>
    <mergeCell ref="A15:E15"/>
    <mergeCell ref="A16:E16"/>
    <mergeCell ref="A17:E17"/>
    <mergeCell ref="A6:E6"/>
    <mergeCell ref="A1:H1"/>
    <mergeCell ref="A2:E2"/>
    <mergeCell ref="A3:E3"/>
    <mergeCell ref="A4:E4"/>
    <mergeCell ref="A5:E5"/>
  </mergeCells>
  <conditionalFormatting sqref="H3:H54">
    <cfRule type="containsText" dxfId="79" priority="3" operator="containsText" text="x">
      <formula>NOT(ISERROR(SEARCH("x",H3)))</formula>
    </cfRule>
  </conditionalFormatting>
  <conditionalFormatting sqref="G5 G22 G39 G34 G29 G15 G13 G9">
    <cfRule type="cellIs" dxfId="78" priority="4" operator="greaterThan">
      <formula>0</formula>
    </cfRule>
  </conditionalFormatting>
  <conditionalFormatting sqref="G44:G54 G56 G58">
    <cfRule type="cellIs" dxfId="77" priority="2" operator="greaterThan">
      <formula>0</formula>
    </cfRule>
  </conditionalFormatting>
  <conditionalFormatting sqref="H55:H59">
    <cfRule type="containsText" dxfId="76" priority="1" operator="containsText" text="X">
      <formula>NOT(ISERROR(SEARCH("X",H55)))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MARJ_5">
                <anchor moveWithCells="1" sizeWithCells="1">
                  <from>
                    <xdr:col>7</xdr:col>
                    <xdr:colOff>139700</xdr:colOff>
                    <xdr:row>59</xdr:row>
                    <xdr:rowOff>63500</xdr:rowOff>
                  </from>
                  <to>
                    <xdr:col>9</xdr:col>
                    <xdr:colOff>12700</xdr:colOff>
                    <xdr:row>61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3569A-C41C-E344-BE34-A69AFC22C2BB}">
  <sheetPr codeName="Feuil7"/>
  <dimension ref="A1:H60"/>
  <sheetViews>
    <sheetView topLeftCell="A36" workbookViewId="0">
      <selection activeCell="F60" sqref="F60"/>
    </sheetView>
  </sheetViews>
  <sheetFormatPr baseColWidth="10" defaultRowHeight="16" x14ac:dyDescent="0.2"/>
  <cols>
    <col min="1" max="16384" width="10.83203125" style="51"/>
  </cols>
  <sheetData>
    <row r="1" spans="1:8" ht="29" x14ac:dyDescent="0.35">
      <c r="A1" s="168" t="s">
        <v>65</v>
      </c>
      <c r="B1" s="168"/>
      <c r="C1" s="168"/>
      <c r="D1" s="168"/>
      <c r="E1" s="168"/>
      <c r="F1" s="168"/>
      <c r="G1" s="168"/>
      <c r="H1" s="168"/>
    </row>
    <row r="2" spans="1:8" x14ac:dyDescent="0.2">
      <c r="A2" s="169" t="s">
        <v>3</v>
      </c>
      <c r="B2" s="169"/>
      <c r="C2" s="169"/>
      <c r="D2" s="169"/>
      <c r="E2" s="169"/>
      <c r="F2" s="3" t="s">
        <v>4</v>
      </c>
      <c r="G2" s="4" t="s">
        <v>5</v>
      </c>
      <c r="H2" s="3" t="s">
        <v>6</v>
      </c>
    </row>
    <row r="3" spans="1:8" ht="16" customHeight="1" x14ac:dyDescent="0.2">
      <c r="A3" s="170" t="s">
        <v>53</v>
      </c>
      <c r="B3" s="170"/>
      <c r="C3" s="170"/>
      <c r="D3" s="170"/>
      <c r="E3" s="170"/>
      <c r="F3" s="5">
        <v>4.6527777777777779E-2</v>
      </c>
      <c r="G3" s="6" t="str">
        <f>IF(H3="x",[1]Feuil1!F10,"")</f>
        <v/>
      </c>
      <c r="H3" s="36"/>
    </row>
    <row r="4" spans="1:8" ht="16" customHeight="1" x14ac:dyDescent="0.2">
      <c r="A4" s="170" t="s">
        <v>54</v>
      </c>
      <c r="B4" s="170"/>
      <c r="C4" s="170"/>
      <c r="D4" s="170"/>
      <c r="E4" s="171"/>
      <c r="F4" s="5">
        <v>6.6666666666666666E-2</v>
      </c>
      <c r="G4" s="6">
        <f>IF(H4="x",[1]Feuil1!F27,"")</f>
        <v>27.978100000000001</v>
      </c>
      <c r="H4" s="36" t="s">
        <v>6</v>
      </c>
    </row>
    <row r="5" spans="1:8" x14ac:dyDescent="0.2">
      <c r="A5" s="169" t="s">
        <v>7</v>
      </c>
      <c r="B5" s="169"/>
      <c r="C5" s="169"/>
      <c r="D5" s="169"/>
      <c r="E5" s="169"/>
      <c r="F5" s="12"/>
      <c r="G5" s="9"/>
      <c r="H5" s="39"/>
    </row>
    <row r="6" spans="1:8" x14ac:dyDescent="0.2">
      <c r="A6" s="167" t="s">
        <v>8</v>
      </c>
      <c r="B6" s="167"/>
      <c r="C6" s="167"/>
      <c r="D6" s="167"/>
      <c r="E6" s="167"/>
      <c r="F6" s="5">
        <v>2.013888888888889E-2</v>
      </c>
      <c r="G6" s="6">
        <f>IF(H6="x",[1]Feuil1!F33,"")</f>
        <v>23.24</v>
      </c>
      <c r="H6" s="36" t="s">
        <v>6</v>
      </c>
    </row>
    <row r="7" spans="1:8" x14ac:dyDescent="0.2">
      <c r="A7" s="167" t="s">
        <v>9</v>
      </c>
      <c r="B7" s="167"/>
      <c r="C7" s="167"/>
      <c r="D7" s="167"/>
      <c r="E7" s="167"/>
      <c r="F7" s="5">
        <v>1.2500000000000001E-2</v>
      </c>
      <c r="G7" s="6" t="str">
        <f>IF(H7="x",[1]Feuil1!F40,"")</f>
        <v/>
      </c>
      <c r="H7" s="36"/>
    </row>
    <row r="8" spans="1:8" x14ac:dyDescent="0.2">
      <c r="A8" s="167" t="s">
        <v>10</v>
      </c>
      <c r="B8" s="167"/>
      <c r="C8" s="167"/>
      <c r="D8" s="167"/>
      <c r="E8" s="167"/>
      <c r="F8" s="5">
        <v>9.7222222222222224E-3</v>
      </c>
      <c r="G8" s="6" t="str">
        <f>IF(H8="x",[1]Feuil1!F45,"")</f>
        <v/>
      </c>
      <c r="H8" s="36"/>
    </row>
    <row r="9" spans="1:8" x14ac:dyDescent="0.2">
      <c r="A9" s="169" t="s">
        <v>11</v>
      </c>
      <c r="B9" s="169"/>
      <c r="C9" s="169"/>
      <c r="D9" s="169"/>
      <c r="E9" s="169"/>
      <c r="F9" s="12"/>
      <c r="G9" s="11"/>
      <c r="H9" s="39"/>
    </row>
    <row r="10" spans="1:8" x14ac:dyDescent="0.2">
      <c r="A10" s="167" t="s">
        <v>12</v>
      </c>
      <c r="B10" s="167"/>
      <c r="C10" s="167"/>
      <c r="D10" s="167"/>
      <c r="E10" s="167"/>
      <c r="F10" s="5">
        <v>1.0416666666666666E-2</v>
      </c>
      <c r="G10" s="6" t="str">
        <f>IF(H10="x",[1]Feuil1!F51,"")</f>
        <v/>
      </c>
      <c r="H10" s="36"/>
    </row>
    <row r="11" spans="1:8" x14ac:dyDescent="0.2">
      <c r="A11" s="167" t="s">
        <v>13</v>
      </c>
      <c r="B11" s="167"/>
      <c r="C11" s="167"/>
      <c r="D11" s="167"/>
      <c r="E11" s="167"/>
      <c r="F11" s="5">
        <v>1.5277777777777777E-2</v>
      </c>
      <c r="G11" s="6">
        <f>IF(H11="x",[1]Feuil1!F59,"")</f>
        <v>52.254000000000005</v>
      </c>
      <c r="H11" s="36" t="s">
        <v>6</v>
      </c>
    </row>
    <row r="12" spans="1:8" x14ac:dyDescent="0.2">
      <c r="A12" s="167" t="s">
        <v>14</v>
      </c>
      <c r="B12" s="167"/>
      <c r="C12" s="167"/>
      <c r="D12" s="167"/>
      <c r="E12" s="167"/>
      <c r="F12" s="5">
        <v>1.2499999999999999E-2</v>
      </c>
      <c r="G12" s="6" t="str">
        <f>IF(H12="x",[1]Feuil1!F63,"")</f>
        <v/>
      </c>
      <c r="H12" s="36"/>
    </row>
    <row r="13" spans="1:8" x14ac:dyDescent="0.2">
      <c r="A13" s="169" t="s">
        <v>15</v>
      </c>
      <c r="B13" s="169"/>
      <c r="C13" s="169"/>
      <c r="D13" s="169"/>
      <c r="E13" s="169"/>
      <c r="F13" s="12"/>
      <c r="G13" s="11"/>
      <c r="H13" s="39"/>
    </row>
    <row r="14" spans="1:8" x14ac:dyDescent="0.2">
      <c r="A14" s="167" t="s">
        <v>16</v>
      </c>
      <c r="B14" s="167"/>
      <c r="C14" s="167"/>
      <c r="D14" s="167"/>
      <c r="E14" s="167"/>
      <c r="F14" s="5">
        <v>1.5972222222222224E-2</v>
      </c>
      <c r="G14" s="6">
        <f>IF(H14="x",[1]Feuil1!F74,"")</f>
        <v>106.6258</v>
      </c>
      <c r="H14" s="36" t="s">
        <v>6</v>
      </c>
    </row>
    <row r="15" spans="1:8" x14ac:dyDescent="0.2">
      <c r="A15" s="169" t="s">
        <v>17</v>
      </c>
      <c r="B15" s="169"/>
      <c r="C15" s="169"/>
      <c r="D15" s="169"/>
      <c r="E15" s="169"/>
      <c r="F15" s="12"/>
      <c r="G15" s="11"/>
      <c r="H15" s="39"/>
    </row>
    <row r="16" spans="1:8" x14ac:dyDescent="0.2">
      <c r="A16" s="167" t="s">
        <v>18</v>
      </c>
      <c r="B16" s="167"/>
      <c r="C16" s="167"/>
      <c r="D16" s="167"/>
      <c r="E16" s="167"/>
      <c r="F16" s="5">
        <v>2.6388888888888889E-2</v>
      </c>
      <c r="G16" s="6" t="str">
        <f>IF(H16="x",[1]Feuil1!F83,"")</f>
        <v/>
      </c>
      <c r="H16" s="36"/>
    </row>
    <row r="17" spans="1:8" x14ac:dyDescent="0.2">
      <c r="A17" s="167" t="s">
        <v>19</v>
      </c>
      <c r="B17" s="167"/>
      <c r="C17" s="167"/>
      <c r="D17" s="167"/>
      <c r="E17" s="167"/>
      <c r="F17" s="5">
        <v>2.4305555555555556E-2</v>
      </c>
      <c r="G17" s="6" t="str">
        <f>IF(H17="x",[1]Feuil1!F91,"")</f>
        <v/>
      </c>
      <c r="H17" s="36"/>
    </row>
    <row r="18" spans="1:8" x14ac:dyDescent="0.2">
      <c r="A18" s="167" t="s">
        <v>20</v>
      </c>
      <c r="B18" s="167"/>
      <c r="C18" s="167"/>
      <c r="D18" s="167"/>
      <c r="E18" s="167"/>
      <c r="F18" s="5">
        <v>2.6388888888888889E-2</v>
      </c>
      <c r="G18" s="41"/>
      <c r="H18" s="36"/>
    </row>
    <row r="19" spans="1:8" x14ac:dyDescent="0.2">
      <c r="A19" s="167" t="s">
        <v>21</v>
      </c>
      <c r="B19" s="167"/>
      <c r="C19" s="167"/>
      <c r="D19" s="167"/>
      <c r="E19" s="167"/>
      <c r="F19" s="5">
        <v>2.6388888888888889E-2</v>
      </c>
      <c r="G19" s="41"/>
      <c r="H19" s="36"/>
    </row>
    <row r="20" spans="1:8" x14ac:dyDescent="0.2">
      <c r="A20" s="167" t="s">
        <v>22</v>
      </c>
      <c r="B20" s="167"/>
      <c r="C20" s="167"/>
      <c r="D20" s="167"/>
      <c r="E20" s="167"/>
      <c r="F20" s="5">
        <v>2.4305555555555556E-2</v>
      </c>
      <c r="G20" s="41"/>
      <c r="H20" s="36"/>
    </row>
    <row r="21" spans="1:8" x14ac:dyDescent="0.2">
      <c r="A21" s="167" t="s">
        <v>23</v>
      </c>
      <c r="B21" s="167"/>
      <c r="C21" s="167"/>
      <c r="D21" s="167"/>
      <c r="E21" s="167"/>
      <c r="F21" s="5">
        <v>1.1805555555555555E-2</v>
      </c>
      <c r="G21" s="6">
        <f>IF(H21="x",[1]Feuil1!F124,"")</f>
        <v>112.64866666666668</v>
      </c>
      <c r="H21" s="36" t="s">
        <v>6</v>
      </c>
    </row>
    <row r="22" spans="1:8" x14ac:dyDescent="0.2">
      <c r="A22" s="169" t="s">
        <v>24</v>
      </c>
      <c r="B22" s="169"/>
      <c r="C22" s="169"/>
      <c r="D22" s="169"/>
      <c r="E22" s="169"/>
      <c r="F22" s="12"/>
      <c r="G22" s="11"/>
      <c r="H22" s="39"/>
    </row>
    <row r="23" spans="1:8" x14ac:dyDescent="0.2">
      <c r="A23" s="167" t="s">
        <v>25</v>
      </c>
      <c r="B23" s="167"/>
      <c r="C23" s="167"/>
      <c r="D23" s="167"/>
      <c r="E23" s="167"/>
      <c r="F23" s="5">
        <v>1.2499999999999999E-2</v>
      </c>
      <c r="G23" s="6" t="str">
        <f>IF(H23="x",[1]Feuil1!F130,"")</f>
        <v/>
      </c>
      <c r="H23" s="36"/>
    </row>
    <row r="24" spans="1:8" x14ac:dyDescent="0.2">
      <c r="A24" s="167" t="s">
        <v>26</v>
      </c>
      <c r="B24" s="167"/>
      <c r="C24" s="167"/>
      <c r="D24" s="167"/>
      <c r="E24" s="167"/>
      <c r="F24" s="5">
        <v>2.7083333333333334E-2</v>
      </c>
      <c r="G24" s="41" t="str">
        <f>IF(H24="x",[1]Feuil1!F135,"")</f>
        <v/>
      </c>
      <c r="H24" s="36"/>
    </row>
    <row r="25" spans="1:8" x14ac:dyDescent="0.2">
      <c r="A25" s="167" t="s">
        <v>27</v>
      </c>
      <c r="B25" s="167"/>
      <c r="C25" s="167"/>
      <c r="D25" s="167"/>
      <c r="E25" s="167"/>
      <c r="F25" s="5">
        <v>1.9444444444444445E-2</v>
      </c>
      <c r="G25" s="41" t="str">
        <f>IF(H25="x",[1]Feuil1!F141,"")</f>
        <v/>
      </c>
      <c r="H25" s="36"/>
    </row>
    <row r="26" spans="1:8" x14ac:dyDescent="0.2">
      <c r="A26" s="167" t="s">
        <v>28</v>
      </c>
      <c r="B26" s="167"/>
      <c r="C26" s="167"/>
      <c r="D26" s="167"/>
      <c r="E26" s="167"/>
      <c r="F26" s="5">
        <v>1.8055555555555557E-2</v>
      </c>
      <c r="G26" s="41" t="str">
        <f>IF(H26="x",[1]Feuil1!F147,"")</f>
        <v/>
      </c>
      <c r="H26" s="36"/>
    </row>
    <row r="27" spans="1:8" x14ac:dyDescent="0.2">
      <c r="A27" s="167" t="s">
        <v>29</v>
      </c>
      <c r="B27" s="167"/>
      <c r="C27" s="167"/>
      <c r="D27" s="167"/>
      <c r="E27" s="167"/>
      <c r="F27" s="5">
        <v>2.6388888888888889E-2</v>
      </c>
      <c r="G27" s="6" t="str">
        <f>IF(H27="x",[1]Feuil1!F154,"")</f>
        <v/>
      </c>
      <c r="H27" s="36"/>
    </row>
    <row r="28" spans="1:8" x14ac:dyDescent="0.2">
      <c r="A28" s="167" t="s">
        <v>30</v>
      </c>
      <c r="B28" s="167"/>
      <c r="C28" s="167"/>
      <c r="D28" s="167"/>
      <c r="E28" s="167"/>
      <c r="F28" s="5">
        <v>3.472222222222222E-3</v>
      </c>
      <c r="G28" s="6">
        <f>IF(H28="x",[1]Feuil1!F161,"")</f>
        <v>9.7520333333333298</v>
      </c>
      <c r="H28" s="36" t="s">
        <v>6</v>
      </c>
    </row>
    <row r="29" spans="1:8" x14ac:dyDescent="0.2">
      <c r="A29" s="169" t="s">
        <v>31</v>
      </c>
      <c r="B29" s="169"/>
      <c r="C29" s="169"/>
      <c r="D29" s="169"/>
      <c r="E29" s="169"/>
      <c r="F29" s="12"/>
      <c r="G29" s="11"/>
      <c r="H29" s="39"/>
    </row>
    <row r="30" spans="1:8" x14ac:dyDescent="0.2">
      <c r="A30" s="167" t="s">
        <v>25</v>
      </c>
      <c r="B30" s="167"/>
      <c r="C30" s="167"/>
      <c r="D30" s="167"/>
      <c r="E30" s="167"/>
      <c r="F30" s="5">
        <v>9.0277777777777787E-3</v>
      </c>
      <c r="G30" s="6" t="str">
        <f>IF(H30="x",[1]Feuil1!F130,"")</f>
        <v/>
      </c>
      <c r="H30" s="36"/>
    </row>
    <row r="31" spans="1:8" x14ac:dyDescent="0.2">
      <c r="A31" s="167" t="s">
        <v>32</v>
      </c>
      <c r="B31" s="167"/>
      <c r="C31" s="167"/>
      <c r="D31" s="167"/>
      <c r="E31" s="167"/>
      <c r="F31" s="5">
        <v>1.2499999999999999E-2</v>
      </c>
      <c r="G31" s="41"/>
      <c r="H31" s="36"/>
    </row>
    <row r="32" spans="1:8" x14ac:dyDescent="0.2">
      <c r="A32" s="167" t="s">
        <v>33</v>
      </c>
      <c r="B32" s="167"/>
      <c r="C32" s="167"/>
      <c r="D32" s="167"/>
      <c r="E32" s="167"/>
      <c r="F32" s="5">
        <v>1.0416666666666666E-2</v>
      </c>
      <c r="G32" s="41"/>
      <c r="H32" s="36"/>
    </row>
    <row r="33" spans="1:8" x14ac:dyDescent="0.2">
      <c r="A33" s="167" t="s">
        <v>34</v>
      </c>
      <c r="B33" s="167"/>
      <c r="C33" s="167"/>
      <c r="D33" s="167"/>
      <c r="E33" s="167"/>
      <c r="F33" s="5">
        <v>1.5972222222222224E-2</v>
      </c>
      <c r="G33" s="41"/>
      <c r="H33" s="36"/>
    </row>
    <row r="34" spans="1:8" x14ac:dyDescent="0.2">
      <c r="A34" s="169" t="s">
        <v>35</v>
      </c>
      <c r="B34" s="169"/>
      <c r="C34" s="169"/>
      <c r="D34" s="169"/>
      <c r="E34" s="169"/>
      <c r="F34" s="12"/>
      <c r="G34" s="11"/>
      <c r="H34" s="39"/>
    </row>
    <row r="35" spans="1:8" x14ac:dyDescent="0.2">
      <c r="A35" s="167" t="s">
        <v>64</v>
      </c>
      <c r="B35" s="167"/>
      <c r="C35" s="167"/>
      <c r="D35" s="167"/>
      <c r="E35" s="167"/>
      <c r="F35" s="5">
        <v>1.3888888888888888E-2</v>
      </c>
      <c r="G35" s="41"/>
      <c r="H35" s="36" t="s">
        <v>6</v>
      </c>
    </row>
    <row r="36" spans="1:8" x14ac:dyDescent="0.2">
      <c r="A36" s="167" t="s">
        <v>44</v>
      </c>
      <c r="B36" s="167"/>
      <c r="C36" s="167"/>
      <c r="D36" s="167"/>
      <c r="E36" s="167"/>
      <c r="F36" s="5">
        <v>1.5277777777777777E-2</v>
      </c>
      <c r="G36" s="41">
        <f>IF(H36="x",[1]Feuil1!F186,"")</f>
        <v>0</v>
      </c>
      <c r="H36" s="36" t="s">
        <v>6</v>
      </c>
    </row>
    <row r="37" spans="1:8" x14ac:dyDescent="0.2">
      <c r="A37" s="167" t="s">
        <v>36</v>
      </c>
      <c r="B37" s="167"/>
      <c r="C37" s="167"/>
      <c r="D37" s="167"/>
      <c r="E37" s="167"/>
      <c r="F37" s="5">
        <v>1.5277777777777777E-2</v>
      </c>
      <c r="G37" s="41"/>
      <c r="H37" s="36"/>
    </row>
    <row r="38" spans="1:8" x14ac:dyDescent="0.2">
      <c r="A38" s="167" t="s">
        <v>37</v>
      </c>
      <c r="B38" s="167"/>
      <c r="C38" s="167"/>
      <c r="D38" s="167"/>
      <c r="E38" s="167"/>
      <c r="F38" s="5">
        <v>5.5555555555555558E-3</v>
      </c>
      <c r="G38" s="41"/>
      <c r="H38" s="36" t="s">
        <v>6</v>
      </c>
    </row>
    <row r="39" spans="1:8" x14ac:dyDescent="0.2">
      <c r="A39" s="169" t="s">
        <v>38</v>
      </c>
      <c r="B39" s="169"/>
      <c r="C39" s="169"/>
      <c r="D39" s="169"/>
      <c r="E39" s="169"/>
      <c r="F39" s="12"/>
      <c r="G39" s="11"/>
      <c r="H39" s="39"/>
    </row>
    <row r="40" spans="1:8" ht="16" customHeight="1" x14ac:dyDescent="0.2">
      <c r="A40" s="170" t="s">
        <v>39</v>
      </c>
      <c r="B40" s="170"/>
      <c r="C40" s="170"/>
      <c r="D40" s="170"/>
      <c r="E40" s="170"/>
      <c r="F40" s="5">
        <v>1.9444444444444445E-2</v>
      </c>
      <c r="G40" s="6" t="str">
        <f>IF(H40="x",[1]Feuil1!F194,"")</f>
        <v/>
      </c>
      <c r="H40" s="36"/>
    </row>
    <row r="41" spans="1:8" ht="16" customHeight="1" x14ac:dyDescent="0.2">
      <c r="A41" s="170" t="s">
        <v>40</v>
      </c>
      <c r="B41" s="170"/>
      <c r="C41" s="170"/>
      <c r="D41" s="170"/>
      <c r="E41" s="170"/>
      <c r="F41" s="5">
        <v>2.9861111111111113E-2</v>
      </c>
      <c r="G41" s="6" t="str">
        <f>IF(H41="x",[1]Feuil1!F198,"")</f>
        <v/>
      </c>
      <c r="H41" s="36"/>
    </row>
    <row r="42" spans="1:8" ht="16" customHeight="1" x14ac:dyDescent="0.2">
      <c r="A42" s="170" t="s">
        <v>41</v>
      </c>
      <c r="B42" s="170"/>
      <c r="C42" s="170"/>
      <c r="D42" s="170"/>
      <c r="E42" s="170"/>
      <c r="F42" s="5">
        <v>2.9861111111111113E-2</v>
      </c>
      <c r="G42" s="6" t="str">
        <f>IF(H42="x",[1]Feuil1!F206,"")</f>
        <v/>
      </c>
      <c r="H42" s="36"/>
    </row>
    <row r="43" spans="1:8" ht="16" customHeight="1" x14ac:dyDescent="0.2">
      <c r="A43" s="170" t="s">
        <v>42</v>
      </c>
      <c r="B43" s="170"/>
      <c r="C43" s="170"/>
      <c r="D43" s="170"/>
      <c r="E43" s="170"/>
      <c r="F43" s="5">
        <v>3.6805555555555557E-2</v>
      </c>
      <c r="G43" s="6" t="str">
        <f>IF(H43="x",[1]Feuil1!F210,"")</f>
        <v/>
      </c>
      <c r="H43" s="36"/>
    </row>
    <row r="44" spans="1:8" x14ac:dyDescent="0.2">
      <c r="A44" s="174" t="s">
        <v>43</v>
      </c>
      <c r="B44" s="174"/>
      <c r="C44" s="174"/>
      <c r="D44" s="174"/>
      <c r="E44" s="175"/>
      <c r="F44" s="35"/>
      <c r="G44" s="3"/>
      <c r="H44" s="39"/>
    </row>
    <row r="45" spans="1:8" x14ac:dyDescent="0.2">
      <c r="A45" s="172" t="s">
        <v>44</v>
      </c>
      <c r="B45" s="172"/>
      <c r="C45" s="172"/>
      <c r="D45" s="172"/>
      <c r="E45" s="173"/>
      <c r="F45" s="32">
        <v>16.011111111111113</v>
      </c>
      <c r="G45" s="42"/>
      <c r="H45" s="36" t="s">
        <v>6</v>
      </c>
    </row>
    <row r="46" spans="1:8" x14ac:dyDescent="0.2">
      <c r="A46" s="172" t="s">
        <v>45</v>
      </c>
      <c r="B46" s="172"/>
      <c r="C46" s="172"/>
      <c r="D46" s="172"/>
      <c r="E46" s="173"/>
      <c r="F46" s="32">
        <v>16.013194444444444</v>
      </c>
      <c r="G46" s="42"/>
      <c r="H46" s="36"/>
    </row>
    <row r="47" spans="1:8" x14ac:dyDescent="0.2">
      <c r="A47" s="172" t="s">
        <v>55</v>
      </c>
      <c r="B47" s="172"/>
      <c r="C47" s="172"/>
      <c r="D47" s="172"/>
      <c r="E47" s="173"/>
      <c r="F47" s="33">
        <v>1.1805555555555555E-2</v>
      </c>
      <c r="G47" s="42"/>
      <c r="H47" s="36" t="s">
        <v>6</v>
      </c>
    </row>
    <row r="48" spans="1:8" x14ac:dyDescent="0.2">
      <c r="A48" s="172" t="s">
        <v>46</v>
      </c>
      <c r="B48" s="172"/>
      <c r="C48" s="172"/>
      <c r="D48" s="172"/>
      <c r="E48" s="173"/>
      <c r="F48" s="33">
        <v>9.7222222222222224E-3</v>
      </c>
      <c r="G48" s="42"/>
      <c r="H48" s="36" t="s">
        <v>6</v>
      </c>
    </row>
    <row r="49" spans="1:8" x14ac:dyDescent="0.2">
      <c r="A49" s="172" t="s">
        <v>56</v>
      </c>
      <c r="B49" s="172"/>
      <c r="C49" s="172"/>
      <c r="D49" s="172"/>
      <c r="E49" s="173"/>
      <c r="F49" s="33">
        <v>8.3333333333333332E-3</v>
      </c>
      <c r="G49" s="42"/>
      <c r="H49" s="36" t="s">
        <v>6</v>
      </c>
    </row>
    <row r="50" spans="1:8" x14ac:dyDescent="0.2">
      <c r="A50" s="172" t="s">
        <v>57</v>
      </c>
      <c r="B50" s="172"/>
      <c r="C50" s="172"/>
      <c r="D50" s="172"/>
      <c r="E50" s="173"/>
      <c r="F50" s="33">
        <v>1.0416666666666666E-2</v>
      </c>
      <c r="G50" s="42"/>
      <c r="H50" s="36" t="s">
        <v>6</v>
      </c>
    </row>
    <row r="51" spans="1:8" x14ac:dyDescent="0.2">
      <c r="A51" s="172" t="s">
        <v>47</v>
      </c>
      <c r="B51" s="172"/>
      <c r="C51" s="172"/>
      <c r="D51" s="172"/>
      <c r="E51" s="173"/>
      <c r="F51" s="33">
        <v>6.9444444444444441E-3</v>
      </c>
      <c r="G51" s="42"/>
      <c r="H51" s="36" t="s">
        <v>6</v>
      </c>
    </row>
    <row r="52" spans="1:8" x14ac:dyDescent="0.2">
      <c r="A52" s="172" t="s">
        <v>48</v>
      </c>
      <c r="B52" s="172"/>
      <c r="C52" s="172"/>
      <c r="D52" s="172"/>
      <c r="E52" s="173"/>
      <c r="F52" s="33">
        <v>1.0416666666666666E-2</v>
      </c>
      <c r="G52" s="42"/>
      <c r="H52" s="36"/>
    </row>
    <row r="53" spans="1:8" x14ac:dyDescent="0.2">
      <c r="A53" s="172" t="s">
        <v>49</v>
      </c>
      <c r="B53" s="172"/>
      <c r="C53" s="172"/>
      <c r="D53" s="172"/>
      <c r="E53" s="173"/>
      <c r="F53" s="33">
        <v>8.3333333333333332E-3</v>
      </c>
      <c r="G53" s="42"/>
      <c r="H53" s="36"/>
    </row>
    <row r="54" spans="1:8" x14ac:dyDescent="0.2">
      <c r="A54" s="169" t="s">
        <v>58</v>
      </c>
      <c r="B54" s="169"/>
      <c r="C54" s="169"/>
      <c r="D54" s="169"/>
      <c r="E54" s="169"/>
      <c r="F54" s="35"/>
      <c r="G54" s="8"/>
      <c r="H54" s="39"/>
    </row>
    <row r="55" spans="1:8" x14ac:dyDescent="0.2">
      <c r="A55" s="167" t="s">
        <v>59</v>
      </c>
      <c r="B55" s="167"/>
      <c r="C55" s="167"/>
      <c r="D55" s="167"/>
      <c r="E55" s="167"/>
      <c r="F55" s="33">
        <v>1.9444444444444445E-2</v>
      </c>
      <c r="G55" s="6">
        <f>IF(H55="x",[1]Feuil1!F215,"")</f>
        <v>6.6026666666666669</v>
      </c>
      <c r="H55" s="38" t="s">
        <v>6</v>
      </c>
    </row>
    <row r="56" spans="1:8" x14ac:dyDescent="0.2">
      <c r="A56" s="169" t="s">
        <v>60</v>
      </c>
      <c r="B56" s="169"/>
      <c r="C56" s="169"/>
      <c r="D56" s="169"/>
      <c r="E56" s="169"/>
      <c r="F56" s="35"/>
      <c r="G56" s="8"/>
      <c r="H56" s="37"/>
    </row>
    <row r="57" spans="1:8" x14ac:dyDescent="0.2">
      <c r="A57" s="167" t="s">
        <v>63</v>
      </c>
      <c r="B57" s="167"/>
      <c r="C57" s="167"/>
      <c r="D57" s="167"/>
      <c r="E57" s="167"/>
      <c r="F57" s="33">
        <v>3.6805555555555557E-2</v>
      </c>
      <c r="G57" s="6">
        <f>IF(H57="x",[1]Feuil1!F220,"")</f>
        <v>7.2756666666666661</v>
      </c>
      <c r="H57" s="38" t="s">
        <v>6</v>
      </c>
    </row>
    <row r="58" spans="1:8" x14ac:dyDescent="0.2">
      <c r="A58" s="169" t="s">
        <v>61</v>
      </c>
      <c r="B58" s="169"/>
      <c r="C58" s="169"/>
      <c r="D58" s="169"/>
      <c r="E58" s="169"/>
      <c r="F58" s="35"/>
      <c r="G58" s="8"/>
      <c r="H58" s="37"/>
    </row>
    <row r="59" spans="1:8" ht="17" thickBot="1" x14ac:dyDescent="0.25">
      <c r="A59" s="167" t="s">
        <v>62</v>
      </c>
      <c r="B59" s="167"/>
      <c r="C59" s="167"/>
      <c r="D59" s="167"/>
      <c r="E59" s="167"/>
      <c r="F59" s="33">
        <v>1.6666666666666666E-2</v>
      </c>
      <c r="G59" s="6">
        <f>IF(H59="x",[1]Feuil1!F226,"")</f>
        <v>0.17369999999999999</v>
      </c>
      <c r="H59" s="36" t="s">
        <v>6</v>
      </c>
    </row>
    <row r="60" spans="1:8" ht="17" thickBot="1" x14ac:dyDescent="0.25">
      <c r="F60" s="40">
        <f>SUMIF(H3:H59,"x",F3:F59)</f>
        <v>16.299305555555556</v>
      </c>
      <c r="G60" s="34">
        <f>SUM(G3:G59)</f>
        <v>346.55063333333334</v>
      </c>
    </row>
  </sheetData>
  <mergeCells count="59">
    <mergeCell ref="A55:E55"/>
    <mergeCell ref="A56:E56"/>
    <mergeCell ref="A57:E57"/>
    <mergeCell ref="A58:E58"/>
    <mergeCell ref="A59:E59"/>
    <mergeCell ref="A54:E54"/>
    <mergeCell ref="A43:E43"/>
    <mergeCell ref="A44:E44"/>
    <mergeCell ref="A45:E45"/>
    <mergeCell ref="A46:E46"/>
    <mergeCell ref="A47:E47"/>
    <mergeCell ref="A48:E48"/>
    <mergeCell ref="A49:E49"/>
    <mergeCell ref="A50:E50"/>
    <mergeCell ref="A51:E51"/>
    <mergeCell ref="A52:E52"/>
    <mergeCell ref="A53:E53"/>
    <mergeCell ref="A42:E42"/>
    <mergeCell ref="A31:E31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A30:E30"/>
    <mergeCell ref="A19:E19"/>
    <mergeCell ref="A20:E20"/>
    <mergeCell ref="A21:E21"/>
    <mergeCell ref="A22:E22"/>
    <mergeCell ref="A23:E23"/>
    <mergeCell ref="A24:E24"/>
    <mergeCell ref="A25:E25"/>
    <mergeCell ref="A26:E26"/>
    <mergeCell ref="A27:E27"/>
    <mergeCell ref="A28:E28"/>
    <mergeCell ref="A29:E29"/>
    <mergeCell ref="A18:E18"/>
    <mergeCell ref="A7:E7"/>
    <mergeCell ref="A8:E8"/>
    <mergeCell ref="A9:E9"/>
    <mergeCell ref="A10:E10"/>
    <mergeCell ref="A11:E11"/>
    <mergeCell ref="A12:E12"/>
    <mergeCell ref="A13:E13"/>
    <mergeCell ref="A14:E14"/>
    <mergeCell ref="A15:E15"/>
    <mergeCell ref="A16:E16"/>
    <mergeCell ref="A17:E17"/>
    <mergeCell ref="A6:E6"/>
    <mergeCell ref="A1:H1"/>
    <mergeCell ref="A2:E2"/>
    <mergeCell ref="A3:E3"/>
    <mergeCell ref="A4:E4"/>
    <mergeCell ref="A5:E5"/>
  </mergeCells>
  <conditionalFormatting sqref="H3:H54">
    <cfRule type="containsText" dxfId="75" priority="3" operator="containsText" text="x">
      <formula>NOT(ISERROR(SEARCH("x",H3)))</formula>
    </cfRule>
  </conditionalFormatting>
  <conditionalFormatting sqref="G5 G22 G39 G34 G29 G15 G13 G9">
    <cfRule type="cellIs" dxfId="74" priority="4" operator="greaterThan">
      <formula>0</formula>
    </cfRule>
  </conditionalFormatting>
  <conditionalFormatting sqref="G44:G54 G56 G58">
    <cfRule type="cellIs" dxfId="73" priority="2" operator="greaterThan">
      <formula>0</formula>
    </cfRule>
  </conditionalFormatting>
  <conditionalFormatting sqref="H55:H59">
    <cfRule type="containsText" dxfId="72" priority="1" operator="containsText" text="X">
      <formula>NOT(ISERROR(SEARCH("X",H55)))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MARJ7">
                <anchor moveWithCells="1" sizeWithCells="1">
                  <from>
                    <xdr:col>7</xdr:col>
                    <xdr:colOff>139700</xdr:colOff>
                    <xdr:row>59</xdr:row>
                    <xdr:rowOff>63500</xdr:rowOff>
                  </from>
                  <to>
                    <xdr:col>9</xdr:col>
                    <xdr:colOff>12700</xdr:colOff>
                    <xdr:row>61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CAC2F8-CD02-F940-B330-78C499102FEC}">
  <sheetPr codeName="Feuil8"/>
  <dimension ref="A1:H60"/>
  <sheetViews>
    <sheetView topLeftCell="A43" workbookViewId="0">
      <selection activeCell="G60" sqref="G60"/>
    </sheetView>
  </sheetViews>
  <sheetFormatPr baseColWidth="10" defaultRowHeight="16" x14ac:dyDescent="0.2"/>
  <cols>
    <col min="1" max="16384" width="10.83203125" style="51"/>
  </cols>
  <sheetData>
    <row r="1" spans="1:8" ht="29" x14ac:dyDescent="0.35">
      <c r="A1" s="168" t="s">
        <v>65</v>
      </c>
      <c r="B1" s="168"/>
      <c r="C1" s="168"/>
      <c r="D1" s="168"/>
      <c r="E1" s="168"/>
      <c r="F1" s="168"/>
      <c r="G1" s="168"/>
      <c r="H1" s="168"/>
    </row>
    <row r="2" spans="1:8" x14ac:dyDescent="0.2">
      <c r="A2" s="169" t="s">
        <v>3</v>
      </c>
      <c r="B2" s="169"/>
      <c r="C2" s="169"/>
      <c r="D2" s="169"/>
      <c r="E2" s="169"/>
      <c r="F2" s="3" t="s">
        <v>4</v>
      </c>
      <c r="G2" s="4" t="s">
        <v>5</v>
      </c>
      <c r="H2" s="3" t="s">
        <v>6</v>
      </c>
    </row>
    <row r="3" spans="1:8" ht="16" customHeight="1" x14ac:dyDescent="0.2">
      <c r="A3" s="170" t="s">
        <v>53</v>
      </c>
      <c r="B3" s="170"/>
      <c r="C3" s="170"/>
      <c r="D3" s="170"/>
      <c r="E3" s="170"/>
      <c r="F3" s="5">
        <v>4.6527777777777779E-2</v>
      </c>
      <c r="G3" s="6" t="str">
        <f>IF(H3="x",[1]Feuil1!F10,"")</f>
        <v/>
      </c>
      <c r="H3" s="36"/>
    </row>
    <row r="4" spans="1:8" ht="16" customHeight="1" x14ac:dyDescent="0.2">
      <c r="A4" s="170" t="s">
        <v>54</v>
      </c>
      <c r="B4" s="170"/>
      <c r="C4" s="170"/>
      <c r="D4" s="170"/>
      <c r="E4" s="171"/>
      <c r="F4" s="5">
        <v>6.6666666666666666E-2</v>
      </c>
      <c r="G4" s="6">
        <f>IF(H4="x",[1]Feuil1!F27,"")</f>
        <v>27.978100000000001</v>
      </c>
      <c r="H4" s="36" t="s">
        <v>6</v>
      </c>
    </row>
    <row r="5" spans="1:8" x14ac:dyDescent="0.2">
      <c r="A5" s="169" t="s">
        <v>7</v>
      </c>
      <c r="B5" s="169"/>
      <c r="C5" s="169"/>
      <c r="D5" s="169"/>
      <c r="E5" s="169"/>
      <c r="F5" s="12"/>
      <c r="G5" s="9"/>
      <c r="H5" s="39"/>
    </row>
    <row r="6" spans="1:8" x14ac:dyDescent="0.2">
      <c r="A6" s="167" t="s">
        <v>8</v>
      </c>
      <c r="B6" s="167"/>
      <c r="C6" s="167"/>
      <c r="D6" s="167"/>
      <c r="E6" s="167"/>
      <c r="F6" s="5">
        <v>2.013888888888889E-2</v>
      </c>
      <c r="G6" s="6">
        <f>IF(H6="x",[1]Feuil1!F33,"")</f>
        <v>23.24</v>
      </c>
      <c r="H6" s="36" t="s">
        <v>6</v>
      </c>
    </row>
    <row r="7" spans="1:8" x14ac:dyDescent="0.2">
      <c r="A7" s="167" t="s">
        <v>9</v>
      </c>
      <c r="B7" s="167"/>
      <c r="C7" s="167"/>
      <c r="D7" s="167"/>
      <c r="E7" s="167"/>
      <c r="F7" s="5">
        <v>1.2500000000000001E-2</v>
      </c>
      <c r="G7" s="6" t="str">
        <f>IF(H7="x",[1]Feuil1!F40,"")</f>
        <v/>
      </c>
      <c r="H7" s="36"/>
    </row>
    <row r="8" spans="1:8" x14ac:dyDescent="0.2">
      <c r="A8" s="167" t="s">
        <v>10</v>
      </c>
      <c r="B8" s="167"/>
      <c r="C8" s="167"/>
      <c r="D8" s="167"/>
      <c r="E8" s="167"/>
      <c r="F8" s="5">
        <v>9.7222222222222224E-3</v>
      </c>
      <c r="G8" s="6" t="str">
        <f>IF(H8="x",[1]Feuil1!F45,"")</f>
        <v/>
      </c>
      <c r="H8" s="36"/>
    </row>
    <row r="9" spans="1:8" x14ac:dyDescent="0.2">
      <c r="A9" s="169" t="s">
        <v>11</v>
      </c>
      <c r="B9" s="169"/>
      <c r="C9" s="169"/>
      <c r="D9" s="169"/>
      <c r="E9" s="169"/>
      <c r="F9" s="12"/>
      <c r="G9" s="11"/>
      <c r="H9" s="39"/>
    </row>
    <row r="10" spans="1:8" x14ac:dyDescent="0.2">
      <c r="A10" s="167" t="s">
        <v>12</v>
      </c>
      <c r="B10" s="167"/>
      <c r="C10" s="167"/>
      <c r="D10" s="167"/>
      <c r="E10" s="167"/>
      <c r="F10" s="5">
        <v>1.0416666666666666E-2</v>
      </c>
      <c r="G10" s="6" t="str">
        <f>IF(H10="x",[1]Feuil1!F51,"")</f>
        <v/>
      </c>
      <c r="H10" s="36"/>
    </row>
    <row r="11" spans="1:8" x14ac:dyDescent="0.2">
      <c r="A11" s="167" t="s">
        <v>13</v>
      </c>
      <c r="B11" s="167"/>
      <c r="C11" s="167"/>
      <c r="D11" s="167"/>
      <c r="E11" s="167"/>
      <c r="F11" s="5">
        <v>1.5277777777777777E-2</v>
      </c>
      <c r="G11" s="6">
        <f>IF(H11="x",[1]Feuil1!F59,"")</f>
        <v>52.254000000000005</v>
      </c>
      <c r="H11" s="36" t="s">
        <v>6</v>
      </c>
    </row>
    <row r="12" spans="1:8" x14ac:dyDescent="0.2">
      <c r="A12" s="167" t="s">
        <v>14</v>
      </c>
      <c r="B12" s="167"/>
      <c r="C12" s="167"/>
      <c r="D12" s="167"/>
      <c r="E12" s="167"/>
      <c r="F12" s="5">
        <v>1.2499999999999999E-2</v>
      </c>
      <c r="G12" s="6" t="str">
        <f>IF(H12="x",[1]Feuil1!F63,"")</f>
        <v/>
      </c>
      <c r="H12" s="36"/>
    </row>
    <row r="13" spans="1:8" x14ac:dyDescent="0.2">
      <c r="A13" s="169" t="s">
        <v>15</v>
      </c>
      <c r="B13" s="169"/>
      <c r="C13" s="169"/>
      <c r="D13" s="169"/>
      <c r="E13" s="169"/>
      <c r="F13" s="12"/>
      <c r="G13" s="11"/>
      <c r="H13" s="39"/>
    </row>
    <row r="14" spans="1:8" x14ac:dyDescent="0.2">
      <c r="A14" s="167" t="s">
        <v>16</v>
      </c>
      <c r="B14" s="167"/>
      <c r="C14" s="167"/>
      <c r="D14" s="167"/>
      <c r="E14" s="167"/>
      <c r="F14" s="5">
        <v>1.5972222222222224E-2</v>
      </c>
      <c r="G14" s="6">
        <f>IF(H14="x",[1]Feuil1!F74,"")</f>
        <v>106.6258</v>
      </c>
      <c r="H14" s="36" t="s">
        <v>6</v>
      </c>
    </row>
    <row r="15" spans="1:8" x14ac:dyDescent="0.2">
      <c r="A15" s="169" t="s">
        <v>17</v>
      </c>
      <c r="B15" s="169"/>
      <c r="C15" s="169"/>
      <c r="D15" s="169"/>
      <c r="E15" s="169"/>
      <c r="F15" s="12"/>
      <c r="G15" s="11"/>
      <c r="H15" s="39"/>
    </row>
    <row r="16" spans="1:8" x14ac:dyDescent="0.2">
      <c r="A16" s="167" t="s">
        <v>18</v>
      </c>
      <c r="B16" s="167"/>
      <c r="C16" s="167"/>
      <c r="D16" s="167"/>
      <c r="E16" s="167"/>
      <c r="F16" s="5">
        <v>2.6388888888888889E-2</v>
      </c>
      <c r="G16" s="6" t="str">
        <f>IF(H16="x",[1]Feuil1!F83,"")</f>
        <v/>
      </c>
      <c r="H16" s="36"/>
    </row>
    <row r="17" spans="1:8" x14ac:dyDescent="0.2">
      <c r="A17" s="167" t="s">
        <v>19</v>
      </c>
      <c r="B17" s="167"/>
      <c r="C17" s="167"/>
      <c r="D17" s="167"/>
      <c r="E17" s="167"/>
      <c r="F17" s="5">
        <v>2.4305555555555556E-2</v>
      </c>
      <c r="G17" s="6" t="str">
        <f>IF(H17="x",[1]Feuil1!F91,"")</f>
        <v/>
      </c>
      <c r="H17" s="36"/>
    </row>
    <row r="18" spans="1:8" x14ac:dyDescent="0.2">
      <c r="A18" s="167" t="s">
        <v>20</v>
      </c>
      <c r="B18" s="167"/>
      <c r="C18" s="167"/>
      <c r="D18" s="167"/>
      <c r="E18" s="167"/>
      <c r="F18" s="5">
        <v>2.6388888888888889E-2</v>
      </c>
      <c r="G18" s="41"/>
      <c r="H18" s="36"/>
    </row>
    <row r="19" spans="1:8" x14ac:dyDescent="0.2">
      <c r="A19" s="167" t="s">
        <v>21</v>
      </c>
      <c r="B19" s="167"/>
      <c r="C19" s="167"/>
      <c r="D19" s="167"/>
      <c r="E19" s="167"/>
      <c r="F19" s="5">
        <v>2.6388888888888889E-2</v>
      </c>
      <c r="G19" s="41"/>
      <c r="H19" s="36"/>
    </row>
    <row r="20" spans="1:8" x14ac:dyDescent="0.2">
      <c r="A20" s="167" t="s">
        <v>22</v>
      </c>
      <c r="B20" s="167"/>
      <c r="C20" s="167"/>
      <c r="D20" s="167"/>
      <c r="E20" s="167"/>
      <c r="F20" s="5">
        <v>2.4305555555555556E-2</v>
      </c>
      <c r="G20" s="41"/>
      <c r="H20" s="36"/>
    </row>
    <row r="21" spans="1:8" x14ac:dyDescent="0.2">
      <c r="A21" s="167" t="s">
        <v>23</v>
      </c>
      <c r="B21" s="167"/>
      <c r="C21" s="167"/>
      <c r="D21" s="167"/>
      <c r="E21" s="167"/>
      <c r="F21" s="5">
        <v>1.1805555555555555E-2</v>
      </c>
      <c r="G21" s="6">
        <f>IF(H21="x",[1]Feuil1!F124,"")</f>
        <v>112.64866666666668</v>
      </c>
      <c r="H21" s="36" t="s">
        <v>6</v>
      </c>
    </row>
    <row r="22" spans="1:8" x14ac:dyDescent="0.2">
      <c r="A22" s="169" t="s">
        <v>24</v>
      </c>
      <c r="B22" s="169"/>
      <c r="C22" s="169"/>
      <c r="D22" s="169"/>
      <c r="E22" s="169"/>
      <c r="F22" s="12"/>
      <c r="G22" s="11"/>
      <c r="H22" s="39"/>
    </row>
    <row r="23" spans="1:8" x14ac:dyDescent="0.2">
      <c r="A23" s="167" t="s">
        <v>25</v>
      </c>
      <c r="B23" s="167"/>
      <c r="C23" s="167"/>
      <c r="D23" s="167"/>
      <c r="E23" s="167"/>
      <c r="F23" s="5">
        <v>1.2499999999999999E-2</v>
      </c>
      <c r="G23" s="6" t="str">
        <f>IF(H23="x",[1]Feuil1!F130,"")</f>
        <v/>
      </c>
      <c r="H23" s="36"/>
    </row>
    <row r="24" spans="1:8" x14ac:dyDescent="0.2">
      <c r="A24" s="167" t="s">
        <v>26</v>
      </c>
      <c r="B24" s="167"/>
      <c r="C24" s="167"/>
      <c r="D24" s="167"/>
      <c r="E24" s="167"/>
      <c r="F24" s="5">
        <v>2.7083333333333334E-2</v>
      </c>
      <c r="G24" s="41" t="str">
        <f>IF(H24="x",[1]Feuil1!F135,"")</f>
        <v/>
      </c>
      <c r="H24" s="36"/>
    </row>
    <row r="25" spans="1:8" x14ac:dyDescent="0.2">
      <c r="A25" s="167" t="s">
        <v>27</v>
      </c>
      <c r="B25" s="167"/>
      <c r="C25" s="167"/>
      <c r="D25" s="167"/>
      <c r="E25" s="167"/>
      <c r="F25" s="5">
        <v>1.9444444444444445E-2</v>
      </c>
      <c r="G25" s="41" t="str">
        <f>IF(H25="x",[1]Feuil1!F141,"")</f>
        <v/>
      </c>
      <c r="H25" s="36"/>
    </row>
    <row r="26" spans="1:8" x14ac:dyDescent="0.2">
      <c r="A26" s="167" t="s">
        <v>28</v>
      </c>
      <c r="B26" s="167"/>
      <c r="C26" s="167"/>
      <c r="D26" s="167"/>
      <c r="E26" s="167"/>
      <c r="F26" s="5">
        <v>1.8055555555555557E-2</v>
      </c>
      <c r="G26" s="41" t="str">
        <f>IF(H26="x",[1]Feuil1!F147,"")</f>
        <v/>
      </c>
      <c r="H26" s="36"/>
    </row>
    <row r="27" spans="1:8" x14ac:dyDescent="0.2">
      <c r="A27" s="167" t="s">
        <v>29</v>
      </c>
      <c r="B27" s="167"/>
      <c r="C27" s="167"/>
      <c r="D27" s="167"/>
      <c r="E27" s="167"/>
      <c r="F27" s="5">
        <v>2.6388888888888889E-2</v>
      </c>
      <c r="G27" s="6" t="str">
        <f>IF(H27="x",[1]Feuil1!F154,"")</f>
        <v/>
      </c>
      <c r="H27" s="36"/>
    </row>
    <row r="28" spans="1:8" x14ac:dyDescent="0.2">
      <c r="A28" s="167" t="s">
        <v>30</v>
      </c>
      <c r="B28" s="167"/>
      <c r="C28" s="167"/>
      <c r="D28" s="167"/>
      <c r="E28" s="167"/>
      <c r="F28" s="5">
        <v>3.472222222222222E-3</v>
      </c>
      <c r="G28" s="6">
        <f>IF(H28="x",[1]Feuil1!F161,"")</f>
        <v>9.7520333333333298</v>
      </c>
      <c r="H28" s="36" t="s">
        <v>6</v>
      </c>
    </row>
    <row r="29" spans="1:8" x14ac:dyDescent="0.2">
      <c r="A29" s="169" t="s">
        <v>31</v>
      </c>
      <c r="B29" s="169"/>
      <c r="C29" s="169"/>
      <c r="D29" s="169"/>
      <c r="E29" s="169"/>
      <c r="F29" s="12"/>
      <c r="G29" s="11"/>
      <c r="H29" s="39"/>
    </row>
    <row r="30" spans="1:8" x14ac:dyDescent="0.2">
      <c r="A30" s="167" t="s">
        <v>25</v>
      </c>
      <c r="B30" s="167"/>
      <c r="C30" s="167"/>
      <c r="D30" s="167"/>
      <c r="E30" s="167"/>
      <c r="F30" s="5">
        <v>9.0277777777777787E-3</v>
      </c>
      <c r="G30" s="6" t="str">
        <f>IF(H30="x",[1]Feuil1!F130,"")</f>
        <v/>
      </c>
      <c r="H30" s="36"/>
    </row>
    <row r="31" spans="1:8" x14ac:dyDescent="0.2">
      <c r="A31" s="167" t="s">
        <v>32</v>
      </c>
      <c r="B31" s="167"/>
      <c r="C31" s="167"/>
      <c r="D31" s="167"/>
      <c r="E31" s="167"/>
      <c r="F31" s="5">
        <v>1.2499999999999999E-2</v>
      </c>
      <c r="G31" s="41"/>
      <c r="H31" s="36"/>
    </row>
    <row r="32" spans="1:8" x14ac:dyDescent="0.2">
      <c r="A32" s="167" t="s">
        <v>33</v>
      </c>
      <c r="B32" s="167"/>
      <c r="C32" s="167"/>
      <c r="D32" s="167"/>
      <c r="E32" s="167"/>
      <c r="F32" s="5">
        <v>1.0416666666666666E-2</v>
      </c>
      <c r="G32" s="41"/>
      <c r="H32" s="36"/>
    </row>
    <row r="33" spans="1:8" x14ac:dyDescent="0.2">
      <c r="A33" s="167" t="s">
        <v>34</v>
      </c>
      <c r="B33" s="167"/>
      <c r="C33" s="167"/>
      <c r="D33" s="167"/>
      <c r="E33" s="167"/>
      <c r="F33" s="5">
        <v>1.5972222222222224E-2</v>
      </c>
      <c r="G33" s="41"/>
      <c r="H33" s="36"/>
    </row>
    <row r="34" spans="1:8" x14ac:dyDescent="0.2">
      <c r="A34" s="169" t="s">
        <v>35</v>
      </c>
      <c r="B34" s="169"/>
      <c r="C34" s="169"/>
      <c r="D34" s="169"/>
      <c r="E34" s="169"/>
      <c r="F34" s="12"/>
      <c r="G34" s="11"/>
      <c r="H34" s="39"/>
    </row>
    <row r="35" spans="1:8" x14ac:dyDescent="0.2">
      <c r="A35" s="167" t="s">
        <v>64</v>
      </c>
      <c r="B35" s="167"/>
      <c r="C35" s="167"/>
      <c r="D35" s="167"/>
      <c r="E35" s="167"/>
      <c r="F35" s="5">
        <v>1.3888888888888888E-2</v>
      </c>
      <c r="G35" s="41"/>
      <c r="H35" s="36" t="s">
        <v>6</v>
      </c>
    </row>
    <row r="36" spans="1:8" x14ac:dyDescent="0.2">
      <c r="A36" s="167" t="s">
        <v>44</v>
      </c>
      <c r="B36" s="167"/>
      <c r="C36" s="167"/>
      <c r="D36" s="167"/>
      <c r="E36" s="167"/>
      <c r="F36" s="5">
        <v>1.5277777777777777E-2</v>
      </c>
      <c r="G36" s="41">
        <f>IF(H36="x",[1]Feuil1!F186,"")</f>
        <v>0</v>
      </c>
      <c r="H36" s="36" t="s">
        <v>6</v>
      </c>
    </row>
    <row r="37" spans="1:8" x14ac:dyDescent="0.2">
      <c r="A37" s="167" t="s">
        <v>36</v>
      </c>
      <c r="B37" s="167"/>
      <c r="C37" s="167"/>
      <c r="D37" s="167"/>
      <c r="E37" s="167"/>
      <c r="F37" s="5">
        <v>1.5277777777777777E-2</v>
      </c>
      <c r="G37" s="41"/>
      <c r="H37" s="36"/>
    </row>
    <row r="38" spans="1:8" x14ac:dyDescent="0.2">
      <c r="A38" s="167" t="s">
        <v>37</v>
      </c>
      <c r="B38" s="167"/>
      <c r="C38" s="167"/>
      <c r="D38" s="167"/>
      <c r="E38" s="167"/>
      <c r="F38" s="5">
        <v>5.5555555555555558E-3</v>
      </c>
      <c r="G38" s="41"/>
      <c r="H38" s="36" t="s">
        <v>6</v>
      </c>
    </row>
    <row r="39" spans="1:8" x14ac:dyDescent="0.2">
      <c r="A39" s="169" t="s">
        <v>38</v>
      </c>
      <c r="B39" s="169"/>
      <c r="C39" s="169"/>
      <c r="D39" s="169"/>
      <c r="E39" s="169"/>
      <c r="F39" s="12"/>
      <c r="G39" s="11"/>
      <c r="H39" s="39"/>
    </row>
    <row r="40" spans="1:8" ht="16" customHeight="1" x14ac:dyDescent="0.2">
      <c r="A40" s="170" t="s">
        <v>39</v>
      </c>
      <c r="B40" s="170"/>
      <c r="C40" s="170"/>
      <c r="D40" s="170"/>
      <c r="E40" s="170"/>
      <c r="F40" s="5">
        <v>1.9444444444444445E-2</v>
      </c>
      <c r="G40" s="6" t="str">
        <f>IF(H40="x",[1]Feuil1!F194,"")</f>
        <v/>
      </c>
      <c r="H40" s="36"/>
    </row>
    <row r="41" spans="1:8" ht="16" customHeight="1" x14ac:dyDescent="0.2">
      <c r="A41" s="170" t="s">
        <v>40</v>
      </c>
      <c r="B41" s="170"/>
      <c r="C41" s="170"/>
      <c r="D41" s="170"/>
      <c r="E41" s="170"/>
      <c r="F41" s="5">
        <v>2.9861111111111113E-2</v>
      </c>
      <c r="G41" s="6" t="str">
        <f>IF(H41="x",[1]Feuil1!F198,"")</f>
        <v/>
      </c>
      <c r="H41" s="36"/>
    </row>
    <row r="42" spans="1:8" ht="16" customHeight="1" x14ac:dyDescent="0.2">
      <c r="A42" s="170" t="s">
        <v>41</v>
      </c>
      <c r="B42" s="170"/>
      <c r="C42" s="170"/>
      <c r="D42" s="170"/>
      <c r="E42" s="170"/>
      <c r="F42" s="5">
        <v>2.9861111111111113E-2</v>
      </c>
      <c r="G42" s="6" t="str">
        <f>IF(H42="x",[1]Feuil1!F206,"")</f>
        <v/>
      </c>
      <c r="H42" s="36"/>
    </row>
    <row r="43" spans="1:8" ht="16" customHeight="1" x14ac:dyDescent="0.2">
      <c r="A43" s="170" t="s">
        <v>42</v>
      </c>
      <c r="B43" s="170"/>
      <c r="C43" s="170"/>
      <c r="D43" s="170"/>
      <c r="E43" s="170"/>
      <c r="F43" s="5">
        <v>3.6805555555555557E-2</v>
      </c>
      <c r="G43" s="6" t="str">
        <f>IF(H43="x",[1]Feuil1!F210,"")</f>
        <v/>
      </c>
      <c r="H43" s="36"/>
    </row>
    <row r="44" spans="1:8" x14ac:dyDescent="0.2">
      <c r="A44" s="174" t="s">
        <v>43</v>
      </c>
      <c r="B44" s="174"/>
      <c r="C44" s="174"/>
      <c r="D44" s="174"/>
      <c r="E44" s="175"/>
      <c r="F44" s="35"/>
      <c r="G44" s="3"/>
      <c r="H44" s="39"/>
    </row>
    <row r="45" spans="1:8" x14ac:dyDescent="0.2">
      <c r="A45" s="172" t="s">
        <v>44</v>
      </c>
      <c r="B45" s="172"/>
      <c r="C45" s="172"/>
      <c r="D45" s="172"/>
      <c r="E45" s="173"/>
      <c r="F45" s="32">
        <v>16.011111111111113</v>
      </c>
      <c r="G45" s="42"/>
      <c r="H45" s="36" t="s">
        <v>6</v>
      </c>
    </row>
    <row r="46" spans="1:8" x14ac:dyDescent="0.2">
      <c r="A46" s="172" t="s">
        <v>45</v>
      </c>
      <c r="B46" s="172"/>
      <c r="C46" s="172"/>
      <c r="D46" s="172"/>
      <c r="E46" s="173"/>
      <c r="F46" s="32">
        <v>16.013194444444444</v>
      </c>
      <c r="G46" s="42"/>
      <c r="H46" s="36"/>
    </row>
    <row r="47" spans="1:8" x14ac:dyDescent="0.2">
      <c r="A47" s="172" t="s">
        <v>55</v>
      </c>
      <c r="B47" s="172"/>
      <c r="C47" s="172"/>
      <c r="D47" s="172"/>
      <c r="E47" s="173"/>
      <c r="F47" s="33">
        <v>1.1805555555555555E-2</v>
      </c>
      <c r="G47" s="42"/>
      <c r="H47" s="36" t="s">
        <v>6</v>
      </c>
    </row>
    <row r="48" spans="1:8" x14ac:dyDescent="0.2">
      <c r="A48" s="172" t="s">
        <v>46</v>
      </c>
      <c r="B48" s="172"/>
      <c r="C48" s="172"/>
      <c r="D48" s="172"/>
      <c r="E48" s="173"/>
      <c r="F48" s="33">
        <v>9.7222222222222224E-3</v>
      </c>
      <c r="G48" s="42"/>
      <c r="H48" s="36" t="s">
        <v>6</v>
      </c>
    </row>
    <row r="49" spans="1:8" x14ac:dyDescent="0.2">
      <c r="A49" s="172" t="s">
        <v>56</v>
      </c>
      <c r="B49" s="172"/>
      <c r="C49" s="172"/>
      <c r="D49" s="172"/>
      <c r="E49" s="173"/>
      <c r="F49" s="33">
        <v>8.3333333333333332E-3</v>
      </c>
      <c r="G49" s="42"/>
      <c r="H49" s="36" t="s">
        <v>6</v>
      </c>
    </row>
    <row r="50" spans="1:8" x14ac:dyDescent="0.2">
      <c r="A50" s="172" t="s">
        <v>57</v>
      </c>
      <c r="B50" s="172"/>
      <c r="C50" s="172"/>
      <c r="D50" s="172"/>
      <c r="E50" s="173"/>
      <c r="F50" s="33">
        <v>1.0416666666666666E-2</v>
      </c>
      <c r="G50" s="42"/>
      <c r="H50" s="36" t="s">
        <v>6</v>
      </c>
    </row>
    <row r="51" spans="1:8" x14ac:dyDescent="0.2">
      <c r="A51" s="172" t="s">
        <v>47</v>
      </c>
      <c r="B51" s="172"/>
      <c r="C51" s="172"/>
      <c r="D51" s="172"/>
      <c r="E51" s="173"/>
      <c r="F51" s="33">
        <v>6.9444444444444441E-3</v>
      </c>
      <c r="G51" s="42"/>
      <c r="H51" s="36" t="s">
        <v>6</v>
      </c>
    </row>
    <row r="52" spans="1:8" x14ac:dyDescent="0.2">
      <c r="A52" s="172" t="s">
        <v>48</v>
      </c>
      <c r="B52" s="172"/>
      <c r="C52" s="172"/>
      <c r="D52" s="172"/>
      <c r="E52" s="173"/>
      <c r="F52" s="33">
        <v>1.0416666666666666E-2</v>
      </c>
      <c r="G52" s="42"/>
      <c r="H52" s="36"/>
    </row>
    <row r="53" spans="1:8" x14ac:dyDescent="0.2">
      <c r="A53" s="172" t="s">
        <v>49</v>
      </c>
      <c r="B53" s="172"/>
      <c r="C53" s="172"/>
      <c r="D53" s="172"/>
      <c r="E53" s="173"/>
      <c r="F53" s="33">
        <v>8.3333333333333332E-3</v>
      </c>
      <c r="G53" s="42"/>
      <c r="H53" s="36"/>
    </row>
    <row r="54" spans="1:8" x14ac:dyDescent="0.2">
      <c r="A54" s="169" t="s">
        <v>58</v>
      </c>
      <c r="B54" s="169"/>
      <c r="C54" s="169"/>
      <c r="D54" s="169"/>
      <c r="E54" s="169"/>
      <c r="F54" s="35"/>
      <c r="G54" s="8"/>
      <c r="H54" s="39"/>
    </row>
    <row r="55" spans="1:8" x14ac:dyDescent="0.2">
      <c r="A55" s="167" t="s">
        <v>59</v>
      </c>
      <c r="B55" s="167"/>
      <c r="C55" s="167"/>
      <c r="D55" s="167"/>
      <c r="E55" s="167"/>
      <c r="F55" s="33">
        <v>1.9444444444444445E-2</v>
      </c>
      <c r="G55" s="6">
        <f>IF(H55="x",[1]Feuil1!F215,"")</f>
        <v>6.6026666666666669</v>
      </c>
      <c r="H55" s="38" t="s">
        <v>6</v>
      </c>
    </row>
    <row r="56" spans="1:8" x14ac:dyDescent="0.2">
      <c r="A56" s="169" t="s">
        <v>60</v>
      </c>
      <c r="B56" s="169"/>
      <c r="C56" s="169"/>
      <c r="D56" s="169"/>
      <c r="E56" s="169"/>
      <c r="F56" s="35"/>
      <c r="G56" s="8"/>
      <c r="H56" s="37"/>
    </row>
    <row r="57" spans="1:8" x14ac:dyDescent="0.2">
      <c r="A57" s="167" t="s">
        <v>63</v>
      </c>
      <c r="B57" s="167"/>
      <c r="C57" s="167"/>
      <c r="D57" s="167"/>
      <c r="E57" s="167"/>
      <c r="F57" s="33">
        <v>3.6805555555555557E-2</v>
      </c>
      <c r="G57" s="6">
        <f>IF(H57="x",[1]Feuil1!F220,"")</f>
        <v>7.2756666666666661</v>
      </c>
      <c r="H57" s="38" t="s">
        <v>6</v>
      </c>
    </row>
    <row r="58" spans="1:8" x14ac:dyDescent="0.2">
      <c r="A58" s="169" t="s">
        <v>61</v>
      </c>
      <c r="B58" s="169"/>
      <c r="C58" s="169"/>
      <c r="D58" s="169"/>
      <c r="E58" s="169"/>
      <c r="F58" s="35"/>
      <c r="G58" s="8"/>
      <c r="H58" s="37"/>
    </row>
    <row r="59" spans="1:8" ht="17" thickBot="1" x14ac:dyDescent="0.25">
      <c r="A59" s="167" t="s">
        <v>62</v>
      </c>
      <c r="B59" s="167"/>
      <c r="C59" s="167"/>
      <c r="D59" s="167"/>
      <c r="E59" s="167"/>
      <c r="F59" s="33">
        <v>1.6666666666666666E-2</v>
      </c>
      <c r="G59" s="6">
        <f>IF(H59="x",[1]Feuil1!F226,"")</f>
        <v>0.17369999999999999</v>
      </c>
      <c r="H59" s="36" t="s">
        <v>6</v>
      </c>
    </row>
    <row r="60" spans="1:8" ht="17" thickBot="1" x14ac:dyDescent="0.25">
      <c r="F60" s="40">
        <f>SUMIF(H3:H59,"x",F3:F59)</f>
        <v>16.299305555555556</v>
      </c>
      <c r="G60" s="34">
        <f>SUM(G3:G59)</f>
        <v>346.55063333333334</v>
      </c>
    </row>
  </sheetData>
  <mergeCells count="59">
    <mergeCell ref="A55:E55"/>
    <mergeCell ref="A56:E56"/>
    <mergeCell ref="A57:E57"/>
    <mergeCell ref="A58:E58"/>
    <mergeCell ref="A59:E59"/>
    <mergeCell ref="A54:E54"/>
    <mergeCell ref="A43:E43"/>
    <mergeCell ref="A44:E44"/>
    <mergeCell ref="A45:E45"/>
    <mergeCell ref="A46:E46"/>
    <mergeCell ref="A47:E47"/>
    <mergeCell ref="A48:E48"/>
    <mergeCell ref="A49:E49"/>
    <mergeCell ref="A50:E50"/>
    <mergeCell ref="A51:E51"/>
    <mergeCell ref="A52:E52"/>
    <mergeCell ref="A53:E53"/>
    <mergeCell ref="A42:E42"/>
    <mergeCell ref="A31:E31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A30:E30"/>
    <mergeCell ref="A19:E19"/>
    <mergeCell ref="A20:E20"/>
    <mergeCell ref="A21:E21"/>
    <mergeCell ref="A22:E22"/>
    <mergeCell ref="A23:E23"/>
    <mergeCell ref="A24:E24"/>
    <mergeCell ref="A25:E25"/>
    <mergeCell ref="A26:E26"/>
    <mergeCell ref="A27:E27"/>
    <mergeCell ref="A28:E28"/>
    <mergeCell ref="A29:E29"/>
    <mergeCell ref="A18:E18"/>
    <mergeCell ref="A7:E7"/>
    <mergeCell ref="A8:E8"/>
    <mergeCell ref="A9:E9"/>
    <mergeCell ref="A10:E10"/>
    <mergeCell ref="A11:E11"/>
    <mergeCell ref="A12:E12"/>
    <mergeCell ref="A13:E13"/>
    <mergeCell ref="A14:E14"/>
    <mergeCell ref="A15:E15"/>
    <mergeCell ref="A16:E16"/>
    <mergeCell ref="A17:E17"/>
    <mergeCell ref="A6:E6"/>
    <mergeCell ref="A1:H1"/>
    <mergeCell ref="A2:E2"/>
    <mergeCell ref="A3:E3"/>
    <mergeCell ref="A4:E4"/>
    <mergeCell ref="A5:E5"/>
  </mergeCells>
  <conditionalFormatting sqref="H3:H54">
    <cfRule type="containsText" dxfId="71" priority="3" operator="containsText" text="x">
      <formula>NOT(ISERROR(SEARCH("x",H3)))</formula>
    </cfRule>
  </conditionalFormatting>
  <conditionalFormatting sqref="G5 G22 G39 G34 G29 G15 G13 G9">
    <cfRule type="cellIs" dxfId="70" priority="4" operator="greaterThan">
      <formula>0</formula>
    </cfRule>
  </conditionalFormatting>
  <conditionalFormatting sqref="G44:G54 G56 G58">
    <cfRule type="cellIs" dxfId="69" priority="2" operator="greaterThan">
      <formula>0</formula>
    </cfRule>
  </conditionalFormatting>
  <conditionalFormatting sqref="H55:H59">
    <cfRule type="containsText" dxfId="68" priority="1" operator="containsText" text="X">
      <formula>NOT(ISERROR(SEARCH("X",H55)))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MARJ_3">
                <anchor moveWithCells="1" sizeWithCells="1">
                  <from>
                    <xdr:col>7</xdr:col>
                    <xdr:colOff>139700</xdr:colOff>
                    <xdr:row>59</xdr:row>
                    <xdr:rowOff>63500</xdr:rowOff>
                  </from>
                  <to>
                    <xdr:col>9</xdr:col>
                    <xdr:colOff>12700</xdr:colOff>
                    <xdr:row>61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306130-0CD5-9549-91B4-D2BE144B22F1}">
  <sheetPr codeName="Feuil9"/>
  <dimension ref="A1:J63"/>
  <sheetViews>
    <sheetView topLeftCell="A43" workbookViewId="0">
      <selection activeCell="G60" sqref="G60"/>
    </sheetView>
  </sheetViews>
  <sheetFormatPr baseColWidth="10" defaultRowHeight="16" x14ac:dyDescent="0.2"/>
  <sheetData>
    <row r="1" spans="1:10" ht="29" x14ac:dyDescent="0.35">
      <c r="A1" s="168" t="s">
        <v>65</v>
      </c>
      <c r="B1" s="168"/>
      <c r="C1" s="168"/>
      <c r="D1" s="168"/>
      <c r="E1" s="168"/>
      <c r="F1" s="168"/>
      <c r="G1" s="168"/>
      <c r="H1" s="168"/>
      <c r="I1" s="52"/>
      <c r="J1" s="52"/>
    </row>
    <row r="2" spans="1:10" x14ac:dyDescent="0.2">
      <c r="A2" s="169" t="s">
        <v>3</v>
      </c>
      <c r="B2" s="169"/>
      <c r="C2" s="169"/>
      <c r="D2" s="169"/>
      <c r="E2" s="169"/>
      <c r="F2" s="3" t="s">
        <v>4</v>
      </c>
      <c r="G2" s="4" t="s">
        <v>5</v>
      </c>
      <c r="H2" s="3" t="s">
        <v>6</v>
      </c>
      <c r="I2" s="52"/>
      <c r="J2" s="52"/>
    </row>
    <row r="3" spans="1:10" x14ac:dyDescent="0.2">
      <c r="A3" s="170" t="s">
        <v>53</v>
      </c>
      <c r="B3" s="170"/>
      <c r="C3" s="170"/>
      <c r="D3" s="170"/>
      <c r="E3" s="170"/>
      <c r="F3" s="5">
        <v>4.6527777777777779E-2</v>
      </c>
      <c r="G3" s="6" t="str">
        <f>IF(H3="x",[1]Feuil1!F10,"")</f>
        <v/>
      </c>
      <c r="H3" s="36"/>
      <c r="I3" s="52"/>
      <c r="J3" s="52"/>
    </row>
    <row r="4" spans="1:10" x14ac:dyDescent="0.2">
      <c r="A4" s="170" t="s">
        <v>54</v>
      </c>
      <c r="B4" s="170"/>
      <c r="C4" s="170"/>
      <c r="D4" s="170"/>
      <c r="E4" s="171"/>
      <c r="F4" s="5">
        <v>6.6666666666666666E-2</v>
      </c>
      <c r="G4" s="6">
        <f>IF(H4="x",[1]Feuil1!F27,"")</f>
        <v>27.978100000000001</v>
      </c>
      <c r="H4" s="36" t="s">
        <v>6</v>
      </c>
      <c r="I4" s="52"/>
      <c r="J4" s="52"/>
    </row>
    <row r="5" spans="1:10" x14ac:dyDescent="0.2">
      <c r="A5" s="169" t="s">
        <v>7</v>
      </c>
      <c r="B5" s="169"/>
      <c r="C5" s="169"/>
      <c r="D5" s="169"/>
      <c r="E5" s="169"/>
      <c r="F5" s="12"/>
      <c r="G5" s="9"/>
      <c r="H5" s="39"/>
      <c r="I5" s="52"/>
      <c r="J5" s="52"/>
    </row>
    <row r="6" spans="1:10" x14ac:dyDescent="0.2">
      <c r="A6" s="167" t="s">
        <v>8</v>
      </c>
      <c r="B6" s="167"/>
      <c r="C6" s="167"/>
      <c r="D6" s="167"/>
      <c r="E6" s="167"/>
      <c r="F6" s="5">
        <v>2.013888888888889E-2</v>
      </c>
      <c r="G6" s="6">
        <f>IF(H6="x",[1]Feuil1!F33,"")</f>
        <v>23.24</v>
      </c>
      <c r="H6" s="36" t="s">
        <v>6</v>
      </c>
      <c r="I6" s="52"/>
      <c r="J6" s="52"/>
    </row>
    <row r="7" spans="1:10" x14ac:dyDescent="0.2">
      <c r="A7" s="167" t="s">
        <v>9</v>
      </c>
      <c r="B7" s="167"/>
      <c r="C7" s="167"/>
      <c r="D7" s="167"/>
      <c r="E7" s="167"/>
      <c r="F7" s="5">
        <v>1.2500000000000001E-2</v>
      </c>
      <c r="G7" s="6" t="str">
        <f>IF(H7="x",[1]Feuil1!F40,"")</f>
        <v/>
      </c>
      <c r="H7" s="36"/>
      <c r="I7" s="52"/>
      <c r="J7" s="52"/>
    </row>
    <row r="8" spans="1:10" x14ac:dyDescent="0.2">
      <c r="A8" s="167" t="s">
        <v>10</v>
      </c>
      <c r="B8" s="167"/>
      <c r="C8" s="167"/>
      <c r="D8" s="167"/>
      <c r="E8" s="167"/>
      <c r="F8" s="5">
        <v>9.7222222222222224E-3</v>
      </c>
      <c r="G8" s="6" t="str">
        <f>IF(H8="x",[1]Feuil1!F45,"")</f>
        <v/>
      </c>
      <c r="H8" s="36"/>
      <c r="I8" s="52"/>
      <c r="J8" s="52"/>
    </row>
    <row r="9" spans="1:10" x14ac:dyDescent="0.2">
      <c r="A9" s="169" t="s">
        <v>11</v>
      </c>
      <c r="B9" s="169"/>
      <c r="C9" s="169"/>
      <c r="D9" s="169"/>
      <c r="E9" s="169"/>
      <c r="F9" s="12"/>
      <c r="G9" s="11"/>
      <c r="H9" s="39"/>
      <c r="I9" s="52"/>
      <c r="J9" s="52"/>
    </row>
    <row r="10" spans="1:10" x14ac:dyDescent="0.2">
      <c r="A10" s="167" t="s">
        <v>12</v>
      </c>
      <c r="B10" s="167"/>
      <c r="C10" s="167"/>
      <c r="D10" s="167"/>
      <c r="E10" s="167"/>
      <c r="F10" s="5">
        <v>1.0416666666666666E-2</v>
      </c>
      <c r="G10" s="6" t="str">
        <f>IF(H10="x",[1]Feuil1!F51,"")</f>
        <v/>
      </c>
      <c r="H10" s="36"/>
      <c r="I10" s="52"/>
      <c r="J10" s="52"/>
    </row>
    <row r="11" spans="1:10" x14ac:dyDescent="0.2">
      <c r="A11" s="167" t="s">
        <v>13</v>
      </c>
      <c r="B11" s="167"/>
      <c r="C11" s="167"/>
      <c r="D11" s="167"/>
      <c r="E11" s="167"/>
      <c r="F11" s="5">
        <v>1.5277777777777777E-2</v>
      </c>
      <c r="G11" s="6">
        <f>IF(H11="x",[1]Feuil1!F59,"")</f>
        <v>52.254000000000005</v>
      </c>
      <c r="H11" s="36" t="s">
        <v>6</v>
      </c>
      <c r="I11" s="52"/>
      <c r="J11" s="52"/>
    </row>
    <row r="12" spans="1:10" x14ac:dyDescent="0.2">
      <c r="A12" s="167" t="s">
        <v>14</v>
      </c>
      <c r="B12" s="167"/>
      <c r="C12" s="167"/>
      <c r="D12" s="167"/>
      <c r="E12" s="167"/>
      <c r="F12" s="5">
        <v>1.2499999999999999E-2</v>
      </c>
      <c r="G12" s="6" t="str">
        <f>IF(H12="x",[1]Feuil1!F63,"")</f>
        <v/>
      </c>
      <c r="H12" s="36"/>
      <c r="I12" s="52"/>
      <c r="J12" s="52"/>
    </row>
    <row r="13" spans="1:10" x14ac:dyDescent="0.2">
      <c r="A13" s="169" t="s">
        <v>15</v>
      </c>
      <c r="B13" s="169"/>
      <c r="C13" s="169"/>
      <c r="D13" s="169"/>
      <c r="E13" s="169"/>
      <c r="F13" s="12"/>
      <c r="G13" s="11"/>
      <c r="H13" s="39"/>
      <c r="I13" s="52"/>
      <c r="J13" s="52"/>
    </row>
    <row r="14" spans="1:10" x14ac:dyDescent="0.2">
      <c r="A14" s="167" t="s">
        <v>16</v>
      </c>
      <c r="B14" s="167"/>
      <c r="C14" s="167"/>
      <c r="D14" s="167"/>
      <c r="E14" s="167"/>
      <c r="F14" s="5">
        <v>1.5972222222222224E-2</v>
      </c>
      <c r="G14" s="6">
        <f>IF(H14="x",[1]Feuil1!F74,"")</f>
        <v>106.6258</v>
      </c>
      <c r="H14" s="36" t="s">
        <v>6</v>
      </c>
      <c r="I14" s="52"/>
      <c r="J14" s="52"/>
    </row>
    <row r="15" spans="1:10" x14ac:dyDescent="0.2">
      <c r="A15" s="169" t="s">
        <v>17</v>
      </c>
      <c r="B15" s="169"/>
      <c r="C15" s="169"/>
      <c r="D15" s="169"/>
      <c r="E15" s="169"/>
      <c r="F15" s="12"/>
      <c r="G15" s="11"/>
      <c r="H15" s="39"/>
      <c r="I15" s="52"/>
      <c r="J15" s="52"/>
    </row>
    <row r="16" spans="1:10" x14ac:dyDescent="0.2">
      <c r="A16" s="167" t="s">
        <v>18</v>
      </c>
      <c r="B16" s="167"/>
      <c r="C16" s="167"/>
      <c r="D16" s="167"/>
      <c r="E16" s="167"/>
      <c r="F16" s="5">
        <v>2.6388888888888889E-2</v>
      </c>
      <c r="G16" s="6" t="str">
        <f>IF(H16="x",[1]Feuil1!F83,"")</f>
        <v/>
      </c>
      <c r="H16" s="36"/>
      <c r="I16" s="52"/>
      <c r="J16" s="52"/>
    </row>
    <row r="17" spans="1:10" x14ac:dyDescent="0.2">
      <c r="A17" s="167" t="s">
        <v>19</v>
      </c>
      <c r="B17" s="167"/>
      <c r="C17" s="167"/>
      <c r="D17" s="167"/>
      <c r="E17" s="167"/>
      <c r="F17" s="5">
        <v>2.4305555555555556E-2</v>
      </c>
      <c r="G17" s="6" t="str">
        <f>IF(H17="x",[1]Feuil1!F91,"")</f>
        <v/>
      </c>
      <c r="H17" s="36"/>
      <c r="I17" s="52"/>
      <c r="J17" s="52"/>
    </row>
    <row r="18" spans="1:10" x14ac:dyDescent="0.2">
      <c r="A18" s="167" t="s">
        <v>20</v>
      </c>
      <c r="B18" s="167"/>
      <c r="C18" s="167"/>
      <c r="D18" s="167"/>
      <c r="E18" s="167"/>
      <c r="F18" s="5">
        <v>2.6388888888888889E-2</v>
      </c>
      <c r="G18" s="41"/>
      <c r="H18" s="36"/>
      <c r="I18" s="52"/>
      <c r="J18" s="52"/>
    </row>
    <row r="19" spans="1:10" x14ac:dyDescent="0.2">
      <c r="A19" s="167" t="s">
        <v>21</v>
      </c>
      <c r="B19" s="167"/>
      <c r="C19" s="167"/>
      <c r="D19" s="167"/>
      <c r="E19" s="167"/>
      <c r="F19" s="5">
        <v>2.6388888888888889E-2</v>
      </c>
      <c r="G19" s="41"/>
      <c r="H19" s="36"/>
      <c r="I19" s="52"/>
      <c r="J19" s="52"/>
    </row>
    <row r="20" spans="1:10" x14ac:dyDescent="0.2">
      <c r="A20" s="167" t="s">
        <v>22</v>
      </c>
      <c r="B20" s="167"/>
      <c r="C20" s="167"/>
      <c r="D20" s="167"/>
      <c r="E20" s="167"/>
      <c r="F20" s="5">
        <v>2.4305555555555556E-2</v>
      </c>
      <c r="G20" s="41"/>
      <c r="H20" s="36"/>
      <c r="I20" s="52"/>
      <c r="J20" s="52"/>
    </row>
    <row r="21" spans="1:10" x14ac:dyDescent="0.2">
      <c r="A21" s="167" t="s">
        <v>23</v>
      </c>
      <c r="B21" s="167"/>
      <c r="C21" s="167"/>
      <c r="D21" s="167"/>
      <c r="E21" s="167"/>
      <c r="F21" s="5">
        <v>1.1805555555555555E-2</v>
      </c>
      <c r="G21" s="6">
        <f>IF(H21="x",[1]Feuil1!F124,"")</f>
        <v>112.64866666666668</v>
      </c>
      <c r="H21" s="36" t="s">
        <v>6</v>
      </c>
      <c r="I21" s="52"/>
      <c r="J21" s="52"/>
    </row>
    <row r="22" spans="1:10" x14ac:dyDescent="0.2">
      <c r="A22" s="169" t="s">
        <v>24</v>
      </c>
      <c r="B22" s="169"/>
      <c r="C22" s="169"/>
      <c r="D22" s="169"/>
      <c r="E22" s="169"/>
      <c r="F22" s="12"/>
      <c r="G22" s="11"/>
      <c r="H22" s="39"/>
      <c r="I22" s="52"/>
      <c r="J22" s="52"/>
    </row>
    <row r="23" spans="1:10" x14ac:dyDescent="0.2">
      <c r="A23" s="167" t="s">
        <v>25</v>
      </c>
      <c r="B23" s="167"/>
      <c r="C23" s="167"/>
      <c r="D23" s="167"/>
      <c r="E23" s="167"/>
      <c r="F23" s="5">
        <v>1.2499999999999999E-2</v>
      </c>
      <c r="G23" s="6" t="str">
        <f>IF(H23="x",[1]Feuil1!F130,"")</f>
        <v/>
      </c>
      <c r="H23" s="36"/>
      <c r="I23" s="52"/>
      <c r="J23" s="52"/>
    </row>
    <row r="24" spans="1:10" x14ac:dyDescent="0.2">
      <c r="A24" s="167" t="s">
        <v>26</v>
      </c>
      <c r="B24" s="167"/>
      <c r="C24" s="167"/>
      <c r="D24" s="167"/>
      <c r="E24" s="167"/>
      <c r="F24" s="5">
        <v>2.7083333333333334E-2</v>
      </c>
      <c r="G24" s="41" t="str">
        <f>IF(H24="x",[1]Feuil1!F135,"")</f>
        <v/>
      </c>
      <c r="H24" s="36"/>
      <c r="I24" s="52"/>
      <c r="J24" s="52"/>
    </row>
    <row r="25" spans="1:10" x14ac:dyDescent="0.2">
      <c r="A25" s="167" t="s">
        <v>27</v>
      </c>
      <c r="B25" s="167"/>
      <c r="C25" s="167"/>
      <c r="D25" s="167"/>
      <c r="E25" s="167"/>
      <c r="F25" s="5">
        <v>1.9444444444444445E-2</v>
      </c>
      <c r="G25" s="41" t="str">
        <f>IF(H25="x",[1]Feuil1!F141,"")</f>
        <v/>
      </c>
      <c r="H25" s="36"/>
      <c r="I25" s="52"/>
      <c r="J25" s="52"/>
    </row>
    <row r="26" spans="1:10" x14ac:dyDescent="0.2">
      <c r="A26" s="167" t="s">
        <v>28</v>
      </c>
      <c r="B26" s="167"/>
      <c r="C26" s="167"/>
      <c r="D26" s="167"/>
      <c r="E26" s="167"/>
      <c r="F26" s="5">
        <v>1.8055555555555557E-2</v>
      </c>
      <c r="G26" s="41" t="str">
        <f>IF(H26="x",[1]Feuil1!F147,"")</f>
        <v/>
      </c>
      <c r="H26" s="36"/>
      <c r="I26" s="52"/>
      <c r="J26" s="52"/>
    </row>
    <row r="27" spans="1:10" x14ac:dyDescent="0.2">
      <c r="A27" s="167" t="s">
        <v>29</v>
      </c>
      <c r="B27" s="167"/>
      <c r="C27" s="167"/>
      <c r="D27" s="167"/>
      <c r="E27" s="167"/>
      <c r="F27" s="5">
        <v>2.6388888888888889E-2</v>
      </c>
      <c r="G27" s="6" t="str">
        <f>IF(H27="x",[1]Feuil1!F154,"")</f>
        <v/>
      </c>
      <c r="H27" s="36"/>
      <c r="I27" s="52"/>
      <c r="J27" s="52"/>
    </row>
    <row r="28" spans="1:10" x14ac:dyDescent="0.2">
      <c r="A28" s="167" t="s">
        <v>30</v>
      </c>
      <c r="B28" s="167"/>
      <c r="C28" s="167"/>
      <c r="D28" s="167"/>
      <c r="E28" s="167"/>
      <c r="F28" s="5">
        <v>3.472222222222222E-3</v>
      </c>
      <c r="G28" s="6">
        <f>IF(H28="x",[1]Feuil1!F161,"")</f>
        <v>9.7520333333333298</v>
      </c>
      <c r="H28" s="36" t="s">
        <v>6</v>
      </c>
      <c r="I28" s="52"/>
      <c r="J28" s="52"/>
    </row>
    <row r="29" spans="1:10" x14ac:dyDescent="0.2">
      <c r="A29" s="169" t="s">
        <v>31</v>
      </c>
      <c r="B29" s="169"/>
      <c r="C29" s="169"/>
      <c r="D29" s="169"/>
      <c r="E29" s="169"/>
      <c r="F29" s="12"/>
      <c r="G29" s="11"/>
      <c r="H29" s="39"/>
      <c r="I29" s="52"/>
      <c r="J29" s="52"/>
    </row>
    <row r="30" spans="1:10" x14ac:dyDescent="0.2">
      <c r="A30" s="167" t="s">
        <v>25</v>
      </c>
      <c r="B30" s="167"/>
      <c r="C30" s="167"/>
      <c r="D30" s="167"/>
      <c r="E30" s="167"/>
      <c r="F30" s="5">
        <v>9.0277777777777787E-3</v>
      </c>
      <c r="G30" s="6" t="str">
        <f>IF(H30="x",[1]Feuil1!F130,"")</f>
        <v/>
      </c>
      <c r="H30" s="36"/>
      <c r="I30" s="52"/>
      <c r="J30" s="52"/>
    </row>
    <row r="31" spans="1:10" x14ac:dyDescent="0.2">
      <c r="A31" s="167" t="s">
        <v>32</v>
      </c>
      <c r="B31" s="167"/>
      <c r="C31" s="167"/>
      <c r="D31" s="167"/>
      <c r="E31" s="167"/>
      <c r="F31" s="5">
        <v>1.2499999999999999E-2</v>
      </c>
      <c r="G31" s="41"/>
      <c r="H31" s="36"/>
      <c r="I31" s="52"/>
      <c r="J31" s="52"/>
    </row>
    <row r="32" spans="1:10" x14ac:dyDescent="0.2">
      <c r="A32" s="167" t="s">
        <v>33</v>
      </c>
      <c r="B32" s="167"/>
      <c r="C32" s="167"/>
      <c r="D32" s="167"/>
      <c r="E32" s="167"/>
      <c r="F32" s="5">
        <v>1.0416666666666666E-2</v>
      </c>
      <c r="G32" s="41"/>
      <c r="H32" s="36"/>
      <c r="I32" s="52"/>
      <c r="J32" s="52"/>
    </row>
    <row r="33" spans="1:10" x14ac:dyDescent="0.2">
      <c r="A33" s="167" t="s">
        <v>34</v>
      </c>
      <c r="B33" s="167"/>
      <c r="C33" s="167"/>
      <c r="D33" s="167"/>
      <c r="E33" s="167"/>
      <c r="F33" s="5">
        <v>1.5972222222222224E-2</v>
      </c>
      <c r="G33" s="41"/>
      <c r="H33" s="36"/>
      <c r="I33" s="52"/>
      <c r="J33" s="52"/>
    </row>
    <row r="34" spans="1:10" x14ac:dyDescent="0.2">
      <c r="A34" s="169" t="s">
        <v>35</v>
      </c>
      <c r="B34" s="169"/>
      <c r="C34" s="169"/>
      <c r="D34" s="169"/>
      <c r="E34" s="169"/>
      <c r="F34" s="12"/>
      <c r="G34" s="11"/>
      <c r="H34" s="39"/>
      <c r="I34" s="52"/>
      <c r="J34" s="52"/>
    </row>
    <row r="35" spans="1:10" x14ac:dyDescent="0.2">
      <c r="A35" s="167" t="s">
        <v>64</v>
      </c>
      <c r="B35" s="167"/>
      <c r="C35" s="167"/>
      <c r="D35" s="167"/>
      <c r="E35" s="167"/>
      <c r="F35" s="5">
        <v>1.3888888888888888E-2</v>
      </c>
      <c r="G35" s="41"/>
      <c r="H35" s="36" t="s">
        <v>6</v>
      </c>
      <c r="I35" s="52"/>
      <c r="J35" s="52"/>
    </row>
    <row r="36" spans="1:10" x14ac:dyDescent="0.2">
      <c r="A36" s="167" t="s">
        <v>44</v>
      </c>
      <c r="B36" s="167"/>
      <c r="C36" s="167"/>
      <c r="D36" s="167"/>
      <c r="E36" s="167"/>
      <c r="F36" s="5">
        <v>1.5277777777777777E-2</v>
      </c>
      <c r="G36" s="41">
        <f>IF(H36="x",[1]Feuil1!F186,"")</f>
        <v>0</v>
      </c>
      <c r="H36" s="36" t="s">
        <v>6</v>
      </c>
      <c r="I36" s="52"/>
      <c r="J36" s="52"/>
    </row>
    <row r="37" spans="1:10" x14ac:dyDescent="0.2">
      <c r="A37" s="167" t="s">
        <v>36</v>
      </c>
      <c r="B37" s="167"/>
      <c r="C37" s="167"/>
      <c r="D37" s="167"/>
      <c r="E37" s="167"/>
      <c r="F37" s="5">
        <v>1.5277777777777777E-2</v>
      </c>
      <c r="G37" s="41"/>
      <c r="H37" s="36"/>
      <c r="I37" s="52"/>
      <c r="J37" s="52"/>
    </row>
    <row r="38" spans="1:10" x14ac:dyDescent="0.2">
      <c r="A38" s="167" t="s">
        <v>37</v>
      </c>
      <c r="B38" s="167"/>
      <c r="C38" s="167"/>
      <c r="D38" s="167"/>
      <c r="E38" s="167"/>
      <c r="F38" s="5">
        <v>5.5555555555555558E-3</v>
      </c>
      <c r="G38" s="41"/>
      <c r="H38" s="36" t="s">
        <v>6</v>
      </c>
      <c r="I38" s="52"/>
      <c r="J38" s="52"/>
    </row>
    <row r="39" spans="1:10" x14ac:dyDescent="0.2">
      <c r="A39" s="169" t="s">
        <v>38</v>
      </c>
      <c r="B39" s="169"/>
      <c r="C39" s="169"/>
      <c r="D39" s="169"/>
      <c r="E39" s="169"/>
      <c r="F39" s="12"/>
      <c r="G39" s="11"/>
      <c r="H39" s="39"/>
      <c r="I39" s="52"/>
      <c r="J39" s="52"/>
    </row>
    <row r="40" spans="1:10" x14ac:dyDescent="0.2">
      <c r="A40" s="170" t="s">
        <v>39</v>
      </c>
      <c r="B40" s="170"/>
      <c r="C40" s="170"/>
      <c r="D40" s="170"/>
      <c r="E40" s="170"/>
      <c r="F40" s="5">
        <v>1.9444444444444445E-2</v>
      </c>
      <c r="G40" s="6" t="str">
        <f>IF(H40="x",[1]Feuil1!F194,"")</f>
        <v/>
      </c>
      <c r="H40" s="36"/>
      <c r="I40" s="52"/>
      <c r="J40" s="52"/>
    </row>
    <row r="41" spans="1:10" x14ac:dyDescent="0.2">
      <c r="A41" s="170" t="s">
        <v>40</v>
      </c>
      <c r="B41" s="170"/>
      <c r="C41" s="170"/>
      <c r="D41" s="170"/>
      <c r="E41" s="170"/>
      <c r="F41" s="5">
        <v>2.9861111111111113E-2</v>
      </c>
      <c r="G41" s="6" t="str">
        <f>IF(H41="x",[1]Feuil1!F198,"")</f>
        <v/>
      </c>
      <c r="H41" s="36"/>
      <c r="I41" s="52"/>
      <c r="J41" s="52"/>
    </row>
    <row r="42" spans="1:10" x14ac:dyDescent="0.2">
      <c r="A42" s="170" t="s">
        <v>41</v>
      </c>
      <c r="B42" s="170"/>
      <c r="C42" s="170"/>
      <c r="D42" s="170"/>
      <c r="E42" s="170"/>
      <c r="F42" s="5">
        <v>2.9861111111111113E-2</v>
      </c>
      <c r="G42" s="6" t="str">
        <f>IF(H42="x",[1]Feuil1!F206,"")</f>
        <v/>
      </c>
      <c r="H42" s="36"/>
      <c r="I42" s="52"/>
      <c r="J42" s="52"/>
    </row>
    <row r="43" spans="1:10" x14ac:dyDescent="0.2">
      <c r="A43" s="170" t="s">
        <v>42</v>
      </c>
      <c r="B43" s="170"/>
      <c r="C43" s="170"/>
      <c r="D43" s="170"/>
      <c r="E43" s="170"/>
      <c r="F43" s="5">
        <v>3.6805555555555557E-2</v>
      </c>
      <c r="G43" s="6" t="str">
        <f>IF(H43="x",[1]Feuil1!F210,"")</f>
        <v/>
      </c>
      <c r="H43" s="36"/>
      <c r="I43" s="52"/>
      <c r="J43" s="52"/>
    </row>
    <row r="44" spans="1:10" x14ac:dyDescent="0.2">
      <c r="A44" s="174" t="s">
        <v>43</v>
      </c>
      <c r="B44" s="174"/>
      <c r="C44" s="174"/>
      <c r="D44" s="174"/>
      <c r="E44" s="175"/>
      <c r="F44" s="35"/>
      <c r="G44" s="3"/>
      <c r="H44" s="39"/>
      <c r="I44" s="52"/>
      <c r="J44" s="52"/>
    </row>
    <row r="45" spans="1:10" x14ac:dyDescent="0.2">
      <c r="A45" s="172" t="s">
        <v>44</v>
      </c>
      <c r="B45" s="172"/>
      <c r="C45" s="172"/>
      <c r="D45" s="172"/>
      <c r="E45" s="173"/>
      <c r="F45" s="32">
        <v>16.011111111111113</v>
      </c>
      <c r="G45" s="42"/>
      <c r="H45" s="36" t="s">
        <v>6</v>
      </c>
      <c r="I45" s="52"/>
      <c r="J45" s="52"/>
    </row>
    <row r="46" spans="1:10" x14ac:dyDescent="0.2">
      <c r="A46" s="172" t="s">
        <v>45</v>
      </c>
      <c r="B46" s="172"/>
      <c r="C46" s="172"/>
      <c r="D46" s="172"/>
      <c r="E46" s="173"/>
      <c r="F46" s="32">
        <v>16.013194444444444</v>
      </c>
      <c r="G46" s="42"/>
      <c r="H46" s="36"/>
      <c r="I46" s="52"/>
      <c r="J46" s="52"/>
    </row>
    <row r="47" spans="1:10" x14ac:dyDescent="0.2">
      <c r="A47" s="172" t="s">
        <v>55</v>
      </c>
      <c r="B47" s="172"/>
      <c r="C47" s="172"/>
      <c r="D47" s="172"/>
      <c r="E47" s="173"/>
      <c r="F47" s="33">
        <v>1.1805555555555555E-2</v>
      </c>
      <c r="G47" s="42"/>
      <c r="H47" s="36" t="s">
        <v>6</v>
      </c>
      <c r="I47" s="52"/>
      <c r="J47" s="52"/>
    </row>
    <row r="48" spans="1:10" x14ac:dyDescent="0.2">
      <c r="A48" s="172" t="s">
        <v>46</v>
      </c>
      <c r="B48" s="172"/>
      <c r="C48" s="172"/>
      <c r="D48" s="172"/>
      <c r="E48" s="173"/>
      <c r="F48" s="33">
        <v>9.7222222222222224E-3</v>
      </c>
      <c r="G48" s="42"/>
      <c r="H48" s="36" t="s">
        <v>6</v>
      </c>
      <c r="I48" s="52"/>
      <c r="J48" s="52"/>
    </row>
    <row r="49" spans="1:10" x14ac:dyDescent="0.2">
      <c r="A49" s="172" t="s">
        <v>56</v>
      </c>
      <c r="B49" s="172"/>
      <c r="C49" s="172"/>
      <c r="D49" s="172"/>
      <c r="E49" s="173"/>
      <c r="F49" s="33">
        <v>8.3333333333333332E-3</v>
      </c>
      <c r="G49" s="42"/>
      <c r="H49" s="36" t="s">
        <v>6</v>
      </c>
      <c r="I49" s="52"/>
      <c r="J49" s="52"/>
    </row>
    <row r="50" spans="1:10" x14ac:dyDescent="0.2">
      <c r="A50" s="172" t="s">
        <v>57</v>
      </c>
      <c r="B50" s="172"/>
      <c r="C50" s="172"/>
      <c r="D50" s="172"/>
      <c r="E50" s="173"/>
      <c r="F50" s="33">
        <v>1.0416666666666666E-2</v>
      </c>
      <c r="G50" s="42"/>
      <c r="H50" s="36" t="s">
        <v>6</v>
      </c>
      <c r="I50" s="52"/>
      <c r="J50" s="52"/>
    </row>
    <row r="51" spans="1:10" x14ac:dyDescent="0.2">
      <c r="A51" s="172" t="s">
        <v>47</v>
      </c>
      <c r="B51" s="172"/>
      <c r="C51" s="172"/>
      <c r="D51" s="172"/>
      <c r="E51" s="173"/>
      <c r="F51" s="33">
        <v>6.9444444444444441E-3</v>
      </c>
      <c r="G51" s="42"/>
      <c r="H51" s="36" t="s">
        <v>6</v>
      </c>
      <c r="I51" s="52"/>
      <c r="J51" s="52"/>
    </row>
    <row r="52" spans="1:10" x14ac:dyDescent="0.2">
      <c r="A52" s="172" t="s">
        <v>48</v>
      </c>
      <c r="B52" s="172"/>
      <c r="C52" s="172"/>
      <c r="D52" s="172"/>
      <c r="E52" s="173"/>
      <c r="F52" s="33">
        <v>1.0416666666666666E-2</v>
      </c>
      <c r="G52" s="42"/>
      <c r="H52" s="36"/>
      <c r="I52" s="52"/>
      <c r="J52" s="52"/>
    </row>
    <row r="53" spans="1:10" x14ac:dyDescent="0.2">
      <c r="A53" s="172" t="s">
        <v>49</v>
      </c>
      <c r="B53" s="172"/>
      <c r="C53" s="172"/>
      <c r="D53" s="172"/>
      <c r="E53" s="173"/>
      <c r="F53" s="33">
        <v>8.3333333333333332E-3</v>
      </c>
      <c r="G53" s="42"/>
      <c r="H53" s="36"/>
      <c r="I53" s="52"/>
      <c r="J53" s="52"/>
    </row>
    <row r="54" spans="1:10" x14ac:dyDescent="0.2">
      <c r="A54" s="169" t="s">
        <v>58</v>
      </c>
      <c r="B54" s="169"/>
      <c r="C54" s="169"/>
      <c r="D54" s="169"/>
      <c r="E54" s="169"/>
      <c r="F54" s="35"/>
      <c r="G54" s="8"/>
      <c r="H54" s="39"/>
      <c r="I54" s="52"/>
      <c r="J54" s="52"/>
    </row>
    <row r="55" spans="1:10" x14ac:dyDescent="0.2">
      <c r="A55" s="167" t="s">
        <v>59</v>
      </c>
      <c r="B55" s="167"/>
      <c r="C55" s="167"/>
      <c r="D55" s="167"/>
      <c r="E55" s="167"/>
      <c r="F55" s="33">
        <v>1.9444444444444445E-2</v>
      </c>
      <c r="G55" s="6">
        <f>IF(H55="x",[1]Feuil1!F215,"")</f>
        <v>6.6026666666666669</v>
      </c>
      <c r="H55" s="38" t="s">
        <v>6</v>
      </c>
      <c r="I55" s="52"/>
      <c r="J55" s="52"/>
    </row>
    <row r="56" spans="1:10" x14ac:dyDescent="0.2">
      <c r="A56" s="169" t="s">
        <v>60</v>
      </c>
      <c r="B56" s="169"/>
      <c r="C56" s="169"/>
      <c r="D56" s="169"/>
      <c r="E56" s="169"/>
      <c r="F56" s="35"/>
      <c r="G56" s="8"/>
      <c r="H56" s="37"/>
      <c r="I56" s="52"/>
      <c r="J56" s="52"/>
    </row>
    <row r="57" spans="1:10" x14ac:dyDescent="0.2">
      <c r="A57" s="167" t="s">
        <v>63</v>
      </c>
      <c r="B57" s="167"/>
      <c r="C57" s="167"/>
      <c r="D57" s="167"/>
      <c r="E57" s="167"/>
      <c r="F57" s="33">
        <v>3.6805555555555557E-2</v>
      </c>
      <c r="G57" s="6">
        <f>IF(H57="x",[1]Feuil1!F220,"")</f>
        <v>7.2756666666666661</v>
      </c>
      <c r="H57" s="38" t="s">
        <v>6</v>
      </c>
      <c r="I57" s="52"/>
      <c r="J57" s="52"/>
    </row>
    <row r="58" spans="1:10" x14ac:dyDescent="0.2">
      <c r="A58" s="169" t="s">
        <v>61</v>
      </c>
      <c r="B58" s="169"/>
      <c r="C58" s="169"/>
      <c r="D58" s="169"/>
      <c r="E58" s="169"/>
      <c r="F58" s="35"/>
      <c r="G58" s="8"/>
      <c r="H58" s="37"/>
      <c r="I58" s="52"/>
      <c r="J58" s="52"/>
    </row>
    <row r="59" spans="1:10" ht="17" thickBot="1" x14ac:dyDescent="0.25">
      <c r="A59" s="167" t="s">
        <v>62</v>
      </c>
      <c r="B59" s="167"/>
      <c r="C59" s="167"/>
      <c r="D59" s="167"/>
      <c r="E59" s="167"/>
      <c r="F59" s="33">
        <v>1.6666666666666666E-2</v>
      </c>
      <c r="G59" s="6">
        <f>IF(H59="x",[1]Feuil1!F226,"")</f>
        <v>0.17369999999999999</v>
      </c>
      <c r="H59" s="36" t="s">
        <v>6</v>
      </c>
      <c r="I59" s="52"/>
      <c r="J59" s="52"/>
    </row>
    <row r="60" spans="1:10" ht="17" thickBot="1" x14ac:dyDescent="0.25">
      <c r="A60" s="52"/>
      <c r="B60" s="52"/>
      <c r="C60" s="52"/>
      <c r="D60" s="52"/>
      <c r="E60" s="52"/>
      <c r="F60" s="40">
        <f>SUMIF(H3:H59,"x",F3:F59)</f>
        <v>16.299305555555556</v>
      </c>
      <c r="G60" s="34">
        <f>SUM(G3:G59)</f>
        <v>346.55063333333334</v>
      </c>
      <c r="H60" s="52"/>
      <c r="I60" s="52"/>
      <c r="J60" s="52"/>
    </row>
    <row r="61" spans="1:10" x14ac:dyDescent="0.2">
      <c r="A61" s="52"/>
      <c r="B61" s="52"/>
      <c r="C61" s="52"/>
      <c r="D61" s="52"/>
      <c r="E61" s="52"/>
      <c r="F61" s="52"/>
      <c r="G61" s="52"/>
      <c r="H61" s="52"/>
      <c r="I61" s="52"/>
      <c r="J61" s="52"/>
    </row>
    <row r="62" spans="1:10" x14ac:dyDescent="0.2">
      <c r="A62" s="52"/>
      <c r="B62" s="52"/>
      <c r="C62" s="52"/>
      <c r="D62" s="52"/>
      <c r="E62" s="52"/>
      <c r="F62" s="52"/>
      <c r="G62" s="52"/>
      <c r="H62" s="52"/>
      <c r="I62" s="52"/>
      <c r="J62" s="52"/>
    </row>
    <row r="63" spans="1:10" x14ac:dyDescent="0.2">
      <c r="A63" s="52"/>
      <c r="B63" s="52"/>
      <c r="C63" s="52"/>
      <c r="D63" s="52"/>
      <c r="E63" s="52"/>
      <c r="F63" s="52"/>
      <c r="G63" s="52"/>
      <c r="H63" s="52"/>
      <c r="I63" s="52"/>
      <c r="J63" s="52"/>
    </row>
  </sheetData>
  <mergeCells count="59">
    <mergeCell ref="A6:E6"/>
    <mergeCell ref="A1:H1"/>
    <mergeCell ref="A2:E2"/>
    <mergeCell ref="A3:E3"/>
    <mergeCell ref="A4:E4"/>
    <mergeCell ref="A5:E5"/>
    <mergeCell ref="A18:E18"/>
    <mergeCell ref="A7:E7"/>
    <mergeCell ref="A8:E8"/>
    <mergeCell ref="A9:E9"/>
    <mergeCell ref="A10:E10"/>
    <mergeCell ref="A11:E11"/>
    <mergeCell ref="A12:E12"/>
    <mergeCell ref="A13:E13"/>
    <mergeCell ref="A14:E14"/>
    <mergeCell ref="A15:E15"/>
    <mergeCell ref="A16:E16"/>
    <mergeCell ref="A17:E17"/>
    <mergeCell ref="A30:E30"/>
    <mergeCell ref="A19:E19"/>
    <mergeCell ref="A20:E20"/>
    <mergeCell ref="A21:E21"/>
    <mergeCell ref="A22:E22"/>
    <mergeCell ref="A23:E23"/>
    <mergeCell ref="A24:E24"/>
    <mergeCell ref="A25:E25"/>
    <mergeCell ref="A26:E26"/>
    <mergeCell ref="A27:E27"/>
    <mergeCell ref="A28:E28"/>
    <mergeCell ref="A29:E29"/>
    <mergeCell ref="A42:E42"/>
    <mergeCell ref="A31:E31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A54:E54"/>
    <mergeCell ref="A43:E43"/>
    <mergeCell ref="A44:E44"/>
    <mergeCell ref="A45:E45"/>
    <mergeCell ref="A46:E46"/>
    <mergeCell ref="A47:E47"/>
    <mergeCell ref="A48:E48"/>
    <mergeCell ref="A49:E49"/>
    <mergeCell ref="A50:E50"/>
    <mergeCell ref="A51:E51"/>
    <mergeCell ref="A52:E52"/>
    <mergeCell ref="A53:E53"/>
    <mergeCell ref="A55:E55"/>
    <mergeCell ref="A56:E56"/>
    <mergeCell ref="A57:E57"/>
    <mergeCell ref="A58:E58"/>
    <mergeCell ref="A59:E59"/>
  </mergeCells>
  <conditionalFormatting sqref="H3:H54">
    <cfRule type="containsText" dxfId="67" priority="3" operator="containsText" text="x">
      <formula>NOT(ISERROR(SEARCH("x",H3)))</formula>
    </cfRule>
  </conditionalFormatting>
  <conditionalFormatting sqref="G5 G22 G39 G34 G29 G15 G13 G9">
    <cfRule type="cellIs" dxfId="66" priority="4" operator="greaterThan">
      <formula>0</formula>
    </cfRule>
  </conditionalFormatting>
  <conditionalFormatting sqref="G44:G54 G56 G58">
    <cfRule type="cellIs" dxfId="65" priority="2" operator="greaterThan">
      <formula>0</formula>
    </cfRule>
  </conditionalFormatting>
  <conditionalFormatting sqref="H55:H59">
    <cfRule type="containsText" dxfId="64" priority="1" operator="containsText" text="X">
      <formula>NOT(ISERROR(SEARCH("X",H55)))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MARJ_1">
                <anchor moveWithCells="1" sizeWithCells="1">
                  <from>
                    <xdr:col>7</xdr:col>
                    <xdr:colOff>139700</xdr:colOff>
                    <xdr:row>59</xdr:row>
                    <xdr:rowOff>63500</xdr:rowOff>
                  </from>
                  <to>
                    <xdr:col>9</xdr:col>
                    <xdr:colOff>12700</xdr:colOff>
                    <xdr:row>61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Corset siege</vt:lpstr>
      <vt:lpstr>Benjamin</vt:lpstr>
      <vt:lpstr>David</vt:lpstr>
      <vt:lpstr>Julien</vt:lpstr>
      <vt:lpstr>Jonathan</vt:lpstr>
      <vt:lpstr>Thomas</vt:lpstr>
      <vt:lpstr>Marc</vt:lpstr>
      <vt:lpstr>Roger</vt:lpstr>
      <vt:lpstr>Jean - Michel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Capogna</dc:creator>
  <cp:lastModifiedBy>Julien Capogna</cp:lastModifiedBy>
  <cp:lastPrinted>2019-02-21T13:46:15Z</cp:lastPrinted>
  <dcterms:created xsi:type="dcterms:W3CDTF">2019-02-20T09:41:20Z</dcterms:created>
  <dcterms:modified xsi:type="dcterms:W3CDTF">2019-02-27T12:29:52Z</dcterms:modified>
</cp:coreProperties>
</file>