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écile\Desktop\seb\"/>
    </mc:Choice>
  </mc:AlternateContent>
  <bookViews>
    <workbookView xWindow="0" yWindow="0" windowWidth="20490" windowHeight="7155"/>
  </bookViews>
  <sheets>
    <sheet name="Table_I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C23" i="1"/>
  <c r="G22" i="1"/>
  <c r="C22" i="1"/>
  <c r="G21" i="1"/>
  <c r="C21" i="1"/>
  <c r="G20" i="1"/>
  <c r="C20" i="1"/>
  <c r="G19" i="1"/>
  <c r="C19" i="1"/>
  <c r="G18" i="1"/>
  <c r="C18" i="1"/>
  <c r="G17" i="1"/>
  <c r="C17" i="1"/>
  <c r="G16" i="1"/>
  <c r="C16" i="1"/>
  <c r="G15" i="1"/>
  <c r="C15" i="1"/>
  <c r="G14" i="1"/>
  <c r="C14" i="1"/>
  <c r="G13" i="1"/>
  <c r="C13" i="1"/>
  <c r="G12" i="1"/>
  <c r="C12" i="1"/>
  <c r="G11" i="1"/>
  <c r="C11" i="1"/>
  <c r="G10" i="1"/>
  <c r="C10" i="1"/>
  <c r="G9" i="1"/>
  <c r="C9" i="1"/>
  <c r="G8" i="1"/>
  <c r="C8" i="1"/>
  <c r="G7" i="1"/>
  <c r="C7" i="1"/>
  <c r="G6" i="1"/>
  <c r="C6" i="1"/>
  <c r="G5" i="1"/>
  <c r="C5" i="1"/>
  <c r="G4" i="1"/>
  <c r="C4" i="1"/>
  <c r="G3" i="1"/>
  <c r="H3" i="1" s="1"/>
  <c r="I3" i="1" s="1"/>
  <c r="C3" i="1"/>
  <c r="G2" i="1"/>
  <c r="C2" i="1"/>
  <c r="H10" i="1" l="1"/>
  <c r="H9" i="1"/>
  <c r="H20" i="1"/>
  <c r="H18" i="1"/>
  <c r="H16" i="1"/>
  <c r="H19" i="1"/>
  <c r="H23" i="1"/>
  <c r="H15" i="1"/>
  <c r="H22" i="1"/>
  <c r="H7" i="1"/>
  <c r="H11" i="1"/>
  <c r="H14" i="1"/>
  <c r="H17" i="1"/>
  <c r="H13" i="1"/>
  <c r="H4" i="1"/>
  <c r="I4" i="1" s="1"/>
  <c r="H5" i="1"/>
  <c r="H6" i="1"/>
  <c r="H2" i="1"/>
  <c r="J3" i="1"/>
  <c r="K3" i="1" s="1"/>
  <c r="H8" i="1"/>
  <c r="H12" i="1"/>
  <c r="H21" i="1"/>
  <c r="I21" i="1" l="1"/>
  <c r="J21" i="1" s="1"/>
  <c r="I8" i="1"/>
  <c r="I6" i="1"/>
  <c r="I5" i="1"/>
  <c r="J5" i="1" s="1"/>
  <c r="J4" i="1"/>
  <c r="K4" i="1" s="1"/>
  <c r="I17" i="1"/>
  <c r="J17" i="1" s="1"/>
  <c r="I7" i="1"/>
  <c r="J7" i="1" s="1"/>
  <c r="I15" i="1"/>
  <c r="J15" i="1" s="1"/>
  <c r="I18" i="1"/>
  <c r="I2" i="1"/>
  <c r="I11" i="1"/>
  <c r="J2" i="1"/>
  <c r="I22" i="1"/>
  <c r="J22" i="1" s="1"/>
  <c r="I23" i="1"/>
  <c r="I16" i="1"/>
  <c r="I20" i="1"/>
  <c r="I12" i="1"/>
  <c r="J12" i="1" s="1"/>
  <c r="I13" i="1"/>
  <c r="J13" i="1" s="1"/>
  <c r="I14" i="1"/>
  <c r="J14" i="1" s="1"/>
  <c r="I19" i="1"/>
  <c r="J19" i="1" s="1"/>
  <c r="I9" i="1"/>
  <c r="I10" i="1"/>
  <c r="K2" i="1" l="1"/>
  <c r="K17" i="1"/>
  <c r="K21" i="1"/>
  <c r="J18" i="1"/>
  <c r="K18" i="1" s="1"/>
  <c r="J16" i="1"/>
  <c r="K16" i="1" s="1"/>
  <c r="J8" i="1"/>
  <c r="K8" i="1" s="1"/>
  <c r="D8" i="1" s="1" a="1"/>
  <c r="D8" i="1" s="1"/>
  <c r="K22" i="1"/>
  <c r="K19" i="1"/>
  <c r="K15" i="1"/>
  <c r="J6" i="1"/>
  <c r="K6" i="1" s="1"/>
  <c r="K5" i="1"/>
  <c r="K13" i="1"/>
  <c r="K12" i="1"/>
  <c r="K7" i="1"/>
  <c r="K14" i="1"/>
  <c r="E4" i="1" a="1"/>
  <c r="E4" i="1" s="1"/>
  <c r="F4" i="1" a="1"/>
  <c r="F4" i="1" s="1"/>
  <c r="D4" i="1" a="1"/>
  <c r="D4" i="1" s="1"/>
  <c r="E3" i="1" a="1"/>
  <c r="E3" i="1" s="1"/>
  <c r="J10" i="1"/>
  <c r="K10" i="1" s="1"/>
  <c r="J23" i="1"/>
  <c r="K23" i="1" s="1"/>
  <c r="J11" i="1"/>
  <c r="K11" i="1" s="1"/>
  <c r="J9" i="1"/>
  <c r="K9" i="1" s="1"/>
  <c r="D3" i="1" a="1"/>
  <c r="D3" i="1" s="1"/>
  <c r="J20" i="1"/>
  <c r="K20" i="1" s="1"/>
  <c r="E2" i="1" a="1"/>
  <c r="E2" i="1" s="1"/>
  <c r="D2" i="1" a="1"/>
  <c r="D2" i="1" s="1"/>
  <c r="F2" i="1" a="1"/>
  <c r="F2" i="1" s="1"/>
  <c r="F3" i="1" a="1"/>
  <c r="F3" i="1" s="1"/>
  <c r="B2" i="1" l="1"/>
  <c r="B4" i="1"/>
  <c r="E20" i="1" a="1"/>
  <c r="E20" i="1" s="1"/>
  <c r="F20" i="1" a="1"/>
  <c r="F20" i="1" s="1"/>
  <c r="D20" i="1" a="1"/>
  <c r="D20" i="1" s="1"/>
  <c r="E11" i="1" a="1"/>
  <c r="E11" i="1" s="1"/>
  <c r="D11" i="1" a="1"/>
  <c r="D11" i="1" s="1"/>
  <c r="F11" i="1" a="1"/>
  <c r="F11" i="1" s="1"/>
  <c r="E10" i="1" a="1"/>
  <c r="E10" i="1" s="1"/>
  <c r="F10" i="1" a="1"/>
  <c r="F10" i="1" s="1"/>
  <c r="D10" i="1" a="1"/>
  <c r="D10" i="1" s="1"/>
  <c r="E9" i="1" a="1"/>
  <c r="E9" i="1" s="1"/>
  <c r="D9" i="1" a="1"/>
  <c r="D9" i="1" s="1"/>
  <c r="F9" i="1" a="1"/>
  <c r="F9" i="1" s="1"/>
  <c r="F23" i="1" a="1"/>
  <c r="F23" i="1" s="1"/>
  <c r="D23" i="1" a="1"/>
  <c r="D23" i="1" s="1"/>
  <c r="E23" i="1" a="1"/>
  <c r="E23" i="1" s="1"/>
  <c r="E19" i="1" a="1"/>
  <c r="E19" i="1" s="1"/>
  <c r="F19" i="1" a="1"/>
  <c r="F19" i="1" s="1"/>
  <c r="D19" i="1" a="1"/>
  <c r="D19" i="1" s="1"/>
  <c r="B3" i="1"/>
  <c r="E8" i="1" a="1"/>
  <c r="E8" i="1" s="1"/>
  <c r="F18" i="1" a="1"/>
  <c r="F18" i="1" s="1"/>
  <c r="F22" i="1" a="1"/>
  <c r="F22" i="1" s="1"/>
  <c r="D22" i="1" a="1"/>
  <c r="D22" i="1" s="1"/>
  <c r="E22" i="1" a="1"/>
  <c r="E22" i="1" s="1"/>
  <c r="E16" i="1" a="1"/>
  <c r="E16" i="1" s="1"/>
  <c r="F16" i="1" a="1"/>
  <c r="F16" i="1" s="1"/>
  <c r="D16" i="1" a="1"/>
  <c r="D16" i="1" s="1"/>
  <c r="E5" i="1" a="1"/>
  <c r="E5" i="1" s="1"/>
  <c r="D5" i="1" a="1"/>
  <c r="D5" i="1" s="1"/>
  <c r="F5" i="1" a="1"/>
  <c r="F5" i="1" s="1"/>
  <c r="E7" i="1" a="1"/>
  <c r="E7" i="1" s="1"/>
  <c r="D7" i="1" a="1"/>
  <c r="D7" i="1" s="1"/>
  <c r="F7" i="1" a="1"/>
  <c r="F7" i="1" s="1"/>
  <c r="D21" i="1" a="1"/>
  <c r="D21" i="1" s="1"/>
  <c r="E12" i="1" a="1"/>
  <c r="E12" i="1" s="1"/>
  <c r="D12" i="1" a="1"/>
  <c r="D12" i="1" s="1"/>
  <c r="F12" i="1" a="1"/>
  <c r="F12" i="1" s="1"/>
  <c r="E14" i="1" a="1"/>
  <c r="E14" i="1" s="1"/>
  <c r="F14" i="1" a="1"/>
  <c r="F14" i="1" s="1"/>
  <c r="D14" i="1" a="1"/>
  <c r="D14" i="1" s="1"/>
  <c r="E18" i="1" a="1"/>
  <c r="E18" i="1" s="1"/>
  <c r="E6" i="1" a="1"/>
  <c r="E6" i="1" s="1"/>
  <c r="F6" i="1" a="1"/>
  <c r="F6" i="1" s="1"/>
  <c r="D6" i="1" a="1"/>
  <c r="D6" i="1" s="1"/>
  <c r="E17" i="1" a="1"/>
  <c r="E17" i="1" s="1"/>
  <c r="D17" i="1" a="1"/>
  <c r="D17" i="1" s="1"/>
  <c r="F17" i="1" a="1"/>
  <c r="F17" i="1" s="1"/>
  <c r="E13" i="1" a="1"/>
  <c r="E13" i="1" s="1"/>
  <c r="F13" i="1" a="1"/>
  <c r="F13" i="1" s="1"/>
  <c r="D13" i="1" a="1"/>
  <c r="D13" i="1" s="1"/>
  <c r="F8" i="1" a="1"/>
  <c r="F8" i="1" s="1"/>
  <c r="F21" i="1" a="1"/>
  <c r="F21" i="1" s="1"/>
  <c r="E15" i="1" a="1"/>
  <c r="E15" i="1" s="1"/>
  <c r="D15" i="1" a="1"/>
  <c r="D15" i="1" s="1"/>
  <c r="F15" i="1" a="1"/>
  <c r="F15" i="1" s="1"/>
  <c r="E21" i="1" a="1"/>
  <c r="E21" i="1" s="1"/>
  <c r="D18" i="1" a="1"/>
  <c r="D18" i="1" s="1"/>
  <c r="B18" i="1" s="1"/>
  <c r="B8" i="1" l="1"/>
  <c r="B12" i="1"/>
  <c r="B5" i="1"/>
  <c r="B17" i="1"/>
  <c r="B16" i="1"/>
  <c r="B9" i="1"/>
  <c r="B10" i="1"/>
  <c r="B11" i="1"/>
  <c r="B20" i="1"/>
  <c r="B22" i="1"/>
  <c r="B15" i="1"/>
  <c r="B14" i="1"/>
  <c r="B7" i="1"/>
  <c r="B23" i="1"/>
  <c r="B13" i="1"/>
  <c r="B6" i="1"/>
  <c r="B21" i="1"/>
  <c r="B19" i="1"/>
</calcChain>
</file>

<file path=xl/sharedStrings.xml><?xml version="1.0" encoding="utf-8"?>
<sst xmlns="http://schemas.openxmlformats.org/spreadsheetml/2006/main" count="39" uniqueCount="39">
  <si>
    <t>choix</t>
  </si>
  <si>
    <t>Cat_1</t>
  </si>
  <si>
    <t>Cat_2</t>
  </si>
  <si>
    <t>Cat_3</t>
  </si>
  <si>
    <t>Cat_4</t>
  </si>
  <si>
    <t>f0</t>
  </si>
  <si>
    <t>f1</t>
  </si>
  <si>
    <t>f2</t>
  </si>
  <si>
    <t>f3</t>
  </si>
  <si>
    <t>fg</t>
  </si>
  <si>
    <t>C1</t>
  </si>
  <si>
    <t>C2</t>
  </si>
  <si>
    <t>C3</t>
  </si>
  <si>
    <t>C4</t>
  </si>
  <si>
    <t>Cat_5</t>
  </si>
  <si>
    <t>a0</t>
  </si>
  <si>
    <t>a1</t>
  </si>
  <si>
    <t>a11</t>
  </si>
  <si>
    <t>a12</t>
  </si>
  <si>
    <t>a121</t>
  </si>
  <si>
    <t>a2</t>
  </si>
  <si>
    <t>a3</t>
  </si>
  <si>
    <t>a31</t>
  </si>
  <si>
    <t>a32</t>
  </si>
  <si>
    <t>a4</t>
  </si>
  <si>
    <t>a5</t>
  </si>
  <si>
    <t>a6</t>
  </si>
  <si>
    <t>a7</t>
  </si>
  <si>
    <t>b0</t>
  </si>
  <si>
    <t>b1</t>
  </si>
  <si>
    <t>c0</t>
  </si>
  <si>
    <t>d0</t>
  </si>
  <si>
    <t>d2</t>
  </si>
  <si>
    <t>d3</t>
  </si>
  <si>
    <t>d4</t>
  </si>
  <si>
    <t>d5</t>
  </si>
  <si>
    <t>d1</t>
  </si>
  <si>
    <t>d11</t>
  </si>
  <si>
    <t>d111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</si>
</sst>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15">
    <dxf>
      <numFmt numFmtId="0" formatCode="General"/>
      <alignment horizontal="center" vertical="bottom" textRotation="0" wrapText="0" indent="0" justifyLastLine="0" shrinkToFit="0" readingOrder="0"/>
    </dxf>
    <dxf>
      <numFmt numFmtId="165" formatCode="00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_in3" displayName="T_in3" ref="A1:O23" totalsRowShown="0">
  <autoFilter ref="A1:O23"/>
  <tableColumns count="15">
    <tableColumn id="5" name="choix" dataDxfId="10"/>
    <tableColumn id="15" name="fg" dataDxfId="5">
      <calculatedColumnFormula>N(AND(T_in3[[#This Row],[f0]:[f3]]))</calculatedColumnFormula>
    </tableColumn>
    <tableColumn id="6" name="f0" dataDxfId="11">
      <calculatedColumnFormula>IF(NOT(ISBLANK(T_in3[[#This Row],[choix]])),0,1)</calculatedColumnFormula>
    </tableColumn>
    <tableColumn id="9" name="f1" dataDxfId="14">
      <calculatedColumnFormula array="1">IF(ISBLANK(INDEX($A$2:$A$23,MATCH(LEFT(T_in3[[#This Row],[Cat_5]],VALUE(RIGHT(D$1,1))*2+1),LEFT(T_in3[Cat_5],VALUE(RIGHT(D$1,1))*2+1),0))),1,0)</calculatedColumnFormula>
    </tableColumn>
    <tableColumn id="19" name="f2" dataDxfId="13">
      <calculatedColumnFormula array="1">IF(ISBLANK(INDEX($A$2:$A$23,MATCH(LEFT(T_in3[[#This Row],[Cat_5]],VALUE(RIGHT(E$1,1))*2+1),LEFT(T_in3[Cat_5],VALUE(RIGHT(E$1,1))*2+1),0))),1,0)</calculatedColumnFormula>
    </tableColumn>
    <tableColumn id="20" name="f3" dataDxfId="12">
      <calculatedColumnFormula array="1">IF(ISBLANK(INDEX($A$2:$A$23,MATCH(LEFT(T_in3[[#This Row],[Cat_5]],VALUE(RIGHT(F$1,1))*2+1),LEFT(T_in3[Cat_5],VALUE(RIGHT(F$1,1))*2+1),0))),1,0)</calculatedColumnFormula>
    </tableColumn>
    <tableColumn id="10" name="C1" dataDxfId="4">
      <calculatedColumnFormula>COUNTIFS($L$2:L2,"&gt;&lt;")</calculatedColumnFormula>
    </tableColumn>
    <tableColumn id="11" name="C2" dataDxfId="3">
      <calculatedColumnFormula>COUNTIFS($M$2:M2,"&gt;&lt;",$G$2:G2,T_in3[[#This Row],[C1]])</calculatedColumnFormula>
    </tableColumn>
    <tableColumn id="13" name="C3" dataDxfId="2">
      <calculatedColumnFormula>COUNTIFS($N$2:N2,"&gt;&lt;",$H$2:H2,T_in3[[#This Row],[C2]],$G$2:G2,T_in3[[#This Row],[C1]])</calculatedColumnFormula>
    </tableColumn>
    <tableColumn id="14" name="C4" dataDxfId="0">
      <calculatedColumnFormula xml:space="preserve"> COUNTIFS($O$2:O2,"&gt;&lt;",$G$2:G2,T_in3[[#This Row],[C1]],$H$2:H2,T_in3[[#This Row],[C2]],$I$2:I2,T_in3[[#This Row],[C3]])</calculatedColumnFormula>
    </tableColumn>
    <tableColumn id="12" name="Cat_5" dataDxfId="1">
      <calculatedColumnFormula>TEXT(SUMPRODUCT(T_in3[[#This Row],[C1]:[C4]],{1,0.01,0.0001,0.000001}),"00,000000")</calculatedColumnFormula>
    </tableColumn>
    <tableColumn id="1" name="Cat_1" dataDxfId="9"/>
    <tableColumn id="2" name="Cat_2" dataDxfId="8"/>
    <tableColumn id="3" name="Cat_3" dataDxfId="7"/>
    <tableColumn id="4" name="Cat_4" dataDxfId="6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23"/>
  <sheetViews>
    <sheetView tabSelected="1" workbookViewId="0">
      <selection activeCell="Q5" sqref="Q5"/>
    </sheetView>
  </sheetViews>
  <sheetFormatPr baseColWidth="10" defaultRowHeight="15" outlineLevelCol="1" x14ac:dyDescent="0.25"/>
  <cols>
    <col min="1" max="1" width="8" bestFit="1" customWidth="1"/>
    <col min="2" max="2" width="5.7109375" customWidth="1"/>
    <col min="3" max="10" width="5.7109375" hidden="1" customWidth="1" outlineLevel="1"/>
    <col min="11" max="11" width="10.42578125" style="1" hidden="1" customWidth="1" outlineLevel="1"/>
    <col min="12" max="12" width="11.42578125" style="1" customWidth="1" collapsed="1"/>
    <col min="13" max="13" width="11.42578125" style="1"/>
    <col min="14" max="14" width="11.42578125" style="1" customWidth="1"/>
    <col min="15" max="15" width="11.42578125" customWidth="1"/>
  </cols>
  <sheetData>
    <row r="1" spans="1:15" x14ac:dyDescent="0.25">
      <c r="A1" t="s">
        <v>0</v>
      </c>
      <c r="B1" s="1" t="s">
        <v>9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10</v>
      </c>
      <c r="H1" s="1" t="s">
        <v>11</v>
      </c>
      <c r="I1" s="1" t="s">
        <v>12</v>
      </c>
      <c r="J1" s="1" t="s">
        <v>13</v>
      </c>
      <c r="K1" t="s">
        <v>14</v>
      </c>
      <c r="L1" s="1" t="s">
        <v>1</v>
      </c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>
        <f>N(AND(T_in3[[#This Row],[f0]:[f3]]))</f>
        <v>1</v>
      </c>
      <c r="C2" s="2">
        <f>IF(NOT(ISBLANK(T_in3[[#This Row],[choix]])),0,1)</f>
        <v>1</v>
      </c>
      <c r="D2" s="1">
        <f t="array" ref="D2">IF(ISBLANK(INDEX($A$2:$A$23,MATCH(LEFT(T_in3[[#This Row],[Cat_5]],VALUE(RIGHT(D$1,1))*2+1),LEFT(T_in3[Cat_5],VALUE(RIGHT(D$1,1))*2+1),0))),1,0)</f>
        <v>1</v>
      </c>
      <c r="E2" s="1">
        <f t="array" ref="E2">IF(ISBLANK(INDEX($A$2:$A$23,MATCH(LEFT(T_in3[[#This Row],[Cat_5]],VALUE(RIGHT(E$1,1))*2+1),LEFT(T_in3[Cat_5],VALUE(RIGHT(E$1,1))*2+1),0))),1,0)</f>
        <v>1</v>
      </c>
      <c r="F2" s="1">
        <f t="array" ref="F2">IF(ISBLANK(INDEX($A$2:$A$23,MATCH(LEFT(T_in3[[#This Row],[Cat_5]],VALUE(RIGHT(F$1,1))*2+1),LEFT(T_in3[Cat_5],VALUE(RIGHT(F$1,1))*2+1),0))),1,0)</f>
        <v>1</v>
      </c>
      <c r="G2" s="1">
        <f>COUNTIFS($L$2:L2,"&gt;&lt;")</f>
        <v>1</v>
      </c>
      <c r="H2" s="2">
        <f>COUNTIFS($M$2:M2,"&gt;&lt;",$G$2:G2,T_in3[[#This Row],[C1]])</f>
        <v>0</v>
      </c>
      <c r="I2" s="2">
        <f>COUNTIFS($N$2:N2,"&gt;&lt;",$H$2:H2,T_in3[[#This Row],[C2]],$G$2:G2,T_in3[[#This Row],[C1]])</f>
        <v>0</v>
      </c>
      <c r="J2" s="2">
        <f xml:space="preserve"> COUNTIFS($O$2:O2,"&gt;&lt;",$G$2:G2,T_in3[[#This Row],[C1]],$H$2:H2,T_in3[[#This Row],[C2]],$I$2:I2,T_in3[[#This Row],[C3]])</f>
        <v>0</v>
      </c>
      <c r="K2" s="3" t="str">
        <f>TEXT(SUMPRODUCT(T_in3[[#This Row],[C1]:[C4]],{1,0.01,0.0001,0.000001}),"00,000000")</f>
        <v>01,000000</v>
      </c>
      <c r="L2" s="1" t="s">
        <v>15</v>
      </c>
      <c r="O2" s="1"/>
    </row>
    <row r="3" spans="1:15" x14ac:dyDescent="0.25">
      <c r="A3" s="1"/>
      <c r="B3" s="1">
        <f>N(AND(T_in3[[#This Row],[f0]:[f3]]))</f>
        <v>1</v>
      </c>
      <c r="C3" s="2">
        <f>IF(NOT(ISBLANK(T_in3[[#This Row],[choix]])),0,1)</f>
        <v>1</v>
      </c>
      <c r="D3" s="1">
        <f t="array" ref="D3">IF(ISBLANK(INDEX($A$2:$A$23,MATCH(LEFT(T_in3[[#This Row],[Cat_5]],VALUE(RIGHT(D$1,1))*2+1),LEFT(T_in3[Cat_5],VALUE(RIGHT(D$1,1))*2+1),0))),1,0)</f>
        <v>1</v>
      </c>
      <c r="E3" s="1">
        <f t="array" ref="E3">IF(ISBLANK(INDEX($A$2:$A$23,MATCH(LEFT(T_in3[[#This Row],[Cat_5]],VALUE(RIGHT(E$1,1))*2+1),LEFT(T_in3[Cat_5],VALUE(RIGHT(E$1,1))*2+1),0))),1,0)</f>
        <v>1</v>
      </c>
      <c r="F3" s="2">
        <f t="array" ref="F3">IF(ISBLANK(INDEX($A$2:$A$23,MATCH(LEFT(T_in3[[#This Row],[Cat_5]],VALUE(RIGHT(F$1,1))*2+1),LEFT(T_in3[Cat_5],VALUE(RIGHT(F$1,1))*2+1),0))),1,0)</f>
        <v>1</v>
      </c>
      <c r="G3" s="1">
        <f>COUNTIFS($L$2:L3,"&gt;&lt;")</f>
        <v>1</v>
      </c>
      <c r="H3" s="2">
        <f>COUNTIFS($M$2:M3,"&gt;&lt;",$G$2:G3,T_in3[[#This Row],[C1]])</f>
        <v>1</v>
      </c>
      <c r="I3" s="2">
        <f>COUNTIFS($N$2:N3,"&gt;&lt;",$H$2:H3,T_in3[[#This Row],[C2]],$G$2:G3,T_in3[[#This Row],[C1]])</f>
        <v>0</v>
      </c>
      <c r="J3" s="2">
        <f xml:space="preserve"> COUNTIFS($O$2:O3,"&gt;&lt;",$G$2:G3,T_in3[[#This Row],[C1]],$H$2:H3,T_in3[[#This Row],[C2]],$I$2:I3,T_in3[[#This Row],[C3]])</f>
        <v>0</v>
      </c>
      <c r="K3" s="3" t="str">
        <f>TEXT(SUMPRODUCT(T_in3[[#This Row],[C1]:[C4]],{1,0.01,0.0001,0.000001}),"00,000000")</f>
        <v>01,010000</v>
      </c>
      <c r="M3" s="1" t="s">
        <v>16</v>
      </c>
      <c r="O3" s="1"/>
    </row>
    <row r="4" spans="1:15" x14ac:dyDescent="0.25">
      <c r="A4" s="1"/>
      <c r="B4" s="1">
        <f>N(AND(T_in3[[#This Row],[f0]:[f3]]))</f>
        <v>1</v>
      </c>
      <c r="C4" s="2">
        <f>IF(NOT(ISBLANK(T_in3[[#This Row],[choix]])),0,1)</f>
        <v>1</v>
      </c>
      <c r="D4" s="1">
        <f t="array" ref="D4">IF(ISBLANK(INDEX($A$2:$A$23,MATCH(LEFT(T_in3[[#This Row],[Cat_5]],VALUE(RIGHT(D$1,1))*2+1),LEFT(T_in3[Cat_5],VALUE(RIGHT(D$1,1))*2+1),0))),1,0)</f>
        <v>1</v>
      </c>
      <c r="E4" s="1">
        <f t="array" ref="E4">IF(ISBLANK(INDEX($A$2:$A$23,MATCH(LEFT(T_in3[[#This Row],[Cat_5]],VALUE(RIGHT(E$1,1))*2+1),LEFT(T_in3[Cat_5],VALUE(RIGHT(E$1,1))*2+1),0))),1,0)</f>
        <v>1</v>
      </c>
      <c r="F4" s="2">
        <f t="array" ref="F4">IF(ISBLANK(INDEX($A$2:$A$23,MATCH(LEFT(T_in3[[#This Row],[Cat_5]],VALUE(RIGHT(F$1,1))*2+1),LEFT(T_in3[Cat_5],VALUE(RIGHT(F$1,1))*2+1),0))),1,0)</f>
        <v>1</v>
      </c>
      <c r="G4" s="1">
        <f>COUNTIFS($L$2:L4,"&gt;&lt;")</f>
        <v>1</v>
      </c>
      <c r="H4" s="2">
        <f>COUNTIFS($M$2:M4,"&gt;&lt;",$G$2:G4,T_in3[[#This Row],[C1]])</f>
        <v>1</v>
      </c>
      <c r="I4" s="2">
        <f>COUNTIFS($N$2:N4,"&gt;&lt;",$H$2:H4,T_in3[[#This Row],[C2]],$G$2:G4,T_in3[[#This Row],[C1]])</f>
        <v>1</v>
      </c>
      <c r="J4" s="2">
        <f xml:space="preserve"> COUNTIFS($O$2:O4,"&gt;&lt;",$G$2:G4,T_in3[[#This Row],[C1]],$H$2:H4,T_in3[[#This Row],[C2]],$I$2:I4,T_in3[[#This Row],[C3]])</f>
        <v>0</v>
      </c>
      <c r="K4" s="3" t="str">
        <f>TEXT(SUMPRODUCT(T_in3[[#This Row],[C1]:[C4]],{1,0.01,0.0001,0.000001}),"00,000000")</f>
        <v>01,010100</v>
      </c>
      <c r="N4" s="1" t="s">
        <v>17</v>
      </c>
      <c r="O4" s="1"/>
    </row>
    <row r="5" spans="1:15" x14ac:dyDescent="0.25">
      <c r="A5" s="1">
        <v>0</v>
      </c>
      <c r="B5" s="1">
        <f>N(AND(T_in3[[#This Row],[f0]:[f3]]))</f>
        <v>0</v>
      </c>
      <c r="C5" s="2">
        <f>IF(NOT(ISBLANK(T_in3[[#This Row],[choix]])),0,1)</f>
        <v>0</v>
      </c>
      <c r="D5" s="1">
        <f t="array" ref="D5">IF(ISBLANK(INDEX($A$2:$A$23,MATCH(LEFT(T_in3[[#This Row],[Cat_5]],VALUE(RIGHT(D$1,1))*2+1),LEFT(T_in3[Cat_5],VALUE(RIGHT(D$1,1))*2+1),0))),1,0)</f>
        <v>1</v>
      </c>
      <c r="E5" s="1">
        <f t="array" ref="E5">IF(ISBLANK(INDEX($A$2:$A$23,MATCH(LEFT(T_in3[[#This Row],[Cat_5]],VALUE(RIGHT(E$1,1))*2+1),LEFT(T_in3[Cat_5],VALUE(RIGHT(E$1,1))*2+1),0))),1,0)</f>
        <v>1</v>
      </c>
      <c r="F5" s="2">
        <f t="array" ref="F5">IF(ISBLANK(INDEX($A$2:$A$23,MATCH(LEFT(T_in3[[#This Row],[Cat_5]],VALUE(RIGHT(F$1,1))*2+1),LEFT(T_in3[Cat_5],VALUE(RIGHT(F$1,1))*2+1),0))),1,0)</f>
        <v>0</v>
      </c>
      <c r="G5" s="1">
        <f>COUNTIFS($L$2:L5,"&gt;&lt;")</f>
        <v>1</v>
      </c>
      <c r="H5" s="2">
        <f>COUNTIFS($M$2:M5,"&gt;&lt;",$G$2:G5,T_in3[[#This Row],[C1]])</f>
        <v>1</v>
      </c>
      <c r="I5" s="2">
        <f>COUNTIFS($N$2:N5,"&gt;&lt;",$H$2:H5,T_in3[[#This Row],[C2]],$G$2:G5,T_in3[[#This Row],[C1]])</f>
        <v>2</v>
      </c>
      <c r="J5" s="2">
        <f xml:space="preserve"> COUNTIFS($O$2:O5,"&gt;&lt;",$G$2:G5,T_in3[[#This Row],[C1]],$H$2:H5,T_in3[[#This Row],[C2]],$I$2:I5,T_in3[[#This Row],[C3]])</f>
        <v>0</v>
      </c>
      <c r="K5" s="3" t="str">
        <f>TEXT(SUMPRODUCT(T_in3[[#This Row],[C1]:[C4]],{1,0.01,0.0001,0.000001}),"00,000000")</f>
        <v>01,010200</v>
      </c>
      <c r="N5" s="1" t="s">
        <v>18</v>
      </c>
      <c r="O5" s="1"/>
    </row>
    <row r="6" spans="1:15" x14ac:dyDescent="0.25">
      <c r="A6" s="1"/>
      <c r="B6" s="1">
        <f>N(AND(T_in3[[#This Row],[f0]:[f3]]))</f>
        <v>0</v>
      </c>
      <c r="C6" s="2">
        <f>IF(NOT(ISBLANK(T_in3[[#This Row],[choix]])),0,1)</f>
        <v>1</v>
      </c>
      <c r="D6" s="1">
        <f t="array" ref="D6">IF(ISBLANK(INDEX($A$2:$A$23,MATCH(LEFT(T_in3[[#This Row],[Cat_5]],VALUE(RIGHT(D$1,1))*2+1),LEFT(T_in3[Cat_5],VALUE(RIGHT(D$1,1))*2+1),0))),1,0)</f>
        <v>1</v>
      </c>
      <c r="E6" s="1">
        <f t="array" ref="E6">IF(ISBLANK(INDEX($A$2:$A$23,MATCH(LEFT(T_in3[[#This Row],[Cat_5]],VALUE(RIGHT(E$1,1))*2+1),LEFT(T_in3[Cat_5],VALUE(RIGHT(E$1,1))*2+1),0))),1,0)</f>
        <v>1</v>
      </c>
      <c r="F6" s="2">
        <f t="array" ref="F6">IF(ISBLANK(INDEX($A$2:$A$23,MATCH(LEFT(T_in3[[#This Row],[Cat_5]],VALUE(RIGHT(F$1,1))*2+1),LEFT(T_in3[Cat_5],VALUE(RIGHT(F$1,1))*2+1),0))),1,0)</f>
        <v>0</v>
      </c>
      <c r="G6" s="1">
        <f>COUNTIFS($L$2:L6,"&gt;&lt;")</f>
        <v>1</v>
      </c>
      <c r="H6" s="2">
        <f>COUNTIFS($M$2:M6,"&gt;&lt;",$G$2:G6,T_in3[[#This Row],[C1]])</f>
        <v>1</v>
      </c>
      <c r="I6" s="2">
        <f>COUNTIFS($N$2:N6,"&gt;&lt;",$H$2:H6,T_in3[[#This Row],[C2]],$G$2:G6,T_in3[[#This Row],[C1]])</f>
        <v>2</v>
      </c>
      <c r="J6" s="2">
        <f xml:space="preserve"> COUNTIFS($O$2:O6,"&gt;&lt;",$G$2:G6,T_in3[[#This Row],[C1]],$H$2:H6,T_in3[[#This Row],[C2]],$I$2:I6,T_in3[[#This Row],[C3]])</f>
        <v>1</v>
      </c>
      <c r="K6" s="3" t="str">
        <f>TEXT(SUMPRODUCT(T_in3[[#This Row],[C1]:[C4]],{1,0.01,0.0001,0.000001}),"00,000000")</f>
        <v>01,010201</v>
      </c>
      <c r="O6" s="1" t="s">
        <v>19</v>
      </c>
    </row>
    <row r="7" spans="1:15" x14ac:dyDescent="0.25">
      <c r="A7" s="1"/>
      <c r="B7" s="1">
        <f>N(AND(T_in3[[#This Row],[f0]:[f3]]))</f>
        <v>1</v>
      </c>
      <c r="C7" s="2">
        <f>IF(NOT(ISBLANK(T_in3[[#This Row],[choix]])),0,1)</f>
        <v>1</v>
      </c>
      <c r="D7" s="1">
        <f t="array" ref="D7">IF(ISBLANK(INDEX($A$2:$A$23,MATCH(LEFT(T_in3[[#This Row],[Cat_5]],VALUE(RIGHT(D$1,1))*2+1),LEFT(T_in3[Cat_5],VALUE(RIGHT(D$1,1))*2+1),0))),1,0)</f>
        <v>1</v>
      </c>
      <c r="E7" s="1">
        <f t="array" ref="E7">IF(ISBLANK(INDEX($A$2:$A$23,MATCH(LEFT(T_in3[[#This Row],[Cat_5]],VALUE(RIGHT(E$1,1))*2+1),LEFT(T_in3[Cat_5],VALUE(RIGHT(E$1,1))*2+1),0))),1,0)</f>
        <v>1</v>
      </c>
      <c r="F7" s="2">
        <f t="array" ref="F7">IF(ISBLANK(INDEX($A$2:$A$23,MATCH(LEFT(T_in3[[#This Row],[Cat_5]],VALUE(RIGHT(F$1,1))*2+1),LEFT(T_in3[Cat_5],VALUE(RIGHT(F$1,1))*2+1),0))),1,0)</f>
        <v>1</v>
      </c>
      <c r="G7" s="1">
        <f>COUNTIFS($L$2:L7,"&gt;&lt;")</f>
        <v>1</v>
      </c>
      <c r="H7" s="2">
        <f>COUNTIFS($M$2:M7,"&gt;&lt;",$G$2:G7,T_in3[[#This Row],[C1]])</f>
        <v>2</v>
      </c>
      <c r="I7" s="2">
        <f>COUNTIFS($N$2:N7,"&gt;&lt;",$H$2:H7,T_in3[[#This Row],[C2]],$G$2:G7,T_in3[[#This Row],[C1]])</f>
        <v>0</v>
      </c>
      <c r="J7" s="2">
        <f xml:space="preserve"> COUNTIFS($O$2:O7,"&gt;&lt;",$G$2:G7,T_in3[[#This Row],[C1]],$H$2:H7,T_in3[[#This Row],[C2]],$I$2:I7,T_in3[[#This Row],[C3]])</f>
        <v>0</v>
      </c>
      <c r="K7" s="3" t="str">
        <f>TEXT(SUMPRODUCT(T_in3[[#This Row],[C1]:[C4]],{1,0.01,0.0001,0.000001}),"00,000000")</f>
        <v>01,020000</v>
      </c>
      <c r="M7" s="1" t="s">
        <v>20</v>
      </c>
      <c r="O7" s="1"/>
    </row>
    <row r="8" spans="1:15" x14ac:dyDescent="0.25">
      <c r="A8" s="1"/>
      <c r="B8" s="1">
        <f>N(AND(T_in3[[#This Row],[f0]:[f3]]))</f>
        <v>1</v>
      </c>
      <c r="C8" s="2">
        <f>IF(NOT(ISBLANK(T_in3[[#This Row],[choix]])),0,1)</f>
        <v>1</v>
      </c>
      <c r="D8" s="1">
        <f t="array" ref="D8">IF(ISBLANK(INDEX($A$2:$A$23,MATCH(LEFT(T_in3[[#This Row],[Cat_5]],VALUE(RIGHT(D$1,1))*2+1),LEFT(T_in3[Cat_5],VALUE(RIGHT(D$1,1))*2+1),0))),1,0)</f>
        <v>1</v>
      </c>
      <c r="E8" s="1">
        <f t="array" ref="E8">IF(ISBLANK(INDEX($A$2:$A$23,MATCH(LEFT(T_in3[[#This Row],[Cat_5]],VALUE(RIGHT(E$1,1))*2+1),LEFT(T_in3[Cat_5],VALUE(RIGHT(E$1,1))*2+1),0))),1,0)</f>
        <v>1</v>
      </c>
      <c r="F8" s="2">
        <f t="array" ref="F8">IF(ISBLANK(INDEX($A$2:$A$23,MATCH(LEFT(T_in3[[#This Row],[Cat_5]],VALUE(RIGHT(F$1,1))*2+1),LEFT(T_in3[Cat_5],VALUE(RIGHT(F$1,1))*2+1),0))),1,0)</f>
        <v>1</v>
      </c>
      <c r="G8" s="1">
        <f>COUNTIFS($L$2:L8,"&gt;&lt;")</f>
        <v>1</v>
      </c>
      <c r="H8" s="2">
        <f>COUNTIFS($M$2:M8,"&gt;&lt;",$G$2:G8,T_in3[[#This Row],[C1]])</f>
        <v>3</v>
      </c>
      <c r="I8" s="2">
        <f>COUNTIFS($N$2:N8,"&gt;&lt;",$H$2:H8,T_in3[[#This Row],[C2]],$G$2:G8,T_in3[[#This Row],[C1]])</f>
        <v>0</v>
      </c>
      <c r="J8" s="2">
        <f xml:space="preserve"> COUNTIFS($O$2:O8,"&gt;&lt;",$G$2:G8,T_in3[[#This Row],[C1]],$H$2:H8,T_in3[[#This Row],[C2]],$I$2:I8,T_in3[[#This Row],[C3]])</f>
        <v>0</v>
      </c>
      <c r="K8" s="3" t="str">
        <f>TEXT(SUMPRODUCT(T_in3[[#This Row],[C1]:[C4]],{1,0.01,0.0001,0.000001}),"00,000000")</f>
        <v>01,030000</v>
      </c>
      <c r="M8" s="1" t="s">
        <v>21</v>
      </c>
      <c r="O8" s="1"/>
    </row>
    <row r="9" spans="1:15" x14ac:dyDescent="0.25">
      <c r="A9" s="1"/>
      <c r="B9" s="1">
        <f>N(AND(T_in3[[#This Row],[f0]:[f3]]))</f>
        <v>1</v>
      </c>
      <c r="C9" s="2">
        <f>IF(NOT(ISBLANK(T_in3[[#This Row],[choix]])),0,1)</f>
        <v>1</v>
      </c>
      <c r="D9" s="1">
        <f t="array" ref="D9">IF(ISBLANK(INDEX($A$2:$A$23,MATCH(LEFT(T_in3[[#This Row],[Cat_5]],VALUE(RIGHT(D$1,1))*2+1),LEFT(T_in3[Cat_5],VALUE(RIGHT(D$1,1))*2+1),0))),1,0)</f>
        <v>1</v>
      </c>
      <c r="E9" s="1">
        <f t="array" ref="E9">IF(ISBLANK(INDEX($A$2:$A$23,MATCH(LEFT(T_in3[[#This Row],[Cat_5]],VALUE(RIGHT(E$1,1))*2+1),LEFT(T_in3[Cat_5],VALUE(RIGHT(E$1,1))*2+1),0))),1,0)</f>
        <v>1</v>
      </c>
      <c r="F9" s="2">
        <f t="array" ref="F9">IF(ISBLANK(INDEX($A$2:$A$23,MATCH(LEFT(T_in3[[#This Row],[Cat_5]],VALUE(RIGHT(F$1,1))*2+1),LEFT(T_in3[Cat_5],VALUE(RIGHT(F$1,1))*2+1),0))),1,0)</f>
        <v>1</v>
      </c>
      <c r="G9" s="1">
        <f>COUNTIFS($L$2:L9,"&gt;&lt;")</f>
        <v>1</v>
      </c>
      <c r="H9" s="2">
        <f>COUNTIFS($M$2:M9,"&gt;&lt;",$G$2:G9,T_in3[[#This Row],[C1]])</f>
        <v>3</v>
      </c>
      <c r="I9" s="2">
        <f>COUNTIFS($N$2:N9,"&gt;&lt;",$H$2:H9,T_in3[[#This Row],[C2]],$G$2:G9,T_in3[[#This Row],[C1]])</f>
        <v>1</v>
      </c>
      <c r="J9" s="2">
        <f xml:space="preserve"> COUNTIFS($O$2:O9,"&gt;&lt;",$G$2:G9,T_in3[[#This Row],[C1]],$H$2:H9,T_in3[[#This Row],[C2]],$I$2:I9,T_in3[[#This Row],[C3]])</f>
        <v>0</v>
      </c>
      <c r="K9" s="3" t="str">
        <f>TEXT(SUMPRODUCT(T_in3[[#This Row],[C1]:[C4]],{1,0.01,0.0001,0.000001}),"00,000000")</f>
        <v>01,030100</v>
      </c>
      <c r="N9" s="1" t="s">
        <v>22</v>
      </c>
      <c r="O9" s="1"/>
    </row>
    <row r="10" spans="1:15" x14ac:dyDescent="0.25">
      <c r="A10" s="1"/>
      <c r="B10" s="1">
        <f>N(AND(T_in3[[#This Row],[f0]:[f3]]))</f>
        <v>1</v>
      </c>
      <c r="C10" s="2">
        <f>IF(NOT(ISBLANK(T_in3[[#This Row],[choix]])),0,1)</f>
        <v>1</v>
      </c>
      <c r="D10" s="1">
        <f t="array" ref="D10">IF(ISBLANK(INDEX($A$2:$A$23,MATCH(LEFT(T_in3[[#This Row],[Cat_5]],VALUE(RIGHT(D$1,1))*2+1),LEFT(T_in3[Cat_5],VALUE(RIGHT(D$1,1))*2+1),0))),1,0)</f>
        <v>1</v>
      </c>
      <c r="E10" s="1">
        <f t="array" ref="E10">IF(ISBLANK(INDEX($A$2:$A$23,MATCH(LEFT(T_in3[[#This Row],[Cat_5]],VALUE(RIGHT(E$1,1))*2+1),LEFT(T_in3[Cat_5],VALUE(RIGHT(E$1,1))*2+1),0))),1,0)</f>
        <v>1</v>
      </c>
      <c r="F10" s="2">
        <f t="array" ref="F10">IF(ISBLANK(INDEX($A$2:$A$23,MATCH(LEFT(T_in3[[#This Row],[Cat_5]],VALUE(RIGHT(F$1,1))*2+1),LEFT(T_in3[Cat_5],VALUE(RIGHT(F$1,1))*2+1),0))),1,0)</f>
        <v>1</v>
      </c>
      <c r="G10" s="1">
        <f>COUNTIFS($L$2:L10,"&gt;&lt;")</f>
        <v>1</v>
      </c>
      <c r="H10" s="2">
        <f>COUNTIFS($M$2:M10,"&gt;&lt;",$G$2:G10,T_in3[[#This Row],[C1]])</f>
        <v>3</v>
      </c>
      <c r="I10" s="2">
        <f>COUNTIFS($N$2:N10,"&gt;&lt;",$H$2:H10,T_in3[[#This Row],[C2]],$G$2:G10,T_in3[[#This Row],[C1]])</f>
        <v>2</v>
      </c>
      <c r="J10" s="2">
        <f xml:space="preserve"> COUNTIFS($O$2:O10,"&gt;&lt;",$G$2:G10,T_in3[[#This Row],[C1]],$H$2:H10,T_in3[[#This Row],[C2]],$I$2:I10,T_in3[[#This Row],[C3]])</f>
        <v>0</v>
      </c>
      <c r="K10" s="3" t="str">
        <f>TEXT(SUMPRODUCT(T_in3[[#This Row],[C1]:[C4]],{1,0.01,0.0001,0.000001}),"00,000000")</f>
        <v>01,030200</v>
      </c>
      <c r="N10" s="1" t="s">
        <v>23</v>
      </c>
      <c r="O10" s="1"/>
    </row>
    <row r="11" spans="1:15" x14ac:dyDescent="0.25">
      <c r="A11" s="1"/>
      <c r="B11" s="1">
        <f>N(AND(T_in3[[#This Row],[f0]:[f3]]))</f>
        <v>1</v>
      </c>
      <c r="C11" s="2">
        <f>IF(NOT(ISBLANK(T_in3[[#This Row],[choix]])),0,1)</f>
        <v>1</v>
      </c>
      <c r="D11" s="1">
        <f t="array" ref="D11">IF(ISBLANK(INDEX($A$2:$A$23,MATCH(LEFT(T_in3[[#This Row],[Cat_5]],VALUE(RIGHT(D$1,1))*2+1),LEFT(T_in3[Cat_5],VALUE(RIGHT(D$1,1))*2+1),0))),1,0)</f>
        <v>1</v>
      </c>
      <c r="E11" s="1">
        <f t="array" ref="E11">IF(ISBLANK(INDEX($A$2:$A$23,MATCH(LEFT(T_in3[[#This Row],[Cat_5]],VALUE(RIGHT(E$1,1))*2+1),LEFT(T_in3[Cat_5],VALUE(RIGHT(E$1,1))*2+1),0))),1,0)</f>
        <v>1</v>
      </c>
      <c r="F11" s="2">
        <f t="array" ref="F11">IF(ISBLANK(INDEX($A$2:$A$23,MATCH(LEFT(T_in3[[#This Row],[Cat_5]],VALUE(RIGHT(F$1,1))*2+1),LEFT(T_in3[Cat_5],VALUE(RIGHT(F$1,1))*2+1),0))),1,0)</f>
        <v>1</v>
      </c>
      <c r="G11" s="1">
        <f>COUNTIFS($L$2:L11,"&gt;&lt;")</f>
        <v>1</v>
      </c>
      <c r="H11" s="2">
        <f>COUNTIFS($M$2:M11,"&gt;&lt;",$G$2:G11,T_in3[[#This Row],[C1]])</f>
        <v>4</v>
      </c>
      <c r="I11" s="2">
        <f>COUNTIFS($N$2:N11,"&gt;&lt;",$H$2:H11,T_in3[[#This Row],[C2]],$G$2:G11,T_in3[[#This Row],[C1]])</f>
        <v>0</v>
      </c>
      <c r="J11" s="2">
        <f xml:space="preserve"> COUNTIFS($O$2:O11,"&gt;&lt;",$G$2:G11,T_in3[[#This Row],[C1]],$H$2:H11,T_in3[[#This Row],[C2]],$I$2:I11,T_in3[[#This Row],[C3]])</f>
        <v>0</v>
      </c>
      <c r="K11" s="3" t="str">
        <f>TEXT(SUMPRODUCT(T_in3[[#This Row],[C1]:[C4]],{1,0.01,0.0001,0.000001}),"00,000000")</f>
        <v>01,040000</v>
      </c>
      <c r="M11" s="1" t="s">
        <v>24</v>
      </c>
      <c r="O11" s="1"/>
    </row>
    <row r="12" spans="1:15" x14ac:dyDescent="0.25">
      <c r="A12" s="1">
        <v>0</v>
      </c>
      <c r="B12" s="1">
        <f>N(AND(T_in3[[#This Row],[f0]:[f3]]))</f>
        <v>0</v>
      </c>
      <c r="C12" s="2">
        <f>IF(NOT(ISBLANK(T_in3[[#This Row],[choix]])),0,1)</f>
        <v>0</v>
      </c>
      <c r="D12" s="1">
        <f t="array" ref="D12">IF(ISBLANK(INDEX($A$2:$A$23,MATCH(LEFT(T_in3[[#This Row],[Cat_5]],VALUE(RIGHT(D$1,1))*2+1),LEFT(T_in3[Cat_5],VALUE(RIGHT(D$1,1))*2+1),0))),1,0)</f>
        <v>1</v>
      </c>
      <c r="E12" s="1">
        <f t="array" ref="E12">IF(ISBLANK(INDEX($A$2:$A$23,MATCH(LEFT(T_in3[[#This Row],[Cat_5]],VALUE(RIGHT(E$1,1))*2+1),LEFT(T_in3[Cat_5],VALUE(RIGHT(E$1,1))*2+1),0))),1,0)</f>
        <v>0</v>
      </c>
      <c r="F12" s="2">
        <f t="array" ref="F12">IF(ISBLANK(INDEX($A$2:$A$23,MATCH(LEFT(T_in3[[#This Row],[Cat_5]],VALUE(RIGHT(F$1,1))*2+1),LEFT(T_in3[Cat_5],VALUE(RIGHT(F$1,1))*2+1),0))),1,0)</f>
        <v>0</v>
      </c>
      <c r="G12" s="1">
        <f>COUNTIFS($L$2:L12,"&gt;&lt;")</f>
        <v>1</v>
      </c>
      <c r="H12" s="2">
        <f>COUNTIFS($M$2:M12,"&gt;&lt;",$G$2:G12,T_in3[[#This Row],[C1]])</f>
        <v>5</v>
      </c>
      <c r="I12" s="2">
        <f>COUNTIFS($N$2:N12,"&gt;&lt;",$H$2:H12,T_in3[[#This Row],[C2]],$G$2:G12,T_in3[[#This Row],[C1]])</f>
        <v>0</v>
      </c>
      <c r="J12" s="2">
        <f xml:space="preserve"> COUNTIFS($O$2:O12,"&gt;&lt;",$G$2:G12,T_in3[[#This Row],[C1]],$H$2:H12,T_in3[[#This Row],[C2]],$I$2:I12,T_in3[[#This Row],[C3]])</f>
        <v>0</v>
      </c>
      <c r="K12" s="3" t="str">
        <f>TEXT(SUMPRODUCT(T_in3[[#This Row],[C1]:[C4]],{1,0.01,0.0001,0.000001}),"00,000000")</f>
        <v>01,050000</v>
      </c>
      <c r="M12" s="1" t="s">
        <v>25</v>
      </c>
      <c r="O12" s="1"/>
    </row>
    <row r="13" spans="1:15" x14ac:dyDescent="0.25">
      <c r="A13" s="1"/>
      <c r="B13" s="1">
        <f>N(AND(T_in3[[#This Row],[f0]:[f3]]))</f>
        <v>1</v>
      </c>
      <c r="C13" s="2">
        <f>IF(NOT(ISBLANK(T_in3[[#This Row],[choix]])),0,1)</f>
        <v>1</v>
      </c>
      <c r="D13" s="1">
        <f t="array" ref="D13">IF(ISBLANK(INDEX($A$2:$A$23,MATCH(LEFT(T_in3[[#This Row],[Cat_5]],VALUE(RIGHT(D$1,1))*2+1),LEFT(T_in3[Cat_5],VALUE(RIGHT(D$1,1))*2+1),0))),1,0)</f>
        <v>1</v>
      </c>
      <c r="E13" s="1">
        <f t="array" ref="E13">IF(ISBLANK(INDEX($A$2:$A$23,MATCH(LEFT(T_in3[[#This Row],[Cat_5]],VALUE(RIGHT(E$1,1))*2+1),LEFT(T_in3[Cat_5],VALUE(RIGHT(E$1,1))*2+1),0))),1,0)</f>
        <v>1</v>
      </c>
      <c r="F13" s="2">
        <f t="array" ref="F13">IF(ISBLANK(INDEX($A$2:$A$23,MATCH(LEFT(T_in3[[#This Row],[Cat_5]],VALUE(RIGHT(F$1,1))*2+1),LEFT(T_in3[Cat_5],VALUE(RIGHT(F$1,1))*2+1),0))),1,0)</f>
        <v>1</v>
      </c>
      <c r="G13" s="1">
        <f>COUNTIFS($L$2:L13,"&gt;&lt;")</f>
        <v>1</v>
      </c>
      <c r="H13" s="2">
        <f>COUNTIFS($M$2:M13,"&gt;&lt;",$G$2:G13,T_in3[[#This Row],[C1]])</f>
        <v>6</v>
      </c>
      <c r="I13" s="2">
        <f>COUNTIFS($N$2:N13,"&gt;&lt;",$H$2:H13,T_in3[[#This Row],[C2]],$G$2:G13,T_in3[[#This Row],[C1]])</f>
        <v>0</v>
      </c>
      <c r="J13" s="2">
        <f xml:space="preserve"> COUNTIFS($O$2:O13,"&gt;&lt;",$G$2:G13,T_in3[[#This Row],[C1]],$H$2:H13,T_in3[[#This Row],[C2]],$I$2:I13,T_in3[[#This Row],[C3]])</f>
        <v>0</v>
      </c>
      <c r="K13" s="3" t="str">
        <f>TEXT(SUMPRODUCT(T_in3[[#This Row],[C1]:[C4]],{1,0.01,0.0001,0.000001}),"00,000000")</f>
        <v>01,060000</v>
      </c>
      <c r="M13" s="1" t="s">
        <v>26</v>
      </c>
      <c r="O13" s="1"/>
    </row>
    <row r="14" spans="1:15" x14ac:dyDescent="0.25">
      <c r="A14" s="1"/>
      <c r="B14" s="1">
        <f>N(AND(T_in3[[#This Row],[f0]:[f3]]))</f>
        <v>1</v>
      </c>
      <c r="C14" s="2">
        <f>IF(NOT(ISBLANK(T_in3[[#This Row],[choix]])),0,1)</f>
        <v>1</v>
      </c>
      <c r="D14" s="1">
        <f t="array" ref="D14">IF(ISBLANK(INDEX($A$2:$A$23,MATCH(LEFT(T_in3[[#This Row],[Cat_5]],VALUE(RIGHT(D$1,1))*2+1),LEFT(T_in3[Cat_5],VALUE(RIGHT(D$1,1))*2+1),0))),1,0)</f>
        <v>1</v>
      </c>
      <c r="E14" s="1">
        <f t="array" ref="E14">IF(ISBLANK(INDEX($A$2:$A$23,MATCH(LEFT(T_in3[[#This Row],[Cat_5]],VALUE(RIGHT(E$1,1))*2+1),LEFT(T_in3[Cat_5],VALUE(RIGHT(E$1,1))*2+1),0))),1,0)</f>
        <v>1</v>
      </c>
      <c r="F14" s="2">
        <f t="array" ref="F14">IF(ISBLANK(INDEX($A$2:$A$23,MATCH(LEFT(T_in3[[#This Row],[Cat_5]],VALUE(RIGHT(F$1,1))*2+1),LEFT(T_in3[Cat_5],VALUE(RIGHT(F$1,1))*2+1),0))),1,0)</f>
        <v>1</v>
      </c>
      <c r="G14" s="1">
        <f>COUNTIFS($L$2:L14,"&gt;&lt;")</f>
        <v>1</v>
      </c>
      <c r="H14" s="2">
        <f>COUNTIFS($M$2:M14,"&gt;&lt;",$G$2:G14,T_in3[[#This Row],[C1]])</f>
        <v>7</v>
      </c>
      <c r="I14" s="2">
        <f>COUNTIFS($N$2:N14,"&gt;&lt;",$H$2:H14,T_in3[[#This Row],[C2]],$G$2:G14,T_in3[[#This Row],[C1]])</f>
        <v>0</v>
      </c>
      <c r="J14" s="2">
        <f xml:space="preserve"> COUNTIFS($O$2:O14,"&gt;&lt;",$G$2:G14,T_in3[[#This Row],[C1]],$H$2:H14,T_in3[[#This Row],[C2]],$I$2:I14,T_in3[[#This Row],[C3]])</f>
        <v>0</v>
      </c>
      <c r="K14" s="3" t="str">
        <f>TEXT(SUMPRODUCT(T_in3[[#This Row],[C1]:[C4]],{1,0.01,0.0001,0.000001}),"00,000000")</f>
        <v>01,070000</v>
      </c>
      <c r="M14" s="1" t="s">
        <v>27</v>
      </c>
      <c r="O14" s="1"/>
    </row>
    <row r="15" spans="1:15" x14ac:dyDescent="0.25">
      <c r="A15" s="1">
        <v>0</v>
      </c>
      <c r="B15" s="1">
        <f>N(AND(T_in3[[#This Row],[f0]:[f3]]))</f>
        <v>0</v>
      </c>
      <c r="C15" s="2">
        <f>IF(NOT(ISBLANK(T_in3[[#This Row],[choix]])),0,1)</f>
        <v>0</v>
      </c>
      <c r="D15" s="1">
        <f t="array" ref="D15">IF(ISBLANK(INDEX($A$2:$A$23,MATCH(LEFT(T_in3[[#This Row],[Cat_5]],VALUE(RIGHT(D$1,1))*2+1),LEFT(T_in3[Cat_5],VALUE(RIGHT(D$1,1))*2+1),0))),1,0)</f>
        <v>0</v>
      </c>
      <c r="E15" s="1">
        <f t="array" ref="E15">IF(ISBLANK(INDEX($A$2:$A$23,MATCH(LEFT(T_in3[[#This Row],[Cat_5]],VALUE(RIGHT(E$1,1))*2+1),LEFT(T_in3[Cat_5],VALUE(RIGHT(E$1,1))*2+1),0))),1,0)</f>
        <v>0</v>
      </c>
      <c r="F15" s="2">
        <f t="array" ref="F15">IF(ISBLANK(INDEX($A$2:$A$23,MATCH(LEFT(T_in3[[#This Row],[Cat_5]],VALUE(RIGHT(F$1,1))*2+1),LEFT(T_in3[Cat_5],VALUE(RIGHT(F$1,1))*2+1),0))),1,0)</f>
        <v>0</v>
      </c>
      <c r="G15" s="1">
        <f>COUNTIFS($L$2:L15,"&gt;&lt;")</f>
        <v>2</v>
      </c>
      <c r="H15" s="2">
        <f>COUNTIFS($M$2:M15,"&gt;&lt;",$G$2:G15,T_in3[[#This Row],[C1]])</f>
        <v>0</v>
      </c>
      <c r="I15" s="2">
        <f>COUNTIFS($N$2:N15,"&gt;&lt;",$H$2:H15,T_in3[[#This Row],[C2]],$G$2:G15,T_in3[[#This Row],[C1]])</f>
        <v>0</v>
      </c>
      <c r="J15" s="2">
        <f xml:space="preserve"> COUNTIFS($O$2:O15,"&gt;&lt;",$G$2:G15,T_in3[[#This Row],[C1]],$H$2:H15,T_in3[[#This Row],[C2]],$I$2:I15,T_in3[[#This Row],[C3]])</f>
        <v>0</v>
      </c>
      <c r="K15" s="3" t="str">
        <f>TEXT(SUMPRODUCT(T_in3[[#This Row],[C1]:[C4]],{1,0.01,0.0001,0.000001}),"00,000000")</f>
        <v>02,000000</v>
      </c>
      <c r="L15" s="1" t="s">
        <v>28</v>
      </c>
      <c r="O15" s="1"/>
    </row>
    <row r="16" spans="1:15" x14ac:dyDescent="0.25">
      <c r="A16" s="1"/>
      <c r="B16" s="1">
        <f>N(AND(T_in3[[#This Row],[f0]:[f3]]))</f>
        <v>0</v>
      </c>
      <c r="C16" s="2">
        <f>IF(NOT(ISBLANK(T_in3[[#This Row],[choix]])),0,1)</f>
        <v>1</v>
      </c>
      <c r="D16" s="1">
        <f t="array" ref="D16">IF(ISBLANK(INDEX($A$2:$A$23,MATCH(LEFT(T_in3[[#This Row],[Cat_5]],VALUE(RIGHT(D$1,1))*2+1),LEFT(T_in3[Cat_5],VALUE(RIGHT(D$1,1))*2+1),0))),1,0)</f>
        <v>0</v>
      </c>
      <c r="E16" s="1">
        <f t="array" ref="E16">IF(ISBLANK(INDEX($A$2:$A$23,MATCH(LEFT(T_in3[[#This Row],[Cat_5]],VALUE(RIGHT(E$1,1))*2+1),LEFT(T_in3[Cat_5],VALUE(RIGHT(E$1,1))*2+1),0))),1,0)</f>
        <v>1</v>
      </c>
      <c r="F16" s="2">
        <f t="array" ref="F16">IF(ISBLANK(INDEX($A$2:$A$23,MATCH(LEFT(T_in3[[#This Row],[Cat_5]],VALUE(RIGHT(F$1,1))*2+1),LEFT(T_in3[Cat_5],VALUE(RIGHT(F$1,1))*2+1),0))),1,0)</f>
        <v>1</v>
      </c>
      <c r="G16" s="1">
        <f>COUNTIFS($L$2:L16,"&gt;&lt;")</f>
        <v>2</v>
      </c>
      <c r="H16" s="2">
        <f>COUNTIFS($M$2:M16,"&gt;&lt;",$G$2:G16,T_in3[[#This Row],[C1]])</f>
        <v>1</v>
      </c>
      <c r="I16" s="2">
        <f>COUNTIFS($N$2:N16,"&gt;&lt;",$H$2:H16,T_in3[[#This Row],[C2]],$G$2:G16,T_in3[[#This Row],[C1]])</f>
        <v>0</v>
      </c>
      <c r="J16" s="2">
        <f xml:space="preserve"> COUNTIFS($O$2:O16,"&gt;&lt;",$G$2:G16,T_in3[[#This Row],[C1]],$H$2:H16,T_in3[[#This Row],[C2]],$I$2:I16,T_in3[[#This Row],[C3]])</f>
        <v>0</v>
      </c>
      <c r="K16" s="3" t="str">
        <f>TEXT(SUMPRODUCT(T_in3[[#This Row],[C1]:[C4]],{1,0.01,0.0001,0.000001}),"00,000000")</f>
        <v>02,010000</v>
      </c>
      <c r="M16" s="1" t="s">
        <v>29</v>
      </c>
      <c r="O16" s="1"/>
    </row>
    <row r="17" spans="1:15" x14ac:dyDescent="0.25">
      <c r="A17" s="1"/>
      <c r="B17" s="1">
        <f>N(AND(T_in3[[#This Row],[f0]:[f3]]))</f>
        <v>1</v>
      </c>
      <c r="C17" s="2">
        <f>IF(NOT(ISBLANK(T_in3[[#This Row],[choix]])),0,1)</f>
        <v>1</v>
      </c>
      <c r="D17" s="1">
        <f t="array" ref="D17">IF(ISBLANK(INDEX($A$2:$A$23,MATCH(LEFT(T_in3[[#This Row],[Cat_5]],VALUE(RIGHT(D$1,1))*2+1),LEFT(T_in3[Cat_5],VALUE(RIGHT(D$1,1))*2+1),0))),1,0)</f>
        <v>1</v>
      </c>
      <c r="E17" s="1">
        <f t="array" ref="E17">IF(ISBLANK(INDEX($A$2:$A$23,MATCH(LEFT(T_in3[[#This Row],[Cat_5]],VALUE(RIGHT(E$1,1))*2+1),LEFT(T_in3[Cat_5],VALUE(RIGHT(E$1,1))*2+1),0))),1,0)</f>
        <v>1</v>
      </c>
      <c r="F17" s="2">
        <f t="array" ref="F17">IF(ISBLANK(INDEX($A$2:$A$23,MATCH(LEFT(T_in3[[#This Row],[Cat_5]],VALUE(RIGHT(F$1,1))*2+1),LEFT(T_in3[Cat_5],VALUE(RIGHT(F$1,1))*2+1),0))),1,0)</f>
        <v>1</v>
      </c>
      <c r="G17" s="1">
        <f>COUNTIFS($L$2:L17,"&gt;&lt;")</f>
        <v>3</v>
      </c>
      <c r="H17" s="2">
        <f>COUNTIFS($M$2:M17,"&gt;&lt;",$G$2:G17,T_in3[[#This Row],[C1]])</f>
        <v>0</v>
      </c>
      <c r="I17" s="2">
        <f>COUNTIFS($N$2:N17,"&gt;&lt;",$H$2:H17,T_in3[[#This Row],[C2]],$G$2:G17,T_in3[[#This Row],[C1]])</f>
        <v>0</v>
      </c>
      <c r="J17" s="2">
        <f xml:space="preserve"> COUNTIFS($O$2:O17,"&gt;&lt;",$G$2:G17,T_in3[[#This Row],[C1]],$H$2:H17,T_in3[[#This Row],[C2]],$I$2:I17,T_in3[[#This Row],[C3]])</f>
        <v>0</v>
      </c>
      <c r="K17" s="3" t="str">
        <f>TEXT(SUMPRODUCT(T_in3[[#This Row],[C1]:[C4]],{1,0.01,0.0001,0.000001}),"00,000000")</f>
        <v>03,000000</v>
      </c>
      <c r="L17" s="1" t="s">
        <v>30</v>
      </c>
      <c r="O17" s="1"/>
    </row>
    <row r="18" spans="1:15" x14ac:dyDescent="0.25">
      <c r="A18" s="1"/>
      <c r="B18" s="1">
        <f>N(AND(T_in3[[#This Row],[f0]:[f3]]))</f>
        <v>1</v>
      </c>
      <c r="C18" s="2">
        <f>IF(NOT(ISBLANK(T_in3[[#This Row],[choix]])),0,1)</f>
        <v>1</v>
      </c>
      <c r="D18" s="1">
        <f t="array" ref="D18">IF(ISBLANK(INDEX($A$2:$A$23,MATCH(LEFT(T_in3[[#This Row],[Cat_5]],VALUE(RIGHT(D$1,1))*2+1),LEFT(T_in3[Cat_5],VALUE(RIGHT(D$1,1))*2+1),0))),1,0)</f>
        <v>1</v>
      </c>
      <c r="E18" s="1">
        <f t="array" ref="E18">IF(ISBLANK(INDEX($A$2:$A$23,MATCH(LEFT(T_in3[[#This Row],[Cat_5]],VALUE(RIGHT(E$1,1))*2+1),LEFT(T_in3[Cat_5],VALUE(RIGHT(E$1,1))*2+1),0))),1,0)</f>
        <v>1</v>
      </c>
      <c r="F18" s="2">
        <f t="array" ref="F18">IF(ISBLANK(INDEX($A$2:$A$23,MATCH(LEFT(T_in3[[#This Row],[Cat_5]],VALUE(RIGHT(F$1,1))*2+1),LEFT(T_in3[Cat_5],VALUE(RIGHT(F$1,1))*2+1),0))),1,0)</f>
        <v>1</v>
      </c>
      <c r="G18" s="1">
        <f>COUNTIFS($L$2:L18,"&gt;&lt;")</f>
        <v>4</v>
      </c>
      <c r="H18" s="2">
        <f>COUNTIFS($M$2:M18,"&gt;&lt;",$G$2:G18,T_in3[[#This Row],[C1]])</f>
        <v>0</v>
      </c>
      <c r="I18" s="2">
        <f>COUNTIFS($N$2:N18,"&gt;&lt;",$H$2:H18,T_in3[[#This Row],[C2]],$G$2:G18,T_in3[[#This Row],[C1]])</f>
        <v>0</v>
      </c>
      <c r="J18" s="2">
        <f xml:space="preserve"> COUNTIFS($O$2:O18,"&gt;&lt;",$G$2:G18,T_in3[[#This Row],[C1]],$H$2:H18,T_in3[[#This Row],[C2]],$I$2:I18,T_in3[[#This Row],[C3]])</f>
        <v>0</v>
      </c>
      <c r="K18" s="3" t="str">
        <f>TEXT(SUMPRODUCT(T_in3[[#This Row],[C1]:[C4]],{1,0.01,0.0001,0.000001}),"00,000000")</f>
        <v>04,000000</v>
      </c>
      <c r="L18" s="1" t="s">
        <v>31</v>
      </c>
      <c r="O18" s="1"/>
    </row>
    <row r="19" spans="1:15" x14ac:dyDescent="0.25">
      <c r="A19" s="1"/>
      <c r="B19" s="1">
        <f>N(AND(T_in3[[#This Row],[f0]:[f3]]))</f>
        <v>1</v>
      </c>
      <c r="C19" s="2">
        <f>IF(NOT(ISBLANK(T_in3[[#This Row],[choix]])),0,1)</f>
        <v>1</v>
      </c>
      <c r="D19" s="1">
        <f t="array" ref="D19">IF(ISBLANK(INDEX($A$2:$A$23,MATCH(LEFT(T_in3[[#This Row],[Cat_5]],VALUE(RIGHT(D$1,1))*2+1),LEFT(T_in3[Cat_5],VALUE(RIGHT(D$1,1))*2+1),0))),1,0)</f>
        <v>1</v>
      </c>
      <c r="E19" s="1">
        <f t="array" ref="E19">IF(ISBLANK(INDEX($A$2:$A$23,MATCH(LEFT(T_in3[[#This Row],[Cat_5]],VALUE(RIGHT(E$1,1))*2+1),LEFT(T_in3[Cat_5],VALUE(RIGHT(E$1,1))*2+1),0))),1,0)</f>
        <v>1</v>
      </c>
      <c r="F19" s="2">
        <f t="array" ref="F19">IF(ISBLANK(INDEX($A$2:$A$23,MATCH(LEFT(T_in3[[#This Row],[Cat_5]],VALUE(RIGHT(F$1,1))*2+1),LEFT(T_in3[Cat_5],VALUE(RIGHT(F$1,1))*2+1),0))),1,0)</f>
        <v>1</v>
      </c>
      <c r="G19" s="1">
        <f>COUNTIFS($L$2:L19,"&gt;&lt;")</f>
        <v>4</v>
      </c>
      <c r="H19" s="2">
        <f>COUNTIFS($M$2:M19,"&gt;&lt;",$G$2:G19,T_in3[[#This Row],[C1]])</f>
        <v>1</v>
      </c>
      <c r="I19" s="2">
        <f>COUNTIFS($N$2:N19,"&gt;&lt;",$H$2:H19,T_in3[[#This Row],[C2]],$G$2:G19,T_in3[[#This Row],[C1]])</f>
        <v>0</v>
      </c>
      <c r="J19" s="2">
        <f xml:space="preserve"> COUNTIFS($O$2:O19,"&gt;&lt;",$G$2:G19,T_in3[[#This Row],[C1]],$H$2:H19,T_in3[[#This Row],[C2]],$I$2:I19,T_in3[[#This Row],[C3]])</f>
        <v>0</v>
      </c>
      <c r="K19" s="3" t="str">
        <f>TEXT(SUMPRODUCT(T_in3[[#This Row],[C1]:[C4]],{1,0.01,0.0001,0.000001}),"00,000000")</f>
        <v>04,010000</v>
      </c>
      <c r="M19" s="1" t="s">
        <v>36</v>
      </c>
      <c r="O19" s="1"/>
    </row>
    <row r="20" spans="1:15" x14ac:dyDescent="0.25">
      <c r="A20" s="1"/>
      <c r="B20" s="1">
        <f>N(AND(T_in3[[#This Row],[f0]:[f3]]))</f>
        <v>1</v>
      </c>
      <c r="C20" s="2">
        <f>IF(NOT(ISBLANK(T_in3[[#This Row],[choix]])),0,1)</f>
        <v>1</v>
      </c>
      <c r="D20" s="1">
        <f t="array" ref="D20">IF(ISBLANK(INDEX($A$2:$A$23,MATCH(LEFT(T_in3[[#This Row],[Cat_5]],VALUE(RIGHT(D$1,1))*2+1),LEFT(T_in3[Cat_5],VALUE(RIGHT(D$1,1))*2+1),0))),1,0)</f>
        <v>1</v>
      </c>
      <c r="E20" s="1">
        <f t="array" ref="E20">IF(ISBLANK(INDEX($A$2:$A$23,MATCH(LEFT(T_in3[[#This Row],[Cat_5]],VALUE(RIGHT(E$1,1))*2+1),LEFT(T_in3[Cat_5],VALUE(RIGHT(E$1,1))*2+1),0))),1,0)</f>
        <v>1</v>
      </c>
      <c r="F20" s="2">
        <f t="array" ref="F20">IF(ISBLANK(INDEX($A$2:$A$23,MATCH(LEFT(T_in3[[#This Row],[Cat_5]],VALUE(RIGHT(F$1,1))*2+1),LEFT(T_in3[Cat_5],VALUE(RIGHT(F$1,1))*2+1),0))),1,0)</f>
        <v>1</v>
      </c>
      <c r="G20" s="1">
        <f>COUNTIFS($L$2:L20,"&gt;&lt;")</f>
        <v>4</v>
      </c>
      <c r="H20" s="2">
        <f>COUNTIFS($M$2:M20,"&gt;&lt;",$G$2:G20,T_in3[[#This Row],[C1]])</f>
        <v>2</v>
      </c>
      <c r="I20" s="2">
        <f>COUNTIFS($N$2:N20,"&gt;&lt;",$H$2:H20,T_in3[[#This Row],[C2]],$G$2:G20,T_in3[[#This Row],[C1]])</f>
        <v>1</v>
      </c>
      <c r="J20" s="2">
        <f xml:space="preserve"> COUNTIFS($O$2:O20,"&gt;&lt;",$G$2:G20,T_in3[[#This Row],[C1]],$H$2:H20,T_in3[[#This Row],[C2]],$I$2:I20,T_in3[[#This Row],[C3]])</f>
        <v>0</v>
      </c>
      <c r="K20" s="3" t="str">
        <f>TEXT(SUMPRODUCT(T_in3[[#This Row],[C1]:[C4]],{1,0.01,0.0001,0.000001}),"00,000000")</f>
        <v>04,020100</v>
      </c>
      <c r="M20" s="1" t="s">
        <v>32</v>
      </c>
      <c r="N20" s="1" t="s">
        <v>37</v>
      </c>
      <c r="O20" s="1"/>
    </row>
    <row r="21" spans="1:15" x14ac:dyDescent="0.25">
      <c r="A21" s="1"/>
      <c r="B21" s="1">
        <f>N(AND(T_in3[[#This Row],[f0]:[f3]]))</f>
        <v>1</v>
      </c>
      <c r="C21" s="2">
        <f>IF(NOT(ISBLANK(T_in3[[#This Row],[choix]])),0,1)</f>
        <v>1</v>
      </c>
      <c r="D21" s="1">
        <f t="array" ref="D21">IF(ISBLANK(INDEX($A$2:$A$23,MATCH(LEFT(T_in3[[#This Row],[Cat_5]],VALUE(RIGHT(D$1,1))*2+1),LEFT(T_in3[Cat_5],VALUE(RIGHT(D$1,1))*2+1),0))),1,0)</f>
        <v>1</v>
      </c>
      <c r="E21" s="1">
        <f t="array" ref="E21">IF(ISBLANK(INDEX($A$2:$A$23,MATCH(LEFT(T_in3[[#This Row],[Cat_5]],VALUE(RIGHT(E$1,1))*2+1),LEFT(T_in3[Cat_5],VALUE(RIGHT(E$1,1))*2+1),0))),1,0)</f>
        <v>1</v>
      </c>
      <c r="F21" s="2">
        <f t="array" ref="F21">IF(ISBLANK(INDEX($A$2:$A$23,MATCH(LEFT(T_in3[[#This Row],[Cat_5]],VALUE(RIGHT(F$1,1))*2+1),LEFT(T_in3[Cat_5],VALUE(RIGHT(F$1,1))*2+1),0))),1,0)</f>
        <v>1</v>
      </c>
      <c r="G21" s="1">
        <f>COUNTIFS($L$2:L21,"&gt;&lt;")</f>
        <v>4</v>
      </c>
      <c r="H21" s="2">
        <f>COUNTIFS($M$2:M21,"&gt;&lt;",$G$2:G21,T_in3[[#This Row],[C1]])</f>
        <v>3</v>
      </c>
      <c r="I21" s="2">
        <f>COUNTIFS($N$2:N21,"&gt;&lt;",$H$2:H21,T_in3[[#This Row],[C2]],$G$2:G21,T_in3[[#This Row],[C1]])</f>
        <v>0</v>
      </c>
      <c r="J21" s="2">
        <f xml:space="preserve"> COUNTIFS($O$2:O21,"&gt;&lt;",$G$2:G21,T_in3[[#This Row],[C1]],$H$2:H21,T_in3[[#This Row],[C2]],$I$2:I21,T_in3[[#This Row],[C3]])</f>
        <v>1</v>
      </c>
      <c r="K21" s="3" t="str">
        <f>TEXT(SUMPRODUCT(T_in3[[#This Row],[C1]:[C4]],{1,0.01,0.0001,0.000001}),"00,000000")</f>
        <v>04,030001</v>
      </c>
      <c r="M21" s="1" t="s">
        <v>33</v>
      </c>
      <c r="O21" s="1" t="s">
        <v>38</v>
      </c>
    </row>
    <row r="22" spans="1:15" x14ac:dyDescent="0.25">
      <c r="A22" s="1"/>
      <c r="B22" s="1">
        <f>N(AND(T_in3[[#This Row],[f0]:[f3]]))</f>
        <v>1</v>
      </c>
      <c r="C22" s="2">
        <f>IF(NOT(ISBLANK(T_in3[[#This Row],[choix]])),0,1)</f>
        <v>1</v>
      </c>
      <c r="D22" s="1">
        <f t="array" ref="D22">IF(ISBLANK(INDEX($A$2:$A$23,MATCH(LEFT(T_in3[[#This Row],[Cat_5]],VALUE(RIGHT(D$1,1))*2+1),LEFT(T_in3[Cat_5],VALUE(RIGHT(D$1,1))*2+1),0))),1,0)</f>
        <v>1</v>
      </c>
      <c r="E22" s="1">
        <f t="array" ref="E22">IF(ISBLANK(INDEX($A$2:$A$23,MATCH(LEFT(T_in3[[#This Row],[Cat_5]],VALUE(RIGHT(E$1,1))*2+1),LEFT(T_in3[Cat_5],VALUE(RIGHT(E$1,1))*2+1),0))),1,0)</f>
        <v>1</v>
      </c>
      <c r="F22" s="2">
        <f t="array" ref="F22">IF(ISBLANK(INDEX($A$2:$A$23,MATCH(LEFT(T_in3[[#This Row],[Cat_5]],VALUE(RIGHT(F$1,1))*2+1),LEFT(T_in3[Cat_5],VALUE(RIGHT(F$1,1))*2+1),0))),1,0)</f>
        <v>1</v>
      </c>
      <c r="G22" s="1">
        <f>COUNTIFS($L$2:L22,"&gt;&lt;")</f>
        <v>4</v>
      </c>
      <c r="H22" s="2">
        <f>COUNTIFS($M$2:M22,"&gt;&lt;",$G$2:G22,T_in3[[#This Row],[C1]])</f>
        <v>4</v>
      </c>
      <c r="I22" s="2">
        <f>COUNTIFS($N$2:N22,"&gt;&lt;",$H$2:H22,T_in3[[#This Row],[C2]],$G$2:G22,T_in3[[#This Row],[C1]])</f>
        <v>0</v>
      </c>
      <c r="J22" s="2">
        <f xml:space="preserve"> COUNTIFS($O$2:O22,"&gt;&lt;",$G$2:G22,T_in3[[#This Row],[C1]],$H$2:H22,T_in3[[#This Row],[C2]],$I$2:I22,T_in3[[#This Row],[C3]])</f>
        <v>0</v>
      </c>
      <c r="K22" s="3" t="str">
        <f>TEXT(SUMPRODUCT(T_in3[[#This Row],[C1]:[C4]],{1,0.01,0.0001,0.000001}),"00,000000")</f>
        <v>04,040000</v>
      </c>
      <c r="M22" s="1" t="s">
        <v>34</v>
      </c>
      <c r="O22" s="1"/>
    </row>
    <row r="23" spans="1:15" x14ac:dyDescent="0.25">
      <c r="A23" s="1"/>
      <c r="B23" s="1">
        <f>N(AND(T_in3[[#This Row],[f0]:[f3]]))</f>
        <v>1</v>
      </c>
      <c r="C23" s="2">
        <f>IF(NOT(ISBLANK(T_in3[[#This Row],[choix]])),0,1)</f>
        <v>1</v>
      </c>
      <c r="D23" s="1">
        <f t="array" ref="D23">IF(ISBLANK(INDEX($A$2:$A$23,MATCH(LEFT(T_in3[[#This Row],[Cat_5]],VALUE(RIGHT(D$1,1))*2+1),LEFT(T_in3[Cat_5],VALUE(RIGHT(D$1,1))*2+1),0))),1,0)</f>
        <v>1</v>
      </c>
      <c r="E23" s="1">
        <f t="array" ref="E23">IF(ISBLANK(INDEX($A$2:$A$23,MATCH(LEFT(T_in3[[#This Row],[Cat_5]],VALUE(RIGHT(E$1,1))*2+1),LEFT(T_in3[Cat_5],VALUE(RIGHT(E$1,1))*2+1),0))),1,0)</f>
        <v>1</v>
      </c>
      <c r="F23" s="2">
        <f t="array" ref="F23">IF(ISBLANK(INDEX($A$2:$A$23,MATCH(LEFT(T_in3[[#This Row],[Cat_5]],VALUE(RIGHT(F$1,1))*2+1),LEFT(T_in3[Cat_5],VALUE(RIGHT(F$1,1))*2+1),0))),1,0)</f>
        <v>1</v>
      </c>
      <c r="G23" s="1">
        <f>COUNTIFS($L$2:L23,"&gt;&lt;")</f>
        <v>4</v>
      </c>
      <c r="H23" s="2">
        <f>COUNTIFS($M$2:M23,"&gt;&lt;",$G$2:G23,T_in3[[#This Row],[C1]])</f>
        <v>5</v>
      </c>
      <c r="I23" s="2">
        <f>COUNTIFS($N$2:N23,"&gt;&lt;",$H$2:H23,T_in3[[#This Row],[C2]],$G$2:G23,T_in3[[#This Row],[C1]])</f>
        <v>0</v>
      </c>
      <c r="J23" s="2">
        <f xml:space="preserve"> COUNTIFS($O$2:O23,"&gt;&lt;",$G$2:G23,T_in3[[#This Row],[C1]],$H$2:H23,T_in3[[#This Row],[C2]],$I$2:I23,T_in3[[#This Row],[C3]])</f>
        <v>0</v>
      </c>
      <c r="K23" s="3" t="str">
        <f>TEXT(SUMPRODUCT(T_in3[[#This Row],[C1]:[C4]],{1,0.01,0.0001,0.000001}),"00,000000")</f>
        <v>04,050000</v>
      </c>
      <c r="M23" s="1" t="s">
        <v>35</v>
      </c>
      <c r="O23" s="1"/>
    </row>
  </sheetData>
  <conditionalFormatting sqref="A2:A23">
    <cfRule type="iconSet" priority="5">
      <iconSet iconSet="3Symbols2" showValue="0">
        <cfvo type="percent" val="0"/>
        <cfvo type="num" val="0" gte="0"/>
        <cfvo type="num" val="0" gte="0"/>
      </iconSet>
    </cfRule>
  </conditionalFormatting>
  <conditionalFormatting sqref="B2:B23">
    <cfRule type="iconSet" priority="6">
      <iconSet showValue="0">
        <cfvo type="percent" val="0"/>
        <cfvo type="num" val="0" gte="0"/>
        <cfvo type="num" val="1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Table_In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</dc:creator>
  <cp:lastModifiedBy>Cecile</cp:lastModifiedBy>
  <dcterms:created xsi:type="dcterms:W3CDTF">2019-02-21T20:30:06Z</dcterms:created>
  <dcterms:modified xsi:type="dcterms:W3CDTF">2019-02-21T20:42:41Z</dcterms:modified>
</cp:coreProperties>
</file>