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7230"/>
  </bookViews>
  <sheets>
    <sheet name="Fiche crédit" sheetId="1" r:id="rId1"/>
  </sheets>
  <definedNames>
    <definedName name="_xlnm.Print_Area" localSheetId="0">'Fiche crédit'!$A$1:$M$53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1"/>
  <c r="O29" l="1"/>
  <c r="G45" l="1"/>
  <c r="H50" l="1"/>
  <c r="J40" s="1"/>
  <c r="P29" l="1"/>
  <c r="O30" s="1"/>
  <c r="G38"/>
  <c r="G41" s="1"/>
  <c r="P30" l="1"/>
  <c r="O31" s="1"/>
  <c r="P31" l="1"/>
  <c r="O32" s="1"/>
  <c r="G42"/>
  <c r="Q32" l="1"/>
  <c r="P32"/>
  <c r="O33" s="1"/>
  <c r="P33" l="1"/>
  <c r="O34" s="1"/>
  <c r="H45"/>
  <c r="G47" s="1"/>
  <c r="P34" l="1"/>
  <c r="O36" s="1"/>
  <c r="P36" l="1"/>
  <c r="O37" s="1"/>
  <c r="P37" l="1"/>
  <c r="O38" s="1"/>
  <c r="P38" l="1"/>
  <c r="O39" s="1"/>
  <c r="P39" s="1"/>
  <c r="O40" s="1"/>
  <c r="P40" s="1"/>
  <c r="O41" s="1"/>
  <c r="P41" s="1"/>
  <c r="G48" l="1"/>
</calcChain>
</file>

<file path=xl/comments1.xml><?xml version="1.0" encoding="utf-8"?>
<comments xmlns="http://schemas.openxmlformats.org/spreadsheetml/2006/main">
  <authors>
    <author>HP</author>
  </authors>
  <commentList>
    <comment ref="K18" authorId="0">
      <text>
        <r>
          <rPr>
            <b/>
            <sz val="9"/>
            <color indexed="81"/>
            <rFont val="Tahoma"/>
            <charset val="1"/>
          </rPr>
          <t>HP:</t>
        </r>
        <r>
          <rPr>
            <sz val="9"/>
            <color indexed="81"/>
            <rFont val="Tahoma"/>
            <charset val="1"/>
          </rPr>
          <t xml:space="preserve">
Préférenciel /bonification</t>
        </r>
      </text>
    </comment>
    <comment ref="L18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0%
1% revenu 1,5 SNMG et 6 SNMG
3% revenu 6 SNMG et 12 SNMG
3,5 ou 3% LPP pour respectivement non  épargnants et épargnants</t>
        </r>
      </text>
    </comment>
    <comment ref="D23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Durée maximale = 30 ans
Max ne peut exceder le nombre d'années restant à courir avant l'atteinte de l'age de 76 ans </t>
        </r>
      </text>
    </comment>
    <comment ref="F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Invalidité Absolue et Définitive</t>
        </r>
      </text>
    </comment>
    <comment ref="H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HT</t>
        </r>
      </text>
    </comment>
    <comment ref="F30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SGCI Société de Garantie du Crédit Immobilier SGCI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0,5%
0,75%
1%</t>
        </r>
      </text>
    </comment>
    <comment ref="H44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HT</t>
        </r>
      </text>
    </comment>
    <comment ref="G45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0,5%
0,75%
1%</t>
        </r>
      </text>
    </comment>
    <comment ref="H45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si Prêt &gt; 5 000 000 DA; SGCI = credit * 1% * 17%
si prêt &lt; 5 000 000 ; SGCI = crédit *0,5% *17% 
Montant en TTC</t>
        </r>
      </text>
    </comment>
  </commentList>
</comments>
</file>

<file path=xl/sharedStrings.xml><?xml version="1.0" encoding="utf-8"?>
<sst xmlns="http://schemas.openxmlformats.org/spreadsheetml/2006/main" count="66" uniqueCount="52">
  <si>
    <t>Client</t>
  </si>
  <si>
    <t>Financement</t>
  </si>
  <si>
    <t>Oui</t>
  </si>
  <si>
    <t xml:space="preserve">Taux d'Intérêt </t>
  </si>
  <si>
    <t>Durée du prêt (ans)</t>
  </si>
  <si>
    <t>Age</t>
  </si>
  <si>
    <t>BANQUE DE L’AGRICULTURE ET DU DÉVELOPPEMENT RURAL</t>
  </si>
  <si>
    <t xml:space="preserve">Nom </t>
  </si>
  <si>
    <t>Prenom</t>
  </si>
  <si>
    <t>Adresse</t>
  </si>
  <si>
    <t>:</t>
  </si>
  <si>
    <t>NIN</t>
  </si>
  <si>
    <t>Civilité</t>
  </si>
  <si>
    <t>Capacité d'endettement</t>
  </si>
  <si>
    <t>Non</t>
  </si>
  <si>
    <t>Durée du crédit (ans)</t>
  </si>
  <si>
    <t>Demande du client</t>
  </si>
  <si>
    <t>Données Financières</t>
  </si>
  <si>
    <t xml:space="preserve">Fiche Crédit </t>
  </si>
  <si>
    <t>Données du prêt</t>
  </si>
  <si>
    <t>Conditions du prêt</t>
  </si>
  <si>
    <t>Mensualité (DA)</t>
  </si>
  <si>
    <t>Crédit Possible (DA)</t>
  </si>
  <si>
    <t>IAD (DA)</t>
  </si>
  <si>
    <t>SGCI (DA)</t>
  </si>
  <si>
    <t>Crédit sollicité (DA)</t>
  </si>
  <si>
    <t>Échéance (DA)</t>
  </si>
  <si>
    <t>SGCI (TTC.DA)</t>
  </si>
  <si>
    <t xml:space="preserve"> </t>
  </si>
  <si>
    <t>Différé (mois)</t>
  </si>
  <si>
    <t>Apport demandé* (DA)</t>
  </si>
  <si>
    <t>Apport à verser* (DA)</t>
  </si>
  <si>
    <t>chercher limiteSNMG</t>
  </si>
  <si>
    <t>Revenu Emprunteur (DA)</t>
  </si>
  <si>
    <t>Revenu Conjoint (DA)</t>
  </si>
  <si>
    <t>Revenu Global (DA)</t>
  </si>
  <si>
    <t>* comprends les versements effectués par le client, et pour les concernés: l'aide de la CNL et du FNPOS</t>
  </si>
  <si>
    <t xml:space="preserve">Primes d'assurances </t>
  </si>
  <si>
    <t>Apport personnel * (DA)</t>
  </si>
  <si>
    <t>Option 2: Financement sans prise en charge de l'assurance</t>
  </si>
  <si>
    <t>Option 3: Financement avec prise en charge de l'assurance</t>
  </si>
  <si>
    <t>Endettement</t>
  </si>
  <si>
    <t>Versement * (DA)</t>
  </si>
  <si>
    <t>Prix du bien (TTC.DA)</t>
  </si>
  <si>
    <r>
      <rPr>
        <b/>
        <sz val="13"/>
        <color theme="1"/>
        <rFont val="Arial"/>
        <family val="2"/>
      </rPr>
      <t>Naissance</t>
    </r>
    <r>
      <rPr>
        <sz val="8"/>
        <color theme="1"/>
        <rFont val="Arial"/>
        <family val="2"/>
      </rPr>
      <t xml:space="preserve"> (JJ/MM/AA)</t>
    </r>
  </si>
  <si>
    <t>……….…………….</t>
  </si>
  <si>
    <t>……...…………………..</t>
  </si>
  <si>
    <t>Option 1: Demande réaménagée (intégration assurance crédit)</t>
  </si>
  <si>
    <t>Préf./Bonif.</t>
  </si>
  <si>
    <t>Apport bancaire (DA)</t>
  </si>
  <si>
    <t>12</t>
  </si>
  <si>
    <t>0,50%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</si>
</sst>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_-* #,##0.000\ _€_-;\-* #,##0.000\ _€_-;_-* &quot;-&quot;??\ _€_-;_-@_-"/>
    <numFmt numFmtId="165" formatCode="_-* #,##0\ _€_-;\-* #,##0\ _€_-;_-* &quot;-&quot;??\ _€_-;_-@_-"/>
    <numFmt numFmtId="167" formatCode="0.000%"/>
    <numFmt numFmtId="168" formatCode="#,##0.00_ ;\-#,##0.00\ "/>
  </numFmts>
  <fonts count="32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2"/>
      <name val="Arial"/>
      <family val="2"/>
    </font>
    <font>
      <b/>
      <i/>
      <sz val="12"/>
      <color theme="1"/>
      <name val="Arial"/>
      <family val="2"/>
    </font>
    <font>
      <b/>
      <sz val="14"/>
      <color rgb="FF000000"/>
      <name val="Arial"/>
      <family val="2"/>
    </font>
    <font>
      <b/>
      <i/>
      <sz val="14"/>
      <color theme="1"/>
      <name val="Arial"/>
      <family val="2"/>
    </font>
    <font>
      <b/>
      <i/>
      <sz val="18"/>
      <color theme="1"/>
      <name val="Arial"/>
      <family val="2"/>
    </font>
    <font>
      <b/>
      <i/>
      <sz val="25"/>
      <color theme="1"/>
      <name val="Arial"/>
      <family val="2"/>
    </font>
    <font>
      <b/>
      <sz val="13"/>
      <color theme="1"/>
      <name val="Arial"/>
      <family val="2"/>
    </font>
    <font>
      <b/>
      <sz val="12"/>
      <color rgb="FF000000"/>
      <name val="Arial"/>
      <family val="2"/>
    </font>
    <font>
      <sz val="8"/>
      <color theme="1"/>
      <name val="Arial"/>
      <family val="2"/>
    </font>
    <font>
      <sz val="7"/>
      <color theme="1"/>
      <name val="Arial"/>
      <family val="2"/>
    </font>
    <font>
      <b/>
      <sz val="12"/>
      <name val="Arial"/>
      <family val="2"/>
    </font>
    <font>
      <sz val="13"/>
      <color theme="1"/>
      <name val="Arial"/>
      <family val="2"/>
    </font>
    <font>
      <sz val="13"/>
      <color rgb="FFFF0000"/>
      <name val="Arial"/>
      <family val="2"/>
    </font>
    <font>
      <b/>
      <sz val="13"/>
      <color rgb="FF000000"/>
      <name val="Arial"/>
      <family val="2"/>
    </font>
    <font>
      <b/>
      <i/>
      <sz val="13"/>
      <color theme="1"/>
      <name val="Arial"/>
      <family val="2"/>
    </font>
    <font>
      <sz val="12"/>
      <color rgb="FFFF0000"/>
      <name val="Arial"/>
      <family val="2"/>
    </font>
    <font>
      <b/>
      <sz val="16"/>
      <color rgb="FF000000"/>
      <name val="Arial"/>
      <family val="2"/>
    </font>
    <font>
      <sz val="16"/>
      <color theme="1"/>
      <name val="Arial"/>
      <family val="2"/>
    </font>
    <font>
      <b/>
      <sz val="11.5"/>
      <color theme="1"/>
      <name val="Arial"/>
      <family val="2"/>
    </font>
    <font>
      <b/>
      <i/>
      <sz val="8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slantDashDot">
        <color auto="1"/>
      </left>
      <right/>
      <top style="slantDashDot">
        <color auto="1"/>
      </top>
      <bottom style="slantDashDot">
        <color auto="1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/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/>
      <right style="slantDashDot">
        <color auto="1"/>
      </right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</cellStyleXfs>
  <cellXfs count="250">
    <xf numFmtId="0" fontId="0" fillId="0" borderId="0" xfId="0"/>
    <xf numFmtId="0" fontId="5" fillId="2" borderId="0" xfId="0" applyFont="1" applyFill="1"/>
    <xf numFmtId="43" fontId="5" fillId="2" borderId="0" xfId="1" applyFont="1" applyFill="1" applyAlignment="1">
      <alignment horizontal="center" vertical="center"/>
    </xf>
    <xf numFmtId="164" fontId="5" fillId="2" borderId="0" xfId="1" applyNumberFormat="1" applyFont="1" applyFill="1" applyAlignment="1">
      <alignment horizontal="center" vertical="center"/>
    </xf>
    <xf numFmtId="0" fontId="5" fillId="0" borderId="0" xfId="0" applyFont="1"/>
    <xf numFmtId="164" fontId="5" fillId="2" borderId="0" xfId="1" applyNumberFormat="1" applyFont="1" applyFill="1" applyBorder="1" applyAlignment="1">
      <alignment horizontal="center" vertical="center"/>
    </xf>
    <xf numFmtId="43" fontId="5" fillId="2" borderId="1" xfId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/>
    </xf>
    <xf numFmtId="43" fontId="6" fillId="2" borderId="0" xfId="1" applyFont="1" applyFill="1" applyBorder="1" applyAlignment="1">
      <alignment horizontal="center" vertical="center"/>
    </xf>
    <xf numFmtId="0" fontId="5" fillId="2" borderId="12" xfId="0" applyFont="1" applyFill="1" applyBorder="1"/>
    <xf numFmtId="43" fontId="5" fillId="2" borderId="0" xfId="1" applyFont="1" applyFill="1" applyBorder="1" applyAlignment="1">
      <alignment horizontal="center" vertical="center"/>
    </xf>
    <xf numFmtId="0" fontId="11" fillId="2" borderId="9" xfId="3" applyFont="1" applyFill="1" applyBorder="1" applyAlignment="1">
      <alignment horizontal="left" vertical="center"/>
    </xf>
    <xf numFmtId="0" fontId="5" fillId="2" borderId="6" xfId="0" applyFont="1" applyFill="1" applyBorder="1" applyAlignment="1"/>
    <xf numFmtId="0" fontId="5" fillId="2" borderId="6" xfId="0" applyFont="1" applyFill="1" applyBorder="1" applyAlignment="1">
      <alignment horizontal="left"/>
    </xf>
    <xf numFmtId="0" fontId="5" fillId="2" borderId="0" xfId="0" applyFont="1" applyFill="1" applyBorder="1" applyAlignment="1">
      <alignment horizontal="left"/>
    </xf>
    <xf numFmtId="0" fontId="11" fillId="2" borderId="0" xfId="3" applyFont="1" applyFill="1" applyBorder="1" applyAlignment="1">
      <alignment horizontal="left" vertical="center"/>
    </xf>
    <xf numFmtId="10" fontId="5" fillId="2" borderId="0" xfId="2" applyNumberFormat="1" applyFont="1" applyFill="1" applyBorder="1" applyAlignment="1">
      <alignment horizontal="center" vertical="center"/>
    </xf>
    <xf numFmtId="0" fontId="8" fillId="2" borderId="0" xfId="0" applyFont="1" applyFill="1"/>
    <xf numFmtId="43" fontId="8" fillId="2" borderId="0" xfId="1" applyFont="1" applyFill="1" applyAlignment="1">
      <alignment horizontal="center" vertical="center"/>
    </xf>
    <xf numFmtId="0" fontId="12" fillId="2" borderId="0" xfId="0" applyFont="1" applyFill="1" applyBorder="1" applyAlignment="1">
      <alignment horizontal="center"/>
    </xf>
    <xf numFmtId="0" fontId="8" fillId="0" borderId="0" xfId="0" applyFont="1"/>
    <xf numFmtId="164" fontId="8" fillId="2" borderId="0" xfId="1" applyNumberFormat="1" applyFont="1" applyFill="1" applyAlignment="1">
      <alignment horizontal="center" vertical="center"/>
    </xf>
    <xf numFmtId="0" fontId="11" fillId="2" borderId="10" xfId="3" applyFont="1" applyFill="1" applyBorder="1" applyAlignment="1">
      <alignment horizontal="left" vertical="center"/>
    </xf>
    <xf numFmtId="0" fontId="8" fillId="2" borderId="7" xfId="0" applyFont="1" applyFill="1" applyBorder="1"/>
    <xf numFmtId="43" fontId="8" fillId="2" borderId="7" xfId="1" applyFont="1" applyFill="1" applyBorder="1" applyAlignment="1">
      <alignment horizontal="left"/>
    </xf>
    <xf numFmtId="0" fontId="11" fillId="2" borderId="12" xfId="3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right"/>
    </xf>
    <xf numFmtId="43" fontId="8" fillId="2" borderId="0" xfId="1" applyFont="1" applyFill="1" applyBorder="1" applyAlignment="1">
      <alignment horizontal="left" vertical="center"/>
    </xf>
    <xf numFmtId="164" fontId="8" fillId="2" borderId="13" xfId="1" applyNumberFormat="1" applyFont="1" applyFill="1" applyBorder="1" applyAlignment="1">
      <alignment horizontal="center" vertical="center"/>
    </xf>
    <xf numFmtId="0" fontId="8" fillId="2" borderId="0" xfId="0" applyFont="1" applyFill="1" applyBorder="1"/>
    <xf numFmtId="0" fontId="8" fillId="2" borderId="14" xfId="0" applyFont="1" applyFill="1" applyBorder="1"/>
    <xf numFmtId="43" fontId="8" fillId="2" borderId="14" xfId="1" applyFont="1" applyFill="1" applyBorder="1" applyAlignment="1">
      <alignment horizontal="left" vertical="center"/>
    </xf>
    <xf numFmtId="164" fontId="8" fillId="2" borderId="8" xfId="1" applyNumberFormat="1" applyFont="1" applyFill="1" applyBorder="1" applyAlignment="1">
      <alignment horizontal="center" vertical="center"/>
    </xf>
    <xf numFmtId="0" fontId="8" fillId="0" borderId="0" xfId="0" applyFont="1" applyFill="1"/>
    <xf numFmtId="164" fontId="8" fillId="2" borderId="0" xfId="1" applyNumberFormat="1" applyFont="1" applyFill="1" applyBorder="1" applyAlignment="1">
      <alignment horizontal="center" vertical="center"/>
    </xf>
    <xf numFmtId="43" fontId="8" fillId="2" borderId="0" xfId="1" applyFont="1" applyFill="1" applyBorder="1" applyAlignment="1">
      <alignment horizontal="center" vertical="center"/>
    </xf>
    <xf numFmtId="0" fontId="8" fillId="3" borderId="0" xfId="0" applyFont="1" applyFill="1"/>
    <xf numFmtId="0" fontId="13" fillId="2" borderId="0" xfId="0" applyFont="1" applyFill="1" applyBorder="1" applyAlignment="1">
      <alignment horizontal="center" vertical="center"/>
    </xf>
    <xf numFmtId="3" fontId="8" fillId="2" borderId="0" xfId="1" applyNumberFormat="1" applyFont="1" applyFill="1" applyBorder="1" applyAlignment="1">
      <alignment horizontal="left"/>
    </xf>
    <xf numFmtId="0" fontId="8" fillId="2" borderId="14" xfId="0" applyFont="1" applyFill="1" applyBorder="1" applyAlignment="1">
      <alignment horizontal="right"/>
    </xf>
    <xf numFmtId="43" fontId="5" fillId="3" borderId="0" xfId="1" applyFont="1" applyFill="1" applyBorder="1" applyAlignment="1">
      <alignment horizontal="center" vertical="center"/>
    </xf>
    <xf numFmtId="0" fontId="8" fillId="0" borderId="0" xfId="0" applyFont="1" applyFill="1" applyBorder="1"/>
    <xf numFmtId="0" fontId="11" fillId="0" borderId="0" xfId="3" applyFont="1" applyFill="1" applyBorder="1" applyAlignment="1">
      <alignment horizontal="left" vertical="center"/>
    </xf>
    <xf numFmtId="43" fontId="8" fillId="2" borderId="0" xfId="1" applyFont="1" applyFill="1" applyBorder="1" applyAlignment="1">
      <alignment horizontal="center" vertical="center"/>
    </xf>
    <xf numFmtId="0" fontId="13" fillId="2" borderId="7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8" fillId="2" borderId="13" xfId="0" applyFont="1" applyFill="1" applyBorder="1"/>
    <xf numFmtId="0" fontId="5" fillId="4" borderId="0" xfId="0" applyFont="1" applyFill="1" applyBorder="1" applyAlignment="1">
      <alignment horizontal="left"/>
    </xf>
    <xf numFmtId="43" fontId="8" fillId="3" borderId="0" xfId="1" applyFont="1" applyFill="1" applyBorder="1" applyAlignment="1">
      <alignment horizontal="center" vertical="center"/>
    </xf>
    <xf numFmtId="0" fontId="18" fillId="2" borderId="0" xfId="0" applyFont="1" applyFill="1"/>
    <xf numFmtId="0" fontId="12" fillId="2" borderId="13" xfId="0" applyFont="1" applyFill="1" applyBorder="1" applyAlignment="1">
      <alignment horizontal="center"/>
    </xf>
    <xf numFmtId="0" fontId="12" fillId="2" borderId="8" xfId="0" applyFont="1" applyFill="1" applyBorder="1" applyAlignment="1">
      <alignment horizontal="center"/>
    </xf>
    <xf numFmtId="0" fontId="11" fillId="2" borderId="12" xfId="3" applyFont="1" applyFill="1" applyBorder="1" applyAlignment="1">
      <alignment horizontal="left" vertical="center"/>
    </xf>
    <xf numFmtId="14" fontId="7" fillId="2" borderId="14" xfId="1" applyNumberFormat="1" applyFont="1" applyFill="1" applyBorder="1" applyAlignment="1"/>
    <xf numFmtId="165" fontId="5" fillId="3" borderId="0" xfId="1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/>
    <xf numFmtId="0" fontId="5" fillId="3" borderId="0" xfId="0" applyFont="1" applyFill="1" applyBorder="1" applyAlignment="1">
      <alignment horizontal="left"/>
    </xf>
    <xf numFmtId="164" fontId="5" fillId="3" borderId="0" xfId="1" applyNumberFormat="1" applyFont="1" applyFill="1" applyBorder="1" applyAlignment="1">
      <alignment horizontal="center" vertical="center"/>
    </xf>
    <xf numFmtId="0" fontId="5" fillId="3" borderId="0" xfId="0" applyFont="1" applyFill="1" applyBorder="1"/>
    <xf numFmtId="0" fontId="6" fillId="2" borderId="0" xfId="0" applyFont="1" applyFill="1" applyBorder="1" applyAlignment="1"/>
    <xf numFmtId="43" fontId="6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21" fillId="3" borderId="0" xfId="0" applyFont="1" applyFill="1" applyBorder="1"/>
    <xf numFmtId="43" fontId="18" fillId="2" borderId="0" xfId="1" applyFont="1" applyFill="1" applyAlignment="1">
      <alignment horizontal="left" vertical="center"/>
    </xf>
    <xf numFmtId="43" fontId="18" fillId="2" borderId="0" xfId="1" applyFont="1" applyFill="1" applyAlignment="1">
      <alignment horizontal="center" vertical="center"/>
    </xf>
    <xf numFmtId="164" fontId="18" fillId="2" borderId="0" xfId="1" applyNumberFormat="1" applyFont="1" applyFill="1" applyAlignment="1">
      <alignment horizontal="center" vertical="center"/>
    </xf>
    <xf numFmtId="0" fontId="18" fillId="0" borderId="0" xfId="0" applyFont="1" applyFill="1"/>
    <xf numFmtId="0" fontId="18" fillId="0" borderId="0" xfId="0" applyFont="1"/>
    <xf numFmtId="0" fontId="20" fillId="2" borderId="0" xfId="0" applyFont="1" applyFill="1"/>
    <xf numFmtId="0" fontId="22" fillId="2" borderId="0" xfId="3" applyFont="1" applyFill="1" applyAlignment="1">
      <alignment horizontal="left" vertical="center"/>
    </xf>
    <xf numFmtId="43" fontId="20" fillId="2" borderId="0" xfId="1" applyFont="1" applyFill="1" applyAlignment="1">
      <alignment horizontal="center" vertical="center"/>
    </xf>
    <xf numFmtId="164" fontId="20" fillId="2" borderId="0" xfId="1" applyNumberFormat="1" applyFont="1" applyFill="1" applyAlignment="1">
      <alignment horizontal="center" vertical="center"/>
    </xf>
    <xf numFmtId="0" fontId="23" fillId="2" borderId="0" xfId="0" applyFont="1" applyFill="1" applyBorder="1" applyAlignment="1">
      <alignment horizontal="center"/>
    </xf>
    <xf numFmtId="0" fontId="20" fillId="0" borderId="0" xfId="0" applyFont="1"/>
    <xf numFmtId="0" fontId="14" fillId="2" borderId="0" xfId="0" applyFont="1" applyFill="1" applyBorder="1" applyAlignment="1">
      <alignment vertical="center"/>
    </xf>
    <xf numFmtId="0" fontId="14" fillId="2" borderId="5" xfId="0" applyFont="1" applyFill="1" applyBorder="1" applyAlignment="1">
      <alignment vertical="center"/>
    </xf>
    <xf numFmtId="0" fontId="5" fillId="2" borderId="0" xfId="0" applyFont="1" applyFill="1" applyBorder="1" applyAlignment="1">
      <alignment horizontal="right"/>
    </xf>
    <xf numFmtId="43" fontId="8" fillId="2" borderId="14" xfId="1" applyFont="1" applyFill="1" applyBorder="1" applyAlignment="1">
      <alignment horizontal="center" vertical="center"/>
    </xf>
    <xf numFmtId="4" fontId="5" fillId="3" borderId="0" xfId="2" applyNumberFormat="1" applyFont="1" applyFill="1" applyBorder="1" applyAlignment="1">
      <alignment horizontal="center" vertical="center"/>
    </xf>
    <xf numFmtId="43" fontId="6" fillId="4" borderId="0" xfId="1" applyFont="1" applyFill="1" applyBorder="1" applyAlignment="1">
      <alignment horizontal="left" vertical="center"/>
    </xf>
    <xf numFmtId="43" fontId="5" fillId="4" borderId="0" xfId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left"/>
    </xf>
    <xf numFmtId="1" fontId="5" fillId="3" borderId="0" xfId="1" applyNumberFormat="1" applyFont="1" applyFill="1" applyBorder="1" applyAlignment="1">
      <alignment horizontal="center" vertical="center"/>
    </xf>
    <xf numFmtId="43" fontId="5" fillId="2" borderId="0" xfId="1" applyFont="1" applyFill="1" applyBorder="1" applyAlignment="1">
      <alignment vertical="center"/>
    </xf>
    <xf numFmtId="43" fontId="5" fillId="3" borderId="0" xfId="1" applyFont="1" applyFill="1" applyBorder="1" applyAlignment="1">
      <alignment vertical="center"/>
    </xf>
    <xf numFmtId="0" fontId="5" fillId="2" borderId="0" xfId="0" applyFont="1" applyFill="1" applyBorder="1" applyAlignment="1">
      <alignment horizontal="center"/>
    </xf>
    <xf numFmtId="0" fontId="10" fillId="3" borderId="18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/>
    </xf>
    <xf numFmtId="0" fontId="10" fillId="3" borderId="19" xfId="0" applyFont="1" applyFill="1" applyBorder="1" applyAlignment="1">
      <alignment horizontal="center"/>
    </xf>
    <xf numFmtId="43" fontId="5" fillId="3" borderId="20" xfId="1" applyFont="1" applyFill="1" applyBorder="1" applyAlignment="1">
      <alignment horizontal="center" vertical="center"/>
    </xf>
    <xf numFmtId="0" fontId="5" fillId="3" borderId="21" xfId="0" applyFont="1" applyFill="1" applyBorder="1"/>
    <xf numFmtId="43" fontId="5" fillId="3" borderId="21" xfId="1" applyFont="1" applyFill="1" applyBorder="1" applyAlignment="1">
      <alignment horizontal="center" vertical="center"/>
    </xf>
    <xf numFmtId="4" fontId="5" fillId="3" borderId="21" xfId="2" applyNumberFormat="1" applyFont="1" applyFill="1" applyBorder="1" applyAlignment="1">
      <alignment horizontal="center" vertical="center"/>
    </xf>
    <xf numFmtId="43" fontId="5" fillId="3" borderId="22" xfId="1" applyFont="1" applyFill="1" applyBorder="1" applyAlignment="1">
      <alignment horizontal="center" vertical="center"/>
    </xf>
    <xf numFmtId="43" fontId="5" fillId="3" borderId="24" xfId="1" applyFont="1" applyFill="1" applyBorder="1" applyAlignment="1">
      <alignment horizontal="center" vertical="center"/>
    </xf>
    <xf numFmtId="43" fontId="5" fillId="3" borderId="24" xfId="1" applyFont="1" applyFill="1" applyBorder="1" applyAlignment="1">
      <alignment horizontal="left" vertical="center"/>
    </xf>
    <xf numFmtId="43" fontId="5" fillId="3" borderId="23" xfId="1" applyFont="1" applyFill="1" applyBorder="1" applyAlignment="1">
      <alignment horizontal="center" vertical="center"/>
    </xf>
    <xf numFmtId="43" fontId="5" fillId="3" borderId="18" xfId="1" applyFont="1" applyFill="1" applyBorder="1" applyAlignment="1">
      <alignment horizontal="center" vertical="center"/>
    </xf>
    <xf numFmtId="43" fontId="5" fillId="3" borderId="1" xfId="1" applyFont="1" applyFill="1" applyBorder="1" applyAlignment="1">
      <alignment horizontal="center" vertical="center"/>
    </xf>
    <xf numFmtId="43" fontId="6" fillId="2" borderId="1" xfId="1" applyFont="1" applyFill="1" applyBorder="1" applyAlignment="1">
      <alignment horizontal="left" vertical="center"/>
    </xf>
    <xf numFmtId="43" fontId="6" fillId="3" borderId="1" xfId="1" applyFont="1" applyFill="1" applyBorder="1" applyAlignment="1">
      <alignment horizontal="center" vertical="center"/>
    </xf>
    <xf numFmtId="43" fontId="5" fillId="3" borderId="19" xfId="1" applyFont="1" applyFill="1" applyBorder="1" applyAlignment="1">
      <alignment horizontal="center" vertical="center"/>
    </xf>
    <xf numFmtId="0" fontId="5" fillId="3" borderId="20" xfId="0" applyFont="1" applyFill="1" applyBorder="1"/>
    <xf numFmtId="0" fontId="5" fillId="3" borderId="21" xfId="0" applyFont="1" applyFill="1" applyBorder="1" applyAlignment="1">
      <alignment horizontal="left"/>
    </xf>
    <xf numFmtId="0" fontId="6" fillId="2" borderId="20" xfId="0" applyFont="1" applyFill="1" applyBorder="1" applyAlignment="1"/>
    <xf numFmtId="0" fontId="5" fillId="3" borderId="22" xfId="0" applyFont="1" applyFill="1" applyBorder="1" applyAlignment="1">
      <alignment horizontal="left"/>
    </xf>
    <xf numFmtId="0" fontId="5" fillId="3" borderId="24" xfId="0" applyFont="1" applyFill="1" applyBorder="1" applyAlignment="1">
      <alignment horizontal="left"/>
    </xf>
    <xf numFmtId="0" fontId="5" fillId="3" borderId="24" xfId="0" applyFont="1" applyFill="1" applyBorder="1"/>
    <xf numFmtId="10" fontId="5" fillId="3" borderId="18" xfId="2" applyNumberFormat="1" applyFont="1" applyFill="1" applyBorder="1" applyAlignment="1">
      <alignment horizontal="center" vertical="center"/>
    </xf>
    <xf numFmtId="10" fontId="5" fillId="3" borderId="1" xfId="2" applyNumberFormat="1" applyFont="1" applyFill="1" applyBorder="1" applyAlignment="1">
      <alignment horizontal="center" vertical="center"/>
    </xf>
    <xf numFmtId="10" fontId="6" fillId="2" borderId="1" xfId="2" applyNumberFormat="1" applyFont="1" applyFill="1" applyBorder="1" applyAlignment="1">
      <alignment horizontal="left" vertical="center"/>
    </xf>
    <xf numFmtId="10" fontId="5" fillId="2" borderId="1" xfId="2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vertical="center"/>
    </xf>
    <xf numFmtId="0" fontId="6" fillId="3" borderId="19" xfId="0" applyFont="1" applyFill="1" applyBorder="1" applyAlignment="1">
      <alignment vertical="center"/>
    </xf>
    <xf numFmtId="43" fontId="6" fillId="3" borderId="20" xfId="1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left"/>
    </xf>
    <xf numFmtId="0" fontId="5" fillId="3" borderId="23" xfId="0" applyFont="1" applyFill="1" applyBorder="1" applyAlignment="1">
      <alignment horizontal="left"/>
    </xf>
    <xf numFmtId="43" fontId="8" fillId="3" borderId="21" xfId="1" applyFont="1" applyFill="1" applyBorder="1" applyAlignment="1">
      <alignment horizontal="center" vertical="center"/>
    </xf>
    <xf numFmtId="0" fontId="5" fillId="2" borderId="0" xfId="0" applyFont="1" applyFill="1" applyBorder="1" applyAlignment="1"/>
    <xf numFmtId="43" fontId="8" fillId="0" borderId="0" xfId="0" applyNumberFormat="1" applyFont="1"/>
    <xf numFmtId="0" fontId="6" fillId="3" borderId="0" xfId="0" applyFont="1" applyFill="1" applyBorder="1" applyAlignment="1">
      <alignment vertical="center" wrapText="1"/>
    </xf>
    <xf numFmtId="0" fontId="5" fillId="2" borderId="25" xfId="0" applyFont="1" applyFill="1" applyBorder="1" applyAlignment="1">
      <alignment horizontal="left"/>
    </xf>
    <xf numFmtId="10" fontId="5" fillId="2" borderId="26" xfId="2" applyNumberFormat="1" applyFont="1" applyFill="1" applyBorder="1" applyAlignment="1">
      <alignment horizontal="center" vertical="center"/>
    </xf>
    <xf numFmtId="10" fontId="5" fillId="2" borderId="27" xfId="2" applyNumberFormat="1" applyFont="1" applyFill="1" applyBorder="1" applyAlignment="1">
      <alignment horizontal="center" vertical="center"/>
    </xf>
    <xf numFmtId="0" fontId="5" fillId="2" borderId="30" xfId="0" applyFont="1" applyFill="1" applyBorder="1" applyAlignment="1">
      <alignment horizontal="left"/>
    </xf>
    <xf numFmtId="10" fontId="5" fillId="2" borderId="31" xfId="2" applyNumberFormat="1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horizontal="left"/>
    </xf>
    <xf numFmtId="10" fontId="5" fillId="2" borderId="15" xfId="2" applyNumberFormat="1" applyFont="1" applyFill="1" applyBorder="1" applyAlignment="1">
      <alignment horizontal="right" vertical="center"/>
    </xf>
    <xf numFmtId="10" fontId="5" fillId="2" borderId="29" xfId="2" applyNumberFormat="1" applyFont="1" applyFill="1" applyBorder="1" applyAlignment="1">
      <alignment horizontal="right" vertical="center"/>
    </xf>
    <xf numFmtId="0" fontId="5" fillId="0" borderId="32" xfId="0" applyFont="1" applyFill="1" applyBorder="1" applyAlignment="1">
      <alignment horizontal="left"/>
    </xf>
    <xf numFmtId="0" fontId="5" fillId="2" borderId="32" xfId="0" applyFont="1" applyFill="1" applyBorder="1" applyAlignment="1"/>
    <xf numFmtId="1" fontId="5" fillId="2" borderId="34" xfId="0" quotePrefix="1" applyNumberFormat="1" applyFont="1" applyFill="1" applyBorder="1" applyAlignment="1">
      <alignment horizontal="center" vertical="center"/>
    </xf>
    <xf numFmtId="0" fontId="5" fillId="0" borderId="34" xfId="0" applyFont="1" applyFill="1" applyBorder="1" applyAlignment="1">
      <alignment horizontal="center" vertical="center"/>
    </xf>
    <xf numFmtId="0" fontId="5" fillId="2" borderId="34" xfId="0" applyFont="1" applyFill="1" applyBorder="1" applyAlignment="1">
      <alignment horizontal="left"/>
    </xf>
    <xf numFmtId="0" fontId="5" fillId="0" borderId="34" xfId="0" applyFont="1" applyFill="1" applyBorder="1" applyAlignment="1">
      <alignment horizontal="right"/>
    </xf>
    <xf numFmtId="0" fontId="5" fillId="0" borderId="34" xfId="0" applyFont="1" applyFill="1" applyBorder="1" applyAlignment="1">
      <alignment horizontal="left"/>
    </xf>
    <xf numFmtId="0" fontId="5" fillId="2" borderId="28" xfId="0" applyFont="1" applyFill="1" applyBorder="1" applyAlignment="1"/>
    <xf numFmtId="0" fontId="5" fillId="0" borderId="28" xfId="0" applyFont="1" applyFill="1" applyBorder="1" applyAlignment="1">
      <alignment horizontal="left"/>
    </xf>
    <xf numFmtId="0" fontId="5" fillId="2" borderId="17" xfId="0" applyFont="1" applyFill="1" applyBorder="1" applyAlignment="1"/>
    <xf numFmtId="167" fontId="5" fillId="4" borderId="17" xfId="2" applyNumberFormat="1" applyFont="1" applyFill="1" applyBorder="1" applyAlignment="1">
      <alignment horizontal="center" vertical="center"/>
    </xf>
    <xf numFmtId="10" fontId="9" fillId="4" borderId="17" xfId="2" applyNumberFormat="1" applyFont="1" applyFill="1" applyBorder="1" applyAlignment="1">
      <alignment horizontal="center" vertical="center"/>
    </xf>
    <xf numFmtId="0" fontId="5" fillId="0" borderId="6" xfId="0" applyFont="1" applyFill="1" applyBorder="1" applyAlignment="1"/>
    <xf numFmtId="0" fontId="5" fillId="0" borderId="34" xfId="0" applyFont="1" applyFill="1" applyBorder="1" applyAlignment="1"/>
    <xf numFmtId="43" fontId="5" fillId="2" borderId="35" xfId="1" applyFont="1" applyFill="1" applyBorder="1" applyAlignment="1">
      <alignment horizontal="center" vertical="center"/>
    </xf>
    <xf numFmtId="43" fontId="5" fillId="2" borderId="36" xfId="1" applyFont="1" applyFill="1" applyBorder="1" applyAlignment="1">
      <alignment horizontal="center" vertical="center"/>
    </xf>
    <xf numFmtId="43" fontId="5" fillId="2" borderId="17" xfId="1" applyFont="1" applyFill="1" applyBorder="1" applyAlignment="1">
      <alignment horizontal="center" vertical="center"/>
    </xf>
    <xf numFmtId="0" fontId="5" fillId="2" borderId="15" xfId="0" applyFont="1" applyFill="1" applyBorder="1" applyAlignment="1"/>
    <xf numFmtId="0" fontId="5" fillId="0" borderId="29" xfId="0" applyFont="1" applyFill="1" applyBorder="1" applyAlignment="1"/>
    <xf numFmtId="43" fontId="5" fillId="2" borderId="6" xfId="1" applyFont="1" applyFill="1" applyBorder="1" applyAlignment="1">
      <alignment vertical="center"/>
    </xf>
    <xf numFmtId="1" fontId="5" fillId="4" borderId="34" xfId="1" quotePrefix="1" applyNumberFormat="1" applyFont="1" applyFill="1" applyBorder="1" applyAlignment="1">
      <alignment vertical="center"/>
    </xf>
    <xf numFmtId="0" fontId="5" fillId="0" borderId="16" xfId="0" applyFont="1" applyBorder="1"/>
    <xf numFmtId="0" fontId="5" fillId="0" borderId="34" xfId="0" applyFont="1" applyBorder="1"/>
    <xf numFmtId="0" fontId="5" fillId="0" borderId="33" xfId="0" applyFont="1" applyBorder="1"/>
    <xf numFmtId="0" fontId="5" fillId="2" borderId="17" xfId="0" applyFont="1" applyFill="1" applyBorder="1" applyAlignment="1">
      <alignment horizontal="right"/>
    </xf>
    <xf numFmtId="0" fontId="5" fillId="0" borderId="17" xfId="0" applyFont="1" applyFill="1" applyBorder="1" applyAlignment="1">
      <alignment horizontal="left"/>
    </xf>
    <xf numFmtId="0" fontId="5" fillId="0" borderId="17" xfId="0" applyFont="1" applyBorder="1"/>
    <xf numFmtId="0" fontId="5" fillId="2" borderId="30" xfId="0" applyFont="1" applyFill="1" applyBorder="1" applyAlignment="1"/>
    <xf numFmtId="0" fontId="5" fillId="2" borderId="31" xfId="0" applyFont="1" applyFill="1" applyBorder="1" applyAlignment="1"/>
    <xf numFmtId="4" fontId="6" fillId="3" borderId="0" xfId="0" applyNumberFormat="1" applyFont="1" applyFill="1" applyBorder="1" applyAlignment="1"/>
    <xf numFmtId="43" fontId="5" fillId="3" borderId="30" xfId="1" applyFont="1" applyFill="1" applyBorder="1" applyAlignment="1">
      <alignment vertical="center"/>
    </xf>
    <xf numFmtId="4" fontId="5" fillId="3" borderId="0" xfId="2" applyNumberFormat="1" applyFont="1" applyFill="1" applyBorder="1" applyAlignment="1">
      <alignment vertical="center"/>
    </xf>
    <xf numFmtId="0" fontId="26" fillId="0" borderId="0" xfId="0" applyFont="1"/>
    <xf numFmtId="164" fontId="5" fillId="2" borderId="17" xfId="1" applyNumberFormat="1" applyFont="1" applyFill="1" applyBorder="1" applyAlignment="1">
      <alignment vertical="center"/>
    </xf>
    <xf numFmtId="10" fontId="5" fillId="2" borderId="37" xfId="2" applyNumberFormat="1" applyFont="1" applyFill="1" applyBorder="1" applyAlignment="1">
      <alignment horizontal="center" vertical="center"/>
    </xf>
    <xf numFmtId="43" fontId="5" fillId="2" borderId="17" xfId="1" applyFont="1" applyFill="1" applyBorder="1" applyAlignment="1">
      <alignment vertical="center"/>
    </xf>
    <xf numFmtId="0" fontId="14" fillId="2" borderId="14" xfId="0" applyFont="1" applyFill="1" applyBorder="1" applyAlignment="1">
      <alignment vertical="center"/>
    </xf>
    <xf numFmtId="0" fontId="10" fillId="2" borderId="10" xfId="0" applyFont="1" applyFill="1" applyBorder="1" applyAlignment="1">
      <alignment horizontal="center"/>
    </xf>
    <xf numFmtId="164" fontId="19" fillId="3" borderId="7" xfId="1" applyNumberFormat="1" applyFont="1" applyFill="1" applyBorder="1" applyAlignment="1">
      <alignment horizontal="left" vertical="center"/>
    </xf>
    <xf numFmtId="164" fontId="6" fillId="3" borderId="7" xfId="1" applyNumberFormat="1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10" fillId="2" borderId="12" xfId="0" applyFont="1" applyFill="1" applyBorder="1" applyAlignment="1">
      <alignment horizontal="center"/>
    </xf>
    <xf numFmtId="0" fontId="8" fillId="2" borderId="9" xfId="0" applyFont="1" applyFill="1" applyBorder="1"/>
    <xf numFmtId="43" fontId="7" fillId="2" borderId="14" xfId="1" applyFont="1" applyFill="1" applyBorder="1" applyAlignment="1">
      <alignment horizontal="center" vertical="center"/>
    </xf>
    <xf numFmtId="0" fontId="8" fillId="2" borderId="8" xfId="0" applyFont="1" applyFill="1" applyBorder="1"/>
    <xf numFmtId="0" fontId="12" fillId="2" borderId="11" xfId="0" applyFont="1" applyFill="1" applyBorder="1" applyAlignment="1">
      <alignment horizontal="center"/>
    </xf>
    <xf numFmtId="43" fontId="8" fillId="2" borderId="13" xfId="1" applyFont="1" applyFill="1" applyBorder="1"/>
    <xf numFmtId="0" fontId="16" fillId="2" borderId="0" xfId="3" applyFont="1" applyFill="1" applyAlignment="1">
      <alignment horizontal="left" vertical="center"/>
    </xf>
    <xf numFmtId="43" fontId="5" fillId="2" borderId="0" xfId="1" applyFont="1" applyFill="1" applyBorder="1" applyAlignment="1">
      <alignment horizontal="left"/>
    </xf>
    <xf numFmtId="3" fontId="8" fillId="4" borderId="14" xfId="1" applyNumberFormat="1" applyFont="1" applyFill="1" applyBorder="1" applyAlignment="1">
      <alignment horizontal="center" vertical="center"/>
    </xf>
    <xf numFmtId="43" fontId="5" fillId="2" borderId="34" xfId="1" applyFont="1" applyFill="1" applyBorder="1" applyAlignment="1">
      <alignment vertical="center"/>
    </xf>
    <xf numFmtId="0" fontId="5" fillId="2" borderId="29" xfId="0" applyFont="1" applyFill="1" applyBorder="1" applyAlignment="1"/>
    <xf numFmtId="14" fontId="17" fillId="2" borderId="0" xfId="1" applyNumberFormat="1" applyFont="1" applyFill="1" applyBorder="1" applyAlignment="1">
      <alignment horizontal="left"/>
    </xf>
    <xf numFmtId="0" fontId="28" fillId="2" borderId="13" xfId="0" applyFont="1" applyFill="1" applyBorder="1" applyAlignment="1">
      <alignment horizontal="left"/>
    </xf>
    <xf numFmtId="4" fontId="8" fillId="0" borderId="0" xfId="0" applyNumberFormat="1" applyFont="1"/>
    <xf numFmtId="10" fontId="8" fillId="0" borderId="0" xfId="0" applyNumberFormat="1" applyFont="1"/>
    <xf numFmtId="43" fontId="17" fillId="3" borderId="0" xfId="0" applyNumberFormat="1" applyFont="1" applyFill="1" applyBorder="1"/>
    <xf numFmtId="43" fontId="5" fillId="2" borderId="0" xfId="2" applyNumberFormat="1" applyFont="1" applyFill="1" applyBorder="1" applyAlignment="1">
      <alignment horizontal="center" vertical="center"/>
    </xf>
    <xf numFmtId="0" fontId="31" fillId="2" borderId="0" xfId="0" applyFont="1" applyFill="1"/>
    <xf numFmtId="0" fontId="31" fillId="3" borderId="0" xfId="0" applyFont="1" applyFill="1"/>
    <xf numFmtId="43" fontId="8" fillId="3" borderId="0" xfId="0" applyNumberFormat="1" applyFont="1" applyFill="1"/>
    <xf numFmtId="43" fontId="6" fillId="3" borderId="0" xfId="0" applyNumberFormat="1" applyFont="1" applyFill="1" applyBorder="1" applyAlignment="1">
      <alignment vertical="center" wrapText="1"/>
    </xf>
    <xf numFmtId="43" fontId="8" fillId="3" borderId="0" xfId="2" applyNumberFormat="1" applyFont="1" applyFill="1"/>
    <xf numFmtId="4" fontId="19" fillId="4" borderId="6" xfId="1" quotePrefix="1" applyNumberFormat="1" applyFont="1" applyFill="1" applyBorder="1" applyAlignment="1">
      <alignment horizontal="center" vertical="center"/>
    </xf>
    <xf numFmtId="4" fontId="19" fillId="4" borderId="34" xfId="1" quotePrefix="1" applyNumberFormat="1" applyFont="1" applyFill="1" applyBorder="1" applyAlignment="1">
      <alignment horizontal="center" vertical="center"/>
    </xf>
    <xf numFmtId="4" fontId="6" fillId="3" borderId="28" xfId="0" applyNumberFormat="1" applyFont="1" applyFill="1" applyBorder="1" applyAlignment="1">
      <alignment horizontal="center"/>
    </xf>
    <xf numFmtId="4" fontId="6" fillId="3" borderId="29" xfId="0" applyNumberFormat="1" applyFont="1" applyFill="1" applyBorder="1" applyAlignment="1">
      <alignment horizontal="center"/>
    </xf>
    <xf numFmtId="0" fontId="14" fillId="4" borderId="2" xfId="0" applyFont="1" applyFill="1" applyBorder="1" applyAlignment="1">
      <alignment horizontal="center" vertical="center"/>
    </xf>
    <xf numFmtId="0" fontId="14" fillId="4" borderId="3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/>
    </xf>
    <xf numFmtId="0" fontId="7" fillId="0" borderId="9" xfId="0" applyFont="1" applyBorder="1" applyAlignment="1">
      <alignment horizontal="left"/>
    </xf>
    <xf numFmtId="0" fontId="7" fillId="0" borderId="14" xfId="0" applyFont="1" applyBorder="1" applyAlignment="1">
      <alignment horizontal="left"/>
    </xf>
    <xf numFmtId="0" fontId="17" fillId="2" borderId="7" xfId="0" applyNumberFormat="1" applyFont="1" applyFill="1" applyBorder="1" applyAlignment="1">
      <alignment horizontal="left"/>
    </xf>
    <xf numFmtId="0" fontId="17" fillId="2" borderId="11" xfId="0" applyNumberFormat="1" applyFont="1" applyFill="1" applyBorder="1" applyAlignment="1">
      <alignment horizontal="left"/>
    </xf>
    <xf numFmtId="43" fontId="5" fillId="2" borderId="25" xfId="1" applyFont="1" applyFill="1" applyBorder="1" applyAlignment="1">
      <alignment horizontal="center" vertical="center"/>
    </xf>
    <xf numFmtId="43" fontId="5" fillId="2" borderId="27" xfId="1" applyFont="1" applyFill="1" applyBorder="1" applyAlignment="1">
      <alignment horizontal="center" vertical="center"/>
    </xf>
    <xf numFmtId="14" fontId="8" fillId="0" borderId="0" xfId="0" applyNumberFormat="1" applyFont="1" applyAlignment="1">
      <alignment horizontal="center"/>
    </xf>
    <xf numFmtId="9" fontId="5" fillId="4" borderId="32" xfId="2" applyFont="1" applyFill="1" applyBorder="1" applyAlignment="1">
      <alignment horizontal="center" vertical="center"/>
    </xf>
    <xf numFmtId="9" fontId="5" fillId="4" borderId="34" xfId="2" applyFont="1" applyFill="1" applyBorder="1" applyAlignment="1">
      <alignment horizontal="center" vertical="center"/>
    </xf>
    <xf numFmtId="4" fontId="5" fillId="4" borderId="17" xfId="1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43" fontId="5" fillId="2" borderId="6" xfId="1" quotePrefix="1" applyFont="1" applyFill="1" applyBorder="1" applyAlignment="1">
      <alignment horizontal="center" vertical="center"/>
    </xf>
    <xf numFmtId="43" fontId="5" fillId="2" borderId="34" xfId="1" quotePrefix="1" applyFont="1" applyFill="1" applyBorder="1" applyAlignment="1">
      <alignment horizontal="center" vertical="center"/>
    </xf>
    <xf numFmtId="43" fontId="5" fillId="4" borderId="6" xfId="1" quotePrefix="1" applyFont="1" applyFill="1" applyBorder="1" applyAlignment="1">
      <alignment horizontal="center" vertical="center"/>
    </xf>
    <xf numFmtId="43" fontId="5" fillId="4" borderId="34" xfId="1" quotePrefix="1" applyFont="1" applyFill="1" applyBorder="1" applyAlignment="1">
      <alignment horizontal="center" vertical="center"/>
    </xf>
    <xf numFmtId="43" fontId="5" fillId="2" borderId="16" xfId="1" applyFont="1" applyFill="1" applyBorder="1" applyAlignment="1">
      <alignment horizontal="left" vertical="center"/>
    </xf>
    <xf numFmtId="43" fontId="5" fillId="2" borderId="33" xfId="1" applyFont="1" applyFill="1" applyBorder="1" applyAlignment="1">
      <alignment horizontal="left" vertical="center"/>
    </xf>
    <xf numFmtId="43" fontId="24" fillId="4" borderId="6" xfId="1" quotePrefix="1" applyFont="1" applyFill="1" applyBorder="1" applyAlignment="1">
      <alignment horizontal="center" vertical="center"/>
    </xf>
    <xf numFmtId="43" fontId="24" fillId="4" borderId="34" xfId="1" quotePrefix="1" applyFont="1" applyFill="1" applyBorder="1" applyAlignment="1">
      <alignment horizontal="center" vertical="center"/>
    </xf>
    <xf numFmtId="43" fontId="9" fillId="4" borderId="17" xfId="1" quotePrefix="1" applyFont="1" applyFill="1" applyBorder="1" applyAlignment="1">
      <alignment horizontal="center" vertical="center"/>
    </xf>
    <xf numFmtId="43" fontId="24" fillId="4" borderId="17" xfId="1" quotePrefix="1" applyFont="1" applyFill="1" applyBorder="1" applyAlignment="1">
      <alignment horizontal="center" vertical="center"/>
    </xf>
    <xf numFmtId="43" fontId="24" fillId="4" borderId="6" xfId="1" quotePrefix="1" applyFont="1" applyFill="1" applyBorder="1" applyAlignment="1">
      <alignment horizontal="center"/>
    </xf>
    <xf numFmtId="43" fontId="24" fillId="4" borderId="34" xfId="1" quotePrefix="1" applyFont="1" applyFill="1" applyBorder="1" applyAlignment="1">
      <alignment horizontal="center"/>
    </xf>
    <xf numFmtId="0" fontId="25" fillId="2" borderId="0" xfId="3" applyFont="1" applyFill="1" applyAlignment="1">
      <alignment horizontal="center" vertical="center"/>
    </xf>
    <xf numFmtId="4" fontId="9" fillId="4" borderId="6" xfId="1" quotePrefix="1" applyNumberFormat="1" applyFont="1" applyFill="1" applyBorder="1" applyAlignment="1">
      <alignment horizontal="center" vertical="center"/>
    </xf>
    <xf numFmtId="4" fontId="9" fillId="4" borderId="34" xfId="1" quotePrefix="1" applyNumberFormat="1" applyFont="1" applyFill="1" applyBorder="1" applyAlignment="1">
      <alignment horizontal="center" vertical="center"/>
    </xf>
    <xf numFmtId="4" fontId="9" fillId="4" borderId="6" xfId="1" quotePrefix="1" applyNumberFormat="1" applyFont="1" applyFill="1" applyBorder="1" applyAlignment="1" applyProtection="1">
      <alignment horizontal="center" vertical="center"/>
    </xf>
    <xf numFmtId="4" fontId="9" fillId="4" borderId="34" xfId="1" quotePrefix="1" applyNumberFormat="1" applyFont="1" applyFill="1" applyBorder="1" applyAlignment="1" applyProtection="1">
      <alignment horizontal="center" vertical="center"/>
    </xf>
    <xf numFmtId="0" fontId="5" fillId="0" borderId="32" xfId="0" applyFont="1" applyFill="1" applyBorder="1" applyAlignment="1">
      <alignment horizontal="left"/>
    </xf>
    <xf numFmtId="0" fontId="5" fillId="0" borderId="6" xfId="0" applyFont="1" applyFill="1" applyBorder="1" applyAlignment="1">
      <alignment horizontal="left"/>
    </xf>
    <xf numFmtId="0" fontId="5" fillId="0" borderId="34" xfId="0" applyFont="1" applyFill="1" applyBorder="1" applyAlignment="1">
      <alignment horizontal="left"/>
    </xf>
    <xf numFmtId="168" fontId="5" fillId="2" borderId="25" xfId="1" applyNumberFormat="1" applyFont="1" applyFill="1" applyBorder="1" applyAlignment="1">
      <alignment horizontal="left" vertical="center"/>
    </xf>
    <xf numFmtId="168" fontId="5" fillId="2" borderId="26" xfId="1" applyNumberFormat="1" applyFont="1" applyFill="1" applyBorder="1" applyAlignment="1">
      <alignment horizontal="left" vertical="center"/>
    </xf>
    <xf numFmtId="168" fontId="5" fillId="2" borderId="27" xfId="1" applyNumberFormat="1" applyFont="1" applyFill="1" applyBorder="1" applyAlignment="1">
      <alignment horizontal="left" vertical="center"/>
    </xf>
    <xf numFmtId="0" fontId="5" fillId="2" borderId="28" xfId="0" applyFont="1" applyFill="1" applyBorder="1" applyAlignment="1">
      <alignment horizontal="left"/>
    </xf>
    <xf numFmtId="0" fontId="5" fillId="2" borderId="15" xfId="0" applyFont="1" applyFill="1" applyBorder="1" applyAlignment="1">
      <alignment horizontal="left"/>
    </xf>
    <xf numFmtId="0" fontId="5" fillId="2" borderId="29" xfId="0" applyFont="1" applyFill="1" applyBorder="1" applyAlignment="1">
      <alignment horizontal="left"/>
    </xf>
    <xf numFmtId="43" fontId="9" fillId="4" borderId="6" xfId="1" quotePrefix="1" applyFont="1" applyFill="1" applyBorder="1" applyAlignment="1">
      <alignment horizontal="center" vertical="center"/>
    </xf>
    <xf numFmtId="43" fontId="9" fillId="4" borderId="34" xfId="1" quotePrefix="1" applyFont="1" applyFill="1" applyBorder="1" applyAlignment="1">
      <alignment horizontal="center" vertical="center"/>
    </xf>
    <xf numFmtId="43" fontId="5" fillId="4" borderId="6" xfId="1" applyFont="1" applyFill="1" applyBorder="1" applyAlignment="1">
      <alignment horizontal="center" vertical="center"/>
    </xf>
    <xf numFmtId="43" fontId="5" fillId="4" borderId="34" xfId="1" applyFont="1" applyFill="1" applyBorder="1" applyAlignment="1">
      <alignment horizontal="center" vertical="center"/>
    </xf>
    <xf numFmtId="43" fontId="5" fillId="2" borderId="28" xfId="1" applyFont="1" applyFill="1" applyBorder="1" applyAlignment="1">
      <alignment horizontal="center" vertical="center"/>
    </xf>
    <xf numFmtId="43" fontId="5" fillId="2" borderId="29" xfId="1" applyFont="1" applyFill="1" applyBorder="1" applyAlignment="1">
      <alignment horizontal="center" vertical="center"/>
    </xf>
    <xf numFmtId="0" fontId="27" fillId="2" borderId="17" xfId="0" applyFont="1" applyFill="1" applyBorder="1" applyAlignment="1">
      <alignment horizontal="center" wrapText="1"/>
    </xf>
    <xf numFmtId="10" fontId="6" fillId="2" borderId="38" xfId="2" applyNumberFormat="1" applyFont="1" applyFill="1" applyBorder="1" applyAlignment="1">
      <alignment horizontal="center" vertical="center"/>
    </xf>
    <xf numFmtId="10" fontId="6" fillId="2" borderId="39" xfId="2" applyNumberFormat="1" applyFont="1" applyFill="1" applyBorder="1" applyAlignment="1">
      <alignment horizontal="center" vertical="center"/>
    </xf>
    <xf numFmtId="4" fontId="5" fillId="2" borderId="25" xfId="2" applyNumberFormat="1" applyFont="1" applyFill="1" applyBorder="1" applyAlignment="1">
      <alignment horizontal="center" vertical="center"/>
    </xf>
    <xf numFmtId="4" fontId="5" fillId="2" borderId="27" xfId="2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3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182880</xdr:colOff>
      <xdr:row>1</xdr:row>
      <xdr:rowOff>106680</xdr:rowOff>
    </xdr:from>
    <xdr:to>
      <xdr:col>11</xdr:col>
      <xdr:colOff>213360</xdr:colOff>
      <xdr:row>2</xdr:row>
      <xdr:rowOff>190500</xdr:rowOff>
    </xdr:to>
    <xdr:sp macro="[0]!crédit" textlink="">
      <xdr:nvSpPr>
        <xdr:cNvPr id="2" name="Rounded Rectangle 1"/>
        <xdr:cNvSpPr/>
      </xdr:nvSpPr>
      <xdr:spPr>
        <a:xfrm>
          <a:off x="5935980" y="373380"/>
          <a:ext cx="982980" cy="4419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5" Type="http://schemas.openxmlformats.org/officeDocument/2006/relationships/control" Target="../activeX/activeX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R73"/>
  <sheetViews>
    <sheetView tabSelected="1" view="pageBreakPreview" topLeftCell="A37" zoomScaleNormal="70" zoomScaleSheetLayoutView="100" workbookViewId="0">
      <selection activeCell="L42" sqref="L42"/>
    </sheetView>
  </sheetViews>
  <sheetFormatPr baseColWidth="10" defaultColWidth="11.25" defaultRowHeight="18"/>
  <cols>
    <col min="1" max="1" width="0.875" style="17" customWidth="1"/>
    <col min="2" max="2" width="1.625" style="33" customWidth="1"/>
    <col min="3" max="3" width="8.375" style="18" customWidth="1"/>
    <col min="4" max="4" width="1.25" style="18" customWidth="1"/>
    <col min="5" max="5" width="13.375" style="21" customWidth="1"/>
    <col min="6" max="6" width="15.5" style="18" customWidth="1"/>
    <col min="7" max="7" width="12.875" style="18" customWidth="1"/>
    <col min="8" max="8" width="8.375" style="18" customWidth="1"/>
    <col min="9" max="9" width="12.125" style="18" customWidth="1"/>
    <col min="10" max="10" width="1.125" style="18" customWidth="1"/>
    <col min="11" max="11" width="12.5" style="18" customWidth="1"/>
    <col min="12" max="12" width="6.75" style="18" customWidth="1"/>
    <col min="13" max="13" width="0.625" style="33" customWidth="1"/>
    <col min="14" max="14" width="2.875" style="188" customWidth="1"/>
    <col min="15" max="15" width="19" style="20" bestFit="1" customWidth="1"/>
    <col min="16" max="16" width="18.25" style="20" bestFit="1" customWidth="1"/>
    <col min="17" max="17" width="16.875" style="20" bestFit="1" customWidth="1"/>
    <col min="18" max="16384" width="11.25" style="20"/>
  </cols>
  <sheetData>
    <row r="1" spans="1:14" s="161" customFormat="1" ht="20.25">
      <c r="A1" s="225" t="s">
        <v>6</v>
      </c>
      <c r="B1" s="225"/>
      <c r="C1" s="225"/>
      <c r="D1" s="225"/>
      <c r="E1" s="225"/>
      <c r="F1" s="225"/>
      <c r="G1" s="225"/>
      <c r="H1" s="225"/>
      <c r="I1" s="225"/>
      <c r="J1" s="225"/>
      <c r="K1" s="225"/>
      <c r="L1" s="225"/>
      <c r="M1" s="225"/>
      <c r="N1" s="188"/>
    </row>
    <row r="2" spans="1:14" s="4" customFormat="1" ht="28.5" customHeight="1">
      <c r="A2" s="1"/>
      <c r="B2" s="177"/>
      <c r="C2" s="1"/>
      <c r="D2" s="2"/>
      <c r="E2" s="3"/>
      <c r="F2" s="2"/>
      <c r="G2" s="178"/>
      <c r="H2" s="2"/>
      <c r="I2" s="2"/>
      <c r="J2" s="2"/>
      <c r="K2" s="2"/>
      <c r="L2" s="2"/>
      <c r="M2" s="7"/>
      <c r="N2" s="188"/>
    </row>
    <row r="3" spans="1:14" s="4" customFormat="1" ht="23.25" customHeight="1">
      <c r="A3" s="1"/>
      <c r="B3" s="177"/>
      <c r="D3" s="2"/>
      <c r="E3" s="3"/>
      <c r="F3" s="2"/>
      <c r="G3" s="2"/>
      <c r="H3" s="2"/>
      <c r="I3" s="2"/>
      <c r="J3" s="2"/>
      <c r="K3" s="2"/>
      <c r="L3" s="2"/>
      <c r="M3" s="7"/>
      <c r="N3" s="188"/>
    </row>
    <row r="4" spans="1:14" s="73" customFormat="1" ht="5.45" customHeight="1" thickBot="1">
      <c r="A4" s="68"/>
      <c r="B4" s="68"/>
      <c r="C4" s="69"/>
      <c r="D4" s="70"/>
      <c r="E4" s="71"/>
      <c r="F4" s="70"/>
      <c r="G4" s="70"/>
      <c r="H4" s="70"/>
      <c r="I4" s="70"/>
      <c r="J4" s="70"/>
      <c r="K4" s="70"/>
      <c r="L4" s="70"/>
      <c r="M4" s="72"/>
      <c r="N4" s="188"/>
    </row>
    <row r="5" spans="1:14" ht="36" customHeight="1" thickBot="1">
      <c r="D5" s="75"/>
      <c r="E5" s="197" t="s">
        <v>18</v>
      </c>
      <c r="F5" s="198"/>
      <c r="G5" s="198"/>
      <c r="H5" s="198"/>
      <c r="I5" s="198"/>
      <c r="J5" s="199"/>
      <c r="K5" s="70"/>
      <c r="L5" s="70"/>
      <c r="M5" s="19"/>
    </row>
    <row r="6" spans="1:14" s="17" customFormat="1" ht="4.1500000000000004" customHeight="1" thickBot="1">
      <c r="C6" s="74"/>
      <c r="D6" s="74"/>
      <c r="E6" s="74"/>
      <c r="F6" s="74"/>
      <c r="G6" s="74"/>
      <c r="H6" s="74"/>
      <c r="I6" s="74"/>
      <c r="J6" s="74"/>
      <c r="K6" s="165"/>
      <c r="L6" s="37"/>
      <c r="M6" s="19"/>
      <c r="N6" s="188"/>
    </row>
    <row r="7" spans="1:14" s="17" customFormat="1" ht="19.149999999999999" customHeight="1">
      <c r="B7" s="22" t="s">
        <v>12</v>
      </c>
      <c r="C7" s="23"/>
      <c r="D7" s="23" t="s">
        <v>10</v>
      </c>
      <c r="E7" s="24" t="s">
        <v>28</v>
      </c>
      <c r="F7" s="45"/>
      <c r="G7" s="37"/>
      <c r="H7" s="22" t="s">
        <v>9</v>
      </c>
      <c r="I7" s="44"/>
      <c r="J7" s="23" t="s">
        <v>10</v>
      </c>
      <c r="K7" s="204" t="s">
        <v>46</v>
      </c>
      <c r="L7" s="204"/>
      <c r="M7" s="205"/>
      <c r="N7" s="188"/>
    </row>
    <row r="8" spans="1:14">
      <c r="B8" s="25" t="s">
        <v>7</v>
      </c>
      <c r="C8" s="26"/>
      <c r="D8" s="26" t="s">
        <v>10</v>
      </c>
      <c r="E8" s="27"/>
      <c r="F8" s="28"/>
      <c r="H8" s="52"/>
      <c r="I8" s="29"/>
      <c r="J8" s="29"/>
      <c r="K8" s="182" t="s">
        <v>45</v>
      </c>
      <c r="L8" s="182"/>
      <c r="M8" s="183"/>
    </row>
    <row r="9" spans="1:14" ht="18.75">
      <c r="B9" s="25" t="s">
        <v>8</v>
      </c>
      <c r="C9" s="26"/>
      <c r="D9" s="26" t="s">
        <v>10</v>
      </c>
      <c r="E9" s="27"/>
      <c r="F9" s="28"/>
      <c r="H9" s="200" t="s">
        <v>44</v>
      </c>
      <c r="I9" s="201"/>
      <c r="J9" s="29" t="s">
        <v>10</v>
      </c>
      <c r="K9" s="208">
        <v>28447</v>
      </c>
      <c r="L9" s="208"/>
      <c r="M9" s="50"/>
    </row>
    <row r="10" spans="1:14" ht="19.5" thickBot="1">
      <c r="B10" s="11" t="s">
        <v>11</v>
      </c>
      <c r="C10" s="39"/>
      <c r="D10" s="39" t="s">
        <v>10</v>
      </c>
      <c r="E10" s="31"/>
      <c r="F10" s="32"/>
      <c r="H10" s="202" t="s">
        <v>5</v>
      </c>
      <c r="I10" s="203"/>
      <c r="J10" s="30">
        <v>0</v>
      </c>
      <c r="K10" s="179">
        <v>41</v>
      </c>
      <c r="L10" s="53"/>
      <c r="M10" s="51"/>
    </row>
    <row r="11" spans="1:14" ht="5.45" customHeight="1" thickBot="1">
      <c r="B11" s="42"/>
      <c r="C11" s="29"/>
      <c r="D11" s="29"/>
      <c r="E11" s="27"/>
      <c r="F11" s="34"/>
      <c r="H11" s="15"/>
      <c r="I11" s="35"/>
      <c r="J11" s="43"/>
      <c r="K11" s="35"/>
      <c r="L11" s="38"/>
      <c r="M11" s="19"/>
    </row>
    <row r="12" spans="1:14" ht="18.75">
      <c r="B12" s="166"/>
      <c r="C12" s="167" t="s">
        <v>17</v>
      </c>
      <c r="D12" s="168"/>
      <c r="E12" s="169"/>
      <c r="F12" s="170"/>
      <c r="G12" s="170"/>
      <c r="H12" s="170"/>
      <c r="I12" s="170"/>
      <c r="J12" s="170"/>
      <c r="K12" s="170"/>
      <c r="L12" s="170"/>
      <c r="M12" s="175"/>
    </row>
    <row r="13" spans="1:14" ht="8.25" customHeight="1">
      <c r="B13" s="171"/>
      <c r="C13" s="86"/>
      <c r="D13" s="87"/>
      <c r="E13" s="87"/>
      <c r="F13" s="87"/>
      <c r="G13" s="87"/>
      <c r="H13" s="87"/>
      <c r="I13" s="87"/>
      <c r="J13" s="87"/>
      <c r="K13" s="87"/>
      <c r="L13" s="88"/>
      <c r="M13" s="50"/>
    </row>
    <row r="14" spans="1:14">
      <c r="B14" s="9"/>
      <c r="C14" s="89"/>
      <c r="D14" s="233" t="s">
        <v>43</v>
      </c>
      <c r="E14" s="234"/>
      <c r="F14" s="235"/>
      <c r="G14" s="84"/>
      <c r="H14" s="206">
        <v>10769200</v>
      </c>
      <c r="I14" s="207"/>
      <c r="J14" s="159"/>
      <c r="K14" s="48"/>
      <c r="L14" s="117"/>
      <c r="M14" s="176"/>
    </row>
    <row r="15" spans="1:14" ht="19.899999999999999" customHeight="1">
      <c r="B15" s="9"/>
      <c r="C15" s="89"/>
      <c r="D15" s="236" t="s">
        <v>42</v>
      </c>
      <c r="E15" s="237"/>
      <c r="F15" s="238"/>
      <c r="G15" s="84"/>
      <c r="H15" s="243">
        <v>1500000</v>
      </c>
      <c r="I15" s="244"/>
      <c r="J15" s="159"/>
      <c r="K15" s="245" t="s">
        <v>3</v>
      </c>
      <c r="L15" s="246">
        <v>6.5000000000000002E-2</v>
      </c>
      <c r="M15" s="176"/>
    </row>
    <row r="16" spans="1:14" ht="7.5" customHeight="1">
      <c r="B16" s="9"/>
      <c r="C16" s="89"/>
      <c r="D16" s="40"/>
      <c r="E16" s="40"/>
      <c r="F16" s="40"/>
      <c r="G16" s="40"/>
      <c r="H16" s="40"/>
      <c r="I16" s="40"/>
      <c r="J16" s="40"/>
      <c r="K16" s="245"/>
      <c r="L16" s="247"/>
      <c r="M16" s="176"/>
    </row>
    <row r="17" spans="2:18">
      <c r="B17" s="9"/>
      <c r="C17" s="89"/>
      <c r="D17" s="121" t="s">
        <v>33</v>
      </c>
      <c r="E17" s="122"/>
      <c r="F17" s="123"/>
      <c r="G17" s="58"/>
      <c r="H17" s="248">
        <v>60000</v>
      </c>
      <c r="I17" s="249"/>
      <c r="J17" s="160"/>
      <c r="K17" s="162" t="s">
        <v>0</v>
      </c>
      <c r="L17" s="163">
        <f>L15-L18</f>
        <v>6.0000000000000005E-2</v>
      </c>
      <c r="M17" s="176"/>
      <c r="O17" s="185"/>
    </row>
    <row r="18" spans="2:18">
      <c r="B18" s="9"/>
      <c r="C18" s="89"/>
      <c r="D18" s="124" t="s">
        <v>34</v>
      </c>
      <c r="E18" s="16"/>
      <c r="F18" s="125"/>
      <c r="G18" s="58"/>
      <c r="H18" s="156"/>
      <c r="I18" s="157"/>
      <c r="J18" s="55"/>
      <c r="K18" s="164" t="s">
        <v>48</v>
      </c>
      <c r="L18" s="163" t="s">
        <v>51</v>
      </c>
      <c r="M18" s="176"/>
    </row>
    <row r="19" spans="2:18">
      <c r="B19" s="9"/>
      <c r="C19" s="89"/>
      <c r="D19" s="126" t="s">
        <v>35</v>
      </c>
      <c r="E19" s="127"/>
      <c r="F19" s="128"/>
      <c r="G19" s="58"/>
      <c r="H19" s="195">
        <v>60000</v>
      </c>
      <c r="I19" s="196"/>
      <c r="J19" s="158"/>
      <c r="K19" s="78"/>
      <c r="L19" s="92"/>
      <c r="M19" s="176"/>
    </row>
    <row r="20" spans="2:18" ht="4.1500000000000004" customHeight="1">
      <c r="B20" s="9"/>
      <c r="C20" s="93"/>
      <c r="D20" s="94"/>
      <c r="E20" s="95"/>
      <c r="F20" s="94"/>
      <c r="G20" s="94"/>
      <c r="H20" s="94"/>
      <c r="I20" s="94"/>
      <c r="J20" s="94"/>
      <c r="K20" s="94"/>
      <c r="L20" s="96"/>
      <c r="M20" s="46"/>
    </row>
    <row r="21" spans="2:18">
      <c r="B21" s="9"/>
      <c r="C21" s="79" t="s">
        <v>16</v>
      </c>
      <c r="D21" s="80"/>
      <c r="E21" s="80"/>
      <c r="F21" s="10"/>
      <c r="G21" s="10"/>
      <c r="H21" s="10"/>
      <c r="I21" s="10"/>
      <c r="J21" s="10"/>
      <c r="K21" s="10"/>
      <c r="L21" s="10"/>
      <c r="M21" s="46"/>
    </row>
    <row r="22" spans="2:18">
      <c r="B22" s="9"/>
      <c r="C22" s="97"/>
      <c r="D22" s="98"/>
      <c r="E22" s="99" t="s">
        <v>19</v>
      </c>
      <c r="F22" s="6"/>
      <c r="G22" s="98"/>
      <c r="H22" s="100"/>
      <c r="I22" s="100"/>
      <c r="J22" s="100"/>
      <c r="K22" s="100"/>
      <c r="L22" s="101"/>
      <c r="M22" s="46"/>
      <c r="P22" s="119"/>
    </row>
    <row r="23" spans="2:18">
      <c r="B23" s="9"/>
      <c r="C23" s="102"/>
      <c r="D23" s="129" t="s">
        <v>4</v>
      </c>
      <c r="E23" s="13"/>
      <c r="F23" s="133"/>
      <c r="G23" s="131">
        <v>30</v>
      </c>
      <c r="H23" s="54"/>
      <c r="I23" s="54"/>
      <c r="J23" s="54"/>
      <c r="K23" s="54"/>
      <c r="L23" s="90"/>
      <c r="M23" s="46"/>
      <c r="O23" s="119"/>
    </row>
    <row r="24" spans="2:18">
      <c r="B24" s="9"/>
      <c r="C24" s="102"/>
      <c r="D24" s="130" t="s">
        <v>29</v>
      </c>
      <c r="E24" s="12"/>
      <c r="F24" s="134"/>
      <c r="G24" s="132" t="s">
        <v>50</v>
      </c>
      <c r="H24" s="54"/>
      <c r="I24" s="54"/>
      <c r="J24" s="54"/>
      <c r="K24" s="54"/>
      <c r="L24" s="90"/>
      <c r="M24" s="46"/>
      <c r="O24" s="187"/>
    </row>
    <row r="25" spans="2:18" s="36" customFormat="1" ht="3.75" customHeight="1">
      <c r="B25" s="9"/>
      <c r="C25" s="102"/>
      <c r="D25" s="55"/>
      <c r="E25" s="56"/>
      <c r="F25" s="56"/>
      <c r="G25" s="56"/>
      <c r="H25" s="54"/>
      <c r="I25" s="57"/>
      <c r="J25" s="57"/>
      <c r="K25" s="58"/>
      <c r="L25" s="103"/>
      <c r="M25" s="46"/>
      <c r="N25" s="189"/>
    </row>
    <row r="26" spans="2:18" s="36" customFormat="1">
      <c r="B26" s="9"/>
      <c r="C26" s="102"/>
      <c r="D26" s="129" t="s">
        <v>49</v>
      </c>
      <c r="E26" s="13"/>
      <c r="F26" s="135"/>
      <c r="G26" s="213">
        <v>7000000</v>
      </c>
      <c r="H26" s="213"/>
      <c r="I26" s="214"/>
      <c r="J26" s="58"/>
      <c r="K26" s="186"/>
      <c r="L26" s="90"/>
      <c r="M26" s="46"/>
      <c r="N26" s="189"/>
      <c r="O26" s="192"/>
    </row>
    <row r="27" spans="2:18" s="36" customFormat="1">
      <c r="B27" s="9"/>
      <c r="C27" s="102"/>
      <c r="D27" s="137" t="s">
        <v>38</v>
      </c>
      <c r="E27" s="13"/>
      <c r="F27" s="135"/>
      <c r="G27" s="215">
        <v>3769200</v>
      </c>
      <c r="H27" s="215"/>
      <c r="I27" s="216"/>
      <c r="J27" s="58"/>
      <c r="K27" s="58"/>
      <c r="L27" s="90"/>
      <c r="M27" s="46"/>
      <c r="N27" s="189"/>
      <c r="O27" s="190"/>
    </row>
    <row r="28" spans="2:18">
      <c r="B28" s="9"/>
      <c r="C28" s="102"/>
      <c r="D28" s="55"/>
      <c r="E28" s="55"/>
      <c r="F28" s="59" t="s">
        <v>37</v>
      </c>
      <c r="G28" s="8"/>
      <c r="H28" s="40"/>
      <c r="I28" s="40"/>
      <c r="J28" s="40"/>
      <c r="K28" s="60" t="s">
        <v>1</v>
      </c>
      <c r="L28" s="90"/>
      <c r="M28" s="46"/>
    </row>
    <row r="29" spans="2:18">
      <c r="B29" s="9"/>
      <c r="C29" s="102"/>
      <c r="D29" s="55"/>
      <c r="E29" s="55"/>
      <c r="F29" s="138" t="s">
        <v>23</v>
      </c>
      <c r="G29" s="139">
        <v>4.9800000000000001E-3</v>
      </c>
      <c r="H29" s="241">
        <v>34860</v>
      </c>
      <c r="I29" s="242"/>
      <c r="J29" s="40"/>
      <c r="K29" s="145" t="s">
        <v>2</v>
      </c>
      <c r="L29" s="90"/>
      <c r="M29" s="46"/>
      <c r="N29" s="188">
        <v>1</v>
      </c>
      <c r="O29" s="119">
        <f>G26</f>
        <v>7000000</v>
      </c>
      <c r="P29" s="119">
        <f>O29*$L$17/12</f>
        <v>35000.000000000007</v>
      </c>
    </row>
    <row r="30" spans="2:18">
      <c r="B30" s="9"/>
      <c r="C30" s="102"/>
      <c r="D30" s="55"/>
      <c r="E30" s="55"/>
      <c r="F30" s="138" t="s">
        <v>27</v>
      </c>
      <c r="G30" s="140">
        <v>5.0000000000000001E-3</v>
      </c>
      <c r="H30" s="239">
        <v>41650</v>
      </c>
      <c r="I30" s="240"/>
      <c r="J30" s="40"/>
      <c r="K30" s="144" t="s">
        <v>14</v>
      </c>
      <c r="L30" s="90"/>
      <c r="M30" s="46"/>
      <c r="N30" s="188">
        <v>2</v>
      </c>
      <c r="O30" s="119">
        <f>O29+P29</f>
        <v>7035000</v>
      </c>
      <c r="P30" s="119">
        <f t="shared" ref="P30:P34" si="0">O30*$L$17/12</f>
        <v>35175.000000000007</v>
      </c>
      <c r="Q30" s="184"/>
    </row>
    <row r="31" spans="2:18">
      <c r="B31" s="9"/>
      <c r="C31" s="104" t="s">
        <v>47</v>
      </c>
      <c r="D31" s="76"/>
      <c r="E31" s="5"/>
      <c r="F31" s="10"/>
      <c r="G31" s="61"/>
      <c r="H31" s="61"/>
      <c r="I31" s="58"/>
      <c r="J31" s="40"/>
      <c r="K31" s="58"/>
      <c r="L31" s="90"/>
      <c r="M31" s="46"/>
      <c r="N31" s="188">
        <v>3</v>
      </c>
      <c r="O31" s="119">
        <f>O30+P30</f>
        <v>7070175</v>
      </c>
      <c r="P31" s="119">
        <f t="shared" si="0"/>
        <v>35350.875000000007</v>
      </c>
    </row>
    <row r="32" spans="2:18" ht="17.45" customHeight="1">
      <c r="B32" s="9"/>
      <c r="C32" s="102"/>
      <c r="D32" s="129" t="s">
        <v>25</v>
      </c>
      <c r="E32" s="141"/>
      <c r="F32" s="142"/>
      <c r="G32" s="226"/>
      <c r="H32" s="227"/>
      <c r="I32" s="58"/>
      <c r="J32" s="120"/>
      <c r="K32" s="191"/>
      <c r="L32" s="90"/>
      <c r="M32" s="46"/>
      <c r="N32" s="188">
        <v>4</v>
      </c>
      <c r="O32" s="119">
        <f>O31+P31</f>
        <v>7105525.875</v>
      </c>
      <c r="P32" s="119">
        <f>O32*$L$17/12</f>
        <v>35527.629375000004</v>
      </c>
      <c r="Q32" s="193">
        <f>-PMT(L17/12,(G23*12-G24),O32)</f>
        <v>43130.869831566146</v>
      </c>
      <c r="R32" s="194"/>
    </row>
    <row r="33" spans="2:16">
      <c r="B33" s="9"/>
      <c r="C33" s="102"/>
      <c r="D33" s="230" t="s">
        <v>31</v>
      </c>
      <c r="E33" s="231"/>
      <c r="F33" s="232"/>
      <c r="G33" s="228">
        <v>3810850</v>
      </c>
      <c r="H33" s="229"/>
      <c r="I33" s="58"/>
      <c r="J33" s="212" t="s">
        <v>41</v>
      </c>
      <c r="K33" s="212"/>
      <c r="L33" s="90"/>
      <c r="M33" s="46"/>
      <c r="N33" s="188">
        <v>5</v>
      </c>
      <c r="O33" s="119">
        <f t="shared" ref="O33:O34" si="1">O32+P32</f>
        <v>7141053.5043749996</v>
      </c>
      <c r="P33" s="119">
        <f t="shared" si="0"/>
        <v>35705.267521875001</v>
      </c>
    </row>
    <row r="34" spans="2:16">
      <c r="B34" s="9"/>
      <c r="C34" s="102"/>
      <c r="D34" s="230" t="s">
        <v>26</v>
      </c>
      <c r="E34" s="231"/>
      <c r="F34" s="232"/>
      <c r="G34" s="193">
        <v>0</v>
      </c>
      <c r="H34" s="194"/>
      <c r="I34" s="58"/>
      <c r="J34" s="209">
        <v>0</v>
      </c>
      <c r="K34" s="210"/>
      <c r="L34" s="90"/>
      <c r="M34" s="46"/>
      <c r="N34" s="188">
        <v>6</v>
      </c>
      <c r="O34" s="119">
        <f t="shared" si="1"/>
        <v>7176758.7718968745</v>
      </c>
      <c r="P34" s="119">
        <f t="shared" si="0"/>
        <v>35883.79385948438</v>
      </c>
    </row>
    <row r="35" spans="2:16" ht="6.6" customHeight="1">
      <c r="B35" s="9"/>
      <c r="C35" s="105"/>
      <c r="D35" s="106"/>
      <c r="E35" s="106"/>
      <c r="F35" s="106"/>
      <c r="G35" s="106"/>
      <c r="H35" s="106"/>
      <c r="I35" s="107"/>
      <c r="J35" s="106"/>
      <c r="K35" s="94"/>
      <c r="L35" s="96"/>
      <c r="M35" s="46"/>
    </row>
    <row r="36" spans="2:16">
      <c r="B36" s="9"/>
      <c r="C36" s="81" t="s">
        <v>13</v>
      </c>
      <c r="D36" s="47"/>
      <c r="E36" s="47"/>
      <c r="F36" s="47"/>
      <c r="G36" s="14"/>
      <c r="H36" s="14"/>
      <c r="I36" s="14"/>
      <c r="J36" s="14"/>
      <c r="K36" s="10"/>
      <c r="L36" s="10"/>
      <c r="M36" s="46"/>
      <c r="N36" s="188">
        <v>7</v>
      </c>
      <c r="O36" s="119">
        <f>O34+P34</f>
        <v>7212642.5657563591</v>
      </c>
      <c r="P36" s="119">
        <f t="shared" ref="P36:P41" si="2">O36*$L$17/12</f>
        <v>36063.212828781798</v>
      </c>
    </row>
    <row r="37" spans="2:16">
      <c r="B37" s="9"/>
      <c r="C37" s="108"/>
      <c r="D37" s="109"/>
      <c r="E37" s="110" t="s">
        <v>20</v>
      </c>
      <c r="F37" s="111"/>
      <c r="G37" s="109"/>
      <c r="H37" s="109"/>
      <c r="I37" s="112"/>
      <c r="J37" s="112"/>
      <c r="K37" s="112"/>
      <c r="L37" s="113"/>
      <c r="M37" s="46"/>
      <c r="N37" s="188">
        <v>8</v>
      </c>
      <c r="O37" s="119">
        <f>O36+P36</f>
        <v>7248705.7785851406</v>
      </c>
      <c r="P37" s="119">
        <f t="shared" si="2"/>
        <v>36243.528892925708</v>
      </c>
    </row>
    <row r="38" spans="2:16" ht="17.45" customHeight="1">
      <c r="B38" s="9"/>
      <c r="C38" s="114"/>
      <c r="D38" s="130" t="s">
        <v>15</v>
      </c>
      <c r="E38" s="148"/>
      <c r="F38" s="180"/>
      <c r="G38" s="149">
        <f>IF((K10+30)&gt;=76,(75-K10),(70-K10))</f>
        <v>29</v>
      </c>
      <c r="H38" s="82"/>
      <c r="I38" s="40"/>
      <c r="J38" s="40"/>
      <c r="K38" s="40"/>
      <c r="L38" s="91"/>
      <c r="M38" s="46"/>
      <c r="N38" s="188">
        <v>9</v>
      </c>
      <c r="O38" s="119">
        <f>O37+P37</f>
        <v>7284949.3074780665</v>
      </c>
      <c r="P38" s="119">
        <f t="shared" si="2"/>
        <v>36424.746537390332</v>
      </c>
    </row>
    <row r="39" spans="2:16">
      <c r="B39" s="9"/>
      <c r="C39" s="114"/>
      <c r="D39" s="136" t="s">
        <v>29</v>
      </c>
      <c r="E39" s="146"/>
      <c r="F39" s="181"/>
      <c r="G39" s="147">
        <v>3</v>
      </c>
      <c r="H39" s="61"/>
      <c r="I39" s="40"/>
      <c r="J39" s="212" t="s">
        <v>41</v>
      </c>
      <c r="K39" s="212"/>
      <c r="L39" s="91"/>
      <c r="M39" s="46"/>
      <c r="N39" s="188">
        <v>10</v>
      </c>
      <c r="O39" s="119">
        <f>O38+P38</f>
        <v>7321374.0540154567</v>
      </c>
      <c r="P39" s="119">
        <f t="shared" si="2"/>
        <v>36606.870270077285</v>
      </c>
    </row>
    <row r="40" spans="2:16">
      <c r="B40" s="9"/>
      <c r="C40" s="115" t="s">
        <v>39</v>
      </c>
      <c r="D40" s="118"/>
      <c r="E40" s="5"/>
      <c r="F40" s="8"/>
      <c r="G40" s="83"/>
      <c r="H40" s="83"/>
      <c r="I40" s="84"/>
      <c r="J40" s="209">
        <f>H50/H19</f>
        <v>0.4</v>
      </c>
      <c r="K40" s="210"/>
      <c r="L40" s="91"/>
      <c r="M40" s="46"/>
      <c r="N40" s="188">
        <v>11</v>
      </c>
      <c r="O40" s="119">
        <f>O39+P39</f>
        <v>7357980.9242855338</v>
      </c>
      <c r="P40" s="119">
        <f t="shared" si="2"/>
        <v>36789.904621427668</v>
      </c>
    </row>
    <row r="41" spans="2:16">
      <c r="B41" s="9"/>
      <c r="C41" s="114"/>
      <c r="D41" s="60"/>
      <c r="E41" s="129" t="s">
        <v>22</v>
      </c>
      <c r="F41" s="151"/>
      <c r="G41" s="219">
        <f>IF(-PV(L17/12,(G38*12-G39*12),H50)&gt;H14,H14*90%-H15,-PV(L17/12,(G38*12-G39*12),H50)-H15)</f>
        <v>2287418.5446716137</v>
      </c>
      <c r="H41" s="220"/>
      <c r="I41" s="58"/>
      <c r="J41" s="58"/>
      <c r="K41" s="40"/>
      <c r="L41" s="91"/>
      <c r="M41" s="46"/>
      <c r="N41" s="188">
        <v>12</v>
      </c>
      <c r="O41" s="119">
        <f>O40+P40</f>
        <v>7394770.8289069617</v>
      </c>
      <c r="P41" s="119">
        <f t="shared" si="2"/>
        <v>36973.854144534809</v>
      </c>
    </row>
    <row r="42" spans="2:16" ht="18" customHeight="1">
      <c r="B42" s="9"/>
      <c r="C42" s="114"/>
      <c r="D42" s="60"/>
      <c r="E42" s="150" t="s">
        <v>30</v>
      </c>
      <c r="F42" s="152"/>
      <c r="G42" s="223">
        <f>H14-G41</f>
        <v>8481781.4553283863</v>
      </c>
      <c r="H42" s="224"/>
      <c r="I42" s="58"/>
      <c r="J42" s="58"/>
      <c r="K42" s="40"/>
      <c r="L42" s="91"/>
      <c r="M42" s="46"/>
      <c r="O42" s="119"/>
      <c r="P42" s="119"/>
    </row>
    <row r="43" spans="2:16" ht="18" customHeight="1">
      <c r="B43" s="9"/>
      <c r="C43" s="102"/>
      <c r="D43" s="58"/>
      <c r="E43" s="58"/>
      <c r="F43" s="59" t="s">
        <v>37</v>
      </c>
      <c r="G43" s="8"/>
      <c r="H43" s="58"/>
      <c r="I43" s="40"/>
      <c r="J43" s="58"/>
      <c r="K43" s="60" t="s">
        <v>1</v>
      </c>
      <c r="L43" s="91"/>
      <c r="M43" s="46"/>
      <c r="O43" s="119"/>
      <c r="P43" s="119"/>
    </row>
    <row r="44" spans="2:16" ht="17.45" customHeight="1">
      <c r="B44" s="9"/>
      <c r="C44" s="102"/>
      <c r="D44" s="58"/>
      <c r="E44" s="58"/>
      <c r="F44" s="153" t="s">
        <v>23</v>
      </c>
      <c r="G44" s="139">
        <v>4.9800000000000001E-3</v>
      </c>
      <c r="H44" s="211">
        <v>11391.344352464637</v>
      </c>
      <c r="I44" s="211"/>
      <c r="J44" s="58"/>
      <c r="K44" s="143" t="s">
        <v>2</v>
      </c>
      <c r="L44" s="91"/>
      <c r="M44" s="46"/>
    </row>
    <row r="45" spans="2:16">
      <c r="B45" s="9"/>
      <c r="C45" s="102"/>
      <c r="D45" s="58"/>
      <c r="E45" s="58"/>
      <c r="F45" s="153" t="s">
        <v>24</v>
      </c>
      <c r="G45" s="140">
        <f>+IF(G26/H14&lt;=40%,0.5%,IF(G26/H14&lt;=60%,0.75%,1%))</f>
        <v>0.01</v>
      </c>
      <c r="H45" s="211">
        <f>IF(G41/H14&lt;40%,0.5%*G41*1.17,IF(40%&lt;=G41/H14&lt;60%,G41*0.75*1.17,G41*0.5%*1.17))</f>
        <v>13381.398486328941</v>
      </c>
      <c r="I45" s="211"/>
      <c r="J45" s="58"/>
      <c r="K45" s="144" t="s">
        <v>14</v>
      </c>
      <c r="L45" s="91"/>
      <c r="M45" s="46"/>
    </row>
    <row r="46" spans="2:16">
      <c r="B46" s="9"/>
      <c r="C46" s="115" t="s">
        <v>40</v>
      </c>
      <c r="D46" s="118"/>
      <c r="E46" s="5"/>
      <c r="F46" s="76"/>
      <c r="G46" s="85"/>
      <c r="H46" s="85"/>
      <c r="I46" s="58"/>
      <c r="J46" s="58"/>
      <c r="K46" s="40"/>
      <c r="L46" s="91"/>
      <c r="M46" s="46"/>
    </row>
    <row r="47" spans="2:16" ht="17.45" customHeight="1">
      <c r="B47" s="9"/>
      <c r="C47" s="114"/>
      <c r="D47" s="60"/>
      <c r="E47" s="154" t="s">
        <v>22</v>
      </c>
      <c r="F47" s="155"/>
      <c r="G47" s="221">
        <f>IF(AND(K44="Oui",K45="Oui"),G41+H44+H45,IF(AND(K44="Oui",K45="Non"),G41+H44,G41))</f>
        <v>2298809.8890240784</v>
      </c>
      <c r="H47" s="221"/>
      <c r="I47" s="58"/>
      <c r="J47" s="58"/>
      <c r="K47" s="40"/>
      <c r="L47" s="91"/>
      <c r="M47" s="46"/>
    </row>
    <row r="48" spans="2:16" ht="18" customHeight="1">
      <c r="B48" s="9"/>
      <c r="C48" s="114"/>
      <c r="D48" s="60"/>
      <c r="E48" s="155" t="s">
        <v>30</v>
      </c>
      <c r="F48" s="155"/>
      <c r="G48" s="222">
        <f>H14-G47</f>
        <v>8470390.1109759212</v>
      </c>
      <c r="H48" s="222"/>
      <c r="I48" s="58"/>
      <c r="J48" s="58"/>
      <c r="K48" s="40"/>
      <c r="L48" s="91"/>
      <c r="M48" s="46"/>
    </row>
    <row r="49" spans="1:16" ht="4.1500000000000004" customHeight="1">
      <c r="B49" s="9"/>
      <c r="C49" s="114"/>
      <c r="D49" s="60"/>
      <c r="E49" s="84"/>
      <c r="F49" s="84"/>
      <c r="G49" s="84"/>
      <c r="H49" s="84"/>
      <c r="I49" s="58"/>
      <c r="J49" s="58"/>
      <c r="K49" s="40"/>
      <c r="L49" s="90"/>
      <c r="M49" s="46"/>
    </row>
    <row r="50" spans="1:16">
      <c r="B50" s="9"/>
      <c r="C50" s="114"/>
      <c r="D50" s="60"/>
      <c r="E50" s="60"/>
      <c r="F50" s="217" t="s">
        <v>21</v>
      </c>
      <c r="G50" s="218"/>
      <c r="H50" s="215">
        <f>IF(H19&lt;45000,H19*0.3,IF(H19&lt;72000,H19*0.4,H19*0.5))</f>
        <v>24000</v>
      </c>
      <c r="I50" s="216"/>
      <c r="J50" s="58"/>
      <c r="K50" s="40"/>
      <c r="L50" s="90"/>
      <c r="M50" s="46"/>
      <c r="O50" s="17"/>
      <c r="P50" s="62" t="s">
        <v>32</v>
      </c>
    </row>
    <row r="51" spans="1:16" ht="6" customHeight="1">
      <c r="B51" s="9"/>
      <c r="C51" s="105"/>
      <c r="D51" s="106"/>
      <c r="E51" s="106"/>
      <c r="F51" s="106"/>
      <c r="G51" s="106"/>
      <c r="H51" s="106"/>
      <c r="I51" s="106"/>
      <c r="J51" s="106"/>
      <c r="K51" s="106"/>
      <c r="L51" s="116"/>
      <c r="M51" s="46"/>
    </row>
    <row r="52" spans="1:16" s="17" customFormat="1" ht="4.9000000000000004" customHeight="1" thickBot="1">
      <c r="B52" s="172"/>
      <c r="C52" s="77"/>
      <c r="D52" s="77"/>
      <c r="E52" s="77"/>
      <c r="F52" s="77"/>
      <c r="G52" s="173"/>
      <c r="H52" s="77"/>
      <c r="I52" s="77"/>
      <c r="J52" s="77"/>
      <c r="K52" s="77"/>
      <c r="L52" s="77"/>
      <c r="M52" s="174"/>
      <c r="N52" s="188"/>
    </row>
    <row r="53" spans="1:16" s="67" customFormat="1" ht="12.75">
      <c r="A53" s="49"/>
      <c r="B53" s="49"/>
      <c r="C53" s="63" t="s">
        <v>36</v>
      </c>
      <c r="D53" s="64"/>
      <c r="E53" s="65"/>
      <c r="F53" s="64"/>
      <c r="G53" s="64"/>
      <c r="H53" s="64"/>
      <c r="I53" s="64"/>
      <c r="J53" s="64"/>
      <c r="K53" s="64"/>
      <c r="L53" s="64"/>
      <c r="M53" s="66"/>
      <c r="N53" s="188"/>
    </row>
    <row r="73" spans="2:12" ht="9" customHeight="1">
      <c r="B73" s="41"/>
      <c r="C73" s="35"/>
      <c r="D73" s="35"/>
      <c r="E73" s="34"/>
      <c r="F73" s="35"/>
      <c r="G73" s="35"/>
      <c r="H73" s="35"/>
      <c r="I73" s="35"/>
      <c r="J73" s="43"/>
      <c r="K73" s="35"/>
      <c r="L73" s="35"/>
    </row>
  </sheetData>
  <mergeCells count="36">
    <mergeCell ref="A1:M1"/>
    <mergeCell ref="J34:K34"/>
    <mergeCell ref="G32:H32"/>
    <mergeCell ref="G33:H33"/>
    <mergeCell ref="G34:H34"/>
    <mergeCell ref="D33:F33"/>
    <mergeCell ref="D34:F34"/>
    <mergeCell ref="D14:F14"/>
    <mergeCell ref="D15:F15"/>
    <mergeCell ref="J33:K33"/>
    <mergeCell ref="H30:I30"/>
    <mergeCell ref="H29:I29"/>
    <mergeCell ref="H15:I15"/>
    <mergeCell ref="K15:K16"/>
    <mergeCell ref="L15:L16"/>
    <mergeCell ref="H17:I17"/>
    <mergeCell ref="F50:G50"/>
    <mergeCell ref="H50:I50"/>
    <mergeCell ref="G41:H41"/>
    <mergeCell ref="G47:H47"/>
    <mergeCell ref="G48:H48"/>
    <mergeCell ref="G42:H42"/>
    <mergeCell ref="J40:K40"/>
    <mergeCell ref="H44:I44"/>
    <mergeCell ref="H45:I45"/>
    <mergeCell ref="J39:K39"/>
    <mergeCell ref="G26:I26"/>
    <mergeCell ref="G27:I27"/>
    <mergeCell ref="Q32:R32"/>
    <mergeCell ref="H19:I19"/>
    <mergeCell ref="E5:J5"/>
    <mergeCell ref="H9:I9"/>
    <mergeCell ref="H10:I10"/>
    <mergeCell ref="K7:M7"/>
    <mergeCell ref="H14:I14"/>
    <mergeCell ref="K9:L9"/>
  </mergeCells>
  <dataValidations count="4">
    <dataValidation type="list" allowBlank="1" showInputMessage="1" showErrorMessage="1" sqref="K29:K30">
      <formula1>"Oui,Non"</formula1>
    </dataValidation>
    <dataValidation type="list" allowBlank="1" showInputMessage="1" showErrorMessage="1" sqref="G39">
      <formula1>"0,3,6,12"</formula1>
    </dataValidation>
    <dataValidation type="list" allowBlank="1" showInputMessage="1" showErrorMessage="1" sqref="G46">
      <formula1>"0"</formula1>
    </dataValidation>
    <dataValidation type="list" allowBlank="1" showInputMessage="1" showErrorMessage="1" sqref="L15">
      <mc:AlternateContent xmlns:x12ac="http://schemas.microsoft.com/office/spreadsheetml/2011/1/ac" xmlns:mc="http://schemas.openxmlformats.org/markup-compatibility/2006">
        <mc:Choice Requires="x12ac">
          <x12ac:list>6%,"6,5%"</x12ac:list>
        </mc:Choice>
        <mc:Fallback>
          <formula1>"6%,6,5%"</formula1>
        </mc:Fallback>
      </mc:AlternateContent>
    </dataValidation>
  </dataValidations>
  <printOptions horizontalCentered="1"/>
  <pageMargins left="0.11811023622047245" right="0.11811023622047245" top="0.15748031496062992" bottom="0.15748031496062992" header="0.31496062992125984" footer="0.31496062992125984"/>
  <pageSetup paperSize="9" orientation="portrait" r:id="rId1"/>
  <rowBreaks count="1" manualBreakCount="1">
    <brk id="73" max="11" man="1"/>
  </rowBreaks>
  <drawing r:id="rId2"/>
  <legacyDrawing r:id="rId3"/>
  <controls>
    <control shapeId="1103" r:id="rId4" name="ComboBox8"/>
    <control shapeId="1099" r:id="rId5" name="ComboBox7"/>
    <control shapeId="1098" r:id="rId6" name="ComboBox6"/>
    <control shapeId="1096" r:id="rId7" name="TextBox1"/>
    <control shapeId="1094" r:id="rId8" name="ComboBox5"/>
    <control shapeId="1093" r:id="rId9" name="ComboBox4"/>
    <control shapeId="1091" r:id="rId10" name="ComboBox3"/>
    <control shapeId="1086" r:id="rId11" name="ComboBox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 crédit</vt:lpstr>
      <vt:lpstr>'Fiche crédit'!Zone_d_impression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Mes documents</cp:lastModifiedBy>
  <cp:lastPrinted>2019-02-10T20:35:30Z</cp:lastPrinted>
  <dcterms:created xsi:type="dcterms:W3CDTF">2016-09-20T12:03:45Z</dcterms:created>
  <dcterms:modified xsi:type="dcterms:W3CDTF">2019-02-17T20:29:04Z</dcterms:modified>
</cp:coreProperties>
</file>