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16740" windowHeight="12030" activeTab="1"/>
  </bookViews>
  <sheets>
    <sheet name="source" sheetId="3" r:id="rId1"/>
    <sheet name="SuiviDepensMens" sheetId="1" r:id="rId2"/>
    <sheet name="TABLmens" sheetId="2" r:id="rId3"/>
  </sheets>
  <calcPr calcId="152511"/>
  <pivotCaches>
    <pivotCache cacheId="21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2" i="1"/>
</calcChain>
</file>

<file path=xl/sharedStrings.xml><?xml version="1.0" encoding="utf-8"?>
<sst xmlns="http://schemas.openxmlformats.org/spreadsheetml/2006/main" count="65" uniqueCount="46">
  <si>
    <t>Type de charge</t>
  </si>
  <si>
    <t>Sous titre 1</t>
  </si>
  <si>
    <t>Sous titre 2</t>
  </si>
  <si>
    <t>COMPTES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</si>
  <si>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</si>
  <si>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</si>
  <si>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</si>
  <si>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</si>
  <si>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</si>
  <si>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</si>
  <si>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</si>
  <si>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</si>
  <si>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</si>
  <si>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</si>
  <si>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</si>
  <si>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</si>
  <si>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Charges directes</t>
  </si>
  <si>
    <t xml:space="preserve">60 – Achats </t>
  </si>
  <si>
    <t xml:space="preserve">Prestations de services </t>
  </si>
  <si>
    <t xml:space="preserve">61 – Achats </t>
  </si>
  <si>
    <t xml:space="preserve">Achats matières et fournitures </t>
  </si>
  <si>
    <t xml:space="preserve">62 – Achats </t>
  </si>
  <si>
    <t xml:space="preserve">Autres fournitures </t>
  </si>
  <si>
    <t xml:space="preserve">Locations </t>
  </si>
  <si>
    <t xml:space="preserve">Documentation </t>
  </si>
  <si>
    <t xml:space="preserve">62 - Autres services extérieurs </t>
  </si>
  <si>
    <t xml:space="preserve">Publicité, publication </t>
  </si>
  <si>
    <t xml:space="preserve">Déplacements, missions </t>
  </si>
  <si>
    <t xml:space="preserve">Services bancaires, autres </t>
  </si>
  <si>
    <t xml:space="preserve">63 - Impôts et taxes </t>
  </si>
  <si>
    <t>Impôts et taxes sur rémunération</t>
  </si>
  <si>
    <t xml:space="preserve">Autres impôts et taxes </t>
  </si>
  <si>
    <t>68- Dotation</t>
  </si>
  <si>
    <t>Charges indirectes</t>
  </si>
  <si>
    <t>Total charges indirectes réparties</t>
  </si>
  <si>
    <t>Frais postaux</t>
  </si>
  <si>
    <t>Assurance</t>
  </si>
  <si>
    <t xml:space="preserve">61 - Services </t>
  </si>
  <si>
    <t>Étiquettes de lignes</t>
  </si>
  <si>
    <t>Somme de Solde</t>
  </si>
  <si>
    <t>60 - Achats</t>
  </si>
  <si>
    <t>61 - Services extérieurs</t>
  </si>
  <si>
    <t>Total général</t>
  </si>
  <si>
    <t>Mois concerné par le traitement</t>
  </si>
  <si>
    <t>Mars</t>
  </si>
  <si>
    <t xml:space="preserve">honoraires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</si>
</sst>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Arial"/>
      <family val="2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1">
    <xf numFmtId="0" fontId="0" fillId="0" borderId="0" xfId="0"/>
    <xf numFmtId="0" fontId="3" fillId="0" borderId="1" xfId="0" applyFont="1" applyBorder="1" applyAlignment="1">
      <alignment vertical="center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3" fontId="4" fillId="0" borderId="5" xfId="0" applyNumberFormat="1" applyFont="1" applyFill="1" applyBorder="1" applyAlignment="1">
      <alignment vertical="center" wrapText="1"/>
    </xf>
    <xf numFmtId="3" fontId="5" fillId="0" borderId="5" xfId="0" applyNumberFormat="1" applyFont="1" applyFill="1" applyBorder="1" applyAlignment="1">
      <alignment vertical="center" wrapText="1"/>
    </xf>
    <xf numFmtId="3" fontId="5" fillId="0" borderId="5" xfId="0" applyNumberFormat="1" applyFont="1" applyFill="1" applyBorder="1" applyAlignment="1">
      <alignment horizontal="center" vertical="center" wrapText="1"/>
    </xf>
    <xf numFmtId="3" fontId="6" fillId="0" borderId="5" xfId="0" applyNumberFormat="1" applyFont="1" applyFill="1" applyBorder="1" applyAlignment="1" applyProtection="1">
      <alignment vertical="center"/>
      <protection locked="0"/>
    </xf>
    <xf numFmtId="3" fontId="7" fillId="0" borderId="5" xfId="0" applyNumberFormat="1" applyFont="1" applyFill="1" applyBorder="1" applyAlignment="1" applyProtection="1">
      <alignment vertical="center"/>
      <protection locked="0"/>
    </xf>
    <xf numFmtId="3" fontId="4" fillId="0" borderId="5" xfId="0" applyNumberFormat="1" applyFont="1" applyFill="1" applyBorder="1" applyAlignment="1">
      <alignment horizontal="center" vertical="center" wrapText="1"/>
    </xf>
    <xf numFmtId="0" fontId="8" fillId="0" borderId="5" xfId="0" applyFont="1" applyFill="1" applyBorder="1" applyProtection="1">
      <protection locked="0"/>
    </xf>
    <xf numFmtId="0" fontId="8" fillId="0" borderId="6" xfId="0" applyFont="1" applyFill="1" applyBorder="1" applyAlignment="1" applyProtection="1">
      <alignment horizontal="center"/>
      <protection locked="0"/>
    </xf>
    <xf numFmtId="164" fontId="8" fillId="0" borderId="5" xfId="1" applyNumberFormat="1" applyFont="1" applyFill="1" applyBorder="1" applyProtection="1">
      <protection locked="0"/>
    </xf>
    <xf numFmtId="0" fontId="3" fillId="0" borderId="5" xfId="0" applyFont="1" applyBorder="1" applyAlignment="1">
      <alignment vertical="center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0" borderId="0" xfId="0" pivotButton="1"/>
    <xf numFmtId="0" fontId="9" fillId="3" borderId="5" xfId="0" applyFont="1" applyFill="1" applyBorder="1" applyAlignment="1">
      <alignment horizontal="center"/>
    </xf>
    <xf numFmtId="0" fontId="2" fillId="3" borderId="5" xfId="0" applyFont="1" applyFill="1" applyBorder="1" applyAlignment="1"/>
  </cellXfs>
  <cellStyles count="2">
    <cellStyle name="Milliers 3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Classeur2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ser" refreshedDate="43514.869770254627" createdVersion="5" refreshedVersion="5" minRefreshableVersion="3" recordCount="18">
  <cacheSource type="worksheet">
    <worksheetSource ref="A1:G19" sheet="Feuil1" r:id="rId2"/>
  </cacheSource>
  <cacheFields count="7">
    <cacheField name="Compte" numFmtId="0">
      <sharedItems containsSemiMixedTypes="0" containsString="0" containsNumber="1" containsInteger="1" minValue="60610000" maxValue="61810000"/>
    </cacheField>
    <cacheField name="Sous-titre 1" numFmtId="0">
      <sharedItems count="3">
        <s v="60 - Achats"/>
        <s v="Charges indirectes"/>
        <s v="61 - Services extérieurs"/>
      </sharedItems>
    </cacheField>
    <cacheField name="Sous-titre 2" numFmtId="0">
      <sharedItems count="5">
        <s v="Achats matières et fournitures "/>
        <s v="Assurance"/>
        <s v="Documentation "/>
        <s v="Autres fournitures "/>
        <s v="Locations "/>
      </sharedItems>
    </cacheField>
    <cacheField name="Intitulé du compte" numFmtId="0">
      <sharedItems/>
    </cacheField>
    <cacheField name="Débit" numFmtId="0">
      <sharedItems containsSemiMixedTypes="0" containsString="0" containsNumber="1" minValue="4.4800000000000004" maxValue="1224"/>
    </cacheField>
    <cacheField name="Crédit" numFmtId="0">
      <sharedItems containsMixedTypes="1" containsNumber="1" minValue="258.36" maxValue="664.36"/>
    </cacheField>
    <cacheField name="Solde" numFmtId="0">
      <sharedItems containsSemiMixedTypes="0" containsString="0" containsNumber="1" minValue="4.4800000000000004" maxValue="122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n v="60610000"/>
    <x v="0"/>
    <x v="0"/>
    <s v="FOURNITURES NON STOCK.ENERGIE"/>
    <n v="109.09"/>
    <s v="            0.00"/>
    <n v="109.09"/>
  </r>
  <r>
    <n v="60614000"/>
    <x v="0"/>
    <x v="0"/>
    <s v="CARBURANT"/>
    <n v="148.29"/>
    <s v="            0.00"/>
    <n v="148.29"/>
  </r>
  <r>
    <n v="60630000"/>
    <x v="0"/>
    <x v="0"/>
    <s v="FOURNIT ENTRETIEN PETIT ÉQUIPT"/>
    <n v="72.31"/>
    <s v="            0.00"/>
    <n v="72.31"/>
  </r>
  <r>
    <n v="60640000"/>
    <x v="0"/>
    <x v="0"/>
    <s v="FOURNITURES ADMINISTRATIVES"/>
    <n v="210.08"/>
    <s v="            0.00"/>
    <n v="210.08"/>
  </r>
  <r>
    <n v="60650000"/>
    <x v="0"/>
    <x v="0"/>
    <s v="PETIT EQUIPEMENT DE BUREAU"/>
    <n v="514.79"/>
    <s v="            0.00"/>
    <n v="514.79"/>
  </r>
  <r>
    <n v="61600000"/>
    <x v="1"/>
    <x v="1"/>
    <s v="PRIMES D'ASSURANCES"/>
    <n v="76.209999999999994"/>
    <s v="            0.00"/>
    <n v="76.209999999999994"/>
  </r>
  <r>
    <n v="61600000"/>
    <x v="1"/>
    <x v="1"/>
    <s v="PRIMES D'ASSURANCES"/>
    <n v="29.64"/>
    <s v="            0.00"/>
    <n v="29.64"/>
  </r>
  <r>
    <n v="61610000"/>
    <x v="1"/>
    <x v="1"/>
    <s v="ASSURANCE VÉHICULE"/>
    <n v="819.09"/>
    <n v="664.36"/>
    <n v="154.72999999999999"/>
  </r>
  <r>
    <n v="61610000"/>
    <x v="1"/>
    <x v="1"/>
    <s v="ASSURANCE VÉHICULE"/>
    <n v="318.54000000000002"/>
    <n v="258.36"/>
    <n v="60.18"/>
  </r>
  <r>
    <n v="61620000"/>
    <x v="1"/>
    <x v="1"/>
    <s v="ASSURANCE EMPRUNT"/>
    <n v="11.32"/>
    <s v="            0.00"/>
    <n v="11.32"/>
  </r>
  <r>
    <n v="61620000"/>
    <x v="1"/>
    <x v="1"/>
    <s v="ASSURANCE EMPRUNT"/>
    <n v="4.4800000000000004"/>
    <s v="            0.00"/>
    <n v="4.4800000000000004"/>
  </r>
  <r>
    <n v="61810000"/>
    <x v="2"/>
    <x v="2"/>
    <s v="DOCUMENTATION GÉNÉRALE"/>
    <n v="21.84"/>
    <s v="            0.00"/>
    <n v="21.84"/>
  </r>
  <r>
    <n v="61810000"/>
    <x v="2"/>
    <x v="2"/>
    <s v="DOCUMENTATION GÉNÉRALE"/>
    <n v="8.49"/>
    <s v="            0.00"/>
    <n v="8.49"/>
  </r>
  <r>
    <n v="60680000"/>
    <x v="0"/>
    <x v="3"/>
    <s v="AUTRES MATIÈRES ET FOURNITURES"/>
    <n v="81.92"/>
    <s v="            0.00"/>
    <n v="81.92"/>
  </r>
  <r>
    <n v="60680000"/>
    <x v="0"/>
    <x v="3"/>
    <s v="AUTRES MATIÈRES ET FOURNITURES"/>
    <n v="31.86"/>
    <s v="            0.00"/>
    <n v="31.86"/>
  </r>
  <r>
    <n v="61321000"/>
    <x v="2"/>
    <x v="4"/>
    <s v="LOCATION DE SALLE"/>
    <n v="144"/>
    <s v="            0.00"/>
    <n v="144"/>
  </r>
  <r>
    <n v="61321000"/>
    <x v="2"/>
    <x v="4"/>
    <s v="LOCATION DE SALLE"/>
    <n v="56"/>
    <s v="            0.00"/>
    <n v="56"/>
  </r>
  <r>
    <n v="61325000"/>
    <x v="2"/>
    <x v="4"/>
    <s v="LOYER ST PIERRE"/>
    <n v="1224"/>
    <s v="            0.00"/>
    <n v="122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2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1:B10" firstHeaderRow="1" firstDataRow="1" firstDataCol="1"/>
  <pivotFields count="7">
    <pivotField showAll="0"/>
    <pivotField axis="axisRow" showAll="0">
      <items count="4">
        <item x="0"/>
        <item x="1"/>
        <item x="2"/>
        <item t="default"/>
      </items>
    </pivotField>
    <pivotField axis="axisRow" showAll="0">
      <items count="6">
        <item x="0"/>
        <item x="1"/>
        <item x="2"/>
        <item x="3"/>
        <item x="4"/>
        <item t="default"/>
      </items>
    </pivotField>
    <pivotField showAll="0"/>
    <pivotField showAll="0"/>
    <pivotField showAll="0"/>
    <pivotField dataField="1" showAll="0"/>
  </pivotFields>
  <rowFields count="2">
    <field x="1"/>
    <field x="2"/>
  </rowFields>
  <rowItems count="9">
    <i>
      <x/>
    </i>
    <i r="1">
      <x/>
    </i>
    <i r="1">
      <x v="3"/>
    </i>
    <i>
      <x v="1"/>
    </i>
    <i r="1">
      <x v="1"/>
    </i>
    <i>
      <x v="2"/>
    </i>
    <i r="1">
      <x v="2"/>
    </i>
    <i r="1">
      <x v="4"/>
    </i>
    <i t="grand">
      <x/>
    </i>
  </rowItems>
  <colItems count="1">
    <i/>
  </colItems>
  <dataFields count="1">
    <dataField name="Somme de Solde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G1:J1"/>
  <sheetViews>
    <sheetView workbookViewId="0">
      <selection activeCell="H5" sqref="H5"/>
    </sheetView>
  </sheetViews>
  <sheetFormatPr baseColWidth="10" defaultRowHeight="15" x14ac:dyDescent="0.25"/>
  <sheetData>
    <row r="1" spans="7:10" ht="18.75" x14ac:dyDescent="0.3">
      <c r="G1" s="20" t="s">
        <v>43</v>
      </c>
      <c r="H1" s="20"/>
      <c r="I1" s="20"/>
      <c r="J1" s="19" t="s">
        <v>44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3"/>
  <sheetViews>
    <sheetView tabSelected="1" workbookViewId="0">
      <selection activeCell="I9" sqref="I9"/>
    </sheetView>
  </sheetViews>
  <sheetFormatPr baseColWidth="10" defaultRowHeight="15" x14ac:dyDescent="0.25"/>
  <cols>
    <col min="1" max="1" width="18.7109375" bestFit="1" customWidth="1"/>
    <col min="2" max="3" width="23.140625" customWidth="1"/>
    <col min="7" max="15" width="11.42578125" customWidth="1"/>
    <col min="16" max="16" width="10.42578125" customWidth="1"/>
  </cols>
  <sheetData>
    <row r="1" spans="1:16" ht="30" x14ac:dyDescent="0.25">
      <c r="A1" s="14" t="s">
        <v>0</v>
      </c>
      <c r="B1" s="14" t="s">
        <v>1</v>
      </c>
      <c r="C1" s="14" t="s">
        <v>2</v>
      </c>
      <c r="D1" s="1" t="s">
        <v>3</v>
      </c>
      <c r="E1" s="2" t="s">
        <v>4</v>
      </c>
      <c r="F1" s="3" t="s">
        <v>5</v>
      </c>
      <c r="G1" s="4" t="s">
        <v>6</v>
      </c>
      <c r="H1" s="3" t="s">
        <v>7</v>
      </c>
      <c r="I1" s="4" t="s">
        <v>8</v>
      </c>
      <c r="J1" s="3" t="s">
        <v>9</v>
      </c>
      <c r="K1" s="4" t="s">
        <v>10</v>
      </c>
      <c r="L1" s="3" t="s">
        <v>11</v>
      </c>
      <c r="M1" s="4" t="s">
        <v>12</v>
      </c>
      <c r="N1" s="3" t="s">
        <v>13</v>
      </c>
      <c r="O1" s="4" t="s">
        <v>14</v>
      </c>
      <c r="P1" s="3" t="s">
        <v>15</v>
      </c>
    </row>
    <row r="2" spans="1:16" x14ac:dyDescent="0.25">
      <c r="A2" s="6" t="s">
        <v>16</v>
      </c>
      <c r="B2" s="6" t="s">
        <v>17</v>
      </c>
      <c r="C2" s="6" t="s">
        <v>18</v>
      </c>
      <c r="D2" s="7">
        <v>60</v>
      </c>
      <c r="E2" s="8">
        <v>0</v>
      </c>
      <c r="F2" s="8">
        <v>0</v>
      </c>
      <c r="G2" s="8">
        <f>+IFERROR(IF($G$1=source!$J$1,VLOOKUP(C2,TABLmens!$A$1:$B$200,2,FALSE),""),0)</f>
        <v>0</v>
      </c>
      <c r="H2" s="8"/>
      <c r="I2" s="8"/>
      <c r="J2" s="8"/>
      <c r="K2" s="8"/>
      <c r="L2" s="8"/>
      <c r="M2" s="8"/>
      <c r="N2" s="8"/>
      <c r="O2" s="8"/>
      <c r="P2" s="8"/>
    </row>
    <row r="3" spans="1:16" ht="25.5" x14ac:dyDescent="0.25">
      <c r="A3" s="6" t="s">
        <v>16</v>
      </c>
      <c r="B3" s="6" t="s">
        <v>19</v>
      </c>
      <c r="C3" s="6" t="s">
        <v>20</v>
      </c>
      <c r="D3" s="7">
        <v>60</v>
      </c>
      <c r="E3" s="8">
        <v>100</v>
      </c>
      <c r="F3" s="8">
        <v>80</v>
      </c>
      <c r="G3" s="8">
        <f>+IFERROR(IF($G$1=source!$J$1,VLOOKUP(C3,TABLmens!$A$1:$B$200,2,FALSE),""),0)</f>
        <v>1054.56</v>
      </c>
      <c r="H3" s="8"/>
      <c r="I3" s="8"/>
      <c r="J3" s="8"/>
      <c r="K3" s="8"/>
      <c r="L3" s="8"/>
      <c r="M3" s="8"/>
      <c r="N3" s="8"/>
      <c r="O3" s="8"/>
      <c r="P3" s="8"/>
    </row>
    <row r="4" spans="1:16" x14ac:dyDescent="0.25">
      <c r="A4" s="6" t="s">
        <v>16</v>
      </c>
      <c r="B4" s="6" t="s">
        <v>21</v>
      </c>
      <c r="C4" s="6" t="s">
        <v>22</v>
      </c>
      <c r="D4" s="7">
        <v>60</v>
      </c>
      <c r="E4" s="8">
        <v>10</v>
      </c>
      <c r="F4" s="8">
        <v>40</v>
      </c>
      <c r="G4" s="8">
        <f>+IFERROR(IF($G$1=source!$J$1,VLOOKUP(C4,TABLmens!$A$1:$B$200,2,FALSE),""),0)</f>
        <v>113.78</v>
      </c>
      <c r="H4" s="8"/>
      <c r="I4" s="8"/>
      <c r="J4" s="8"/>
      <c r="K4" s="8"/>
      <c r="L4" s="8"/>
      <c r="M4" s="8"/>
      <c r="N4" s="8"/>
      <c r="O4" s="8"/>
      <c r="P4" s="8"/>
    </row>
    <row r="5" spans="1:16" x14ac:dyDescent="0.25">
      <c r="A5" s="6" t="s">
        <v>16</v>
      </c>
      <c r="B5" s="6" t="s">
        <v>37</v>
      </c>
      <c r="C5" s="6" t="s">
        <v>23</v>
      </c>
      <c r="D5" s="7">
        <v>61</v>
      </c>
      <c r="E5" s="8">
        <v>700</v>
      </c>
      <c r="F5" s="8">
        <v>700</v>
      </c>
      <c r="G5" s="8">
        <f>+IFERROR(IF($G$1=source!$J$1,VLOOKUP(C5,TABLmens!$A$1:$B$200,2,FALSE),""),0)</f>
        <v>1424</v>
      </c>
      <c r="H5" s="8"/>
      <c r="I5" s="8"/>
      <c r="J5" s="8"/>
      <c r="K5" s="8"/>
      <c r="L5" s="8"/>
      <c r="M5" s="8"/>
      <c r="N5" s="8"/>
      <c r="O5" s="8"/>
      <c r="P5" s="8"/>
    </row>
    <row r="6" spans="1:16" ht="25.5" x14ac:dyDescent="0.25">
      <c r="A6" s="6" t="s">
        <v>16</v>
      </c>
      <c r="B6" s="6" t="s">
        <v>25</v>
      </c>
      <c r="C6" s="6" t="s">
        <v>45</v>
      </c>
      <c r="D6" s="7">
        <v>62</v>
      </c>
      <c r="E6" s="8">
        <v>200</v>
      </c>
      <c r="F6" s="9">
        <v>200</v>
      </c>
      <c r="G6" s="8">
        <f>+IFERROR(IF($G$1=source!$J$1,VLOOKUP(C6,TABLmens!$A$1:$B$200,2,FALSE),""),0)</f>
        <v>0</v>
      </c>
      <c r="H6" s="8"/>
      <c r="I6" s="9"/>
      <c r="J6" s="9"/>
      <c r="K6" s="8"/>
      <c r="L6" s="8"/>
      <c r="M6" s="8"/>
      <c r="N6" s="8"/>
      <c r="O6" s="8"/>
      <c r="P6" s="8"/>
    </row>
    <row r="7" spans="1:16" ht="25.5" x14ac:dyDescent="0.25">
      <c r="A7" s="6" t="s">
        <v>16</v>
      </c>
      <c r="B7" s="6" t="s">
        <v>25</v>
      </c>
      <c r="C7" s="6" t="s">
        <v>26</v>
      </c>
      <c r="D7" s="7">
        <v>62</v>
      </c>
      <c r="E7" s="8">
        <v>0</v>
      </c>
      <c r="F7" s="8">
        <v>0</v>
      </c>
      <c r="G7" s="8">
        <f>+IFERROR(IF($G$1=source!$J$1,VLOOKUP(C7,TABLmens!$A$1:$B$200,2,FALSE),""),0)</f>
        <v>0</v>
      </c>
      <c r="H7" s="8"/>
      <c r="I7" s="8"/>
      <c r="J7" s="8"/>
      <c r="K7" s="8"/>
      <c r="L7" s="8"/>
      <c r="M7" s="8"/>
      <c r="N7" s="8"/>
      <c r="O7" s="8"/>
      <c r="P7" s="8"/>
    </row>
    <row r="8" spans="1:16" ht="25.5" x14ac:dyDescent="0.25">
      <c r="A8" s="6" t="s">
        <v>16</v>
      </c>
      <c r="B8" s="6" t="s">
        <v>25</v>
      </c>
      <c r="C8" s="6" t="s">
        <v>27</v>
      </c>
      <c r="D8" s="7">
        <v>62</v>
      </c>
      <c r="E8" s="8">
        <v>30</v>
      </c>
      <c r="F8" s="8">
        <v>35.5</v>
      </c>
      <c r="G8" s="8">
        <f>+IFERROR(IF($G$1=source!$J$1,VLOOKUP(C8,TABLmens!$A$1:$B$200,2,FALSE),""),0)</f>
        <v>0</v>
      </c>
      <c r="H8" s="8"/>
      <c r="I8" s="8"/>
      <c r="J8" s="8"/>
      <c r="K8" s="8"/>
      <c r="L8" s="8"/>
      <c r="M8" s="8"/>
      <c r="N8" s="8"/>
      <c r="O8" s="8"/>
      <c r="P8" s="8"/>
    </row>
    <row r="9" spans="1:16" ht="25.5" x14ac:dyDescent="0.25">
      <c r="A9" s="6" t="s">
        <v>16</v>
      </c>
      <c r="B9" s="6" t="s">
        <v>25</v>
      </c>
      <c r="C9" s="6" t="s">
        <v>28</v>
      </c>
      <c r="D9" s="7">
        <v>62</v>
      </c>
      <c r="E9" s="8">
        <v>5</v>
      </c>
      <c r="F9" s="8">
        <v>0</v>
      </c>
      <c r="G9" s="8">
        <f>+IFERROR(IF($G$1=source!$J$1,VLOOKUP(C9,TABLmens!$A$1:$B$200,2,FALSE),""),0)</f>
        <v>0</v>
      </c>
      <c r="H9" s="8"/>
      <c r="I9" s="8"/>
      <c r="J9" s="8"/>
      <c r="K9" s="8"/>
      <c r="L9" s="8"/>
      <c r="M9" s="8"/>
      <c r="N9" s="8"/>
      <c r="O9" s="8"/>
      <c r="P9" s="8"/>
    </row>
    <row r="10" spans="1:16" ht="25.5" x14ac:dyDescent="0.25">
      <c r="A10" s="6" t="s">
        <v>16</v>
      </c>
      <c r="B10" s="6" t="s">
        <v>29</v>
      </c>
      <c r="C10" s="6" t="s">
        <v>30</v>
      </c>
      <c r="D10" s="7">
        <v>63</v>
      </c>
      <c r="E10" s="8">
        <v>0</v>
      </c>
      <c r="F10" s="8">
        <v>0</v>
      </c>
      <c r="G10" s="8">
        <f>+IFERROR(IF($G$1=source!$J$1,VLOOKUP(C10,TABLmens!$A$1:$B$200,2,FALSE),""),0)</f>
        <v>0</v>
      </c>
      <c r="H10" s="8"/>
      <c r="I10" s="8"/>
      <c r="J10" s="8"/>
      <c r="K10" s="8"/>
      <c r="L10" s="8"/>
      <c r="M10" s="8"/>
      <c r="N10" s="8"/>
      <c r="O10" s="8"/>
      <c r="P10" s="8"/>
    </row>
    <row r="11" spans="1:16" x14ac:dyDescent="0.25">
      <c r="A11" s="6" t="s">
        <v>16</v>
      </c>
      <c r="B11" s="6" t="s">
        <v>29</v>
      </c>
      <c r="C11" s="6" t="s">
        <v>31</v>
      </c>
      <c r="D11" s="7">
        <v>63</v>
      </c>
      <c r="E11" s="8"/>
      <c r="F11" s="8"/>
      <c r="G11" s="8">
        <f>+IFERROR(IF($G$1=source!$J$1,VLOOKUP(C11,TABLmens!$A$1:$B$200,2,FALSE),""),0)</f>
        <v>0</v>
      </c>
      <c r="H11" s="8"/>
      <c r="I11" s="8"/>
      <c r="J11" s="8"/>
      <c r="K11" s="8"/>
      <c r="L11" s="8"/>
      <c r="M11" s="8"/>
      <c r="N11" s="8"/>
      <c r="O11" s="8"/>
      <c r="P11" s="8"/>
    </row>
    <row r="12" spans="1:16" x14ac:dyDescent="0.25">
      <c r="A12" s="5" t="s">
        <v>16</v>
      </c>
      <c r="B12" s="5" t="s">
        <v>32</v>
      </c>
      <c r="C12" s="5" t="s">
        <v>32</v>
      </c>
      <c r="D12" s="10">
        <v>681</v>
      </c>
      <c r="E12" s="9">
        <v>100</v>
      </c>
      <c r="F12" s="9">
        <v>100</v>
      </c>
      <c r="G12" s="8">
        <f>+IFERROR(IF($G$1=source!$J$1,VLOOKUP(C12,TABLmens!$A$1:$B$200,2,FALSE),""),0)</f>
        <v>0</v>
      </c>
      <c r="H12" s="9"/>
      <c r="I12" s="9"/>
      <c r="J12" s="9"/>
      <c r="K12" s="9"/>
      <c r="L12" s="9"/>
      <c r="M12" s="9"/>
      <c r="N12" s="9"/>
      <c r="O12" s="9"/>
      <c r="P12" s="9"/>
    </row>
    <row r="13" spans="1:16" x14ac:dyDescent="0.25">
      <c r="A13" s="11" t="s">
        <v>33</v>
      </c>
      <c r="B13" s="11" t="s">
        <v>34</v>
      </c>
      <c r="C13" s="11" t="s">
        <v>35</v>
      </c>
      <c r="D13" s="12"/>
      <c r="E13" s="13">
        <v>10</v>
      </c>
      <c r="F13" s="13">
        <v>0</v>
      </c>
      <c r="G13" s="8">
        <f>+IFERROR(IF($G$1=source!$J$1,VLOOKUP(C13,TABLmens!$A$1:$B$200,2,FALSE),""),0)</f>
        <v>0</v>
      </c>
      <c r="H13" s="13"/>
      <c r="I13" s="13"/>
      <c r="J13" s="13"/>
      <c r="K13" s="13"/>
      <c r="L13" s="13"/>
      <c r="M13" s="13"/>
      <c r="N13" s="13"/>
      <c r="O13" s="13"/>
      <c r="P13" s="1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0"/>
  <sheetViews>
    <sheetView workbookViewId="0">
      <selection activeCell="C23" sqref="C23"/>
    </sheetView>
  </sheetViews>
  <sheetFormatPr baseColWidth="10" defaultRowHeight="15" x14ac:dyDescent="0.25"/>
  <cols>
    <col min="1" max="1" width="32.42578125" bestFit="1" customWidth="1"/>
  </cols>
  <sheetData>
    <row r="1" spans="1:2" x14ac:dyDescent="0.25">
      <c r="A1" s="18" t="s">
        <v>38</v>
      </c>
      <c r="B1" t="s">
        <v>39</v>
      </c>
    </row>
    <row r="2" spans="1:2" x14ac:dyDescent="0.25">
      <c r="A2" s="15" t="s">
        <v>40</v>
      </c>
      <c r="B2" s="16">
        <v>1168.3399999999999</v>
      </c>
    </row>
    <row r="3" spans="1:2" x14ac:dyDescent="0.25">
      <c r="A3" s="17" t="s">
        <v>20</v>
      </c>
      <c r="B3" s="16">
        <v>1054.56</v>
      </c>
    </row>
    <row r="4" spans="1:2" x14ac:dyDescent="0.25">
      <c r="A4" s="17" t="s">
        <v>22</v>
      </c>
      <c r="B4" s="16">
        <v>113.78</v>
      </c>
    </row>
    <row r="5" spans="1:2" x14ac:dyDescent="0.25">
      <c r="A5" s="15" t="s">
        <v>33</v>
      </c>
      <c r="B5" s="16">
        <v>336.56</v>
      </c>
    </row>
    <row r="6" spans="1:2" x14ac:dyDescent="0.25">
      <c r="A6" s="17" t="s">
        <v>36</v>
      </c>
      <c r="B6" s="16">
        <v>336.56</v>
      </c>
    </row>
    <row r="7" spans="1:2" x14ac:dyDescent="0.25">
      <c r="A7" s="15" t="s">
        <v>41</v>
      </c>
      <c r="B7" s="16">
        <v>1454.33</v>
      </c>
    </row>
    <row r="8" spans="1:2" x14ac:dyDescent="0.25">
      <c r="A8" s="17" t="s">
        <v>24</v>
      </c>
      <c r="B8" s="16">
        <v>30.33</v>
      </c>
    </row>
    <row r="9" spans="1:2" x14ac:dyDescent="0.25">
      <c r="A9" s="17" t="s">
        <v>23</v>
      </c>
      <c r="B9" s="16">
        <v>1424</v>
      </c>
    </row>
    <row r="10" spans="1:2" x14ac:dyDescent="0.25">
      <c r="A10" s="15" t="s">
        <v>42</v>
      </c>
      <c r="B10" s="16">
        <v>2959.2299999999996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source</vt:lpstr>
      <vt:lpstr>SuiviDepensMens</vt:lpstr>
      <vt:lpstr>TABLmens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2019-02-18T16:34:46Z</dcterms:created>
  <dcterms:modified xsi:type="dcterms:W3CDTF">2019-02-18T17:12:14Z</dcterms:modified>
</cp:coreProperties>
</file>