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xelG\Desktop\"/>
    </mc:Choice>
  </mc:AlternateContent>
  <bookViews>
    <workbookView xWindow="0" yWindow="0" windowWidth="28800" windowHeight="12300" activeTab="3"/>
  </bookViews>
  <sheets>
    <sheet name="Récap" sheetId="20" r:id="rId1"/>
    <sheet name="NRO_35" sheetId="6" r:id="rId2"/>
    <sheet name="NRO_30" sheetId="3" r:id="rId3"/>
    <sheet name="NRO_28" sheetId="9" r:id="rId4"/>
  </sheets>
  <externalReferences>
    <externalReference r:id="rId5"/>
  </externalReferences>
  <definedNames>
    <definedName name="DonnéesExternes_1" localSheetId="3">NRO_28!$B$1:$G$6</definedName>
    <definedName name="DonnéesExternes_1" localSheetId="2">NRO_30!$B$1:$G$6</definedName>
    <definedName name="DonnéesExternes_1" localSheetId="1" hidden="1">NRO_35!$B$1:$G$4</definedName>
    <definedName name="S13_177">[1]NRO_13!$C$5:$E$9</definedName>
    <definedName name="S13_181">[1]NRO_13!$C$11:$E$15</definedName>
    <definedName name="S13_182">[1]NRO_13!$C$17:$E$21</definedName>
    <definedName name="S17_304">[1]NRO_17!$C$5:$E$9</definedName>
    <definedName name="S17_305">[1]NRO_17!$C$11:$E$15</definedName>
    <definedName name="S17_306">[1]NRO_17!$C$17:$E$21</definedName>
    <definedName name="S17_308">[1]NRO_17!$C$23:$E$27</definedName>
    <definedName name="S17_309">[1]NRO_17!$C$29:$E$33</definedName>
    <definedName name="S18_200">[1]NRO_18!$C$5:$E$9</definedName>
    <definedName name="S18_201">[1]NRO_18!$C$11:$E$15</definedName>
    <definedName name="S18_213">[1]NRO_18!$C$17:$E$21</definedName>
    <definedName name="S18_214">[1]NRO_18!$C$23:$E$27</definedName>
    <definedName name="S18_215">[1]NRO_18!$C$29:$E$33</definedName>
    <definedName name="S18_216">[1]NRO_18!$H$5:$J$9</definedName>
    <definedName name="S18_219">[1]NRO_18!$H$11:$J$15</definedName>
    <definedName name="S18_220">[1]NRO_18!$H$17:$J$21</definedName>
    <definedName name="S18_224">[1]NRO_18!$H$23:$J$27</definedName>
    <definedName name="S26_364">[1]NRO_26!$C$5:$E$9</definedName>
    <definedName name="S26_365">[1]NRO_26!$C$11:$E$15</definedName>
    <definedName name="S26_367">[1]NRO_26!$C$17:$E$21</definedName>
    <definedName name="S26_368">[1]NRO_26!$C$23:$E$27</definedName>
    <definedName name="S26_377">[1]NRO_26!$C$29:$E$33</definedName>
    <definedName name="S26_379">[1]NRO_26!$H$5:$J$8</definedName>
    <definedName name="S26_497">[1]NRO_26!$H$11:$J$15</definedName>
    <definedName name="S28_380">[1]NRO_28!$C$5:$E$9</definedName>
    <definedName name="S28_381">[1]NRO_28!$C$11:$E$15</definedName>
    <definedName name="S28_382">[1]NRO_28!$C$17:$E$21</definedName>
    <definedName name="S28_383">[1]NRO_28!$C$23:$E$27</definedName>
    <definedName name="S28_387">[1]NRO_28!$C$29:$E$33</definedName>
    <definedName name="S28_388">[1]NRO_28!$H$5:$J$9</definedName>
    <definedName name="S30_452">[1]NRO_30!$C$5:$E$9</definedName>
    <definedName name="S30_453">[1]NRO_30!$C$11:$E$15</definedName>
    <definedName name="S30_455">[1]NRO_30!$C$17:$E$21</definedName>
    <definedName name="S30_456">[1]NRO_30!$C$23:$E$27</definedName>
    <definedName name="S30_457">[1]NRO_30!$C$29:$E$33</definedName>
    <definedName name="S35_487">[1]NRO_35!$C$5:$E$9</definedName>
    <definedName name="S35_488">[1]NRO_35!$C$11:$E$15</definedName>
    <definedName name="S35_489">[1]NRO_35!$C$17:$E$21</definedName>
    <definedName name="SIT_018">[1]NRO_18!$H$29:$J$33</definedName>
    <definedName name="SIT_028">[1]NRO_28!$H$11:$J$15</definedName>
    <definedName name="SIT_035">[1]NRO_35!$C$23:$E$27</definedName>
    <definedName name="SIT_13">[1]NRO_13!$C$23:$E$27</definedName>
    <definedName name="SIT_17">[1]NRO_17!$H$5:$J$9</definedName>
    <definedName name="SIT_26">[1]NRO_26!$H$17:$J$21</definedName>
  </definedNames>
  <calcPr calcId="162913"/>
  <pivotCaches>
    <pivotCache cacheId="4" r:id="rId6"/>
    <pivotCache cacheId="10" r:id="rId7"/>
    <pivotCache cacheId="13" r:id="rId8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6" i="20" l="1"/>
  <c r="I46" i="20"/>
  <c r="H46" i="20" s="1"/>
  <c r="G46" i="20"/>
  <c r="F46" i="20" s="1"/>
  <c r="J45" i="20"/>
  <c r="I45" i="20"/>
  <c r="H45" i="20"/>
  <c r="G45" i="20"/>
  <c r="F45" i="20" s="1"/>
  <c r="J44" i="20"/>
  <c r="I44" i="20"/>
  <c r="H44" i="20" s="1"/>
  <c r="G44" i="20"/>
  <c r="F44" i="20" s="1"/>
  <c r="J43" i="20"/>
  <c r="I43" i="20"/>
  <c r="H43" i="20" s="1"/>
  <c r="G43" i="20"/>
  <c r="F43" i="20"/>
  <c r="J42" i="20"/>
  <c r="I42" i="20"/>
  <c r="H42" i="20" s="1"/>
  <c r="G42" i="20"/>
  <c r="F42" i="20" s="1"/>
  <c r="J41" i="20"/>
  <c r="I41" i="20"/>
  <c r="H41" i="20" s="1"/>
  <c r="G41" i="20"/>
  <c r="F41" i="20" s="1"/>
  <c r="J40" i="20"/>
  <c r="I40" i="20"/>
  <c r="H40" i="20" s="1"/>
  <c r="G40" i="20"/>
  <c r="F40" i="20" s="1"/>
  <c r="J39" i="20"/>
  <c r="I39" i="20"/>
  <c r="H39" i="20" s="1"/>
  <c r="G39" i="20"/>
  <c r="F39" i="20" s="1"/>
  <c r="J38" i="20"/>
  <c r="I38" i="20"/>
  <c r="H38" i="20" s="1"/>
  <c r="G38" i="20"/>
  <c r="F38" i="20" s="1"/>
  <c r="J37" i="20"/>
  <c r="I37" i="20"/>
  <c r="H37" i="20" s="1"/>
  <c r="G37" i="20"/>
  <c r="F37" i="20" s="1"/>
  <c r="J36" i="20"/>
  <c r="I36" i="20"/>
  <c r="H36" i="20" s="1"/>
  <c r="G36" i="20"/>
  <c r="F36" i="20" s="1"/>
  <c r="J35" i="20"/>
  <c r="I35" i="20"/>
  <c r="H35" i="20" s="1"/>
  <c r="G35" i="20"/>
  <c r="F35" i="20" s="1"/>
  <c r="J34" i="20"/>
  <c r="I34" i="20"/>
  <c r="H34" i="20" s="1"/>
  <c r="G34" i="20"/>
  <c r="F34" i="20" s="1"/>
  <c r="J33" i="20"/>
  <c r="I33" i="20"/>
  <c r="H33" i="20" s="1"/>
  <c r="G33" i="20"/>
  <c r="F33" i="20"/>
  <c r="J32" i="20"/>
  <c r="I32" i="20"/>
  <c r="H32" i="20" s="1"/>
  <c r="G32" i="20"/>
  <c r="F32" i="20" s="1"/>
  <c r="J31" i="20"/>
  <c r="I31" i="20"/>
  <c r="H31" i="20" s="1"/>
  <c r="G31" i="20"/>
  <c r="F31" i="20"/>
  <c r="J30" i="20"/>
  <c r="I30" i="20"/>
  <c r="H30" i="20" s="1"/>
  <c r="G30" i="20"/>
  <c r="F30" i="20" s="1"/>
  <c r="J29" i="20"/>
  <c r="I29" i="20"/>
  <c r="H29" i="20" s="1"/>
  <c r="G29" i="20"/>
  <c r="F29" i="20"/>
  <c r="J28" i="20"/>
  <c r="I28" i="20"/>
  <c r="H28" i="20" s="1"/>
  <c r="G28" i="20"/>
  <c r="F28" i="20" s="1"/>
  <c r="J27" i="20"/>
  <c r="I27" i="20"/>
  <c r="H27" i="20" s="1"/>
  <c r="G27" i="20"/>
  <c r="F27" i="20" s="1"/>
  <c r="J26" i="20"/>
  <c r="I26" i="20"/>
  <c r="H26" i="20" s="1"/>
  <c r="G26" i="20"/>
  <c r="F26" i="20" s="1"/>
  <c r="J25" i="20"/>
  <c r="I25" i="20"/>
  <c r="H25" i="20" s="1"/>
  <c r="G25" i="20"/>
  <c r="F25" i="20"/>
  <c r="J24" i="20"/>
  <c r="I24" i="20"/>
  <c r="H24" i="20" s="1"/>
  <c r="G24" i="20"/>
  <c r="F24" i="20"/>
  <c r="J23" i="20"/>
  <c r="H23" i="20"/>
  <c r="G23" i="20"/>
  <c r="F23" i="20"/>
  <c r="J22" i="20"/>
  <c r="I22" i="20"/>
  <c r="H22" i="20"/>
  <c r="G22" i="20"/>
  <c r="F22" i="20" s="1"/>
  <c r="J21" i="20"/>
  <c r="I21" i="20"/>
  <c r="H21" i="20"/>
  <c r="G21" i="20"/>
  <c r="F21" i="20" s="1"/>
  <c r="J20" i="20"/>
  <c r="I20" i="20"/>
  <c r="H20" i="20"/>
  <c r="G20" i="20"/>
  <c r="F20" i="20" s="1"/>
  <c r="J19" i="20"/>
  <c r="I19" i="20"/>
  <c r="H19" i="20" s="1"/>
  <c r="G19" i="20"/>
  <c r="F19" i="20" s="1"/>
  <c r="J18" i="20"/>
  <c r="I18" i="20"/>
  <c r="H18" i="20" s="1"/>
  <c r="G18" i="20"/>
  <c r="F18" i="20" s="1"/>
  <c r="J17" i="20"/>
  <c r="I17" i="20"/>
  <c r="H17" i="20" s="1"/>
  <c r="G17" i="20"/>
  <c r="F17" i="20" s="1"/>
  <c r="J16" i="20"/>
  <c r="I16" i="20"/>
  <c r="H16" i="20" s="1"/>
  <c r="G16" i="20"/>
  <c r="F16" i="20"/>
  <c r="J15" i="20"/>
  <c r="I15" i="20"/>
  <c r="H15" i="20" s="1"/>
  <c r="G15" i="20"/>
  <c r="F15" i="20"/>
  <c r="J14" i="20"/>
  <c r="I14" i="20"/>
  <c r="H14" i="20" s="1"/>
  <c r="G14" i="20"/>
  <c r="F14" i="20" s="1"/>
  <c r="J13" i="20"/>
  <c r="H13" i="20"/>
  <c r="G13" i="20"/>
  <c r="F13" i="20" s="1"/>
  <c r="J12" i="20"/>
  <c r="I12" i="20"/>
  <c r="H12" i="20"/>
  <c r="G12" i="20"/>
  <c r="F12" i="20" s="1"/>
  <c r="J11" i="20"/>
  <c r="I11" i="20"/>
  <c r="H11" i="20"/>
  <c r="G11" i="20"/>
  <c r="F11" i="20" s="1"/>
  <c r="J10" i="20"/>
  <c r="I10" i="20"/>
  <c r="H10" i="20" s="1"/>
  <c r="G10" i="20"/>
  <c r="F10" i="20" s="1"/>
  <c r="J9" i="20"/>
  <c r="I9" i="20"/>
  <c r="H9" i="20" s="1"/>
  <c r="G9" i="20"/>
  <c r="F9" i="20" s="1"/>
  <c r="J8" i="20"/>
  <c r="I8" i="20"/>
  <c r="H8" i="20" s="1"/>
  <c r="G8" i="20"/>
  <c r="F8" i="20" s="1"/>
  <c r="J7" i="20"/>
  <c r="I7" i="20"/>
  <c r="H7" i="20" s="1"/>
  <c r="G7" i="20"/>
  <c r="F7" i="20" s="1"/>
  <c r="J6" i="20"/>
  <c r="I6" i="20"/>
  <c r="H6" i="20" s="1"/>
  <c r="G6" i="20"/>
  <c r="F6" i="20" s="1"/>
  <c r="J5" i="20"/>
  <c r="I5" i="20"/>
  <c r="H5" i="20" s="1"/>
  <c r="G5" i="20"/>
  <c r="F5" i="20" s="1"/>
  <c r="J4" i="20"/>
  <c r="I4" i="20"/>
  <c r="H4" i="20" s="1"/>
  <c r="G4" i="20"/>
  <c r="F4" i="20" s="1"/>
  <c r="J3" i="20"/>
  <c r="I3" i="20"/>
  <c r="H3" i="20" s="1"/>
  <c r="G3" i="20"/>
  <c r="F3" i="20"/>
  <c r="H2" i="9"/>
  <c r="H3" i="9"/>
  <c r="H4" i="9"/>
  <c r="H5" i="9"/>
  <c r="H6" i="9"/>
  <c r="H4" i="6"/>
  <c r="H3" i="3"/>
  <c r="H6" i="3"/>
  <c r="H2" i="3"/>
  <c r="H4" i="3"/>
  <c r="H5" i="3"/>
  <c r="H2" i="6"/>
  <c r="H3" i="6"/>
</calcChain>
</file>

<file path=xl/connections.xml><?xml version="1.0" encoding="utf-8"?>
<connections xmlns="http://schemas.openxmlformats.org/spreadsheetml/2006/main">
  <connection id="1" keepAlive="1" name="Requête - NRO_28 (2)" description="Connexion à la requête « NRO_28 (2) » dans le classeur." type="5" refreshedVersion="6" background="1" saveData="1">
    <dbPr connection="Provider=Microsoft.Mashup.OleDb.1;Data Source=$Workbook$;Location=NRO_28 (2);Extended Properties=&quot;&quot;" command="SELECT * FROM [NRO_28 (2)]"/>
  </connection>
  <connection id="2" keepAlive="1" name="Requête - NRO_30" description="Connexion à la requête « NRO_30 » dans le classeur." type="5" refreshedVersion="6" background="1" saveData="1">
    <dbPr connection="Provider=Microsoft.Mashup.OleDb.1;Data Source=$Workbook$;Location=NRO_30;Extended Properties=&quot;&quot;" command="SELECT * FROM [NRO_30]"/>
  </connection>
  <connection id="3" keepAlive="1" name="Requête - NRO_35" description="Connexion à la requête « NRO_35 » dans le classeur." type="5" refreshedVersion="6" background="1" saveData="1">
    <dbPr connection="Provider=Microsoft.Mashup.OleDb.1;Data Source=$Workbook$;Location=NRO_35;Extended Properties=&quot;&quot;" command="SELECT * FROM [NRO_35]"/>
  </connection>
</connections>
</file>

<file path=xl/sharedStrings.xml><?xml version="1.0" encoding="utf-8"?>
<sst xmlns="http://schemas.openxmlformats.org/spreadsheetml/2006/main" count="37066" uniqueCount="3026">
  <si>
    <t>Colonne1</t>
  </si>
  <si>
    <t>Name</t>
  </si>
  <si>
    <t>Extension</t>
  </si>
  <si>
    <t>Date accessed</t>
  </si>
  <si>
    <t>Date modified</t>
  </si>
  <si>
    <t>Date created</t>
  </si>
  <si>
    <t>Folder Path</t>
  </si>
  <si>
    <t>BETA_THD_54-014_(_VAO_version_Ã©bauche)_228_2019-02-13_1550050861.csv</t>
  </si>
  <si>
    <t>.csv</t>
  </si>
  <si>
    <t>Recette_54-013_181_2018-12-21_1545364800.csv</t>
  </si>
  <si>
    <t>test.csv</t>
  </si>
  <si>
    <t>THD_54-028_381_2019-02-11_1549895602.csv</t>
  </si>
  <si>
    <t>pouiu.csv</t>
  </si>
  <si>
    <t>Généré depuis www.fieldwire.com</t>
  </si>
  <si>
    <t>BETA THD 54-014 ( VAO version ébauche)</t>
  </si>
  <si>
    <t>Numéro</t>
  </si>
  <si>
    <t>Titre</t>
  </si>
  <si>
    <t>Priorité</t>
  </si>
  <si>
    <t xml:space="preserve">Élagage </t>
  </si>
  <si>
    <t>L2T FT</t>
  </si>
  <si>
    <t>BT27</t>
  </si>
  <si>
    <t>BT30</t>
  </si>
  <si>
    <t>BT28</t>
  </si>
  <si>
    <t>BT29</t>
  </si>
  <si>
    <t>BT31</t>
  </si>
  <si>
    <t xml:space="preserve">BPE non posée. Pas de F.A.C </t>
  </si>
  <si>
    <t>SRO_54_014_228</t>
  </si>
  <si>
    <t>Catégorie</t>
  </si>
  <si>
    <t>Responsable</t>
  </si>
  <si>
    <t>Date de début</t>
  </si>
  <si>
    <t>Date de fin</t>
  </si>
  <si>
    <t>Plan</t>
  </si>
  <si>
    <t>Position X (%)</t>
  </si>
  <si>
    <t>Position Y (%)</t>
  </si>
  <si>
    <t>Emplacement</t>
  </si>
  <si>
    <t>Main-d'œuvre</t>
  </si>
  <si>
    <t>Coût</t>
  </si>
  <si>
    <t>Dossier de plan</t>
  </si>
  <si>
    <t>Lien vers plan</t>
  </si>
  <si>
    <t>Créé</t>
  </si>
  <si>
    <t>Complété</t>
  </si>
  <si>
    <t>Vérifié</t>
  </si>
  <si>
    <t>Supprimé</t>
  </si>
  <si>
    <t>Dernière mise à jour</t>
  </si>
  <si>
    <t>Tag 1</t>
  </si>
  <si>
    <t>Point de contrôle 1</t>
  </si>
  <si>
    <t>Point de contrôle 2</t>
  </si>
  <si>
    <t>Point de contrôle 3</t>
  </si>
  <si>
    <t>Point de contrôle 4</t>
  </si>
  <si>
    <t>Point de contrôle 5</t>
  </si>
  <si>
    <t>Point de contrôle 6</t>
  </si>
  <si>
    <t>Point de contrôle 7</t>
  </si>
  <si>
    <t>Point de contrôle 8</t>
  </si>
  <si>
    <t>Point de contrôle 9</t>
  </si>
  <si>
    <t>Point de contrôle 10</t>
  </si>
  <si>
    <t>Point de contrôle 11</t>
  </si>
  <si>
    <t>Point de contrôle 12</t>
  </si>
  <si>
    <t>Point de contrôle 13</t>
  </si>
  <si>
    <t>Point de contrôle 14</t>
  </si>
  <si>
    <t>Point de contrôle 15</t>
  </si>
  <si>
    <t>Message 1</t>
  </si>
  <si>
    <t>Message 2</t>
  </si>
  <si>
    <t>Message 3</t>
  </si>
  <si>
    <t>Message 4</t>
  </si>
  <si>
    <t>Message 5</t>
  </si>
  <si>
    <t>Message 6</t>
  </si>
  <si>
    <t>Message 7</t>
  </si>
  <si>
    <t>Message 8</t>
  </si>
  <si>
    <t>Message 9</t>
  </si>
  <si>
    <t>Message 10</t>
  </si>
  <si>
    <t>Message 11</t>
  </si>
  <si>
    <t>Message 12</t>
  </si>
  <si>
    <t>Message 13</t>
  </si>
  <si>
    <t>Message 14</t>
  </si>
  <si>
    <t>Message 15</t>
  </si>
  <si>
    <t>Message 16</t>
  </si>
  <si>
    <t>romain.aubry@sogetrel.fr</t>
  </si>
  <si>
    <t>NRO_014_228_SID_P1</t>
  </si>
  <si>
    <t>NRO_014_228_SID (version VSO)</t>
  </si>
  <si>
    <t>pc_support_aerien</t>
  </si>
  <si>
    <t>Not set: Jonction aéro-souterraine (MDU) - 2018-09-27</t>
  </si>
  <si>
    <t>Not set: Goulotte inférieure (MDU) - 2018-09-27</t>
  </si>
  <si>
    <t>Not set: Goulotte superieure (MDU) - 2018-09-27</t>
  </si>
  <si>
    <t>Not set: pose et fixation du PBO (MDU) - 2018-09-27</t>
  </si>
  <si>
    <t>Not set: Etiquetage du poteau (MDU) - 2018-09-27</t>
  </si>
  <si>
    <t>maxime.durang@altitudeinfra.fr</t>
  </si>
  <si>
    <t>pc_chambre</t>
  </si>
  <si>
    <t>Not set: Propreté extérieure (MDU) - 2018-09-25</t>
  </si>
  <si>
    <t>Not set: Scellement du cadre imprpre (MDU) - 2018-09-25</t>
  </si>
  <si>
    <t>Not set: Tampons (MDU) - 2018-09-25</t>
  </si>
  <si>
    <t>Not set: Mise à la côte (MDU) - 2018-09-25</t>
  </si>
  <si>
    <t>Not set: Masque de la chambre (MDU) - 2018-09-25</t>
  </si>
  <si>
    <t>Aérien</t>
  </si>
  <si>
    <t>pc_support aerien</t>
  </si>
  <si>
    <t>Not set: Jonction aéro-souterraine (AGA) - 2018-07-30</t>
  </si>
  <si>
    <t>Not set: Goulotte inférieure (AGA) - 2018-07-30</t>
  </si>
  <si>
    <t>Not set: Goulotte superieure (AGA) - 2018-07-30</t>
  </si>
  <si>
    <t>Not set: pose et fixation du PBO (AGA) - 2018-07-30</t>
  </si>
  <si>
    <t>Not set: Etiquetage du poteau (AGA) - 2018-07-30</t>
  </si>
  <si>
    <t>msaikouk@nge.fr</t>
  </si>
  <si>
    <t>Not set: Etiquetage du poteau (MDU) - 2018-07-30</t>
  </si>
  <si>
    <t>Chambre Losange</t>
  </si>
  <si>
    <t>Not set: Propreté extérieure (AGA) - 2018-07-30</t>
  </si>
  <si>
    <t>Not set: Scellement du cadre imprpre (AGA) - 2018-07-30</t>
  </si>
  <si>
    <t>Not set: Tampons (AGA) - 2018-07-30</t>
  </si>
  <si>
    <t>Not set: Mise à la côte (AGA) - 2018-07-30</t>
  </si>
  <si>
    <t>Not set: Masque de la chambre (AGA) - 2018-07-30</t>
  </si>
  <si>
    <t>Chambre Tiers</t>
  </si>
  <si>
    <t>No: Tampons (MDU) - 2018-07-30</t>
  </si>
  <si>
    <t>Not set: Propreté extérieure (MDU) - 2018-09-26</t>
  </si>
  <si>
    <t>Not set: Scellement du cadre imprpre (MDU) - 2018-09-26</t>
  </si>
  <si>
    <t>Not set: Tampons (MDU) - 2018-09-26</t>
  </si>
  <si>
    <t>Not set: Mise à la côte (MDU) - 2018-09-26</t>
  </si>
  <si>
    <t>Not set: Masque de la chambre (MDU) - 2018-09-26</t>
  </si>
  <si>
    <t>Not set: Scellement du cadre imprpre (MDU) - 2018-07-30</t>
  </si>
  <si>
    <t>Facade</t>
  </si>
  <si>
    <t>pc_facade</t>
  </si>
  <si>
    <t>Not set: fixation du / des cable(s) (AGA) - 2018-07-30</t>
  </si>
  <si>
    <t>Not set: Etiquetage des câbles (AGA) - 2018-07-30</t>
  </si>
  <si>
    <t>IMMEUBLE</t>
  </si>
  <si>
    <t>SRO</t>
  </si>
  <si>
    <t>pc_sro</t>
  </si>
  <si>
    <t>Not set: Scellement du cadre et dalle (AGA) - 2018-07-30</t>
  </si>
  <si>
    <t>Not set: Fixation du SRO sur la dalle  (AGA) - 2018-07-30</t>
  </si>
  <si>
    <t>Not set: Etiquetage du SRO (MDU) - 2018-07-30</t>
  </si>
  <si>
    <t>Not set: Aspect extérieur du SRO (AGA) - 2018-07-30</t>
  </si>
  <si>
    <t>Not set: Entrées de câbles et étanchéité (AGA) - 2018-07-30</t>
  </si>
  <si>
    <t>Alexy Garreau: Le responsable a été remplacé par MOUNIR SAIKOUK</t>
  </si>
  <si>
    <t>THD 54-028</t>
  </si>
  <si>
    <t>BT-0047-381</t>
  </si>
  <si>
    <t>dominique.sommer@circet.fr</t>
  </si>
  <si>
    <t>NRO_54_028_381_SID_P1</t>
  </si>
  <si>
    <t>NRO_54_028_381_SID</t>
  </si>
  <si>
    <t>=HYPERLINK("https://d28ji4sm1vmprj.cloudfront.net/ea9921c55fc7d332a9dd8728f8aeacd2/cb7b89a6dd37e2023af926f2023138cb.jpeg", "Lien vers plan")</t>
  </si>
  <si>
    <t>Not set: Jonction aéro-souterraine (AGA) - 2018-07-18</t>
  </si>
  <si>
    <t>Not set: Goulotte inférieure (AGA) - 2018-07-18</t>
  </si>
  <si>
    <t>Not set: Goulotte superieure (AGA) - 2018-07-18</t>
  </si>
  <si>
    <t>No: pose et fixation du PBO (AGA) - 2018-07-18</t>
  </si>
  <si>
    <t>Not set: Etiquetage du poteau (AGA) - 2018-07-18</t>
  </si>
  <si>
    <t>No: Etiquetage du câble (AGA) - 2018-07-18</t>
  </si>
  <si>
    <t>No: Etiquetage du PBO (AGA) - 2018-07-18</t>
  </si>
  <si>
    <t>Not set: Armement  (AGA) - 2018-07-18</t>
  </si>
  <si>
    <t>Not set: Securité poteau (verticalité) (AGA) - 2018-07-18</t>
  </si>
  <si>
    <t>Alexy Garreau: POT-54-028-381-2145 / ENEDIS BETON</t>
  </si>
  <si>
    <t>=HYPERLINK("https://d33htgqikc2pj4.cloudfront.net/424ca297-92b4-4206-8340-bb6866d6489c.jpeg", "Alexy Garreau: Lien vers l'image")</t>
  </si>
  <si>
    <t>=HYPERLINK("https://d33htgqikc2pj4.cloudfront.net/fa33d03a-5bd4-414a-876b-8d3a40581cdf.jpeg", "Alexy Garreau: Lien vers l'image")</t>
  </si>
  <si>
    <t>Alexy Garreau: Priorité modifiée en priorité P1</t>
  </si>
  <si>
    <t xml:space="preserve">Alexy Garreau: Boîte non posée </t>
  </si>
  <si>
    <t>Mounir Saikouk: Plan changé pour NRO_54_028_387_SID_P1</t>
  </si>
  <si>
    <t>Alexy Garreau: Plan changé pour NRO_54_028_381_SID_P1</t>
  </si>
  <si>
    <t>Mounir Saikouk: Le responsable a été remplacé par Pouillard Joachim</t>
  </si>
  <si>
    <t>Mounir Saikouk: Le responsable a été remplacé par Mounir Saikouk</t>
  </si>
  <si>
    <t>Mounir Saikouk: Le responsable a été remplacé par Dominique.sommer Dominique</t>
  </si>
  <si>
    <t xml:space="preserve">Cyl chaptal  Loemba3: Pbo non installé </t>
  </si>
  <si>
    <t>BT-0017-381</t>
  </si>
  <si>
    <t>Not set: pose et fixation du PBO (AGA) - 2018-07-18</t>
  </si>
  <si>
    <t>Not set: Etiquetage du câble (AGA) - 2018-07-18</t>
  </si>
  <si>
    <t>Not set: Etiquetage du PBO (AGA) - 2018-07-18</t>
  </si>
  <si>
    <t>Alexy Garreau: POT-54-028-381-2020 / ENEDIS</t>
  </si>
  <si>
    <t>Mounir Saikouk: Câble non déployé</t>
  </si>
  <si>
    <t>Mounir Saikouk: Priorité modifiée en priorité P1</t>
  </si>
  <si>
    <t>Alexy Garreau: POT-54-028-381-2085 / ORANGE</t>
  </si>
  <si>
    <t>Alexy Garreau: Câble non déployé</t>
  </si>
  <si>
    <t>Alexy Garreau: Priorité changée pour priorité 1</t>
  </si>
  <si>
    <t>Mounir Saikouk: Plan changé pour NRO_54_028_381_SID_P1</t>
  </si>
  <si>
    <t>Alexy Garreau: POT-54-028-381-2105 / ORANGE</t>
  </si>
  <si>
    <t>Alexy Garreau: POT-54-028-381-2100 / ORANGE</t>
  </si>
  <si>
    <t>Alexy Garreau: POT-54-028-381-2070 / ORANGE</t>
  </si>
  <si>
    <t>No: Etiquetage du poteau (MSA) - 2018-07-18</t>
  </si>
  <si>
    <t>No: Etiquetage du câble (MSA) - 2018-07-18</t>
  </si>
  <si>
    <t>No: Etiquetage du PBO (MSA) - 2018-07-18</t>
  </si>
  <si>
    <t>No: Securité poteau (verticalité) (MSA) - 2018-07-18</t>
  </si>
  <si>
    <t>Alexy Garreau: POT-54-028-381-1030 / ORANGE</t>
  </si>
  <si>
    <t xml:space="preserve">Mounir Saikouk: Boîte non posé </t>
  </si>
  <si>
    <t>=HYPERLINK("https://d33htgqikc2pj4.cloudfront.net/9fb3b1e2-666f-491e-947d-9f0a984a9c71.jpeg", "Mounir Saikouk: Lien vers l'image")</t>
  </si>
  <si>
    <t>=HYPERLINK("https://d33htgqikc2pj4.cloudfront.net/be8a91d3-29e4-4b86-8f9e-aee74e15e86d.jpeg", "Mounir Saikouk: Lien vers l'image")</t>
  </si>
  <si>
    <t>Alexy Garreau: Plan changé pour NRO_54_028_382_SID_P1</t>
  </si>
  <si>
    <t>=HYPERLINK("https://d33htgqikc2pj4.cloudfront.net/26165bf2-09c0-4480-af81-355473b16745.jpeg", "Sebastien Rodange: Lien vers l'image")</t>
  </si>
  <si>
    <t>BT-0042-381</t>
  </si>
  <si>
    <t>Alexy Garreau: POT-54-028-381-2015 / ENEDIS</t>
  </si>
  <si>
    <t>BT-0030-381</t>
  </si>
  <si>
    <t>Alexy Garreau: POT-54-028-381-2125 / ENEDIS BETON</t>
  </si>
  <si>
    <t>Alexy Garreau: POT-54-028-381-2055 / ORANGE</t>
  </si>
  <si>
    <t>No: Securité poteau (verticalité) (AGA) - 2018-07-18</t>
  </si>
  <si>
    <t>Alexy Garreau: POT-54-028-381-2075 / ORANGE</t>
  </si>
  <si>
    <t>=HYPERLINK("https://d33htgqikc2pj4.cloudfront.net/504a5b2c-1675-48ee-9489-accfa37316da.jpeg", "Alexy Garreau: Lien vers l'image")</t>
  </si>
  <si>
    <t>Alexy Garreau: POT-54-028-381-2115 / ORANGE</t>
  </si>
  <si>
    <t>BT-0046-381</t>
  </si>
  <si>
    <t>NRO_54_028_381_SID_P2</t>
  </si>
  <si>
    <t>=HYPERLINK("https://d28ji4sm1vmprj.cloudfront.net/73e57b133980dbd7217913d9f233891c/d0607af434ac5dfcfb40670a7d7c94c8.jpeg", "Lien vers plan")</t>
  </si>
  <si>
    <t>No: Goulotte superieure (MSA) - 2018-07-18</t>
  </si>
  <si>
    <t>No: pose et fixation du PBO (MSA) - 2018-07-18</t>
  </si>
  <si>
    <t>Alexy Garreau: POT-54-028-381-3105 / ENEDIS BOIS</t>
  </si>
  <si>
    <t>=HYPERLINK("https://d33htgqikc2pj4.cloudfront.net/d5ecefd0-cc1d-446d-a28a-b82fe26d0b4c.jpeg", "Mounir Saikouk: Lien vers l'image")</t>
  </si>
  <si>
    <t>=HYPERLINK("https://d33htgqikc2pj4.cloudfront.net/ea5f5369-842b-45a6-9ae8-b4bd66994892.jpeg", "Mounir Saikouk: Lien vers l'image")</t>
  </si>
  <si>
    <t>Mounir Saikouk: Supprimé commentaire - "Boîte non posé "</t>
  </si>
  <si>
    <t>Mounir Saikouk: Plan changé pour NRO_54_028_381_SID_P2</t>
  </si>
  <si>
    <t>=HYPERLINK("https://d33htgqikc2pj4.cloudfront.net/fa3cdc51-46d2-4dde-b3d2-aa7e63a88cbf.jpeg", "Sebastien Rodange: Lien vers l'image")</t>
  </si>
  <si>
    <t>Alexy Garreau: POT-54-028-381-3110 / ORANGE</t>
  </si>
  <si>
    <t xml:space="preserve">Mounir Saikouk: Passage sur potelet pas de FAC </t>
  </si>
  <si>
    <t>=HYPERLINK("https://d33htgqikc2pj4.cloudfront.net/72f6c0bf-459b-489f-9a34-f5ff0ed73a25.jpeg", "Mounir Saikouk: Lien vers l'image")</t>
  </si>
  <si>
    <t>Alexy Garreau: Plan changé pour NRO_54_028_381_SID_P2</t>
  </si>
  <si>
    <t>=HYPERLINK("https://d33htgqikc2pj4.cloudfront.net/0624adc1-f669-46ba-9083-1bd73e2dad94.jpeg", "Sebastien Rodange: Lien vers l'image")</t>
  </si>
  <si>
    <t>Alexy Garreau: POT-54-028-381-2040 / ORANGE</t>
  </si>
  <si>
    <t>Alexy Garreau: POT-54-028-381-2080 / ORANGE</t>
  </si>
  <si>
    <t>BT-0054-381</t>
  </si>
  <si>
    <t>NRO_54_028_381_SID_P3</t>
  </si>
  <si>
    <t>=HYPERLINK("https://d28ji4sm1vmprj.cloudfront.net/68b9d7785ed8ad20cbbe2c787c903e0c/b63b63e8cd776c6e518484b41033b341.jpeg", "Lien vers plan")</t>
  </si>
  <si>
    <t>Alexy Garreau: POT-54-028-381-1350 / ENEDIS BETON</t>
  </si>
  <si>
    <t>=HYPERLINK("https://d33htgqikc2pj4.cloudfront.net/db6acc30-37f9-4a9d-a802-2f9a5a5ca524.jpeg", "Mounir Saikouk: Lien vers l'image")</t>
  </si>
  <si>
    <t>=HYPERLINK("https://d33htgqikc2pj4.cloudfront.net/166d56e4-3a9f-42c4-919d-eaff0b29e326.jpeg", "Mounir Saikouk: Lien vers l'image")</t>
  </si>
  <si>
    <t>Alexy Garreau: Plan changé pour 54_028_SIT_P5</t>
  </si>
  <si>
    <t>Alexy Garreau: Plan changé pour NRO_54_028_381_SID_P3</t>
  </si>
  <si>
    <t>BT-0031-381</t>
  </si>
  <si>
    <t>Alexy Garreau: POT-54-028-381-3175 / ENEDIS BETON</t>
  </si>
  <si>
    <t>=HYPERLINK("https://d33htgqikc2pj4.cloudfront.net/3345cd01-627a-4d24-9cd1-25044bfe0f67.jpeg", "Mounir Saikouk: Lien vers l'image")</t>
  </si>
  <si>
    <t>Mounir Saikouk: Plan changé pour 54_028_SIT_P5</t>
  </si>
  <si>
    <t>Mounir Saikouk: Plan changé pour 54_028_SIT_P4</t>
  </si>
  <si>
    <t>BT-0040-381</t>
  </si>
  <si>
    <t>Alexy Garreau: POT-54-028-381-2140 / ENEDIS BETON</t>
  </si>
  <si>
    <t>=HYPERLINK("https://d33htgqikc2pj4.cloudfront.net/1b751ea4-f50c-461a-bd05-fce86461204c.jpeg", "Alexy Garreau: Lien vers l'image")</t>
  </si>
  <si>
    <t>=HYPERLINK("https://d33htgqikc2pj4.cloudfront.net/a4600f39-695d-43dd-aa1d-7dbf5d01c2cf.jpeg", "Alexy Garreau: Lien vers l'image")</t>
  </si>
  <si>
    <t>=HYPERLINK("https://d33htgqikc2pj4.cloudfront.net/bc9e2351-fda0-41ef-8833-b896de594276.jpeg", "Alexy Garreau: Lien vers l'image")</t>
  </si>
  <si>
    <t>Alexy Garreau: POT-54-028-381-2065 / ORANGE</t>
  </si>
  <si>
    <t>Alexy Garreau: POT-54-028-381-2060 / ORANGE</t>
  </si>
  <si>
    <t>Alexy Garreau: POT-54-028-381-3095 / ORANGE</t>
  </si>
  <si>
    <t>=HYPERLINK("https://d33htgqikc2pj4.cloudfront.net/b3d1efe9-e8d7-48db-8cf9-ea09acf353c0.jpeg", "Mounir Saikouk: Lien vers l'image")</t>
  </si>
  <si>
    <t>=HYPERLINK("https://d33htgqikc2pj4.cloudfront.net/4a15010d-9307-4899-b600-415f46cb830a.jpeg", "Mounir Saikouk: Lien vers l'image")</t>
  </si>
  <si>
    <t>=HYPERLINK("https://d33htgqikc2pj4.cloudfront.net/c1cf214c-cfca-4cc5-8ebb-810c3fb5fa66.jpeg", "Sebastien Rodange: Lien vers l'image")</t>
  </si>
  <si>
    <t>Alexy Garreau: POT-54-028-381-2130 / ORANGE</t>
  </si>
  <si>
    <t>Alexy Garreau: POT-54-028-381-2095 / ORANGE</t>
  </si>
  <si>
    <t>Alexy Garreau: POT-54-028-381-2090 / ORANGE</t>
  </si>
  <si>
    <t>Alexy Garreau: POT-54-028-381-2050 / ORANGE</t>
  </si>
  <si>
    <t>Alexy Garreau: POT-54-028-381-2110 / ORANGE</t>
  </si>
  <si>
    <t>Alexy Garreau: POT-54-028-381-1190 / ORANGE</t>
  </si>
  <si>
    <t>=HYPERLINK("https://d33htgqikc2pj4.cloudfront.net/cf641464-2c39-4f9e-ab9f-567311418374.jpeg", "Mounir Saikouk: Lien vers l'image")</t>
  </si>
  <si>
    <t>=HYPERLINK("https://d33htgqikc2pj4.cloudfront.net/99793544-194e-4040-9796-e2323b60530e.jpeg", "Mounir Saikouk: Lien vers l'image")</t>
  </si>
  <si>
    <t>Mounir Saikouk: Plan changé pour NRO_54_028_381_SID_P3</t>
  </si>
  <si>
    <t>Sebastien Rodange: Bpe non pose</t>
  </si>
  <si>
    <t>BT-0035-381</t>
  </si>
  <si>
    <t>Alexy Garreau: POT-54-028-381-1315 / ENEDIS BETON</t>
  </si>
  <si>
    <t>=HYPERLINK("https://d33htgqikc2pj4.cloudfront.net/ee5fde14-5017-4c7f-888a-d0ba052dc197.jpeg", "Mounir Saikouk: Lien vers l'image")</t>
  </si>
  <si>
    <t>=HYPERLINK("https://d33htgqikc2pj4.cloudfront.net/79c83548-4340-40e3-8f59-7e4c2ee123b9.jpeg", "Mounir Saikouk: Lien vers l'image")</t>
  </si>
  <si>
    <t>BT-0062-381</t>
  </si>
  <si>
    <t>Alexy Garreau: POT-54-028-381-2120 / ENEDIS BETON</t>
  </si>
  <si>
    <t>Alexy Garreau: POT-54-028-381-2045 / ORANGE</t>
  </si>
  <si>
    <t>Alexy Garreau: POT-54-028-381-2135 / ORANGE</t>
  </si>
  <si>
    <t>Alexy Garreau: POT-54-028-381-1255 / ORANGE</t>
  </si>
  <si>
    <t>Mounir Saikouk: Priorité modifiée en priorité P3</t>
  </si>
  <si>
    <t>Alexy Garreau: POT-54-028-381-1195 / ORANGE</t>
  </si>
  <si>
    <t>Mounir Saikouk: Priorité changée pour priorité 3</t>
  </si>
  <si>
    <t>BT-0016-381</t>
  </si>
  <si>
    <t>Not set: pose et fixation du PBO (SRO) - 2018-07-18</t>
  </si>
  <si>
    <t>Not set: Etiquetage du câble (SRO) - 2018-07-18</t>
  </si>
  <si>
    <t>Not set: Etiquetage du PBO (SRO) - 2018-07-18</t>
  </si>
  <si>
    <t>Alexy Garreau: POT-54-028-381-1335 / ENEDIS BETON</t>
  </si>
  <si>
    <t>=HYPERLINK("https://d33htgqikc2pj4.cloudfront.net/bb58ea43-a174-4fac-ab2f-95961d34872c.jpeg", "Mounir Saikouk: Lien vers l'image")</t>
  </si>
  <si>
    <t>=HYPERLINK("https://d33htgqikc2pj4.cloudfront.net/6846b61d-e2f6-4cfa-9170-4c82d948c971.jpeg", "Mounir Saikouk: Lien vers l'image")</t>
  </si>
  <si>
    <t>=HYPERLINK("https://d33htgqikc2pj4.cloudfront.net/442bc756-4a95-4372-ab80-05c0038631c5.jpeg", "Mounir Saikouk: Lien vers l'image")</t>
  </si>
  <si>
    <t xml:space="preserve">Mounir Saikouk: Élagage </t>
  </si>
  <si>
    <t>Alexy Garreau: POT-54-028-381-1055 / ORANGE</t>
  </si>
  <si>
    <t>Alexy Garreau: POT-54-028-381-1230 / ORANGE</t>
  </si>
  <si>
    <t>BT-0063-381</t>
  </si>
  <si>
    <t>Alexy Garreau: POT-54-028-381-1400 / ENEDIS BETON</t>
  </si>
  <si>
    <t>=HYPERLINK("https://d33htgqikc2pj4.cloudfront.net/7c439dd0-4e61-4050-a1e7-76e4921fa1eb.jpeg", "Mounir Saikouk: Lien vers l'image")</t>
  </si>
  <si>
    <t>=HYPERLINK("https://d33htgqikc2pj4.cloudfront.net/1b311fa5-6e40-4e50-93c4-95915920f402.jpeg", "Mounir Saikouk: Lien vers l'image")</t>
  </si>
  <si>
    <t>=HYPERLINK("https://d33htgqikc2pj4.cloudfront.net/2c2e0c18-cad3-4fca-bd8c-2317bc34a9f2.jpeg", "Mounir Saikouk: Lien vers l'image")</t>
  </si>
  <si>
    <t>=HYPERLINK("https://d33htgqikc2pj4.cloudfront.net/d1fcf376-f85c-4d2f-bae1-c2ab10b9bf59.jpeg", "Sebastien Rodange: Lien vers l'image")</t>
  </si>
  <si>
    <t>=HYPERLINK("https://d33htgqikc2pj4.cloudfront.net/67fe72fc-5057-45ff-9c94-07d09b724587.jpeg", "Sebastien Rodange: Lien vers l'image")</t>
  </si>
  <si>
    <t>=HYPERLINK("https://d33htgqikc2pj4.cloudfront.net/ecd6bce9-2813-405b-a796-84c8aff0b073.jpeg", "Sebastien Rodange: Lien vers l'image")</t>
  </si>
  <si>
    <t>Alexy Garreau: POT-54-028-381-3145 / ORANGE</t>
  </si>
  <si>
    <t>=HYPERLINK("https://d33htgqikc2pj4.cloudfront.net/3dacc312-bd09-4a89-a8ee-2f8c71bfe715.jpeg", "Mounir Saikouk: Lien vers l'image")</t>
  </si>
  <si>
    <t>=HYPERLINK("https://d33htgqikc2pj4.cloudfront.net/65edaa93-83b0-4773-bdd2-0bc1cee0ee11.jpeg", "Mounir Saikouk: Lien vers l'image")</t>
  </si>
  <si>
    <t xml:space="preserve">Mounir Saikouk: Goutte d'eau câble à reprendre </t>
  </si>
  <si>
    <t>Alexy Garreau: POT-54-028-381-1035 / ORANGE</t>
  </si>
  <si>
    <t>Alexy Garreau: POT-54-028-381-1060 / ORANGE</t>
  </si>
  <si>
    <t>Alexy Garreau: POT-54-028-381-1095 / ORANGE</t>
  </si>
  <si>
    <t>=HYPERLINK("https://d33htgqikc2pj4.cloudfront.net/447832a5-c204-4ffa-9d54-ae69acebea87.jpeg", "Mounir Saikouk: Lien vers l'image")</t>
  </si>
  <si>
    <t>Mounir Saikouk: Plan changé pour NRO_54_028_382_SID_P1</t>
  </si>
  <si>
    <t>Alexy Garreau: POT-54-028-381-1325 / ORANGE</t>
  </si>
  <si>
    <t>=HYPERLINK("https://d33htgqikc2pj4.cloudfront.net/199347d7-9778-44c1-8a36-8f33b773f306.jpeg", "Mounir Saikouk: Lien vers l'image")</t>
  </si>
  <si>
    <t>Alexy Garreau: POT-54-028-381-1170 / ORANGE</t>
  </si>
  <si>
    <t>Alexy Garreau: POT-54-028-381-1090 / ORANGE</t>
  </si>
  <si>
    <t>Alexy Garreau: POT-54-028-381-1155 / ORANGE</t>
  </si>
  <si>
    <t>Alexy Garreau: POT-54-028-381-1285 / ORANGE</t>
  </si>
  <si>
    <t>Alexy Garreau: POT-54-028-381-1265 / ORANGE</t>
  </si>
  <si>
    <t>Alexy Garreau: POT-54-028-381-1200 / ORANGE</t>
  </si>
  <si>
    <t>Alexy Garreau: POT-54-028-381-1215 / ORANGE</t>
  </si>
  <si>
    <t>Alexy Garreau: POT-54-028-381-1165 / ORANGE</t>
  </si>
  <si>
    <t>Alexy Garreau: POT-54-028-381-1040 / ORANGE</t>
  </si>
  <si>
    <t>BT-0027-381</t>
  </si>
  <si>
    <t>Not set: Etiquetage du poteau (MSA) - 2018-07-18</t>
  </si>
  <si>
    <t>Yes: Etiquetage du câble (MSA) - 2018-07-18</t>
  </si>
  <si>
    <t>Yes: Etiquetage du PBO (MSA) - 2018-07-18</t>
  </si>
  <si>
    <t>Not set: Armement  (MSA) - 2018-07-18</t>
  </si>
  <si>
    <t>Alexy Garreau: POT-54-028-381-3080 / ENEDIS BETON</t>
  </si>
  <si>
    <t>=HYPERLINK("https://d33htgqikc2pj4.cloudfront.net/54b3da46-46c5-4895-8169-74d631e5caa3.jpeg", "Mounir Saikouk: Lien vers l'image")</t>
  </si>
  <si>
    <t>=HYPERLINK("https://d33htgqikc2pj4.cloudfront.net/a1444d1c-4ea3-4dd7-bb06-9a3be806cd35.jpeg", "Mounir Saikouk: Lien vers l'image")</t>
  </si>
  <si>
    <t>Mounir Saikouk: Supprimé photo</t>
  </si>
  <si>
    <t>=HYPERLINK("https://d33htgqikc2pj4.cloudfront.net/15d91ec2-afc6-4f6b-8108-de2bc8424d5d.jpeg", "Sebastien Rodange: Lien vers l'image")</t>
  </si>
  <si>
    <t>=HYPERLINK("https://d33htgqikc2pj4.cloudfront.net/c33107d7-d712-49bd-b12f-4e36123e9165.jpeg", "Sebastien Rodange: Lien vers l'image")</t>
  </si>
  <si>
    <t>=HYPERLINK("https://d33htgqikc2pj4.cloudfront.net/20aba323-8ad4-4f84-ad53-876760b288d3.jpeg", "Sebastien Rodange: Lien vers l'image")</t>
  </si>
  <si>
    <t>=HYPERLINK("https://d33htgqikc2pj4.cloudfront.net/e6f47573-1f3e-43c5-b8b5-683d60b45aa1.jpeg", "Sebastien Rodange: Lien vers l'image")</t>
  </si>
  <si>
    <t>BT-0053-381</t>
  </si>
  <si>
    <t>Not set: Etiquetage du poteau (SRO) - 2018-07-18</t>
  </si>
  <si>
    <t>Alexy Garreau: POT-54-028-381-3165 / ENEDIS BETON</t>
  </si>
  <si>
    <t>=HYPERLINK("https://d33htgqikc2pj4.cloudfront.net/92728b7a-07af-412b-bab3-84f4c58dd2d4.jpeg", "Mounir Saikouk: Lien vers l'image")</t>
  </si>
  <si>
    <t>=HYPERLINK("https://d33htgqikc2pj4.cloudfront.net/e6560da4-798a-412b-8eee-ff062405bd48.jpeg", "Mounir Saikouk: Lien vers l'image")</t>
  </si>
  <si>
    <t>=HYPERLINK("https://d33htgqikc2pj4.cloudfront.net/25e4240f-ea26-4db4-b29e-f1739140ace7.jpeg", "Mounir Saikouk: Lien vers l'image")</t>
  </si>
  <si>
    <t>=HYPERLINK("https://d33htgqikc2pj4.cloudfront.net/8a058afe-7282-4a7c-8e13-98d16a01651c.jpeg", "Sebastien Rodange: Lien vers l'image")</t>
  </si>
  <si>
    <t>=HYPERLINK("https://d33htgqikc2pj4.cloudfront.net/2741c321-c071-4549-ae43-aeeab08db4a7.jpeg", "Sebastien Rodange: Lien vers l'image")</t>
  </si>
  <si>
    <t>Alexy Garreau: POT-54-028-381-1240 / ORANGE</t>
  </si>
  <si>
    <t>Alexy Garreau: POT-54-028-381-1250 / ORANGE</t>
  </si>
  <si>
    <t>Alexy Garreau: POT-54-028-381-1180 / ORANGE</t>
  </si>
  <si>
    <t>Alexy Garreau: POT-54-028-381-1290 / ORANGE</t>
  </si>
  <si>
    <t>Alexy Garreau: POT-54-028-381-1125 / ORANGE</t>
  </si>
  <si>
    <t>Alexy Garreau: POT-54-028-381-1300 / ORANGE</t>
  </si>
  <si>
    <t>Alexy Garreau: POT-54-028-381-1220 / ORANGE</t>
  </si>
  <si>
    <t>Alexy Garreau: POT-54-028-381-1310 / ORANGE</t>
  </si>
  <si>
    <t>=HYPERLINK("https://d33htgqikc2pj4.cloudfront.net/b56c2b0d-e157-45dd-8f46-b1c43cd68f19.jpeg", "Mounir Saikouk: Lien vers l'image")</t>
  </si>
  <si>
    <t>Alexy Garreau: POT-54-028-381-1270 / ORANGE</t>
  </si>
  <si>
    <t>Alexy Garreau: POT-54-028-381-1105 / ORANGE</t>
  </si>
  <si>
    <t>Alexy Garreau: POT-54-028-381-1225 / ORANGE</t>
  </si>
  <si>
    <t>=HYPERLINK("https://d33htgqikc2pj4.cloudfront.net/e46cb71c-c4dd-4da0-ac46-07ec4ae121f6.jpeg", "Mounir Saikouk: Lien vers l'image")</t>
  </si>
  <si>
    <t>BT-0057-381</t>
  </si>
  <si>
    <t>Alexy Garreau: POT-54-028-381-1370 / ENEDIS BETON</t>
  </si>
  <si>
    <t>=HYPERLINK("https://d33htgqikc2pj4.cloudfront.net/ea8065e0-d198-4e97-b45a-1d7bba8b929d.jpeg", "Mounir Saikouk: Lien vers l'image")</t>
  </si>
  <si>
    <t>Alexy Garreau: POT-54-028-381-1160 / ORANGE</t>
  </si>
  <si>
    <t>Alexy Garreau: POT-54-028-381-1065 / ORANGE</t>
  </si>
  <si>
    <t>Alexy Garreau: POT-54-028-381-1130 / ORANGE</t>
  </si>
  <si>
    <t>Alexy Garreau: POT-54-028-381-1235 / ORANGE</t>
  </si>
  <si>
    <t>=HYPERLINK("https://d33htgqikc2pj4.cloudfront.net/645127f9-8f00-4b51-8aa1-b453961c62a5.jpeg", "Mounir Saikouk: Lien vers l'image")</t>
  </si>
  <si>
    <t>Alexy Garreau: POT-54-028-381-1075 / ORANGE</t>
  </si>
  <si>
    <t>Alexy Garreau: POT-54-028-381-1280 / ORANGE</t>
  </si>
  <si>
    <t>Alexy Garreau: POT-54-028-381-1100 / ORANGE</t>
  </si>
  <si>
    <t>Alexy Garreau: POT-54-028-381-1150 / ORANGE</t>
  </si>
  <si>
    <t>BT-0060-381</t>
  </si>
  <si>
    <t>Alexy Garreau: POT-54-028-381-1355 / ENEDIS BETON</t>
  </si>
  <si>
    <t>=HYPERLINK("https://d33htgqikc2pj4.cloudfront.net/93b1d94f-2bf5-41fb-aa68-11aa1f0d194b.jpeg", "Mounir Saikouk: Lien vers l'image")</t>
  </si>
  <si>
    <t xml:space="preserve">Passage sur poteau bois pas de FAC </t>
  </si>
  <si>
    <t xml:space="preserve">Mounir Saikouk: Passage sur poteau bois pas de FAC </t>
  </si>
  <si>
    <t>=HYPERLINK("https://d33htgqikc2pj4.cloudfront.net/969e7a81-cb48-4f23-8c9a-ebbfe36afb94.jpeg", "Mounir Saikouk: Lien vers l'image")</t>
  </si>
  <si>
    <t>=HYPERLINK("https://d33htgqikc2pj4.cloudfront.net/f4bdd89b-f46d-4399-bf79-9e0ce7282a43.jpeg", "Mounir Saikouk: Lien vers l'image")</t>
  </si>
  <si>
    <t xml:space="preserve">Mounir Saikouk: Manque gaine fendue </t>
  </si>
  <si>
    <t>Mounir Saikouk: Catégorie modifiée : Aérien</t>
  </si>
  <si>
    <t>Mounir Saikouk: Plan changé pour NRO_54_028_383_SID_P1</t>
  </si>
  <si>
    <t>Mounir Saikouk: Plan changé pour NRO_54_028_383_SID_P2</t>
  </si>
  <si>
    <t>Mounir Saikouk: Plan changé pour NRO_54_028_387_SID_P2</t>
  </si>
  <si>
    <t>BT-0033-381</t>
  </si>
  <si>
    <t>Alexy Garreau: POT-54-028-381-1410 / ENEDIS BETON</t>
  </si>
  <si>
    <t>=HYPERLINK("https://d33htgqikc2pj4.cloudfront.net/0b4be7b3-2c98-4a57-91de-469f65ff0113.jpeg", "Mounir Saikouk: Lien vers l'image")</t>
  </si>
  <si>
    <t>Alexy Garreau: POT-54-028-381-1295 / ORANGE</t>
  </si>
  <si>
    <t>Alexy Garreau: POT-54-028-381-3100 / ORANGE</t>
  </si>
  <si>
    <t>=HYPERLINK("https://d33htgqikc2pj4.cloudfront.net/f367ce7f-2747-4ae8-811e-7580ee8d2060.jpeg", "Mounir Saikouk: Lien vers l'image")</t>
  </si>
  <si>
    <t>Alexy Garreau: POT-54-028-381-1245 / ORANGE</t>
  </si>
  <si>
    <t>Alexy Garreau: POT-54-028-381-1085 / ORANGE</t>
  </si>
  <si>
    <t>=HYPERLINK("https://d33htgqikc2pj4.cloudfront.net/2261f558-5a65-4ab0-88a1-f95c6a84aa6e.jpeg", "Mounir Saikouk: Lien vers l'image")</t>
  </si>
  <si>
    <t>Alexy Garreau: POT-54-028-381-1045 / ORANGE</t>
  </si>
  <si>
    <t>Alexy Garreau: POT-54-028-381-1115 / ORANGE</t>
  </si>
  <si>
    <t>Alexy Garreau: POT-54-028-381-1050 / ORANGE</t>
  </si>
  <si>
    <t>Alexy Garreau: POT-54-028-381-1110 / ORANGE</t>
  </si>
  <si>
    <t>Alexy Garreau: POT-54-028-381-1070 / ORANGE</t>
  </si>
  <si>
    <t>Alexy Garreau: POT-54-028-381-3130 / ORANGE</t>
  </si>
  <si>
    <t>=HYPERLINK("https://d33htgqikc2pj4.cloudfront.net/dae27bde-fb13-45b5-8ecf-3197aa89631f.jpeg", "Sebastien Rodange: Lien vers l'image")</t>
  </si>
  <si>
    <t>=HYPERLINK("https://d33htgqikc2pj4.cloudfront.net/5325ba5a-9184-46e3-82ae-b56dd10e32a6.jpeg", "Sebastien Rodange: Lien vers l'image")</t>
  </si>
  <si>
    <t>Sebastien Rodange: Tâche complétée</t>
  </si>
  <si>
    <t>Mounir Saikouk: boite posée sur façade pas prévu pas de FAC</t>
  </si>
  <si>
    <t>Alexy Garreau: POT-54-028-381-3125 / ORANGE</t>
  </si>
  <si>
    <t>Sebastien Rodange: Supprimé photo</t>
  </si>
  <si>
    <t>=HYPERLINK("https://d33htgqikc2pj4.cloudfront.net/a2c1afe6-cddc-4b22-81f7-e7233c73b22f.jpeg", "Sebastien Rodange: Lien vers l'image")</t>
  </si>
  <si>
    <t xml:space="preserve">Sebastien Rodange: Potence murale </t>
  </si>
  <si>
    <t>Sebastien Rodange: Priorité modifiée en priorité P3</t>
  </si>
  <si>
    <t>Alexy Garreau: POT-54-028-381-1140 / ORANGE</t>
  </si>
  <si>
    <t>Alexy Garreau: POT-54-028-381-3120 / ORANGE</t>
  </si>
  <si>
    <t>=HYPERLINK("https://d33htgqikc2pj4.cloudfront.net/614de288-f820-446b-ae63-74f5559f8f6d.jpeg", "Mounir Saikouk: Lien vers l'image")</t>
  </si>
  <si>
    <t>=HYPERLINK("https://d33htgqikc2pj4.cloudfront.net/a98336f8-9bda-4498-b646-341ed65f987c.jpeg", "Sebastien Rodange: Lien vers l'image")</t>
  </si>
  <si>
    <t>Sebastien Rodange: Poteau enedis boit</t>
  </si>
  <si>
    <t>Alexy Garreau: POT-54-028-381-3090 / ORANGE</t>
  </si>
  <si>
    <t>Alexy Garreau: POT-54-028-381-1275 / ORANGE</t>
  </si>
  <si>
    <t>Alexy Garreau: POT-54-028-381-1205 / ORANGE</t>
  </si>
  <si>
    <t>Alexy Garreau: POT-54-028-381-1080 / ORANGE</t>
  </si>
  <si>
    <t>Alexy Garreau: POT-54-028-381-3140 / ORANGE</t>
  </si>
  <si>
    <t>=HYPERLINK("https://d33htgqikc2pj4.cloudfront.net/145211a6-cb3d-4fe8-8612-cfb966a3d75f.jpeg", "Mounir Saikouk: Lien vers l'image")</t>
  </si>
  <si>
    <t>=HYPERLINK("https://d33htgqikc2pj4.cloudfront.net/5f7fcd3e-dd47-487a-8bd2-f57378379371.jpeg", "Mounir Saikouk: Lien vers l'image")</t>
  </si>
  <si>
    <t>=HYPERLINK("https://d33htgqikc2pj4.cloudfront.net/511cde91-04dc-4039-8032-b04fa20460e1.jpeg", "Sebastien Rodange: Lien vers l'image")</t>
  </si>
  <si>
    <t>=HYPERLINK("https://d33htgqikc2pj4.cloudfront.net/52a84b26-852c-4f25-9a64-a0cf52429ad3.jpeg", "Sebastien Rodange: Lien vers l'image")</t>
  </si>
  <si>
    <t>=HYPERLINK("https://d33htgqikc2pj4.cloudfront.net/670fee77-6c65-43fb-81de-75760925be19.jpeg", "Sebastien Rodange: Lien vers l'image")</t>
  </si>
  <si>
    <t>=HYPERLINK("https://d33htgqikc2pj4.cloudfront.net/26912c10-8d1a-4050-80e2-d5a984bde8be.jpeg", "Sebastien Rodange: Lien vers l'image")</t>
  </si>
  <si>
    <t>=HYPERLINK("https://d33htgqikc2pj4.cloudfront.net/e8cbcc32-65e3-4f72-a8aa-0fe04f341136.jpeg", "Sebastien Rodange: Lien vers l'image")</t>
  </si>
  <si>
    <t>Alexy Garreau: POT-54-028-381-1175 / ORANGE</t>
  </si>
  <si>
    <t>Alexy Garreau: POT-54-028-381-1210 / ORANGE</t>
  </si>
  <si>
    <t>=HYPERLINK("https://d33htgqikc2pj4.cloudfront.net/9a52f976-192a-4292-a977-d4c96fd6bb3a.jpeg", "Mounir Saikouk: Lien vers l'image")</t>
  </si>
  <si>
    <t>Alexy Garreau: POT-54-028-381-3115 / ORANGE</t>
  </si>
  <si>
    <t>=HYPERLINK("https://d33htgqikc2pj4.cloudfront.net/8b4921b6-0e93-47cb-ab21-65ac8aa02ee2.jpeg", "Mounir Saikouk: Lien vers l'image")</t>
  </si>
  <si>
    <t>Not set: Etiquetage du câble (MSA) - 2018-07-18</t>
  </si>
  <si>
    <t>Alexy Garreau: POT-54-028-381-3085 / ORANGE</t>
  </si>
  <si>
    <t>Alexy Garreau: POT-54-028-381-1120 / ORANGE</t>
  </si>
  <si>
    <t>Alexy Garreau: POT-54-028-381-1260 / ORANGE</t>
  </si>
  <si>
    <t>Alexy Garreau: POT-54-028-381-1145 / ORANGE</t>
  </si>
  <si>
    <t>Alexy Garreau: POT-54-028-381-1185 / ORANGE</t>
  </si>
  <si>
    <t>BT-0043-381</t>
  </si>
  <si>
    <t>Alexy Garreau: POT-54-028-381-1365 / ENEDIS BETON</t>
  </si>
  <si>
    <t>=HYPERLINK("https://d33htgqikc2pj4.cloudfront.net/edf31cf2-c66b-4482-a683-ffc5099ab01f.jpeg", "Mounir Saikouk: Lien vers l'image")</t>
  </si>
  <si>
    <t>=HYPERLINK("https://d33htgqikc2pj4.cloudfront.net/31aa5623-0fd8-4cb0-bd69-16f98a5fc711.jpeg", "Mounir Saikouk: Lien vers l'image")</t>
  </si>
  <si>
    <t>Alexy Garreau: POT-54-028-381-1135 / ORANGE</t>
  </si>
  <si>
    <t>Yes: pose et fixation du PBO (MSA) - 2018-07-18</t>
  </si>
  <si>
    <t>Alexy Garreau: POT-54-028-381-3150 / ORANGE</t>
  </si>
  <si>
    <t>=HYPERLINK("https://d33htgqikc2pj4.cloudfront.net/629afac4-0d1b-4c92-9fc0-ce44a110dc55.jpeg", "Mounir Saikouk: Lien vers l'image")</t>
  </si>
  <si>
    <t>=HYPERLINK("https://d33htgqikc2pj4.cloudfront.net/7a3ce570-3d85-41a8-83f3-a4560f3c0b8f.jpeg", "Mounir Saikouk: Lien vers l'image")</t>
  </si>
  <si>
    <t>=HYPERLINK("https://d33htgqikc2pj4.cloudfront.net/ba7b8f0a-d86f-4301-8c48-1fa4c2ead3f7.jpeg", "Mounir Saikouk: Lien vers l'image")</t>
  </si>
  <si>
    <t>=HYPERLINK("https://d33htgqikc2pj4.cloudfront.net/594e7478-15a8-4585-af96-03dad9a296b4.jpeg", "Sebastien Rodange: Lien vers l'image")</t>
  </si>
  <si>
    <t>=HYPERLINK("https://d33htgqikc2pj4.cloudfront.net/7a156697-4d38-4e09-b8c5-bdbbd329cb4d.jpeg", "Sebastien Rodange: Lien vers l'image")</t>
  </si>
  <si>
    <t>=HYPERLINK("https://d33htgqikc2pj4.cloudfront.net/f950eb86-2428-4943-b36b-868c6ac280ab.jpeg", "Sebastien Rodange: Lien vers l'image")</t>
  </si>
  <si>
    <t>Alexy Garreau: POT-54-028-381-3135 / ORANGE</t>
  </si>
  <si>
    <t>=HYPERLINK("https://d33htgqikc2pj4.cloudfront.net/d53a98de-d97e-4885-abe8-97c5a1cd8f0d.jpeg", "Sebastien Rodange: Lien vers l'image")</t>
  </si>
  <si>
    <t>Mounir Saikouk: pbo prévu sur poteau orange pas de FAC</t>
  </si>
  <si>
    <t>Alexy Garreau: POT-54-028-381-1305 / ORANGE</t>
  </si>
  <si>
    <t>=HYPERLINK("https://d33htgqikc2pj4.cloudfront.net/1933d5bf-a9ba-4323-a233-e2100b928f16.jpeg", "Mounir Saikouk: Lien vers l'image")</t>
  </si>
  <si>
    <t>=HYPERLINK("https://d33htgqikc2pj4.cloudfront.net/bd9af8b3-2aa5-446a-b4dc-77fcfe71a1fb.jpeg", "Mounir Saikouk: Lien vers l'image")</t>
  </si>
  <si>
    <t>=HYPERLINK("https://d33htgqikc2pj4.cloudfront.net/c7b6efcb-77d0-4768-b234-6abd32532d05.jpeg", "Mounir Saikouk: Lien vers l'image")</t>
  </si>
  <si>
    <t>=HYPERLINK("https://d33htgqikc2pj4.cloudfront.net/cd7e2fb9-1900-4046-879f-962f6939219d.jpeg", "Sebastien Rodange: Lien vers l'image")</t>
  </si>
  <si>
    <t>=HYPERLINK("https://d33htgqikc2pj4.cloudfront.net/83456ebb-af23-4dd5-9d05-07cb3eb25146.jpeg", "Sebastien Rodange: Lien vers l'image")</t>
  </si>
  <si>
    <t>BT-0059-381</t>
  </si>
  <si>
    <t>Alexy Garreau: POT-54-028-381-1385 / ENEDIS BETON</t>
  </si>
  <si>
    <t>=HYPERLINK("https://d33htgqikc2pj4.cloudfront.net/37e5cf50-b70c-4c0a-8599-8312c3508384.jpeg", "Mounir Saikouk: Lien vers l'image")</t>
  </si>
  <si>
    <t>=HYPERLINK("https://d33htgqikc2pj4.cloudfront.net/b4ec8384-c1e2-40fa-8446-97f7f6f5fc07.jpeg", "Mounir Saikouk: Lien vers l'image")</t>
  </si>
  <si>
    <t>=HYPERLINK("https://d33htgqikc2pj4.cloudfront.net/a36b753f-1927-4bb2-9c37-8eac09f4f4c3.jpeg", "Sebastien Rodange: Lien vers l'image")</t>
  </si>
  <si>
    <t>=HYPERLINK("https://d33htgqikc2pj4.cloudfront.net/0d4bde82-6706-4913-a087-890fb80594cd.jpeg", "Sebastien Rodange: Lien vers l'image")</t>
  </si>
  <si>
    <t>=HYPERLINK("https://d33htgqikc2pj4.cloudfront.net/b4bd5e56-3ea4-4fd0-af11-9922ac368ab4.jpeg", "Sebastien Rodange: Lien vers l'image")</t>
  </si>
  <si>
    <t>=HYPERLINK("https://d33htgqikc2pj4.cloudfront.net/3d8ca0e7-83fb-4062-a13a-b9ec44e95e16.jpeg", "Sebastien Rodange: Lien vers l'image")</t>
  </si>
  <si>
    <t>Mounir Saikouk: Tâche vérifiée</t>
  </si>
  <si>
    <t>BT-0070-381</t>
  </si>
  <si>
    <t>Alexy Garreau: POT-54-028-381-2170 / ENEDIS BETON</t>
  </si>
  <si>
    <t>=HYPERLINK("https://d33htgqikc2pj4.cloudfront.net/361c81c1-fd7b-440a-8355-b1d6bda19afa.jpeg", "Alexy Garreau: Lien vers l'image")</t>
  </si>
  <si>
    <t xml:space="preserve">Alexy Garreau: Goutte d'eau mal positionné </t>
  </si>
  <si>
    <t>Alexy Garreau: Priorité modifiée en priorité P3</t>
  </si>
  <si>
    <t>=HYPERLINK("https://d33htgqikc2pj4.cloudfront.net/c2c56390-f751-4dcf-827b-d83426878911.jpeg", "Cyl chaptal  Loemba3: Lien vers l'image")</t>
  </si>
  <si>
    <t>Cyl chaptal  Loemba3: Tâche complétée</t>
  </si>
  <si>
    <t>BT-0026-381</t>
  </si>
  <si>
    <t>Not set: Jonction aéro-souterraine (MSA) - 2019-02-06</t>
  </si>
  <si>
    <t>Not set: Goulotte inférieure (MSA) - 2019-02-06</t>
  </si>
  <si>
    <t>Not set: Goulotte superieure (MSA) - 2019-02-06</t>
  </si>
  <si>
    <t>Not set: pose et fixation du PBO (MSA) - 2019-02-06</t>
  </si>
  <si>
    <t>Not set: Etiquetage du poteau (MSA) - 2019-02-06</t>
  </si>
  <si>
    <t>Not set: Etiquetage du câble (MSA) - 2019-02-06</t>
  </si>
  <si>
    <t>Not set: Etiquetage du PBO (MSA) - 2019-02-06</t>
  </si>
  <si>
    <t>Not set: Armement  (MSA) - 2019-02-06</t>
  </si>
  <si>
    <t>Not set: Securité poteau (verticalité) (MSA) - 2019-02-06</t>
  </si>
  <si>
    <t>Not set: Goutte d'eau (MSA) - 2019-02-06</t>
  </si>
  <si>
    <t>Mounir Saikouk: POT-54-028-381-2175 / ENEDIS BOIS</t>
  </si>
  <si>
    <t>=HYPERLINK("https://d33htgqikc2pj4.cloudfront.net/a6aeaa80-039d-40f7-8e45-5c00197a3878.jpeg", "Sebastien Rodange: Lien vers l'image")</t>
  </si>
  <si>
    <t>=HYPERLINK("https://d33htgqikc2pj4.cloudfront.net/67891eeb-92ed-4597-9c42-e96cc5841836.jpeg", "Sebastien Rodange: Lien vers l'image")</t>
  </si>
  <si>
    <t>=HYPERLINK("https://d33htgqikc2pj4.cloudfront.net/071c46ab-daa9-459e-8d78-8af2771032db.jpeg", "Sebastien Rodange: Lien vers l'image")</t>
  </si>
  <si>
    <t>=HYPERLINK("https://d33htgqikc2pj4.cloudfront.net/8af0e8d8-f94a-4df7-9c71-268c83679722.jpeg", "Sebastien Rodange: Lien vers l'image")</t>
  </si>
  <si>
    <t>=HYPERLINK("https://d33htgqikc2pj4.cloudfront.net/1dd94d47-231a-4773-b95e-f74cd1685251.jpeg", "Sebastien Rodange: Lien vers l'image")</t>
  </si>
  <si>
    <t>=HYPERLINK("https://d33htgqikc2pj4.cloudfront.net/3f9b867f-cdaa-4675-b7b9-e676df0e6a47.jpeg", "Sebastien Rodange: Lien vers l'image")</t>
  </si>
  <si>
    <t>BT-0034-381</t>
  </si>
  <si>
    <t>Mounir Saikouk: POT-54-028-381-2150 / ENEDIS BETON</t>
  </si>
  <si>
    <t>=HYPERLINK("https://d33htgqikc2pj4.cloudfront.net/6acfb2da-9b45-4b18-b6c9-2f1112111988.jpeg", "Pierre Petitjean: Lien vers l'image")</t>
  </si>
  <si>
    <t>=HYPERLINK("https://d33htgqikc2pj4.cloudfront.net/24445543-7db9-4ff2-ad20-43aad64ce2c6.jpeg", "Pierre Petitjean: Lien vers l'image")</t>
  </si>
  <si>
    <t>=HYPERLINK("https://d33htgqikc2pj4.cloudfront.net/49eadebc-f312-4e29-9177-7de35937ee40.jpeg", "Pierre Petitjean: Lien vers l'image")</t>
  </si>
  <si>
    <t>=HYPERLINK("https://d33htgqikc2pj4.cloudfront.net/231fd57e-b51e-4675-b0ac-a981507eae6b.jpeg", "Pierre Petitjean: Lien vers l'image")</t>
  </si>
  <si>
    <t>Pierre Petitjean: Priorité modifiée en priorité P3</t>
  </si>
  <si>
    <t>BT-0015-381</t>
  </si>
  <si>
    <t>Mounir Saikouk: POT-54-028-381-2180 / ENEDIS BETON</t>
  </si>
  <si>
    <t>=HYPERLINK("https://d33htgqikc2pj4.cloudfront.net/4a7a5f09-7cfd-4ea1-8241-08eff5800526.jpeg", "Sebastien Rodange: Lien vers l'image")</t>
  </si>
  <si>
    <t>=HYPERLINK("https://d33htgqikc2pj4.cloudfront.net/53f69840-5592-446c-b824-79e2d1cdcaa5.jpeg", "Sebastien Rodange: Lien vers l'image")</t>
  </si>
  <si>
    <t>BT-0056-381</t>
  </si>
  <si>
    <t>Mounir Saikouk: POT-54-028-381-2160 / ENEDIS BETON</t>
  </si>
  <si>
    <t>=HYPERLINK("https://d33htgqikc2pj4.cloudfront.net/4503902d-fcf6-4491-8e11-7b21a6ff77fa.jpeg", "Pierre Petitjean: Lien vers l'image")</t>
  </si>
  <si>
    <t>=HYPERLINK("https://d33htgqikc2pj4.cloudfront.net/92a74a05-1de2-4ff4-b647-8abbd6d979e0.jpeg", "Pierre Petitjean: Lien vers l'image")</t>
  </si>
  <si>
    <t>=HYPERLINK("https://d33htgqikc2pj4.cloudfront.net/818c76d9-b299-474f-ae5c-1eda0c9fcba3.jpeg", "Pierre Petitjean: Lien vers l'image")</t>
  </si>
  <si>
    <t>=HYPERLINK("https://d33htgqikc2pj4.cloudfront.net/716fbc95-4eca-46c5-99c6-31673f01fe5f.jpeg", "Pierre Petitjean: Lien vers l'image")</t>
  </si>
  <si>
    <t>=HYPERLINK("https://d33htgqikc2pj4.cloudfront.net/b9fb56ba-4d76-49e7-9f41-3af4e771ee75.jpeg", "Pierre Petitjean: Lien vers l'image")</t>
  </si>
  <si>
    <t>BT-0041-381</t>
  </si>
  <si>
    <t>Mounir Saikouk: POT-54-028-381-2155 / ENEDIS BETON</t>
  </si>
  <si>
    <t>=HYPERLINK("https://d33htgqikc2pj4.cloudfront.net/63e5c1e5-165c-4b78-911e-c571f909da23.jpeg", "Pierre Petitjean: Lien vers l'image")</t>
  </si>
  <si>
    <t>=HYPERLINK("https://d33htgqikc2pj4.cloudfront.net/7f15521e-acbd-4f26-a0bc-1482c18dfea3.jpeg", "Pierre Petitjean: Lien vers l'image")</t>
  </si>
  <si>
    <t>Pierre Petitjean: Priorité modifiée en priorité P1</t>
  </si>
  <si>
    <t>Pierre Petitjean: Supprimé commentaire - "Pas de bpe"</t>
  </si>
  <si>
    <t>BT-0038-381</t>
  </si>
  <si>
    <t>Mounir Saikouk: POT-54-028-381-2190 / ENEDIS BETON</t>
  </si>
  <si>
    <t>=HYPERLINK("https://d33htgqikc2pj4.cloudfront.net/3d776f63-d03e-4309-b855-6c50524e2075.jpeg", "Sebastien Rodange: Lien vers l'image")</t>
  </si>
  <si>
    <t>=HYPERLINK("https://d33htgqikc2pj4.cloudfront.net/e07dd50e-d7ec-4416-ba17-82fbf9386e06.jpeg", "Sebastien Rodange: Lien vers l'image")</t>
  </si>
  <si>
    <t>=HYPERLINK("https://d33htgqikc2pj4.cloudfront.net/fa78f230-f515-47c2-80f7-aabf0822f86c.jpeg", "Sebastien Rodange: Lien vers l'image")</t>
  </si>
  <si>
    <t>=HYPERLINK("https://d33htgqikc2pj4.cloudfront.net/51238dc5-38b3-4a58-8dab-1c8469c2e5f7.jpeg", "Sebastien Rodange: Lien vers l'image")</t>
  </si>
  <si>
    <t>=HYPERLINK("https://d33htgqikc2pj4.cloudfront.net/6370253b-4deb-438f-9cb0-1d2b77b499ec.jpeg", "Sebastien Rodange: Lien vers l'image")</t>
  </si>
  <si>
    <t>Mounir Saikouk: POT-54-028-381-2165 / ORANGE</t>
  </si>
  <si>
    <t>=HYPERLINK("https://d33htgqikc2pj4.cloudfront.net/ff7f0682-d3fc-4a70-9961-3c5601a85eb5.jpeg", "Pierre Petitjean: Lien vers l'image")</t>
  </si>
  <si>
    <t>=HYPERLINK("https://d33htgqikc2pj4.cloudfront.net/d8c45865-5d5f-49d1-907f-3d714dbdacf8.jpeg", "Pierre Petitjean: Lien vers l'image")</t>
  </si>
  <si>
    <t>=HYPERLINK("https://d33htgqikc2pj4.cloudfront.net/4fb3e225-87cc-4aa5-b562-994a93be405a.jpeg", "Pierre Petitjean: Lien vers l'image")</t>
  </si>
  <si>
    <t>=HYPERLINK("https://d33htgqikc2pj4.cloudfront.net/91549334-65e7-48e1-96ab-527aecc589fa.jpeg", "Pierre Petitjean: Lien vers l'image")</t>
  </si>
  <si>
    <t>=HYPERLINK("https://d33htgqikc2pj4.cloudfront.net/d1205675-e223-4e64-a4b5-87d2e33c35a9.jpeg", "Pierre Petitjean: Lien vers l'image")</t>
  </si>
  <si>
    <t>BT-0048-381</t>
  </si>
  <si>
    <t>Mounir Saikouk: POT-54-028-381-2185 / ENEDIS BETON</t>
  </si>
  <si>
    <t>=HYPERLINK("https://d33htgqikc2pj4.cloudfront.net/bcc4c397-88f0-4946-b7cf-137840023571.jpeg", "Sebastien Rodange: Lien vers l'image")</t>
  </si>
  <si>
    <t>=HYPERLINK("https://d33htgqikc2pj4.cloudfront.net/8fb4c188-cce0-42ef-8377-4bfe0bdbf799.jpeg", "Sebastien Rodange: Lien vers l'image")</t>
  </si>
  <si>
    <t>=HYPERLINK("https://d33htgqikc2pj4.cloudfront.net/327ef628-fdb7-4d45-84b9-0f19f3cd60ed.jpeg", "Sebastien Rodange: Lien vers l'image")</t>
  </si>
  <si>
    <t>=HYPERLINK("https://d33htgqikc2pj4.cloudfront.net/7b54bafe-2af5-4d46-96ce-11012eabc269.jpeg", "Sebastien Rodange: Lien vers l'image")</t>
  </si>
  <si>
    <t>Sebastien Rodange: Supprimé vidéo</t>
  </si>
  <si>
    <t>BT-0064-381</t>
  </si>
  <si>
    <t>Mounir Saikouk: POT-54-028-381-2195 / ENEDIS BETON</t>
  </si>
  <si>
    <t>=HYPERLINK("https://d33htgqikc2pj4.cloudfront.net/3ac02a05-6145-4dc7-bcdd-82f2a134f253.jpeg", "Sebastien Rodange: Lien vers l'image")</t>
  </si>
  <si>
    <t>=HYPERLINK("https://d33htgqikc2pj4.cloudfront.net/c3d3a091-c8a5-4a2a-a872-1e8d76c9910a.jpeg", "Sebastien Rodange: Lien vers l'image")</t>
  </si>
  <si>
    <t>=HYPERLINK("https://d33htgqikc2pj4.cloudfront.net/c63bbf47-e72d-4135-9d94-0b4dfce2e9de.jpeg", "Sebastien Rodange: Lien vers l'image")</t>
  </si>
  <si>
    <t>=HYPERLINK("https://d33htgqikc2pj4.cloudfront.net/6651bdc5-850a-4d6a-87fc-71b92830323c.jpeg", "Sebastien Rodange: Lien vers l'image")</t>
  </si>
  <si>
    <t>BT-0021-381</t>
  </si>
  <si>
    <t>Yes: pose et fixation du PBO (MSA) - 2019-02-06</t>
  </si>
  <si>
    <t>Yes: Etiquetage du câble (MSA) - 2019-02-06</t>
  </si>
  <si>
    <t>Yes: Etiquetage du PBO (MSA) - 2019-02-06</t>
  </si>
  <si>
    <t>Mounir Saikouk: POT-54-028-381-1375 / ENEDIS BETON</t>
  </si>
  <si>
    <t>=HYPERLINK("https://d33htgqikc2pj4.cloudfront.net/064e562c-b020-4bf5-8d57-76b5db2f2d48.jpeg", "Sebastien Rodange: Lien vers l'image")</t>
  </si>
  <si>
    <t>=HYPERLINK("https://d33htgqikc2pj4.cloudfront.net/307eadb1-4cfb-4047-81d3-1dfd8533ce6b.jpeg", "Sebastien Rodange: Lien vers l'image")</t>
  </si>
  <si>
    <t>=HYPERLINK("https://d33htgqikc2pj4.cloudfront.net/56ac601a-4386-4567-abfd-1044ecd16ced.jpeg", "Sebastien Rodange: Lien vers l'image")</t>
  </si>
  <si>
    <t>=HYPERLINK("https://d33htgqikc2pj4.cloudfront.net/bd4fdc00-62b5-4217-b83e-146711b00a01.jpeg", "Sebastien Rodange: Lien vers l'image")</t>
  </si>
  <si>
    <t>BT-0049-381</t>
  </si>
  <si>
    <t>Mounir Saikouk: POT-54-028-381-3065 / ENEDIS BETON</t>
  </si>
  <si>
    <t>=HYPERLINK("https://d33htgqikc2pj4.cloudfront.net/4c75daba-0274-4013-b226-f30691317663.jpeg", "Pierre Petitjean: Lien vers l'image")</t>
  </si>
  <si>
    <t>=HYPERLINK("https://d33htgqikc2pj4.cloudfront.net/b96ac7ea-910e-45b9-90bc-65b7537cbf77.jpeg", "Pierre Petitjean: Lien vers l'image")</t>
  </si>
  <si>
    <t>BT-0025-381</t>
  </si>
  <si>
    <t>Mounir Saikouk: POT-54-028-381-3160 / ENEDIS BETON</t>
  </si>
  <si>
    <t>=HYPERLINK("https://d33htgqikc2pj4.cloudfront.net/a82e6969-140a-4668-8d28-28954b66f8b7.jpeg", "Pierre Petitjean: Lien vers l'image")</t>
  </si>
  <si>
    <t>=HYPERLINK("https://d33htgqikc2pj4.cloudfront.net/0848a793-f414-4089-9c16-2d2e43d62b74.jpeg", "Pierre Petitjean: Lien vers l'image")</t>
  </si>
  <si>
    <t>=HYPERLINK("https://d33htgqikc2pj4.cloudfront.net/ede9e1f4-9dbf-4c1f-af07-a55f1d942c94.jpeg", "Pierre Petitjean: Lien vers l'image")</t>
  </si>
  <si>
    <t>=HYPERLINK("https://d33htgqikc2pj4.cloudfront.net/62b0b1e3-dc4b-45d7-9dbf-a10b126548aa.jpeg", "Pierre Petitjean: Lien vers l'image")</t>
  </si>
  <si>
    <t>BT-0044-381</t>
  </si>
  <si>
    <t>Mounir Saikouk: POT-54-028-381-1445 / ENEDIS BETON</t>
  </si>
  <si>
    <t>=HYPERLINK("https://d33htgqikc2pj4.cloudfront.net/5b1c24cb-d783-4a42-a940-4b0ef59301ff.jpeg", "Pierre Petitjean: Lien vers l'image")</t>
  </si>
  <si>
    <t>=HYPERLINK("https://d33htgqikc2pj4.cloudfront.net/d84bdf99-b083-4634-b17d-7890aa241048.jpeg", "Pierre Petitjean: Lien vers l'image")</t>
  </si>
  <si>
    <t>=HYPERLINK("https://d33htgqikc2pj4.cloudfront.net/197d6345-6756-4587-9b53-298059daff11.jpeg", "Pierre Petitjean: Lien vers l'image")</t>
  </si>
  <si>
    <t>=HYPERLINK("https://d33htgqikc2pj4.cloudfront.net/51904af2-0141-4995-ae52-bfff42af00d1.jpeg", "Pierre Petitjean: Lien vers l'image")</t>
  </si>
  <si>
    <t>BT-0037-381</t>
  </si>
  <si>
    <t>Mounir Saikouk: POT-54-028-381-1435 / ENEDIS BETON</t>
  </si>
  <si>
    <t>=HYPERLINK("https://d33htgqikc2pj4.cloudfront.net/bcecb8a8-04c7-4cee-b2e7-ab1d1e24f7cb.jpeg", "Pierre Petitjean: Lien vers l'image")</t>
  </si>
  <si>
    <t>=HYPERLINK("https://d33htgqikc2pj4.cloudfront.net/1a16265a-f2eb-452b-811d-4c7b0c5e88ba.jpeg", "Pierre Petitjean: Lien vers l'image")</t>
  </si>
  <si>
    <t>BT-0023-381</t>
  </si>
  <si>
    <t>Mounir Saikouk: POT-54-028-381-1380 / ENEDIS BETON</t>
  </si>
  <si>
    <t>=HYPERLINK("https://d33htgqikc2pj4.cloudfront.net/5298159a-6dd0-4f58-b239-e1e02c054c8e.jpeg", "Sebastien Rodange: Lien vers l'image")</t>
  </si>
  <si>
    <t>=HYPERLINK("https://d33htgqikc2pj4.cloudfront.net/11a3e643-31db-40af-87a0-f666885b4f1f.jpeg", "Sebastien Rodange: Lien vers l'image")</t>
  </si>
  <si>
    <t>BT-0066-381</t>
  </si>
  <si>
    <t>Mounir Saikouk: POT-54-028-381-1425 / ENEDIS BETON</t>
  </si>
  <si>
    <t>=HYPERLINK("https://d33htgqikc2pj4.cloudfront.net/7a914097-452a-4a84-8319-2d28c31628da.jpeg", "Pierre Petitjean: Lien vers l'image")</t>
  </si>
  <si>
    <t>=HYPERLINK("https://d33htgqikc2pj4.cloudfront.net/0740acb8-795f-4b67-84f3-f0315f59e458.jpeg", "Pierre Petitjean: Lien vers l'image")</t>
  </si>
  <si>
    <t>BT-0045-381</t>
  </si>
  <si>
    <t>Mounir Saikouk: POT-54-028-381-4015 / ENEDIS BETON</t>
  </si>
  <si>
    <t>=HYPERLINK("https://d33htgqikc2pj4.cloudfront.net/a5f66d18-7c5e-4894-bc90-a774b2777955.jpeg", "Sebastien Rodange: Lien vers l'image")</t>
  </si>
  <si>
    <t>=HYPERLINK("https://d33htgqikc2pj4.cloudfront.net/6e5a4c37-f315-4f4a-946c-2622afbbe079.jpeg", "Sebastien Rodange: Lien vers l'image")</t>
  </si>
  <si>
    <t>=HYPERLINK("https://d33htgqikc2pj4.cloudfront.net/21635c7b-6f4e-4f4d-be0d-c82d3d4fc38a.jpeg", "Sebastien Rodange: Lien vers l'image")</t>
  </si>
  <si>
    <t>=HYPERLINK("https://d33htgqikc2pj4.cloudfront.net/05d32f42-4903-4561-9652-9b2acd5e641b.jpeg", "Sebastien Rodange: Lien vers l'image")</t>
  </si>
  <si>
    <t>=HYPERLINK("https://d33htgqikc2pj4.cloudfront.net/eae58c18-0c43-4568-8a8c-736368883a17.jpeg", "Sebastien Rodange: Lien vers l'image")</t>
  </si>
  <si>
    <t>BT-0051-381</t>
  </si>
  <si>
    <t>Not set: Jonction aéro-souterraine (SRO) - 2019-02-06</t>
  </si>
  <si>
    <t>Mounir Saikouk: POT-54-028-381-4005 / ENEDIS BETON</t>
  </si>
  <si>
    <t>=HYPERLINK("https://d33htgqikc2pj4.cloudfront.net/6fff1ae6-dd3b-4f46-a005-f96ca2d7f1ac.jpeg", "Sebastien Rodange: Lien vers l'image")</t>
  </si>
  <si>
    <t>=HYPERLINK("https://d33htgqikc2pj4.cloudfront.net/db972c6e-14df-482a-b12a-eb77108c4f9a.jpeg", "Sebastien Rodange: Lien vers l'image")</t>
  </si>
  <si>
    <t>=HYPERLINK("https://d33htgqikc2pj4.cloudfront.net/3aa09069-3949-4df2-a2e0-a12b3ca4f380.jpeg", "Sebastien Rodange: Lien vers l'image")</t>
  </si>
  <si>
    <t>=HYPERLINK("https://d33htgqikc2pj4.cloudfront.net/68d21f6e-ab7b-456d-ba3d-43ac9e0c6a55.jpeg", "Sebastien Rodange: Lien vers l'image")</t>
  </si>
  <si>
    <t>BT-0022-381</t>
  </si>
  <si>
    <t>Mounir Saikouk: POT-54-028-381-1430 / ENEDIS BETON</t>
  </si>
  <si>
    <t>=HYPERLINK("https://d33htgqikc2pj4.cloudfront.net/34a176ac-cb18-4f60-9de3-97ee0a1fe640.jpeg", "Pierre Petitjean: Lien vers l'image")</t>
  </si>
  <si>
    <t>=HYPERLINK("https://d33htgqikc2pj4.cloudfront.net/1e6abf3f-b389-4c13-bead-cb5e4835f57f.jpeg", "Pierre Petitjean: Lien vers l'image")</t>
  </si>
  <si>
    <t>BT-0014-381</t>
  </si>
  <si>
    <t>Mounir Saikouk: POT-54-028-381-1320 / ENEDIS BETON</t>
  </si>
  <si>
    <t>=HYPERLINK("https://d33htgqikc2pj4.cloudfront.net/16055bb6-71c4-4561-8faf-e083c089bd7c.jpeg", "Sebastien Rodange: Lien vers l'image")</t>
  </si>
  <si>
    <t>=HYPERLINK("https://d33htgqikc2pj4.cloudfront.net/41eaf911-53e0-411a-a6b8-67a217764cad.jpeg", "Sebastien Rodange: Lien vers l'image")</t>
  </si>
  <si>
    <t>BT-0028-381</t>
  </si>
  <si>
    <t>Mounir Saikouk: POT-54-028-381-1020 / ENEDIS BETON</t>
  </si>
  <si>
    <t>=HYPERLINK("https://d33htgqikc2pj4.cloudfront.net/a3d1f8e0-a020-4b62-88d1-35694c70f65c.jpeg", "Sebastien Rodange: Lien vers l'image")</t>
  </si>
  <si>
    <t>=HYPERLINK("https://d33htgqikc2pj4.cloudfront.net/45bc117c-8429-433e-ba28-fc88692558c0.jpeg", "Sebastien Rodange: Lien vers l'image")</t>
  </si>
  <si>
    <t>BT-0055-381</t>
  </si>
  <si>
    <t>Mounir Saikouk: POT-54-028-381-1440 / ENEDIS BETON</t>
  </si>
  <si>
    <t>=HYPERLINK("https://d33htgqikc2pj4.cloudfront.net/f079ae9d-bff1-4de7-a090-74b55a9edf21.jpeg", "Pierre Petitjean: Lien vers l'image")</t>
  </si>
  <si>
    <t>=HYPERLINK("https://d33htgqikc2pj4.cloudfront.net/f9f0e0ab-bc5d-4d19-a978-863c00986e1f.jpeg", "Pierre Petitjean: Lien vers l'image")</t>
  </si>
  <si>
    <t>=HYPERLINK("https://d33htgqikc2pj4.cloudfront.net/5af1f06c-2903-45be-84b6-c4af0ec659de.jpeg", "Pierre Petitjean: Lien vers l'image")</t>
  </si>
  <si>
    <t>=HYPERLINK("https://d33htgqikc2pj4.cloudfront.net/044580c7-58d6-407f-a366-ee7759c598ff.jpeg", "Pierre Petitjean: Lien vers l'image")</t>
  </si>
  <si>
    <t>BT-0032-381</t>
  </si>
  <si>
    <t>Mounir Saikouk: POT-54-028-381-1015 / ENEDIS BETON</t>
  </si>
  <si>
    <t>=HYPERLINK("https://d33htgqikc2pj4.cloudfront.net/d4f419b1-9c32-499b-89e0-df3efc7e7410.jpeg", "Sebastien Rodange: Lien vers l'image")</t>
  </si>
  <si>
    <t>=HYPERLINK("https://d33htgqikc2pj4.cloudfront.net/70a49944-88be-41a1-bbb8-b31768f16e14.jpeg", "Sebastien Rodange: Lien vers l'image")</t>
  </si>
  <si>
    <t>=HYPERLINK("https://d33htgqikc2pj4.cloudfront.net/0af8d70f-78e9-48b7-b802-99658905f491.jpeg", "Sebastien Rodange: Lien vers l'image")</t>
  </si>
  <si>
    <t>=HYPERLINK("https://d33htgqikc2pj4.cloudfront.net/ce3c26b2-496f-4c50-b6e6-658476aae254.jpeg", "Sebastien Rodange: Lien vers l'image")</t>
  </si>
  <si>
    <t>BT-0039-381</t>
  </si>
  <si>
    <t>Mounir Saikouk: POT-54-028-381-1390 / ENEDIS BETON</t>
  </si>
  <si>
    <t>=HYPERLINK("https://d33htgqikc2pj4.cloudfront.net/19c8dfd7-f68c-464b-9ddf-f957763c9350.jpeg", "Pierre Petitjean: Lien vers l'image")</t>
  </si>
  <si>
    <t>=HYPERLINK("https://d33htgqikc2pj4.cloudfront.net/dbfdf475-d92f-46ff-9d17-21709f465d91.jpeg", "Pierre Petitjean: Lien vers l'image")</t>
  </si>
  <si>
    <t>BT-0058-381</t>
  </si>
  <si>
    <t>Mounir Saikouk: POT-54-028-381-3075 / ENEDIS BETON</t>
  </si>
  <si>
    <t>=HYPERLINK("https://d33htgqikc2pj4.cloudfront.net/daeeae3a-0541-450c-b241-a1f6c0bd25e0.jpeg", "Pierre Petitjean: Lien vers l'image")</t>
  </si>
  <si>
    <t>=HYPERLINK("https://d33htgqikc2pj4.cloudfront.net/38b112f0-38bd-4cdb-b0f0-6cc5008e9589.jpeg", "Pierre Petitjean: Lien vers l'image")</t>
  </si>
  <si>
    <t>BT-0069-381</t>
  </si>
  <si>
    <t>Mounir Saikouk: POT-54-028-381-1405 / ENEDIS BETON</t>
  </si>
  <si>
    <t>BT-0018-381</t>
  </si>
  <si>
    <t>Mounir Saikouk: POT-54-028-381-1340 / ENEDIS BETON</t>
  </si>
  <si>
    <t>=HYPERLINK("https://d33htgqikc2pj4.cloudfront.net/20408b38-a121-4660-9b7e-dbd8fc6aaa05.jpeg", "Sebastien Rodange: Lien vers l'image")</t>
  </si>
  <si>
    <t>=HYPERLINK("https://d33htgqikc2pj4.cloudfront.net/efcb7368-e7b6-4235-b775-fef2efadc41e.jpeg", "Sebastien Rodange: Lien vers l'image")</t>
  </si>
  <si>
    <t>BT-0019-381</t>
  </si>
  <si>
    <t>Mounir Saikouk: POT-54-028-381-1025 / ENEDIS BETON</t>
  </si>
  <si>
    <t>=HYPERLINK("https://d33htgqikc2pj4.cloudfront.net/de1f37ac-d67c-4cf4-b13d-ba0fabc0e9f9.jpeg", "Sebastien Rodange: Lien vers l'image")</t>
  </si>
  <si>
    <t>=HYPERLINK("https://d33htgqikc2pj4.cloudfront.net/88dcfb89-b433-41bd-a16d-962508808c27.jpeg", "Sebastien Rodange: Lien vers l'image")</t>
  </si>
  <si>
    <t>BT-0067-381</t>
  </si>
  <si>
    <t>Mounir Saikouk: POT-54-028-381-4010 / ENEDIS BETON</t>
  </si>
  <si>
    <t>=HYPERLINK("https://d33htgqikc2pj4.cloudfront.net/fde50b88-49ce-4cb5-9f5c-15d78328cfc2.jpeg", "Sebastien Rodange: Lien vers l'image")</t>
  </si>
  <si>
    <t>=HYPERLINK("https://d33htgqikc2pj4.cloudfront.net/5f43253f-3049-48ff-8e2f-c0ea0df4c2d2.jpeg", "Sebastien Rodange: Lien vers l'image")</t>
  </si>
  <si>
    <t>=HYPERLINK("https://d33htgqikc2pj4.cloudfront.net/ace2c5b1-d0d9-4abb-a59c-fc89d02a3a53.jpeg", "Sebastien Rodange: Lien vers l'image")</t>
  </si>
  <si>
    <t>=HYPERLINK("https://d33htgqikc2pj4.cloudfront.net/6ce0348f-0bdc-4e0d-8887-f5ebe77e6f9e.jpeg", "Sebastien Rodange: Lien vers l'image")</t>
  </si>
  <si>
    <t>BT-0065-381</t>
  </si>
  <si>
    <t>Mounir Saikouk: POT-54-028-381-1345 / ENEDIS BETON</t>
  </si>
  <si>
    <t>=HYPERLINK("https://d33htgqikc2pj4.cloudfront.net/9ab0870c-4101-4f79-86c5-9779e98b6fab.jpeg", "Pierre Petitjean: Lien vers l'image")</t>
  </si>
  <si>
    <t>=HYPERLINK("https://d33htgqikc2pj4.cloudfront.net/b35f8a42-cbd7-4b58-a357-eb50d569386b.jpeg", "Pierre Petitjean: Lien vers l'image")</t>
  </si>
  <si>
    <t>BT-0020-381</t>
  </si>
  <si>
    <t>Mounir Saikouk: POT-54-028-381-3155 / ENEDIS BETON</t>
  </si>
  <si>
    <t>=HYPERLINK("https://d33htgqikc2pj4.cloudfront.net/4a8a3a67-3ba3-49a5-9c5a-45efcef7c296.jpeg", "Sebastien Rodange: Lien vers l'image")</t>
  </si>
  <si>
    <t>=HYPERLINK("https://d33htgqikc2pj4.cloudfront.net/313ff6c1-db6b-4433-8953-2f99d6ea55a0.jpeg", "Sebastien Rodange: Lien vers l'image")</t>
  </si>
  <si>
    <t>=HYPERLINK("https://d33htgqikc2pj4.cloudfront.net/df76d776-dba4-40aa-9dd4-6eca6cb28e06.jpeg", "Sebastien Rodange: Lien vers l'image")</t>
  </si>
  <si>
    <t>BT-0061-381</t>
  </si>
  <si>
    <t>Mounir Saikouk: POT-54-028-381-1395 / ENEDIS BETON</t>
  </si>
  <si>
    <t>=HYPERLINK("https://d33htgqikc2pj4.cloudfront.net/edf995cd-37f2-4ef0-b650-aba74e664b5c.jpeg", "Pierre Petitjean: Lien vers l'image")</t>
  </si>
  <si>
    <t>=HYPERLINK("https://d33htgqikc2pj4.cloudfront.net/6a82b4be-95f6-43f8-bb39-51a2a742cb82.jpeg", "Pierre Petitjean: Lien vers l'image")</t>
  </si>
  <si>
    <t>BT-0068-381</t>
  </si>
  <si>
    <t>Mounir Saikouk: POT-54-028-381-3170 / ENEDIS BETON</t>
  </si>
  <si>
    <t>=HYPERLINK("https://d33htgqikc2pj4.cloudfront.net/d5820f4c-5fd0-4d71-9320-a648e559e733.jpeg", "Sebastien Rodange: Lien vers l'image")</t>
  </si>
  <si>
    <t>=HYPERLINK("https://d33htgqikc2pj4.cloudfront.net/246d98ac-0965-4c10-811b-85e7b84fbf17.jpeg", "Sebastien Rodange: Lien vers l'image")</t>
  </si>
  <si>
    <t>=HYPERLINK("https://d33htgqikc2pj4.cloudfront.net/dd0acda6-fbc6-49f4-9cb1-5939bda01480.jpeg", "Sebastien Rodange: Lien vers l'image")</t>
  </si>
  <si>
    <t>=HYPERLINK("https://d33htgqikc2pj4.cloudfront.net/171ff6ff-bed2-45e0-8d6a-ac78fdab0414.jpeg", "Sebastien Rodange: Lien vers l'image")</t>
  </si>
  <si>
    <t>BT-0052-381</t>
  </si>
  <si>
    <t>Mounir Saikouk: POT-54-028-381-1415 / ENEDIS BETON</t>
  </si>
  <si>
    <t>=HYPERLINK("https://d33htgqikc2pj4.cloudfront.net/85305b83-72f2-4249-8391-7718d1edaa98.jpeg", "Pierre Petitjean: Lien vers l'image")</t>
  </si>
  <si>
    <t>=HYPERLINK("https://d33htgqikc2pj4.cloudfront.net/f54c2ad0-d34e-43de-ac5d-a2ef74c239b8.jpeg", "Pierre Petitjean: Lien vers l'image")</t>
  </si>
  <si>
    <t>=HYPERLINK("https://d33htgqikc2pj4.cloudfront.net/7e63c639-c0b7-4698-be49-91af448c10f1.jpeg", "Pierre Petitjean: Lien vers l'image")</t>
  </si>
  <si>
    <t>=HYPERLINK("https://d33htgqikc2pj4.cloudfront.net/612af788-49ec-4eba-a69d-fd9bb2a81c89.jpeg", "Pierre Petitjean: Lien vers l'image")</t>
  </si>
  <si>
    <t>BT-0029-381</t>
  </si>
  <si>
    <t>Mounir Saikouk: POT-54-028-381-1360 / ENEDIS BETON</t>
  </si>
  <si>
    <t>=HYPERLINK("https://d33htgqikc2pj4.cloudfront.net/3f386c67-c567-4d0f-a4e8-62ae9bf958e9.jpeg", "Sebastien Rodange: Lien vers l'image")</t>
  </si>
  <si>
    <t>=HYPERLINK("https://d33htgqikc2pj4.cloudfront.net/2f480b60-9580-4657-931e-c3164a458aae.jpeg", "Sebastien Rodange: Lien vers l'image")</t>
  </si>
  <si>
    <t>=HYPERLINK("https://d33htgqikc2pj4.cloudfront.net/07d13051-a45d-43e7-a5db-6665384c075d.jpeg", "Sebastien Rodange: Lien vers l'image")</t>
  </si>
  <si>
    <t>=HYPERLINK("https://d33htgqikc2pj4.cloudfront.net/08bbe121-b9c7-4b41-acdc-802b757ebd3e.jpeg", "Sebastien Rodange: Lien vers l'image")</t>
  </si>
  <si>
    <t>BT-0024-381</t>
  </si>
  <si>
    <t>Mounir Saikouk: POT-54-028-381-1330 / ENEDIS BETON</t>
  </si>
  <si>
    <t>=HYPERLINK("https://d33htgqikc2pj4.cloudfront.net/331777c7-7fad-4d61-96f9-525c4c5f9444.jpeg", "Sebastien Rodange: Lien vers l'image")</t>
  </si>
  <si>
    <t>=HYPERLINK("https://d33htgqikc2pj4.cloudfront.net/2831d525-4ff0-4a7b-99d9-15b329934f8d.jpeg", "Sebastien Rodange: Lien vers l'image")</t>
  </si>
  <si>
    <t>BT-0036-381</t>
  </si>
  <si>
    <t>Mounir Saikouk: POT-54-028-381-3070 / ENEDIS BETON</t>
  </si>
  <si>
    <t>=HYPERLINK("https://d33htgqikc2pj4.cloudfront.net/ae392806-a03e-473f-9db3-1ea625f7aa65.jpeg", "Sebastien Rodange: Lien vers l'image")</t>
  </si>
  <si>
    <t>=HYPERLINK("https://d33htgqikc2pj4.cloudfront.net/5ab8d1a5-f64c-4fb1-b67b-3e911139c142.jpeg", "Sebastien Rodange: Lien vers l'image")</t>
  </si>
  <si>
    <t>BT-0071-381</t>
  </si>
  <si>
    <t>Mounir Saikouk: POT-54-028-381-1010 / ENEDIS BETON</t>
  </si>
  <si>
    <t>=HYPERLINK("https://d33htgqikc2pj4.cloudfront.net/ebf0761c-eb77-4253-9f55-0abe913c0ac4.jpeg", "Sebastien Rodange: Lien vers l'image")</t>
  </si>
  <si>
    <t>=HYPERLINK("https://d33htgqikc2pj4.cloudfront.net/d15a52f2-ee75-4f5b-a9b8-7ebdc7d4c8d0.jpeg", "Sebastien Rodange: Lien vers l'image")</t>
  </si>
  <si>
    <t>=HYPERLINK("https://d33htgqikc2pj4.cloudfront.net/97961822-d226-4175-bbc7-bd8cdb558358.jpeg", "Sebastien Rodange: Lien vers l'image")</t>
  </si>
  <si>
    <t>=HYPERLINK("https://d33htgqikc2pj4.cloudfront.net/87cc19cc-9978-4590-9b60-a388d4e3364b.jpeg", "Sebastien Rodange: Lien vers l'image")</t>
  </si>
  <si>
    <t>=HYPERLINK("https://d33htgqikc2pj4.cloudfront.net/fcb65cf1-45ab-447b-8176-23c2fa6cbab0.jpeg", "Sebastien Rodange: Lien vers l'image")</t>
  </si>
  <si>
    <t>Not set: Propreté extérieure (AGA) - 2018-07-18</t>
  </si>
  <si>
    <t>Not set: Scellement du cadre imprpre (AGA) - 2018-07-18</t>
  </si>
  <si>
    <t>Not set: Tampons (AGA) - 2018-07-18</t>
  </si>
  <si>
    <t>Not set: Mise à la côte (AGA) - 2018-07-18</t>
  </si>
  <si>
    <t>Not set: Masque de la chambre (AGA) - 2018-07-18</t>
  </si>
  <si>
    <t>Not set: Alignement/Découpe fourreaux (AGA) - 2018-07-18</t>
  </si>
  <si>
    <t>Not set: Obturation des fourreaux (AGA) - 2018-07-18</t>
  </si>
  <si>
    <t>Not set: Gaine fendue (AGA) - 2018-07-18</t>
  </si>
  <si>
    <t>Not set: Sous tubage (AGA) - 2018-07-18</t>
  </si>
  <si>
    <t>Not set: Blocage sous tubage (AGA) - 2018-07-18</t>
  </si>
  <si>
    <t>Not set: longueur et fixation du love / câbles (AGA) - 2018-07-18</t>
  </si>
  <si>
    <t>Not set: Fixation de la BPE (AGA) - 2018-07-18</t>
  </si>
  <si>
    <t>Not set: Etiquette BPE (AGA) - 2018-07-18</t>
  </si>
  <si>
    <t>Not set: Etiquettes câbles (AGA) - 2018-07-18</t>
  </si>
  <si>
    <t>Not set: Propreté de la chambre (AGA) - 2018-07-18</t>
  </si>
  <si>
    <t>Alexy Garreau: CHA-54-028-381-2010 / L2T</t>
  </si>
  <si>
    <t>Mounir Saikouk: Catégorie modifiée : Chambre Losange</t>
  </si>
  <si>
    <t xml:space="preserve">Mounir Saikouk: Chambre non posé câble non déployé </t>
  </si>
  <si>
    <t>Alexy Garreau: CHA-54-028-381-2030 / L2T</t>
  </si>
  <si>
    <t xml:space="preserve">Mounir Saikouk: Chambre non posé </t>
  </si>
  <si>
    <t>Alexy Garreau: CHA-54-028-381-2035 / L2T</t>
  </si>
  <si>
    <t>Alexy Garreau: CHA-54-028-381-3005 / L3T</t>
  </si>
  <si>
    <t>Alexy Garreau: CHA-54-028-381-3015 / L2T</t>
  </si>
  <si>
    <t>Not set: Etiquettes câbles (MSA) - 2018-07-18</t>
  </si>
  <si>
    <t>Alexy Garreau: CHA-54-028-381-0010 / L3T</t>
  </si>
  <si>
    <t>Mounir Saikouk: Supprimé commentaire - "Chambre non posé "</t>
  </si>
  <si>
    <t>No: Gaine fendue (MSA) - 2018-07-18</t>
  </si>
  <si>
    <t>No: Etiquettes câbles (MSA) - 2018-07-18</t>
  </si>
  <si>
    <t>Alexy Garreau: CHA-54-028-381-0055 / L5T</t>
  </si>
  <si>
    <t>=HYPERLINK("https://d33htgqikc2pj4.cloudfront.net/f952b13f-7776-4ae2-a2d4-83e20a0bfb66.jpeg", "Mounir Saikouk: Lien vers l'image")</t>
  </si>
  <si>
    <t>=HYPERLINK("https://d33htgqikc2pj4.cloudfront.net/f4ad289d-cd61-4011-adbf-4857192f3450.jpeg", "Mounir Saikouk: Lien vers l'image")</t>
  </si>
  <si>
    <t xml:space="preserve">Mounir Saikouk: Câble en attente </t>
  </si>
  <si>
    <t>Alexy Garreau: CHA-54-028-381-0015 / L2T</t>
  </si>
  <si>
    <t>Alexy Garreau: CHA-54-028-381-2025 / L2T</t>
  </si>
  <si>
    <t>Alexy Garreau: CHA-54-028-381-0005 / L2T</t>
  </si>
  <si>
    <t>Alexy Garreau: CHA-54-028-381-3010 / L2T</t>
  </si>
  <si>
    <t>No: Fixation de la BPE (MSA) - 2018-07-18</t>
  </si>
  <si>
    <t>No: Etiquette BPE (MSA) - 2018-07-18</t>
  </si>
  <si>
    <t>Alexy Garreau: CHA-54-028-381-3045 / L2T</t>
  </si>
  <si>
    <t>=HYPERLINK("https://d33htgqikc2pj4.cloudfront.net/2c1b0340-2b48-4618-b167-7a7eeca82df0.jpeg", "Mounir Saikouk: Lien vers l'image")</t>
  </si>
  <si>
    <t>=HYPERLINK("https://d33htgqikc2pj4.cloudfront.net/5ace5f93-9e1c-4fd9-b60a-9a1f329d5f04.jpeg", "Mounir Saikouk: Lien vers l'image")</t>
  </si>
  <si>
    <t>Alexy Garreau: CHA-54-028-381-3020 / L0T</t>
  </si>
  <si>
    <t xml:space="preserve">Mounir Saikouk: Câble non déployés </t>
  </si>
  <si>
    <t>Alexy Garreau: CHA-54-028-381-3030 / L2T</t>
  </si>
  <si>
    <t>Alexy Garreau: CHA-54-028-381-0020 / L2T</t>
  </si>
  <si>
    <t>Alexy Garreau: CHA-54-028-381-2005 / L4T</t>
  </si>
  <si>
    <t>Alexy Garreau: CHA-54-028-381-0025 / L2T</t>
  </si>
  <si>
    <t>Alexy Garreau: CHA-54-028-381-0040 / L2T</t>
  </si>
  <si>
    <t>Alexy Garreau: CHA-54-028-381-0035 / L1T</t>
  </si>
  <si>
    <t>Alexy Garreau: CHA-54-028-381-0030 / L1T</t>
  </si>
  <si>
    <t>Alexy Garreau: CHA-54-028-381-3185 / L2T</t>
  </si>
  <si>
    <t>=HYPERLINK("https://d33htgqikc2pj4.cloudfront.net/efbcdf98-b69d-487f-b361-84ae54219597.jpeg", "Mounir Saikouk: Lien vers l'image")</t>
  </si>
  <si>
    <t>=HYPERLINK("https://d33htgqikc2pj4.cloudfront.net/bbeda7ef-b7cb-4f88-8b14-c64c804fbdf2.jpeg", "Mounir Saikouk: Lien vers l'image")</t>
  </si>
  <si>
    <t>Alexy Garreau: CHA-54-028-381-0045 / K2C</t>
  </si>
  <si>
    <t>=HYPERLINK("https://d33htgqikc2pj4.cloudfront.net/29ab9a48-ce89-4216-91fb-66997589cb11.jpeg", "Mounir Saikouk: Lien vers l'image")</t>
  </si>
  <si>
    <t>=HYPERLINK("https://d33htgqikc2pj4.cloudfront.net/5f0218d5-c12c-4231-a6fe-390e25490e08.jpeg", "Mounir Saikouk: Lien vers l'image")</t>
  </si>
  <si>
    <t xml:space="preserve">Mounir Saikouk: Câble non déployé </t>
  </si>
  <si>
    <t>Alexy Garreau: CHA-54-028-381-3035 / L2T</t>
  </si>
  <si>
    <t>Alexy Garreau: CHA-54-028-381-3055 / L2T</t>
  </si>
  <si>
    <t>=HYPERLINK("https://d33htgqikc2pj4.cloudfront.net/cde0485b-a56c-401c-8769-c1d00ba414d1.jpeg", "Mounir Saikouk: Lien vers l'image")</t>
  </si>
  <si>
    <t>=HYPERLINK("https://d33htgqikc2pj4.cloudfront.net/2ca98cb7-53ef-409f-827b-655bcbc54e3c.jpeg", "Mounir Saikouk: Lien vers l'image")</t>
  </si>
  <si>
    <t>Alexy Garreau: CHA-54-028-381-3025 / L0T</t>
  </si>
  <si>
    <t>Alexy Garreau: CHA-54-028-381-3040 / L2T</t>
  </si>
  <si>
    <t>=HYPERLINK("https://d33htgqikc2pj4.cloudfront.net/ad6231bd-bf1a-4bbb-be69-291736a77cb0.jpeg", "Mounir Saikouk: Lien vers l'image")</t>
  </si>
  <si>
    <t>Alexy Garreau: CHA-54-028-381-3190 / L2T</t>
  </si>
  <si>
    <t>=HYPERLINK("https://d33htgqikc2pj4.cloudfront.net/d46ab98e-7a87-40d4-a7de-37c2dc87e4c3.jpeg", "Mounir Saikouk: Lien vers l'image")</t>
  </si>
  <si>
    <t>=HYPERLINK("https://d33htgqikc2pj4.cloudfront.net/8de135da-f8a2-44c2-b32b-770936fe0d77.jpeg", "Mounir Saikouk: Lien vers l'image")</t>
  </si>
  <si>
    <t>Not set: Etiquette BPE (MSA) - 2018-07-18</t>
  </si>
  <si>
    <t>Alexy Garreau: CHA-54-028-381-3060 / L1T</t>
  </si>
  <si>
    <t>=HYPERLINK("https://d33htgqikc2pj4.cloudfront.net/9a91add7-2fe8-43f3-8b23-ed055a21f49e.jpeg", "Mounir Saikouk: Lien vers l'image")</t>
  </si>
  <si>
    <t>Alexy Garreau: CHA-54-028-381-3180 / L2T</t>
  </si>
  <si>
    <t>=HYPERLINK("https://d33htgqikc2pj4.cloudfront.net/168dc7d4-d071-4289-8468-c8446ad4b570.jpeg", "Mounir Saikouk: Lien vers l'image")</t>
  </si>
  <si>
    <t>=HYPERLINK("https://d33htgqikc2pj4.cloudfront.net/bea499f3-2181-41c4-8380-9f1ec24d24e5.jpeg", "Mounir Saikouk: Lien vers l'image")</t>
  </si>
  <si>
    <t>Alexy Garreau: CHA-54-028-381-3050 / L2T</t>
  </si>
  <si>
    <t>=HYPERLINK("https://d33htgqikc2pj4.cloudfront.net/af6db467-f45b-4953-9a5f-5a01ed40a763.jpeg", "Mounir Saikouk: Lien vers l'image")</t>
  </si>
  <si>
    <t>=HYPERLINK("https://d33htgqikc2pj4.cloudfront.net/b38a3e75-5e6b-4ff9-9219-3767bc6fa2d9.jpeg", "Mounir Saikouk: Lien vers l'image")</t>
  </si>
  <si>
    <t>Alexy Garreau: CHA-54-028-381-0050 / L4T</t>
  </si>
  <si>
    <t>=HYPERLINK("https://d33htgqikc2pj4.cloudfront.net/699c3c35-f0a2-49f0-909e-5493e83d04f9.jpeg", "Mounir Saikouk: Lien vers l'image")</t>
  </si>
  <si>
    <t>=HYPERLINK("https://d33htgqikc2pj4.cloudfront.net/324a773f-9818-418a-86df-57394e8b4cf1.jpeg", "Mounir Saikouk: Lien vers l'image")</t>
  </si>
  <si>
    <t>Alexy Garreau: Plan changé pour NRO_54_028_380_SID_P1</t>
  </si>
  <si>
    <t>Alexy Garreau: IMM-54-028-381-1420 / IMMEUBLE</t>
  </si>
  <si>
    <t>=HYPERLINK("https://d33htgqikc2pj4.cloudfront.net/8986da20-d521-4c20-8c87-262ef21a0906.jpeg", "Mounir Saikouk: Lien vers l'image")</t>
  </si>
  <si>
    <t>Mounir Saikouk: Supprimé commentaire - "Non déployé"</t>
  </si>
  <si>
    <t xml:space="preserve">Mounir Saikouk: Pas raccordé </t>
  </si>
  <si>
    <t>Mounir Saikouk: Catégorie changée pour IMMEUBLE</t>
  </si>
  <si>
    <t xml:space="preserve">Frottement porte gauche,armoire dégradée </t>
  </si>
  <si>
    <t>Not set: Scellement du cadre et dalle (MSA) - 2018-09-18</t>
  </si>
  <si>
    <t>Not set: Fixation du SRO sur la dalle  (MSA) - 2018-09-18</t>
  </si>
  <si>
    <t>Not set: Etiquetage du SRO (MSA) - 2018-09-18</t>
  </si>
  <si>
    <t>No: Aspect extérieur du SRO (MSA) - 2018-09-18</t>
  </si>
  <si>
    <t>No: Entrées de câbles et étanchéité (MSA) - 2018-09-18</t>
  </si>
  <si>
    <t>No: Mise en œuvre des éclateurs (MSA) - 2018-09-18</t>
  </si>
  <si>
    <t>No: Mise en œuvre des gaines de sur-tubages (MSA) - 2018-09-18</t>
  </si>
  <si>
    <t>No: Cheminements des câbles (MSA) - 2018-09-18</t>
  </si>
  <si>
    <t>No: Etiquetage des câbles / éclateurs (MSA) - 2018-09-18</t>
  </si>
  <si>
    <t>No: Etiquetage des tiroirs (MSA) - 2018-09-18</t>
  </si>
  <si>
    <t>Not set: Propreté intérieure (MSA) - 2018-09-18</t>
  </si>
  <si>
    <t>Mounir Saikouk: Catégorie modifiée : SRO</t>
  </si>
  <si>
    <t>=HYPERLINK("https://d33htgqikc2pj4.cloudfront.net/f4436786-1350-4f4b-8953-5dd1967a3a35.jpeg", "Mounir Saikouk: Lien vers l'image")</t>
  </si>
  <si>
    <t>=HYPERLINK("https://d33htgqikc2pj4.cloudfront.net/cd73cb4b-0c45-44f3-9644-2ca3c37cdff5.jpeg", "Mounir Saikouk: Lien vers l'image")</t>
  </si>
  <si>
    <t xml:space="preserve">Mounir Saikouk: Frottement porte gauche,armoire dégradée </t>
  </si>
  <si>
    <t>Mounir Saikouk: câble non déployé</t>
  </si>
  <si>
    <t>=HYPERLINK("https://d33htgqikc2pj4.cloudfront.net/16256d90-f8a4-4b47-96c7-789961c28104.jpeg", "Mounir Saikouk: Lien vers l'image")</t>
  </si>
  <si>
    <t>=HYPERLINK("https://d33htgqikc2pj4.cloudfront.net/44f3f10c-db1c-4334-ab0c-c196f7e8f4e7.jpeg", "Dominique.sommer Dominique: Lien vers l'image")</t>
  </si>
  <si>
    <t>=HYPERLINK("https://d33htgqikc2pj4.cloudfront.net/a84f895a-ea5b-4b8f-95b4-bc3eec054ca8.jpeg", "Dominique.sommer Dominique: Lien vers l'image")</t>
  </si>
  <si>
    <t>=HYPERLINK("https://d33htgqikc2pj4.cloudfront.net/9f28878d-b8ba-432f-90ab-179f2079d17d.jpeg", "Dominique.sommer Dominique: Lien vers l'image")</t>
  </si>
  <si>
    <t>Dominique.sommer Dominique: Tâche complétée</t>
  </si>
  <si>
    <t>Recette 54-013</t>
  </si>
  <si>
    <t>Tag 2</t>
  </si>
  <si>
    <t>PBO-54-013-181-4125</t>
  </si>
  <si>
    <t>BPE</t>
  </si>
  <si>
    <t>SRO_54_013_181_SID_P1</t>
  </si>
  <si>
    <t>=HYPERLINK("https://d28ji4sm1vmprj.cloudfront.net/7c2d01499ef0c98bf0c41026a59d36a3/3e35636c645f54787fd0879c7e5f5832.jpeg", "Lien vers plan")</t>
  </si>
  <si>
    <t>pc_bpe</t>
  </si>
  <si>
    <t>recette</t>
  </si>
  <si>
    <t>Not set: Absence du BPE (PMA) - 2018-11-06</t>
  </si>
  <si>
    <t>Not set: Localisation BPE (PMA) - 2018-11-06</t>
  </si>
  <si>
    <t>Not set: Type BPE en sous capacité / câble (PMA) - 2018-11-06</t>
  </si>
  <si>
    <t>Not set: Type BPE en sur capacité / câble (PMA) - 2018-11-06</t>
  </si>
  <si>
    <t>Not set: Câble en sous capacité (PMA) - 2018-11-06</t>
  </si>
  <si>
    <t>Not set: Câble en sur capacité (PMA) - 2018-11-06</t>
  </si>
  <si>
    <t>PBO-54-013-181-5850</t>
  </si>
  <si>
    <t>PBO-54-013-181-4160</t>
  </si>
  <si>
    <t>Not set: Type BPE en sur capacité / câble (CLO) - 2018-11-06</t>
  </si>
  <si>
    <t>PBO-54-013-181-4200</t>
  </si>
  <si>
    <t>PBO-54-013-181-4255</t>
  </si>
  <si>
    <t>PEC-54-013-181-4685</t>
  </si>
  <si>
    <t>PBO-54-013-181-5845</t>
  </si>
  <si>
    <t>PBO-54-013-181-4005</t>
  </si>
  <si>
    <t>Not set: Absence du BPE (CLO) - 2018-11-06</t>
  </si>
  <si>
    <t>PBO-54-013-181-4195</t>
  </si>
  <si>
    <t>PBO-54-013-181-5790</t>
  </si>
  <si>
    <t>PBO-54-013-181-4220</t>
  </si>
  <si>
    <t>PBO-54-013-181-4190</t>
  </si>
  <si>
    <t>PBO-54-013-181-5715</t>
  </si>
  <si>
    <t>PBO-54-013-181-5675</t>
  </si>
  <si>
    <t>PBO-54-013-181-4205</t>
  </si>
  <si>
    <t>PBO-54-013-181-4350</t>
  </si>
  <si>
    <t>PBO-54-013-181-4020</t>
  </si>
  <si>
    <t>PBO-54-013-181-5760</t>
  </si>
  <si>
    <t>PBO-54-013-181-4230</t>
  </si>
  <si>
    <t>PBO-54-013-181-4595</t>
  </si>
  <si>
    <t>PBO-54-013-181-4185</t>
  </si>
  <si>
    <t>PBO-54-013-181-4075</t>
  </si>
  <si>
    <t>PBO-54-013-181-4415</t>
  </si>
  <si>
    <t>PBO-54-013-181-4060</t>
  </si>
  <si>
    <t>PBO-54-013-181-4140</t>
  </si>
  <si>
    <t>pierric.mascherin@altitudeinfra.fr</t>
  </si>
  <si>
    <t>Yes: Localisation BPE (DDO) - 2018-11-06</t>
  </si>
  <si>
    <t>PBO-54-013-181-4560</t>
  </si>
  <si>
    <t>PBO-54-013-181-4040</t>
  </si>
  <si>
    <t>PBO-54-013-181-4580</t>
  </si>
  <si>
    <t>PBO-54-013-181-4045</t>
  </si>
  <si>
    <t>Not set: Absence du BPE (DDO) - 2018-11-06</t>
  </si>
  <si>
    <t>PBO-54-013-181-0050</t>
  </si>
  <si>
    <t>BPE-P</t>
  </si>
  <si>
    <t>PBO-54-013-181-3035</t>
  </si>
  <si>
    <t>PBO-54-013-181-1350</t>
  </si>
  <si>
    <t>Yes: Type BPE en sous capacité / câble (DDO) - 2018-11-06</t>
  </si>
  <si>
    <t>PBO-54-013-181-1320</t>
  </si>
  <si>
    <t>Not set: Type BPE en sur capacité / câble (RES) - 2018-11-06</t>
  </si>
  <si>
    <t>PBO-54-013-181-2010</t>
  </si>
  <si>
    <t>PBO-54-013-181-2130</t>
  </si>
  <si>
    <t>PBO-54-013-181-2045</t>
  </si>
  <si>
    <t>PBO-54-013-181-2055</t>
  </si>
  <si>
    <t>PBO-54-013-181-2085</t>
  </si>
  <si>
    <t>PBO-54-013-181-2160</t>
  </si>
  <si>
    <t>PBO-54-013-181-2015</t>
  </si>
  <si>
    <t>PBO-54-013-181-3020</t>
  </si>
  <si>
    <t>PBO-54-013-181-1360</t>
  </si>
  <si>
    <t>PBO-54-013-181-2200</t>
  </si>
  <si>
    <t>PBO-54-013-181-2175</t>
  </si>
  <si>
    <t>PBO-54-013-181-2125</t>
  </si>
  <si>
    <t>PBO-54-013-181-2100</t>
  </si>
  <si>
    <t>PBO-54-013-181-2140</t>
  </si>
  <si>
    <t>PBO-54-013-181-1085</t>
  </si>
  <si>
    <t>PBO-54-013-181-3015</t>
  </si>
  <si>
    <t>PBO-54-013-181-2165</t>
  </si>
  <si>
    <t>PBO-54-013-181-2090</t>
  </si>
  <si>
    <t>PBO-54-013-181-2135</t>
  </si>
  <si>
    <t>PBO-54-013-181-2145</t>
  </si>
  <si>
    <t>PBO-54-013-181-2155</t>
  </si>
  <si>
    <t>PBO-54-013-181-3040</t>
  </si>
  <si>
    <t>PBO-54-013-181-2030</t>
  </si>
  <si>
    <t>PBO-54-013-181-3030</t>
  </si>
  <si>
    <t>PBO-54-013-181-2110</t>
  </si>
  <si>
    <t>PBO-54-013-181-2080</t>
  </si>
  <si>
    <t>PBO-54-013-181-1070</t>
  </si>
  <si>
    <t>PEC-54-013-181-2190</t>
  </si>
  <si>
    <t>PBO-54-013-181-3045</t>
  </si>
  <si>
    <t>PEC-54-013-181-0075</t>
  </si>
  <si>
    <t>PEC-54-013-181-0065</t>
  </si>
  <si>
    <t>PBO-54-013-181-1255</t>
  </si>
  <si>
    <t>En cours</t>
  </si>
  <si>
    <t>SRO_54_013_181_SID_P2</t>
  </si>
  <si>
    <t>=HYPERLINK("https://d28ji4sm1vmprj.cloudfront.net/7fe73819347dda3c8e11b949a9df7fa0/7f642b3ccb04d78ca2bb0c3ccff9e29e.jpeg", "Lien vers plan")</t>
  </si>
  <si>
    <t>PBO-54-013-181-1175</t>
  </si>
  <si>
    <t>PBO-54-013-181-1215</t>
  </si>
  <si>
    <t>PBO-54-013-181-1280</t>
  </si>
  <si>
    <t>PBO-54-013-181-1290</t>
  </si>
  <si>
    <t>PBO-54-013-181-1165</t>
  </si>
  <si>
    <t>PBO-54-013-181-1295</t>
  </si>
  <si>
    <t>PBO-54-013-181-1305</t>
  </si>
  <si>
    <t>PBO-54-013-181-1135</t>
  </si>
  <si>
    <t>PBO-54-013-181-1275</t>
  </si>
  <si>
    <t>PBO-54-013-181-1230</t>
  </si>
  <si>
    <t>PBO-54-013-181-1245</t>
  </si>
  <si>
    <t>PBO-54-013-181-1190</t>
  </si>
  <si>
    <t>PBO-54-013-181-3050</t>
  </si>
  <si>
    <t>PBO-54-013-181-0035</t>
  </si>
  <si>
    <t>PBO-54-013-181-1260</t>
  </si>
  <si>
    <t>PBO-54-013-181-1170</t>
  </si>
  <si>
    <t>PBO-54-013-181-1150</t>
  </si>
  <si>
    <t>PBO-54-013-181-1235</t>
  </si>
  <si>
    <t>PBO-54-013-181-1205</t>
  </si>
  <si>
    <t>PBO-54-013-181-1285</t>
  </si>
  <si>
    <t>SRO 181</t>
  </si>
  <si>
    <t>Not set: Nomenclature câble érronée sur étiquette (PMA) - 2018-11-06</t>
  </si>
  <si>
    <t>No: Etiquetage plateau(x) érroné(s) (PLH) - 2018-11-06</t>
  </si>
  <si>
    <t>THD 54-030</t>
  </si>
  <si>
    <t>54255/162245</t>
  </si>
  <si>
    <t>NRO_54_030_453_P2</t>
  </si>
  <si>
    <t>NRO_54_030_453_SIO</t>
  </si>
  <si>
    <t>=HYPERLINK("https://d28ji4sm1vmprj.cloudfront.net/797975a29ed9c4d1b25c54ca76767171/0b441df98fa71970d57e8c560fd00eba.jpeg", "Lien vers plan")</t>
  </si>
  <si>
    <t>Not set: Jonction aéro-souterraine (AGA) - 2018-07-10</t>
  </si>
  <si>
    <t>Not set: Goulotte inférieure (AGA) - 2018-07-10</t>
  </si>
  <si>
    <t>Not set: Goulotte superieure (AGA) - 2018-07-10</t>
  </si>
  <si>
    <t>Not set: pose et fixation du PBO (AGA) - 2018-07-10</t>
  </si>
  <si>
    <t>Yes: Etiquetage du poteau (LUD) - 2018-07-10</t>
  </si>
  <si>
    <t>Not set: Etiquetage du câble (MSA) - 2018-07-10</t>
  </si>
  <si>
    <t>Not set: Etiquetage du PBO (AGA) - 2018-07-10</t>
  </si>
  <si>
    <t>Not set: Armement (M) (AGA) - 2018-07-10</t>
  </si>
  <si>
    <t>No: Securité poteau (verticalité) (M) (LUD) - 2018-07-10</t>
  </si>
  <si>
    <t>Alexy Garreau: POT-54-030-453-1345 / BOIS</t>
  </si>
  <si>
    <t>=HYPERLINK("https://d33htgqikc2pj4.cloudfront.net/62ab05f4-341a-45f5-993c-f8e69fa9a2b5.jpeg", "Mounir Saikouk: Lien vers l'image")</t>
  </si>
  <si>
    <t xml:space="preserve">Mounir Saikouk: Verticalité du poteau à vérifier </t>
  </si>
  <si>
    <t>=HYPERLINK("https://d33htgqikc2pj4.cloudfront.net/44007bc4-1b76-48a5-b28c-e620f1233996.jpeg", "Mounir Saikouk: Lien vers l'image")</t>
  </si>
  <si>
    <t>Mounir Saikouk: A changé la date de début à 09/08/2018</t>
  </si>
  <si>
    <t>=HYPERLINK("https://d33htgqikc2pj4.cloudfront.net/2f18dada-7f1f-4960-86c9-eafacc335292.jpeg", "ludovic.gaag: Lien vers l'image")</t>
  </si>
  <si>
    <t>=HYPERLINK("https://d33htgqikc2pj4.cloudfront.net/e52f7f48-7ccc-49f3-8d3a-38ae224dc9b2.jpeg", "ludovic.gaag: Lien vers l'image")</t>
  </si>
  <si>
    <t>=HYPERLINK("https://d33htgqikc2pj4.cloudfront.net/4631e104-d7a6-4a7f-aa9e-a8386441306e.jpeg", "ludovic.gaag: Lien vers l'image")</t>
  </si>
  <si>
    <t>=HYPERLINK("https://d33htgqikc2pj4.cloudfront.net/904110bf-44db-4967-a88f-7db4c591fba0.jpeg", "ludovic.gaag: Lien vers l'image")</t>
  </si>
  <si>
    <t>ludovic.gaag: La personne désignée a été remplacée par Mounir Saikouk</t>
  </si>
  <si>
    <t>ludovic.gaag: Tâche complétée</t>
  </si>
  <si>
    <t>ludovic.gaag: Priorité modifiée en priorité P3</t>
  </si>
  <si>
    <t>54255/162171</t>
  </si>
  <si>
    <t>NRO_54_030_453_P1</t>
  </si>
  <si>
    <t>=HYPERLINK("https://d28ji4sm1vmprj.cloudfront.net/318f4b34e4238e01dba8b0cd9d52b215/ce68bf9f5796048f25dd73b25dcec627.jpeg", "Lien vers plan")</t>
  </si>
  <si>
    <t>Not set: Jonction aéro-souterraine (AGA) - 2018-08-03</t>
  </si>
  <si>
    <t>Not set: Goulotte inférieure (AGA) - 2018-08-03</t>
  </si>
  <si>
    <t>Not set: Goulotte superieure (AGA) - 2018-08-03</t>
  </si>
  <si>
    <t>Not set: pose et fixation du PBO (AGA) - 2018-08-03</t>
  </si>
  <si>
    <t>No: Etiquetage du poteau (MSA) - 2018-08-03</t>
  </si>
  <si>
    <t>Not set: Etiquetage du câble (AGA) - 2018-08-03</t>
  </si>
  <si>
    <t>Not set: Etiquetage du PBO (AGA) - 2018-08-03</t>
  </si>
  <si>
    <t>Not set: Armement (M) (AGA) - 2018-08-03</t>
  </si>
  <si>
    <t>Not set: Securité poteau (verticalité) (M) (AGA) - 2018-08-03</t>
  </si>
  <si>
    <t>Alexy Garreau: POT-54-030-453-1105 / BOIS</t>
  </si>
  <si>
    <t>=HYPERLINK("https://d33htgqikc2pj4.cloudfront.net/3b98c382-853c-4fe4-a7d6-c808f38e3ef6.jpeg", "ludovic.gaag: Lien vers l'image")</t>
  </si>
  <si>
    <t>=HYPERLINK("https://d33htgqikc2pj4.cloudfront.net/c7954915-73cc-4579-894d-e8c90820e0f3.jpeg", "ludovic.gaag: Lien vers l'image")</t>
  </si>
  <si>
    <t>=HYPERLINK("https://d33htgqikc2pj4.cloudfront.net/afdffab9-d5a5-4bb4-bd65-f8356b6caed8.jpeg", "ludovic.gaag: Lien vers l'image")</t>
  </si>
  <si>
    <t>=HYPERLINK("https://d33htgqikc2pj4.cloudfront.net/6f50fa8c-4663-4200-949c-6214556519f8.jpeg", "ludovic.gaag: Lien vers l'image")</t>
  </si>
  <si>
    <t xml:space="preserve">Mounir Saikouk: manque le code tronçon sur l’étiquette poteau orange </t>
  </si>
  <si>
    <t>54255/162215</t>
  </si>
  <si>
    <t>Alexy Garreau: POT-54-030-453-1190 / BOIS</t>
  </si>
  <si>
    <t>=HYPERLINK("https://d33htgqikc2pj4.cloudfront.net/4dcf3ada-abc1-4e1e-a1cf-90ede6dc0292.jpeg", "Mounir Saikouk: Lien vers l'image")</t>
  </si>
  <si>
    <t>=HYPERLINK("https://d33htgqikc2pj4.cloudfront.net/ed82270b-55af-4371-9a22-351477c54cc9.jpeg", "ludovic.gaag: Lien vers l'image")</t>
  </si>
  <si>
    <t>=HYPERLINK("https://d33htgqikc2pj4.cloudfront.net/3bce4240-eff4-45c9-81d5-d25c767e3e4c.jpeg", "ludovic.gaag: Lien vers l'image")</t>
  </si>
  <si>
    <t>=HYPERLINK("https://d33htgqikc2pj4.cloudfront.net/22116cba-26b1-4958-897f-c87c5a202806.jpeg", "ludovic.gaag: Lien vers l'image")</t>
  </si>
  <si>
    <t>Mounir Saikouk: il manque le code tronçon sur l'étiquette poteau orange</t>
  </si>
  <si>
    <t>54255/162236</t>
  </si>
  <si>
    <t>No: Etiquetage du poteau (MSA) - 2018-07-10</t>
  </si>
  <si>
    <t>Not set: Etiquetage du câble (AGA) - 2018-07-10</t>
  </si>
  <si>
    <t>Not set: Securité poteau (verticalité) (M) (AGA) - 2018-07-10</t>
  </si>
  <si>
    <t>Alexy Garreau: POT-54-030-453-1300 / BOIS</t>
  </si>
  <si>
    <t>=HYPERLINK("https://d33htgqikc2pj4.cloudfront.net/a22ea18c-bc73-40d4-9f78-c4dbdc318875.jpeg", "ludovic.gaag: Lien vers l'image")</t>
  </si>
  <si>
    <t>=HYPERLINK("https://d33htgqikc2pj4.cloudfront.net/3684807a-6e89-49b2-b5b9-b5b1c8460826.jpeg", "ludovic.gaag: Lien vers l'image")</t>
  </si>
  <si>
    <t>=HYPERLINK("https://d33htgqikc2pj4.cloudfront.net/82ea4e80-edc4-4a6a-b1de-f8356e324043.jpeg", "ludovic.gaag: Lien vers l'image")</t>
  </si>
  <si>
    <t>=HYPERLINK("https://d33htgqikc2pj4.cloudfront.net/441a26ec-d097-43d4-a94a-b085e24a2d0b.jpeg", "ludovic.gaag: Lien vers l'image")</t>
  </si>
  <si>
    <t>54209/162285</t>
  </si>
  <si>
    <t>Not set: Goulotte superieure (LUD) - 2018-07-10</t>
  </si>
  <si>
    <t>Yes: Etiquetage du poteau (PJO) - 2018-07-10</t>
  </si>
  <si>
    <t>Alexy Garreau: POT-54-030-453-1850 / BOIS</t>
  </si>
  <si>
    <t>ludovic.gaag: Supprimé photo</t>
  </si>
  <si>
    <t>POT-54-030-453-1690</t>
  </si>
  <si>
    <t>NRO_54_030_453_P3</t>
  </si>
  <si>
    <t>=HYPERLINK("https://d28ji4sm1vmprj.cloudfront.net/6515cf7297a8c48ea6e9b4a6817fb265/3ec207065645142ea4e2b7afcd2b883f.jpeg", "Lien vers plan")</t>
  </si>
  <si>
    <t>Not set: Etiquetage du poteau (AGA) - 2018-07-10</t>
  </si>
  <si>
    <t>Yes: Armement (M) (PJO) - 2018-07-10</t>
  </si>
  <si>
    <t>Alexy Garreau: POT-54-030-453-1690 / BETON</t>
  </si>
  <si>
    <t xml:space="preserve">Alexy Garreau: Câble pas posé, ni traverse </t>
  </si>
  <si>
    <t>=HYPERLINK("https://d33htgqikc2pj4.cloudfront.net/d9a37a1c-a8bb-4a78-a0a7-738845c072e1.jpeg", "Alexy Garreau: Lien vers l'image")</t>
  </si>
  <si>
    <t>=HYPERLINK("https://d33htgqikc2pj4.cloudfront.net/qvHDimMUqxZcQnsj/8a1b3132-ff1b-49ca-93ff-af148a43da39.jpeg", "Pouillard Joachim: Lien vers l'image")</t>
  </si>
  <si>
    <t>Pouillard Joachim: Tâche complétée</t>
  </si>
  <si>
    <t>Pouillard Joachim: Priorité ajustée à priorité  3</t>
  </si>
  <si>
    <t>Pouillard Joachim: Changer le cessionnaire à Mounir Saikouk</t>
  </si>
  <si>
    <t>POT-54-030-453-1700</t>
  </si>
  <si>
    <t>Not set: Goulotte inférieure (PJO) - 2018-07-10</t>
  </si>
  <si>
    <t>Yes: Goulotte superieure (PJO) - 2018-07-10</t>
  </si>
  <si>
    <t>Yes: pose et fixation du PBO (PJO) - 2018-07-10</t>
  </si>
  <si>
    <t>Yes: Etiquetage du câble (PJO) - 2018-07-10</t>
  </si>
  <si>
    <t>Yes: Etiquetage du PBO (PJO) - 2018-07-10</t>
  </si>
  <si>
    <t>Alexy Garreau: POT-54-030-453-1700 / BETON</t>
  </si>
  <si>
    <t xml:space="preserve">Alexy Garreau: Câble pas posé,ni traverse et PBO </t>
  </si>
  <si>
    <t>=HYPERLINK("https://d33htgqikc2pj4.cloudfront.net/0852fabc-585f-43dc-9ef2-3652ae582673.jpeg", "Alexy Garreau: Lien vers l'image")</t>
  </si>
  <si>
    <t>=HYPERLINK("https://d33htgqikc2pj4.cloudfront.net/qvHDimMUqxZcQnsj/7bba9322-ddb6-4943-8e15-6bdf673e5da0.jpeg", "Pouillard Joachim: Lien vers l'image")</t>
  </si>
  <si>
    <t>=HYPERLINK("https://d33htgqikc2pj4.cloudfront.net/qvHDimMUqxZcQnsj/d1ff66cc-60ca-4649-94d8-46820aab14ab.jpeg", "Pouillard Joachim: Lien vers l'image")</t>
  </si>
  <si>
    <t>=HYPERLINK("https://d33htgqikc2pj4.cloudfront.net/dc6b6908-21df-43c4-879f-2d5e84eb5445.jpeg", "Pouillard Joachim: Lien vers l'image")</t>
  </si>
  <si>
    <t>=HYPERLINK("https://d33htgqikc2pj4.cloudfront.net/ca59bac5-747a-4e77-815b-fd621c38ac94.jpeg", "Pouillard Joachim: Lien vers l'image")</t>
  </si>
  <si>
    <t>POT-54-030-453-1635</t>
  </si>
  <si>
    <t>Alexy Garreau: POT-54-030-453-1635 / BETON</t>
  </si>
  <si>
    <t>Alexy Garreau: Tâche vérifiée</t>
  </si>
  <si>
    <t>POT-54-030-453-1630</t>
  </si>
  <si>
    <t>Alexy Garreau: POT-54-030-453-1630 / BETON</t>
  </si>
  <si>
    <t>POT-54-030-453-1625</t>
  </si>
  <si>
    <t>Alexy Garreau: POT-54-030-453-1625 / BETON</t>
  </si>
  <si>
    <t>POT-54-030-453-1865</t>
  </si>
  <si>
    <t>Not set: Goulotte superieure (MSA) - 2018-07-10</t>
  </si>
  <si>
    <t>Not set: pose et fixation du PBO (MSA) - 2018-07-10</t>
  </si>
  <si>
    <t>Not set: Etiquetage du poteau (MSA) - 2018-07-10</t>
  </si>
  <si>
    <t>Alexy Garreau: POT-54-030-453-1865 / BETON</t>
  </si>
  <si>
    <t xml:space="preserve">Mounir Saikouk: PBO non posé </t>
  </si>
  <si>
    <t>=HYPERLINK("https://d33htgqikc2pj4.cloudfront.net/08d18c58-b0c1-4d75-91d7-c8174de6701b.jpeg", "Mounir Saikouk: Lien vers l'image")</t>
  </si>
  <si>
    <t>=HYPERLINK("https://d33htgqikc2pj4.cloudfront.net/6d1c6b72-c7f0-4489-8b91-6b2ad1bff053.jpeg", "Mounir Saikouk: Lien vers l'image")</t>
  </si>
  <si>
    <t xml:space="preserve">Mounir Saikouk: Boîte posé </t>
  </si>
  <si>
    <t>=HYPERLINK("https://d33htgqikc2pj4.cloudfront.net/65bc4f32-3bbd-438f-b733-aaf47c2f1370.jpeg", "Mounir Saikouk: Lien vers l'image")</t>
  </si>
  <si>
    <t>=HYPERLINK("https://d33htgqikc2pj4.cloudfront.net/qvHDimMUqxZcQnsj/af69314a-5596-4e8a-81a8-1fc6043437ea.jpeg", "Pouillard Joachim: Lien vers l'image")</t>
  </si>
  <si>
    <t>=HYPERLINK("https://d33htgqikc2pj4.cloudfront.net/qvHDimMUqxZcQnsj/1ed32b8d-4056-4f45-b185-b366e9027393.jpeg", "Pouillard Joachim: Lien vers l'image")</t>
  </si>
  <si>
    <t>=HYPERLINK("https://d33htgqikc2pj4.cloudfront.net/qvHDimMUqxZcQnsj/9f0e5f54-512c-4afe-bdff-66e4d6b141d3.jpeg", "Pouillard Joachim: Lien vers l'image")</t>
  </si>
  <si>
    <t>=HYPERLINK("https://d33htgqikc2pj4.cloudfront.net/qvHDimMUqxZcQnsj/f75a801b-902a-4626-9f67-1e681fef3d0d.jpeg", "Pouillard Joachim: Lien vers l'image")</t>
  </si>
  <si>
    <t>POT-54-030-453-1885</t>
  </si>
  <si>
    <t>Alexy Garreau: POT-54-030-453-1885 / BETON</t>
  </si>
  <si>
    <t>=HYPERLINK("https://d33htgqikc2pj4.cloudfront.net/b5f8946b-41a8-40ac-9c81-b3111958f118.jpeg", "Alexy Garreau: Lien vers l'image")</t>
  </si>
  <si>
    <t>=HYPERLINK("https://d33htgqikc2pj4.cloudfront.net/0da6d36b-ec81-4ad4-ab9d-ceee82e226a8.jpeg", "Alexy Garreau: Lien vers l'image")</t>
  </si>
  <si>
    <t>=HYPERLINK("https://d33htgqikc2pj4.cloudfront.net/6585cb85-e7e0-4a9c-90ed-6f6418b84b77.jpeg", "Alexy Garreau: Lien vers l'image")</t>
  </si>
  <si>
    <t>=HYPERLINK("https://d33htgqikc2pj4.cloudfront.net/b2b1dc64-3ace-4d6d-850f-1b0f09118069.jpeg", "Mounir Saikouk: Lien vers l'image")</t>
  </si>
  <si>
    <t>=HYPERLINK("https://d33htgqikc2pj4.cloudfront.net/qvHDimMUqxZcQnsj/ba9a3d4e-e51a-49a5-bb26-82d4752f62bf.jpeg", "Pouillard Joachim: Lien vers l'image")</t>
  </si>
  <si>
    <t>=HYPERLINK("https://d33htgqikc2pj4.cloudfront.net/qvHDimMUqxZcQnsj/7d7db5b7-4e6f-4f42-9316-80ea72c0e810.jpeg", "Pouillard Joachim: Lien vers l'image")</t>
  </si>
  <si>
    <t>POT-54-030-453-1695</t>
  </si>
  <si>
    <t>Alexy Garreau: POT-54-030-453-1695 / BETON</t>
  </si>
  <si>
    <t xml:space="preserve">Alexy Garreau: Câble pas posé,ni traverse </t>
  </si>
  <si>
    <t>=HYPERLINK("https://d33htgqikc2pj4.cloudfront.net/bba2c89f-17c0-4cca-a7be-421f8fa83c24.jpeg", "Alexy Garreau: Lien vers l'image")</t>
  </si>
  <si>
    <t>=HYPERLINK("https://d33htgqikc2pj4.cloudfront.net/qvHDimMUqxZcQnsj/a24cd724-f5e3-483a-a9fb-0313a4fe2056.jpeg", "Pouillard Joachim: Lien vers l'image")</t>
  </si>
  <si>
    <t>POT-54-030-453-1880</t>
  </si>
  <si>
    <t>Alexy Garreau: POT-54-030-453-1880 / BETON</t>
  </si>
  <si>
    <t>=HYPERLINK("https://d33htgqikc2pj4.cloudfront.net/de13217c-fddb-471d-8a37-01efca2eed9d.jpeg", "Alexy Garreau: Lien vers l'image")</t>
  </si>
  <si>
    <t>54255/162204</t>
  </si>
  <si>
    <t>ludovic.gaag@circet.fr</t>
  </si>
  <si>
    <t>Not set: pose et fixation du PBO (LUD) - 2018-08-03</t>
  </si>
  <si>
    <t>Not set: Securité poteau (verticalité) (M) (MSA) - 2018-08-03</t>
  </si>
  <si>
    <t>Alexy Garreau: POT-54-030-453-1135 / BOIS</t>
  </si>
  <si>
    <t>=HYPERLINK("https://d33htgqikc2pj4.cloudfront.net/23b5dd07-6c73-4bdc-bf50-65e2222ba3a9.jpeg", "ludovic.gaag: Lien vers l'image")</t>
  </si>
  <si>
    <t>=HYPERLINK("https://d33htgqikc2pj4.cloudfront.net/5580f153-f4a2-4c39-b38a-fb7d39a44f85.jpeg", "ludovic.gaag: Lien vers l'image")</t>
  </si>
  <si>
    <t>=HYPERLINK("https://d33htgqikc2pj4.cloudfront.net/603e4b7b-8a9c-401a-9ed1-f42610231c08.jpeg", "ludovic.gaag: Lien vers l'image")</t>
  </si>
  <si>
    <t>=HYPERLINK("https://d33htgqikc2pj4.cloudfront.net/105da3e6-602a-48d9-9151-0ba36187c3bb.jpeg", "ludovic.gaag: Lien vers l'image")</t>
  </si>
  <si>
    <t>Mounir Saikouk: Le responsable a été remplacé par ludovic.gaag</t>
  </si>
  <si>
    <t>54255/162242</t>
  </si>
  <si>
    <t>Alexy Garreau: POT-54-030-453-1330 / BOIS</t>
  </si>
  <si>
    <t>=HYPERLINK("https://d33htgqikc2pj4.cloudfront.net/84fb13f2-c553-4f50-803e-a1c08acb8220.jpeg", "ludovic.gaag: Lien vers l'image")</t>
  </si>
  <si>
    <t>=HYPERLINK("https://d33htgqikc2pj4.cloudfront.net/c375d792-71e6-4523-92b8-5e7f346ffe86.jpeg", "ludovic.gaag: Lien vers l'image")</t>
  </si>
  <si>
    <t>=HYPERLINK("https://d33htgqikc2pj4.cloudfront.net/4c5cacfb-4f8f-402e-a904-ebcad4de299b.jpeg", "ludovic.gaag: Lien vers l'image")</t>
  </si>
  <si>
    <t>=HYPERLINK("https://d33htgqikc2pj4.cloudfront.net/0149e7d2-c4e2-4438-8548-7add068ae457.jpeg", "ludovic.gaag: Lien vers l'image")</t>
  </si>
  <si>
    <t>54255/162249</t>
  </si>
  <si>
    <t>Not set: Armement (M) (LUD) - 2018-07-10</t>
  </si>
  <si>
    <t>Alexy Garreau: POT-54-030-453-1365 / BOIS</t>
  </si>
  <si>
    <t>=HYPERLINK("https://d33htgqikc2pj4.cloudfront.net/40647812-08ca-41e0-b3a9-242753ad2805.jpeg", "ludovic.gaag: Lien vers l'image")</t>
  </si>
  <si>
    <t>=HYPERLINK("https://d33htgqikc2pj4.cloudfront.net/3a7b5e30-e05a-4bfc-905e-ac0e080e5f52.jpeg", "ludovic.gaag: Lien vers l'image")</t>
  </si>
  <si>
    <t>=HYPERLINK("https://d33htgqikc2pj4.cloudfront.net/e736fa33-ab82-4de2-8661-d194cd446b96.jpeg", "ludovic.gaag: Lien vers l'image")</t>
  </si>
  <si>
    <t>=HYPERLINK("https://d33htgqikc2pj4.cloudfront.net/c8dcf294-12a3-4cff-b4b3-51fce9746f57.jpeg", "ludovic.gaag: Lien vers l'image")</t>
  </si>
  <si>
    <t>54209/162280</t>
  </si>
  <si>
    <t>Alexy Garreau: POT-54-030-453-1825 / BOIS</t>
  </si>
  <si>
    <t>=HYPERLINK("https://d33htgqikc2pj4.cloudfront.net/6e16f871-2f36-4eaa-9639-534f689001ea.jpeg", "ludovic.gaag: Lien vers l'image")</t>
  </si>
  <si>
    <t>=HYPERLINK("https://d33htgqikc2pj4.cloudfront.net/b5fb2f6a-0200-4238-8cce-56357f55f18b.jpeg", "ludovic.gaag: Lien vers l'image")</t>
  </si>
  <si>
    <t>=HYPERLINK("https://d33htgqikc2pj4.cloudfront.net/ca967f79-bd83-4d6d-b8fb-3729df9e77d6.jpeg", "ludovic.gaag: Lien vers l'image")</t>
  </si>
  <si>
    <t>=HYPERLINK("https://d33htgqikc2pj4.cloudfront.net/459640a9-1530-41a8-bca1-9f8f3e179a5d.jpeg", "ludovic.gaag: Lien vers l'image")</t>
  </si>
  <si>
    <t>=HYPERLINK("https://d33htgqikc2pj4.cloudfront.net/17e496d5-e47a-4a2e-adc5-82ec7fa4bce9.jpeg", "ludovic.gaag: Lien vers l'image")</t>
  </si>
  <si>
    <t>54255/162233</t>
  </si>
  <si>
    <t>Alexy Garreau: POT-54-030-453-1285 / BOIS</t>
  </si>
  <si>
    <t>=HYPERLINK("https://d33htgqikc2pj4.cloudfront.net/d3e7a1f3-a22a-4505-89f1-f015f9d30cc8.jpeg", "ludovic.gaag: Lien vers l'image")</t>
  </si>
  <si>
    <t>=HYPERLINK("https://d33htgqikc2pj4.cloudfront.net/5b299056-a31f-46a8-9cb0-27333b08007a.jpeg", "ludovic.gaag: Lien vers l'image")</t>
  </si>
  <si>
    <t>=HYPERLINK("https://d33htgqikc2pj4.cloudfront.net/c4481d20-5c82-4155-92c1-62466255ef6a.jpeg", "ludovic.gaag: Lien vers l'image")</t>
  </si>
  <si>
    <t>=HYPERLINK("https://d33htgqikc2pj4.cloudfront.net/1203225e-4c78-496a-8c14-383a882136f1.jpeg", "ludovic.gaag: Lien vers l'image")</t>
  </si>
  <si>
    <t>54255/162359</t>
  </si>
  <si>
    <t>Alexy Garreau: POT-54-030-453-1455 / BOIS</t>
  </si>
  <si>
    <t>=HYPERLINK("https://d33htgqikc2pj4.cloudfront.net/a9070fdc-6028-44cb-98fd-9a36afab75ea.jpeg", "ludovic.gaag: Lien vers l'image")</t>
  </si>
  <si>
    <t>=HYPERLINK("https://d33htgqikc2pj4.cloudfront.net/b3368bf0-0c87-4cd8-974f-649c447a155b.jpeg", "ludovic.gaag: Lien vers l'image")</t>
  </si>
  <si>
    <t>=HYPERLINK("https://d33htgqikc2pj4.cloudfront.net/01aa0fb8-d81b-4367-809d-efc91e8b6bec.jpeg", "ludovic.gaag: Lien vers l'image")</t>
  </si>
  <si>
    <t>=HYPERLINK("https://d33htgqikc2pj4.cloudfront.net/9eaa4ed5-68eb-4664-b014-1b991d52252e.jpeg", "ludovic.gaag: Lien vers l'image")</t>
  </si>
  <si>
    <t>Mounir Saikouk: code de tronçon sur toutes les étiquettes</t>
  </si>
  <si>
    <t>54209/162265</t>
  </si>
  <si>
    <t>Alexy Garreau: POT-54-030-453-1750 / BOIS</t>
  </si>
  <si>
    <t>=HYPERLINK("https://d33htgqikc2pj4.cloudfront.net/0d63eb02-faf3-40b6-bdf3-5b0ef92c9697.jpeg", "ludovic.gaag: Lien vers l'image")</t>
  </si>
  <si>
    <t>=HYPERLINK("https://d33htgqikc2pj4.cloudfront.net/daf4cc37-aed8-4a19-87e1-a9121939738b.jpeg", "ludovic.gaag: Lien vers l'image")</t>
  </si>
  <si>
    <t>=HYPERLINK("https://d33htgqikc2pj4.cloudfront.net/3c4c0973-8fb9-4276-8eaa-2d07eae28332.jpeg", "ludovic.gaag: Lien vers l'image")</t>
  </si>
  <si>
    <t>=HYPERLINK("https://d33htgqikc2pj4.cloudfront.net/901856d8-8773-4efc-b2f3-08fa6413fbda.jpeg", "ludovic.gaag: Lien vers l'image")</t>
  </si>
  <si>
    <t>=HYPERLINK("https://d33htgqikc2pj4.cloudfront.net/65d0dca3-e45a-427a-93d4-a74ed8d34f17.jpeg", "ludovic.gaag: Lien vers l'image")</t>
  </si>
  <si>
    <t>54255/162361</t>
  </si>
  <si>
    <t>Alexy Garreau: POT-54-030-453-1445 / BOIS</t>
  </si>
  <si>
    <t>=HYPERLINK("https://d33htgqikc2pj4.cloudfront.net/8bfaf307-5387-4d5c-a68b-7c00ca493ee8.jpeg", "ludovic.gaag: Lien vers l'image")</t>
  </si>
  <si>
    <t>=HYPERLINK("https://d33htgqikc2pj4.cloudfront.net/77c938b1-07f2-44a4-8a91-a0204adbdf55.jpeg", "ludovic.gaag: Lien vers l'image")</t>
  </si>
  <si>
    <t>=HYPERLINK("https://d33htgqikc2pj4.cloudfront.net/71211532-bdb0-4a1f-9cb6-f69de6c82277.jpeg", "ludovic.gaag: Lien vers l'image")</t>
  </si>
  <si>
    <t>=HYPERLINK("https://d33htgqikc2pj4.cloudfront.net/0c03b523-8960-498d-8f55-1fbf0b821b79.jpeg", "ludovic.gaag: Lien vers l'image")</t>
  </si>
  <si>
    <t>54255/162358</t>
  </si>
  <si>
    <t>Alexy Garreau: POT-54-030-453-1460 / BOIS</t>
  </si>
  <si>
    <t>=HYPERLINK("https://d33htgqikc2pj4.cloudfront.net/4a17a2ad-24c0-4dd2-9ea4-7f6720081d7b.jpeg", "ludovic.gaag: Lien vers l'image")</t>
  </si>
  <si>
    <t>=HYPERLINK("https://d33htgqikc2pj4.cloudfront.net/95c9578b-80be-4cf4-92d0-cc2ba75f164e.jpeg", "ludovic.gaag: Lien vers l'image")</t>
  </si>
  <si>
    <t>=HYPERLINK("https://d33htgqikc2pj4.cloudfront.net/ee1f1f7e-cd91-421f-a454-39560b6fc151.jpeg", "ludovic.gaag: Lien vers l'image")</t>
  </si>
  <si>
    <t>=HYPERLINK("https://d33htgqikc2pj4.cloudfront.net/ee0ea627-6fcf-43de-8369-8967d79ca4df.jpeg", "ludovic.gaag: Lien vers l'image")</t>
  </si>
  <si>
    <t>POT-54-030-453-1870</t>
  </si>
  <si>
    <t>No: pose et fixation du PBO (MSA) - 2018-07-10</t>
  </si>
  <si>
    <t>Alexy Garreau: POT-54-030-453-1870 / BETON</t>
  </si>
  <si>
    <t>=HYPERLINK("https://d33htgqikc2pj4.cloudfront.net/97241327-d7c8-4d89-94a2-fcaca0d04879.jpeg", "Alexy Garreau: Lien vers l'image")</t>
  </si>
  <si>
    <t>=HYPERLINK("https://d33htgqikc2pj4.cloudfront.net/0b181df7-b015-4839-8f37-53e377a3a509.jpeg", "Alexy Garreau: Lien vers l'image")</t>
  </si>
  <si>
    <t>=HYPERLINK("https://d33htgqikc2pj4.cloudfront.net/04f26679-be9d-490f-a2a6-234cf4da12b9.jpeg", "Mounir Saikouk: Lien vers l'image")</t>
  </si>
  <si>
    <t>Pouillard Joachim: La personne désignée a été remplacée par Mounir Saikouk</t>
  </si>
  <si>
    <t>=HYPERLINK("https://d33htgqikc2pj4.cloudfront.net/54c37bee-5a6b-4256-88de-b56d8a1d33ff.jpeg", "Pouillard Joachim: Lien vers l'image")</t>
  </si>
  <si>
    <t>=HYPERLINK("https://d33htgqikc2pj4.cloudfront.net/b2e3d5b2-8574-421d-ad8d-f44f8ffe7525.jpeg", "Pouillard Joachim: Lien vers l'image")</t>
  </si>
  <si>
    <t>54255/162367</t>
  </si>
  <si>
    <t>Alexy Garreau: POT-54-030-453-1415 / BOIS</t>
  </si>
  <si>
    <t>=HYPERLINK("https://d33htgqikc2pj4.cloudfront.net/c03ca307-bc25-4869-8984-3f3d9f372d6d.jpeg", "ludovic.gaag: Lien vers l'image")</t>
  </si>
  <si>
    <t>=HYPERLINK("https://d33htgqikc2pj4.cloudfront.net/aa5f2354-c3af-4f05-9b4d-f5be5656376a.jpeg", "ludovic.gaag: Lien vers l'image")</t>
  </si>
  <si>
    <t>=HYPERLINK("https://d33htgqikc2pj4.cloudfront.net/aeb12eff-f86d-459c-87dc-55106e9565ba.jpeg", "ludovic.gaag: Lien vers l'image")</t>
  </si>
  <si>
    <t>=HYPERLINK("https://d33htgqikc2pj4.cloudfront.net/415ceaa9-7fb8-44a0-89f4-211cdd4eaef4.jpeg", "ludovic.gaag: Lien vers l'image")</t>
  </si>
  <si>
    <t>54209/162281</t>
  </si>
  <si>
    <t>Alexy Garreau: POT-54-030-453-1830 / BOIS</t>
  </si>
  <si>
    <t>=HYPERLINK("https://d33htgqikc2pj4.cloudfront.net/6ef75139-a29f-4c43-8289-a48a051c669f.jpeg", "ludovic.gaag: Lien vers l'image")</t>
  </si>
  <si>
    <t>=HYPERLINK("https://d33htgqikc2pj4.cloudfront.net/98f5c50e-fd4b-4ab2-ad32-e82a8a01f52a.jpeg", "ludovic.gaag: Lien vers l'image")</t>
  </si>
  <si>
    <t>=HYPERLINK("https://d33htgqikc2pj4.cloudfront.net/1857ac0c-3e40-4f7c-82b7-101f4e245e42.jpeg", "ludovic.gaag: Lien vers l'image")</t>
  </si>
  <si>
    <t>=HYPERLINK("https://d33htgqikc2pj4.cloudfront.net/38b823cc-0d4a-4845-8db2-462ef5392bbb.jpeg", "ludovic.gaag: Lien vers l'image")</t>
  </si>
  <si>
    <t>54255/162237</t>
  </si>
  <si>
    <t>Not set: Securité poteau (verticalité) (M) (LUD) - 2018-07-10</t>
  </si>
  <si>
    <t>Alexy Garreau: POT-54-030-453-1305 / BOIS</t>
  </si>
  <si>
    <t>=HYPERLINK("https://d33htgqikc2pj4.cloudfront.net/be6e79ea-c44c-42ab-b6ab-3931da085ecf.jpeg", "ludovic.gaag: Lien vers l'image")</t>
  </si>
  <si>
    <t>=HYPERLINK("https://d33htgqikc2pj4.cloudfront.net/26248ee1-5fc2-49c3-b864-5946436fb920.jpeg", "ludovic.gaag: Lien vers l'image")</t>
  </si>
  <si>
    <t>=HYPERLINK("https://d33htgqikc2pj4.cloudfront.net/f25d281b-1afa-40f0-aa50-8bb4c9438fc3.jpeg", "ludovic.gaag: Lien vers l'image")</t>
  </si>
  <si>
    <t>=HYPERLINK("https://d33htgqikc2pj4.cloudfront.net/b067ad6b-2dc1-4583-9104-2f63ad010b7c.jpeg", "ludovic.gaag: Lien vers l'image")</t>
  </si>
  <si>
    <t>54209/162266</t>
  </si>
  <si>
    <t>Alexy Garreau: POT-54-030-453-1755 / BOIS</t>
  </si>
  <si>
    <t>=HYPERLINK("https://d33htgqikc2pj4.cloudfront.net/d71f4781-1c8e-4782-9f77-9db4137c9c87.jpeg", "ludovic.gaag: Lien vers l'image")</t>
  </si>
  <si>
    <t>=HYPERLINK("https://d33htgqikc2pj4.cloudfront.net/891ff393-f6a2-43d3-8244-91f3f1e98b8f.jpeg", "ludovic.gaag: Lien vers l'image")</t>
  </si>
  <si>
    <t>=HYPERLINK("https://d33htgqikc2pj4.cloudfront.net/6059e3d5-3ed7-4b4b-b3ed-cb32d1eb87e7.jpeg", "ludovic.gaag: Lien vers l'image")</t>
  </si>
  <si>
    <t>=HYPERLINK("https://d33htgqikc2pj4.cloudfront.net/81703869-71d6-417d-9346-c65d65e90cac.jpeg", "ludovic.gaag: Lien vers l'image")</t>
  </si>
  <si>
    <t>54255/162238</t>
  </si>
  <si>
    <t>Alexy Garreau: POT-54-030-453-1310 / BOIS</t>
  </si>
  <si>
    <t>=HYPERLINK("https://d33htgqikc2pj4.cloudfront.net/9690a146-6941-4acf-8783-7c54231b4f24.jpeg", "ludovic.gaag: Lien vers l'image")</t>
  </si>
  <si>
    <t>=HYPERLINK("https://d33htgqikc2pj4.cloudfront.net/2bbeb604-86d1-4686-be62-b83bc107332e.jpeg", "ludovic.gaag: Lien vers l'image")</t>
  </si>
  <si>
    <t>=HYPERLINK("https://d33htgqikc2pj4.cloudfront.net/7c4944c8-3fea-4b0c-aef3-ffb9024d145c.jpeg", "ludovic.gaag: Lien vers l'image")</t>
  </si>
  <si>
    <t>=HYPERLINK("https://d33htgqikc2pj4.cloudfront.net/69ff571a-1637-475a-bedd-47d00cae7a43.jpeg", "ludovic.gaag: Lien vers l'image")</t>
  </si>
  <si>
    <t>54255/162364</t>
  </si>
  <si>
    <t>Alexy Garreau: POT-54-030-453-1430 / BOIS</t>
  </si>
  <si>
    <t>=HYPERLINK("https://d33htgqikc2pj4.cloudfront.net/2ce33caf-ea27-4845-bfd8-74b2bb3e8ccb.jpeg", "ludovic.gaag: Lien vers l'image")</t>
  </si>
  <si>
    <t>=HYPERLINK("https://d33htgqikc2pj4.cloudfront.net/a743acf1-b6ae-45b7-83d6-eada0b973beb.jpeg", "ludovic.gaag: Lien vers l'image")</t>
  </si>
  <si>
    <t>=HYPERLINK("https://d33htgqikc2pj4.cloudfront.net/30a56c3c-dc6d-4c7e-b2ff-df7e256f7d41.jpeg", "ludovic.gaag: Lien vers l'image")</t>
  </si>
  <si>
    <t>=HYPERLINK("https://d33htgqikc2pj4.cloudfront.net/11cab6c7-b819-4f19-b083-d0ba8c5e8ae2.jpeg", "ludovic.gaag: Lien vers l'image")</t>
  </si>
  <si>
    <t>POT-54-030-453-1875</t>
  </si>
  <si>
    <t>Alexy Garreau: POT-54-030-453-1875 / BETON</t>
  </si>
  <si>
    <t>=HYPERLINK("https://d33htgqikc2pj4.cloudfront.net/291eaf07-b04c-43c6-afd1-23fd3f3f58c8.jpeg", "Alexy Garreau: Lien vers l'image")</t>
  </si>
  <si>
    <t>=HYPERLINK("https://d33htgqikc2pj4.cloudfront.net/17c26a19-8e1d-409f-ba3b-095a09652ffe.jpeg", "Alexy Garreau: Lien vers l'image")</t>
  </si>
  <si>
    <t>=HYPERLINK("https://d33htgqikc2pj4.cloudfront.net/a01f3995-ecdc-4c10-9f55-5eaf95fe9963.jpeg", "Mounir Saikouk: Lien vers l'image")</t>
  </si>
  <si>
    <t>=HYPERLINK("https://d33htgqikc2pj4.cloudfront.net/qvHDimMUqxZcQnsj/7f001899-ddd3-418b-af5b-29923537e2cc.jpeg", "Pouillard Joachim: Lien vers l'image")</t>
  </si>
  <si>
    <t>Pouillard Joachim: Image supprimée</t>
  </si>
  <si>
    <t>54255/162235</t>
  </si>
  <si>
    <t>Alexy Garreau: POT-54-030-453-1295 / BOIS</t>
  </si>
  <si>
    <t>=HYPERLINK("https://d33htgqikc2pj4.cloudfront.net/dd467b09-8efd-4ee1-8f74-2476dc298e1e.jpeg", "ludovic.gaag: Lien vers l'image")</t>
  </si>
  <si>
    <t>=HYPERLINK("https://d33htgqikc2pj4.cloudfront.net/f16da79b-d38a-4294-91c5-7f56ec67fa92.jpeg", "ludovic.gaag: Lien vers l'image")</t>
  </si>
  <si>
    <t>=HYPERLINK("https://d33htgqikc2pj4.cloudfront.net/24617037-b0d8-4159-9183-ce5d5f855d46.jpeg", "ludovic.gaag: Lien vers l'image")</t>
  </si>
  <si>
    <t>=HYPERLINK("https://d33htgqikc2pj4.cloudfront.net/951988ae-38b0-465d-bbd5-0cc0402b654f.jpeg", "ludovic.gaag: Lien vers l'image")</t>
  </si>
  <si>
    <t>54255/162247</t>
  </si>
  <si>
    <t>Alexy Garreau: POT-54-030-453-1355 / BOIS</t>
  </si>
  <si>
    <t>=HYPERLINK("https://d33htgqikc2pj4.cloudfront.net/b333e11d-328c-4e9e-b338-076b75626832.jpeg", "Mounir Saikouk: Lien vers l'image")</t>
  </si>
  <si>
    <t>=HYPERLINK("https://d33htgqikc2pj4.cloudfront.net/9b11ef82-7ebd-41f2-85d2-0809110ad3cd.jpeg", "ludovic.gaag: Lien vers l'image")</t>
  </si>
  <si>
    <t>=HYPERLINK("https://d33htgqikc2pj4.cloudfront.net/fd7346b6-8b96-4a71-bfcc-37e1f545a7aa.jpeg", "ludovic.gaag: Lien vers l'image")</t>
  </si>
  <si>
    <t>=HYPERLINK("https://d33htgqikc2pj4.cloudfront.net/77a28a72-2897-48c7-afd7-3d301ccb4c31.jpeg", "ludovic.gaag: Lien vers l'image")</t>
  </si>
  <si>
    <t>=HYPERLINK("https://d33htgqikc2pj4.cloudfront.net/02befb7b-15a5-4bca-9b06-b90ada4beb2a.jpeg", "ludovic.gaag: Lien vers l'image")</t>
  </si>
  <si>
    <t>54255/162226</t>
  </si>
  <si>
    <t>Alexy Garreau: POT-54-030-453-1250 / BOIS</t>
  </si>
  <si>
    <t>=HYPERLINK("https://d33htgqikc2pj4.cloudfront.net/298f2c78-ed92-4154-8bb8-9d5c1505a1fb.jpeg", "ludovic.gaag: Lien vers l'image")</t>
  </si>
  <si>
    <t>=HYPERLINK("https://d33htgqikc2pj4.cloudfront.net/7933ea03-e796-4f2e-badf-60a7365705bd.jpeg", "ludovic.gaag: Lien vers l'image")</t>
  </si>
  <si>
    <t>=HYPERLINK("https://d33htgqikc2pj4.cloudfront.net/27a373f4-5561-448e-8043-95f59d5e1f29.jpeg", "ludovic.gaag: Lien vers l'image")</t>
  </si>
  <si>
    <t>=HYPERLINK("https://d33htgqikc2pj4.cloudfront.net/ff5230fb-58ef-4626-8e5b-e22b3d871536.jpeg", "ludovic.gaag: Lien vers l'image")</t>
  </si>
  <si>
    <t>54255/162257</t>
  </si>
  <si>
    <t>Alexy Garreau: POT-54-030-453-1405 / BOIS</t>
  </si>
  <si>
    <t>=HYPERLINK("https://d33htgqikc2pj4.cloudfront.net/5d8adc30-9362-40d9-b10f-67bbb1fb0f4a.jpeg", "ludovic.gaag: Lien vers l'image")</t>
  </si>
  <si>
    <t>=HYPERLINK("https://d33htgqikc2pj4.cloudfront.net/f04130cf-c793-47b8-a0ef-2a8954cd944f.jpeg", "ludovic.gaag: Lien vers l'image")</t>
  </si>
  <si>
    <t>=HYPERLINK("https://d33htgqikc2pj4.cloudfront.net/6e04ab57-c498-4e5b-ad62-d70c2648f003.jpeg", "ludovic.gaag: Lien vers l'image")</t>
  </si>
  <si>
    <t>=HYPERLINK("https://d33htgqikc2pj4.cloudfront.net/ee88b0c1-cc26-4572-a9ca-303ed6b23edd.jpeg", "ludovic.gaag: Lien vers l'image")</t>
  </si>
  <si>
    <t>=HYPERLINK("https://d33htgqikc2pj4.cloudfront.net/953366e4-08ae-4800-a427-4841925a0368.jpeg", "ludovic.gaag: Lien vers l'image")</t>
  </si>
  <si>
    <t>54255/162264</t>
  </si>
  <si>
    <t>Alexy Garreau: POT-54-030-453-1745 / BOIS</t>
  </si>
  <si>
    <t>=HYPERLINK("https://d33htgqikc2pj4.cloudfront.net/b8adc22d-3297-420a-bacd-85c8b4a7b75d.jpeg", "ludovic.gaag: Lien vers l'image")</t>
  </si>
  <si>
    <t>=HYPERLINK("https://d33htgqikc2pj4.cloudfront.net/b72af6af-70d2-404b-9f2c-f0a8a8fa955d.jpeg", "ludovic.gaag: Lien vers l'image")</t>
  </si>
  <si>
    <t>=HYPERLINK("https://d33htgqikc2pj4.cloudfront.net/9cb220c1-d835-440c-a495-20bf57e33ac3.jpeg", "ludovic.gaag: Lien vers l'image")</t>
  </si>
  <si>
    <t>=HYPERLINK("https://d33htgqikc2pj4.cloudfront.net/96b30013-f698-49f9-a138-be42517c229c.jpeg", "ludovic.gaag: Lien vers l'image")</t>
  </si>
  <si>
    <t>54255/162362</t>
  </si>
  <si>
    <t>Alexy Garreau: POT-54-030-453-1440 / BOIS</t>
  </si>
  <si>
    <t>=HYPERLINK("https://d33htgqikc2pj4.cloudfront.net/878054f6-e367-49dd-86a3-74aec4a7a0c5.jpeg", "ludovic.gaag: Lien vers l'image")</t>
  </si>
  <si>
    <t>=HYPERLINK("https://d33htgqikc2pj4.cloudfront.net/48a53ad8-668f-438e-85b8-e7458c949fbd.jpeg", "ludovic.gaag: Lien vers l'image")</t>
  </si>
  <si>
    <t>=HYPERLINK("https://d33htgqikc2pj4.cloudfront.net/e9d7095e-7356-47b1-8d5e-f9013fa75945.jpeg", "ludovic.gaag: Lien vers l'image")</t>
  </si>
  <si>
    <t>=HYPERLINK("https://d33htgqikc2pj4.cloudfront.net/f37f3f18-2273-4ce5-af43-8d7d495784ee.jpeg", "ludovic.gaag: Lien vers l'image")</t>
  </si>
  <si>
    <t>=HYPERLINK("https://d33htgqikc2pj4.cloudfront.net/5d7358be-acc7-496d-bb68-c86630247485.jpeg", "ludovic.gaag: Lien vers l'image")</t>
  </si>
  <si>
    <t>54255/162224</t>
  </si>
  <si>
    <t>Not set: pose et fixation du PBO (LUD) - 2018-07-10</t>
  </si>
  <si>
    <t>Alexy Garreau: POT-54-030-453-1240 / BOIS</t>
  </si>
  <si>
    <t>=HYPERLINK("https://d33htgqikc2pj4.cloudfront.net/ec86b816-9efa-40d5-8f91-6ae47d099abe.jpeg", "ludovic.gaag: Lien vers l'image")</t>
  </si>
  <si>
    <t>=HYPERLINK("https://d33htgqikc2pj4.cloudfront.net/2011e797-509a-49b5-a700-f111715ed9c8.jpeg", "ludovic.gaag: Lien vers l'image")</t>
  </si>
  <si>
    <t>=HYPERLINK("https://d33htgqikc2pj4.cloudfront.net/bc159ade-42e0-4a27-864a-0782a1fe53dc.jpeg", "ludovic.gaag: Lien vers l'image")</t>
  </si>
  <si>
    <t>=HYPERLINK("https://d33htgqikc2pj4.cloudfront.net/6c6470b5-2ac3-421b-80e8-d9dba4b13d6d.jpeg", "ludovic.gaag: Lien vers l'image")</t>
  </si>
  <si>
    <t>Mounir Saikouk: Commentaire supprimé - "goulotte trop courte"</t>
  </si>
  <si>
    <t>54255/162231</t>
  </si>
  <si>
    <t>Not set: Goulotte inférieure (LUD) - 2018-07-10</t>
  </si>
  <si>
    <t>Alexy Garreau: POT-54-030-453-1275 / BOIS</t>
  </si>
  <si>
    <t>=HYPERLINK("https://d33htgqikc2pj4.cloudfront.net/a7fb4b48-6dca-47b8-9d65-0d32a53103ff.jpeg", "ludovic.gaag: Lien vers l'image")</t>
  </si>
  <si>
    <t>=HYPERLINK("https://d33htgqikc2pj4.cloudfront.net/c9e4e41d-f8f8-4d59-93c0-71596c7e9b66.jpeg", "ludovic.gaag: Lien vers l'image")</t>
  </si>
  <si>
    <t>=HYPERLINK("https://d33htgqikc2pj4.cloudfront.net/f687f0c2-9b64-474b-bd3a-21abf5b09473.jpeg", "ludovic.gaag: Lien vers l'image")</t>
  </si>
  <si>
    <t>=HYPERLINK("https://d33htgqikc2pj4.cloudfront.net/ad717425-3402-4d5a-a3d0-7c94942340d8.jpeg", "ludovic.gaag: Lien vers l'image")</t>
  </si>
  <si>
    <t>=HYPERLINK("https://d33htgqikc2pj4.cloudfront.net/6534fd0b-40c6-45f9-b243-44a90b191c5d.jpeg", "ludovic.gaag: Lien vers l'image")</t>
  </si>
  <si>
    <t>=HYPERLINK("https://d33htgqikc2pj4.cloudfront.net/db3c416f-8a6b-4321-8123-a6a94d7e5430.jpeg", "ludovic.gaag: Lien vers l'image")</t>
  </si>
  <si>
    <t>54386/162349</t>
  </si>
  <si>
    <t>Alexy Garreau: POT-54-030-453-1500 / BOIS</t>
  </si>
  <si>
    <t>=HYPERLINK("https://d33htgqikc2pj4.cloudfront.net/dd3de7e6-e155-429d-84b1-02e5229ab3a8.jpeg", "ludovic.gaag: Lien vers l'image")</t>
  </si>
  <si>
    <t>=HYPERLINK("https://d33htgqikc2pj4.cloudfront.net/dab7b842-bfcd-4dad-95d3-1fd81e5c178a.jpeg", "ludovic.gaag: Lien vers l'image")</t>
  </si>
  <si>
    <t>=HYPERLINK("https://d33htgqikc2pj4.cloudfront.net/2ed47759-e79a-4157-8fc7-0e3d6d4892d8.jpeg", "ludovic.gaag: Lien vers l'image")</t>
  </si>
  <si>
    <t>=HYPERLINK("https://d33htgqikc2pj4.cloudfront.net/394e2161-0b7f-4b55-a65f-d4965ac4424c.jpeg", "ludovic.gaag: Lien vers l'image")</t>
  </si>
  <si>
    <t>54255/162229</t>
  </si>
  <si>
    <t>Alexy Garreau: POT-54-030-453-1265 / BOIS</t>
  </si>
  <si>
    <t>=HYPERLINK("https://d33htgqikc2pj4.cloudfront.net/efec89bc-e165-4e20-a55f-f6d3ae3343cf.jpeg", "ludovic.gaag: Lien vers l'image")</t>
  </si>
  <si>
    <t>=HYPERLINK("https://d33htgqikc2pj4.cloudfront.net/ffc55ab2-04ab-4da5-9afd-c73999e1b47c.jpeg", "ludovic.gaag: Lien vers l'image")</t>
  </si>
  <si>
    <t>=HYPERLINK("https://d33htgqikc2pj4.cloudfront.net/c06dd4dc-ca47-4dc2-b0c2-c769f0c8a436.jpeg", "ludovic.gaag: Lien vers l'image")</t>
  </si>
  <si>
    <t>=HYPERLINK("https://d33htgqikc2pj4.cloudfront.net/5e762ae6-dc60-4094-acdd-a18a27b52acb.jpeg", "ludovic.gaag: Lien vers l'image")</t>
  </si>
  <si>
    <t>54209/162287</t>
  </si>
  <si>
    <t>Alexy Garreau: POT-54-030-453-1855 / BOIS</t>
  </si>
  <si>
    <t>=HYPERLINK("https://d33htgqikc2pj4.cloudfront.net/qvHDimMUqxZcQnsj/1ece4791-6d03-4912-81eb-d7c64a6769ab.jpeg", "Pouillard Joachim: Lien vers l'image")</t>
  </si>
  <si>
    <t>54386/162338</t>
  </si>
  <si>
    <t>Alexy Garreau: POT-54-030-453-1560 / BOIS</t>
  </si>
  <si>
    <t>=HYPERLINK("https://d33htgqikc2pj4.cloudfront.net/3680f9c2-049d-441f-b6d1-69e8b55e420d.jpeg", "ludovic.gaag: Lien vers l'image")</t>
  </si>
  <si>
    <t>=HYPERLINK("https://d33htgqikc2pj4.cloudfront.net/170229cd-b478-4d47-9e40-0e1446b3d106.jpeg", "ludovic.gaag: Lien vers l'image")</t>
  </si>
  <si>
    <t>=HYPERLINK("https://d33htgqikc2pj4.cloudfront.net/6c66d751-30b8-48cf-938e-dafed4227b5d.jpeg", "ludovic.gaag: Lien vers l'image")</t>
  </si>
  <si>
    <t>=HYPERLINK("https://d33htgqikc2pj4.cloudfront.net/ae4f8d2b-0aeb-4ea9-9931-c57988f6b27e.jpeg", "ludovic.gaag: Lien vers l'image")</t>
  </si>
  <si>
    <t>54386/162346</t>
  </si>
  <si>
    <t>Yes: Jonction aéro-souterraine (MSA) - 2018-07-10</t>
  </si>
  <si>
    <t>Alexy Garreau: POT-54-030-453-1520 / BOIS</t>
  </si>
  <si>
    <t>=HYPERLINK("https://d33htgqikc2pj4.cloudfront.net/226e1654-3e23-4654-83b9-c464f701e0d5.jpeg", "ludovic.gaag: Lien vers l'image")</t>
  </si>
  <si>
    <t>=HYPERLINK("https://d33htgqikc2pj4.cloudfront.net/e40cfa2f-0f17-4049-b6d4-54e1cbb1f841.jpeg", "ludovic.gaag: Lien vers l'image")</t>
  </si>
  <si>
    <t>=HYPERLINK("https://d33htgqikc2pj4.cloudfront.net/1d8142d1-36f7-4b5c-9674-38316b625bec.jpeg", "ludovic.gaag: Lien vers l'image")</t>
  </si>
  <si>
    <t>=HYPERLINK("https://d33htgqikc2pj4.cloudfront.net/7ce439dd-b62b-41af-be30-21f583d5807e.jpeg", "ludovic.gaag: Lien vers l'image")</t>
  </si>
  <si>
    <t>54386/162341</t>
  </si>
  <si>
    <t>Alexy Garreau: POT-54-030-453-1545 / BOIS</t>
  </si>
  <si>
    <t>=HYPERLINK("https://d33htgqikc2pj4.cloudfront.net/05b0c58c-b16e-4141-adef-398abdb130f6.mp4", "ludovic.gaag: Lien de la vidéo")</t>
  </si>
  <si>
    <t>ludovic.gaag: Supprimé vidéo</t>
  </si>
  <si>
    <t>=HYPERLINK("https://d33htgqikc2pj4.cloudfront.net/2d946054-e0af-43ad-b820-6e457dc8d02a.jpeg", "ludovic.gaag: Lien vers l'image")</t>
  </si>
  <si>
    <t>=HYPERLINK("https://d33htgqikc2pj4.cloudfront.net/370379df-f811-4ec8-81cc-66c7e4f0c1a5.jpeg", "ludovic.gaag: Lien vers l'image")</t>
  </si>
  <si>
    <t>=HYPERLINK("https://d33htgqikc2pj4.cloudfront.net/37483295-aa97-4f8e-a2b0-914e26e3c972.jpeg", "ludovic.gaag: Lien vers l'image")</t>
  </si>
  <si>
    <t>=HYPERLINK("https://d33htgqikc2pj4.cloudfront.net/47735878-a4ad-4294-87cd-b2fb47ca214a.jpeg", "ludovic.gaag: Lien vers l'image")</t>
  </si>
  <si>
    <t>=HYPERLINK("https://d33htgqikc2pj4.cloudfront.net/cbf33ac4-dc46-4f99-904d-f1bd0299e8ce.jpeg", "ludovic.gaag: Lien vers l'image")</t>
  </si>
  <si>
    <t>54386/162344</t>
  </si>
  <si>
    <t>Alexy Garreau: POT-54-030-453-1530 / BOIS</t>
  </si>
  <si>
    <t>=HYPERLINK("https://d33htgqikc2pj4.cloudfront.net/22293f77-875e-4592-a4a7-9abdd3cb0d7b.jpeg", "ludovic.gaag: Lien vers l'image")</t>
  </si>
  <si>
    <t>=HYPERLINK("https://d33htgqikc2pj4.cloudfront.net/05c03629-d6e1-4dab-9f14-c0c811541e46.jpeg", "ludovic.gaag: Lien vers l'image")</t>
  </si>
  <si>
    <t>=HYPERLINK("https://d33htgqikc2pj4.cloudfront.net/1b8ec794-2f2b-42e1-a982-0bfff5ab8297.jpeg", "ludovic.gaag: Lien vers l'image")</t>
  </si>
  <si>
    <t>=HYPERLINK("https://d33htgqikc2pj4.cloudfront.net/ee97e27e-ac1d-425c-9df4-c3e112ca712b.jpeg", "ludovic.gaag: Lien vers l'image")</t>
  </si>
  <si>
    <t>=HYPERLINK("https://d33htgqikc2pj4.cloudfront.net/4fe0cf2d-a753-4165-b1e7-6207ee9eb2b5.jpeg", "ludovic.gaag: Lien vers l'image")</t>
  </si>
  <si>
    <t>=HYPERLINK("https://d33htgqikc2pj4.cloudfront.net/c385d7e5-54f7-4d28-8935-be61324bebdf.jpeg", "ludovic.gaag: Lien vers l'image")</t>
  </si>
  <si>
    <t>54386/162335</t>
  </si>
  <si>
    <t>Alexy Garreau: POT-54-030-453-1575 / BOIS</t>
  </si>
  <si>
    <t>=HYPERLINK("https://d33htgqikc2pj4.cloudfront.net/f1bb603b-0eeb-4df4-9db5-a224268ea1de.jpeg", "ludovic.gaag: Lien vers l'image")</t>
  </si>
  <si>
    <t>=HYPERLINK("https://d33htgqikc2pj4.cloudfront.net/a1e0d53d-6897-463e-ad8b-4b3eef48eed1.jpeg", "ludovic.gaag: Lien vers l'image")</t>
  </si>
  <si>
    <t>=HYPERLINK("https://d33htgqikc2pj4.cloudfront.net/5cd2a6a5-85c2-4ea4-88d7-4c597b9c0471.jpeg", "ludovic.gaag: Lien vers l'image")</t>
  </si>
  <si>
    <t>=HYPERLINK("https://d33htgqikc2pj4.cloudfront.net/67ed0710-008b-4e2a-b910-c0270605b3b1.jpeg", "ludovic.gaag: Lien vers l'image")</t>
  </si>
  <si>
    <t>54386/162332</t>
  </si>
  <si>
    <t>Alexy Garreau: POT-54-030-453-1590 / BOIS</t>
  </si>
  <si>
    <t>=HYPERLINK("https://d33htgqikc2pj4.cloudfront.net/05f1046c-cb13-4ade-a5f2-d9a52ebdd2ef.jpeg", "ludovic.gaag: Lien vers l'image")</t>
  </si>
  <si>
    <t>=HYPERLINK("https://d33htgqikc2pj4.cloudfront.net/18f7ad33-49c8-4659-8537-cc6a07dfbc0a.jpeg", "ludovic.gaag: Lien vers l'image")</t>
  </si>
  <si>
    <t>=HYPERLINK("https://d33htgqikc2pj4.cloudfront.net/616663a0-11ec-492d-9663-30514e32753b.jpeg", "ludovic.gaag: Lien vers l'image")</t>
  </si>
  <si>
    <t>=HYPERLINK("https://d33htgqikc2pj4.cloudfront.net/1d0a5676-181e-4c26-b195-6c5352903172.jpeg", "ludovic.gaag: Lien vers l'image")</t>
  </si>
  <si>
    <t>54386/162340</t>
  </si>
  <si>
    <t>Alexy Garreau: POT-54-030-453-1550 / BOIS</t>
  </si>
  <si>
    <t>=HYPERLINK("https://d33htgqikc2pj4.cloudfront.net/45d47ad5-9f1d-480b-bba1-23ab2ab2327e.jpeg", "ludovic.gaag: Lien vers l'image")</t>
  </si>
  <si>
    <t>=HYPERLINK("https://d33htgqikc2pj4.cloudfront.net/a433b851-e630-4435-8220-97303f8e4173.jpeg", "ludovic.gaag: Lien vers l'image")</t>
  </si>
  <si>
    <t>=HYPERLINK("https://d33htgqikc2pj4.cloudfront.net/9bfbbf19-386b-4b5d-97be-0b71137e4a5d.jpeg", "ludovic.gaag: Lien vers l'image")</t>
  </si>
  <si>
    <t>=HYPERLINK("https://d33htgqikc2pj4.cloudfront.net/839c381f-504a-4e0a-89b6-e46e0806f8fa.jpeg", "ludovic.gaag: Lien vers l'image")</t>
  </si>
  <si>
    <t>54386/162343</t>
  </si>
  <si>
    <t>Alexy Garreau: POT-54-030-453-1535 / BOIS</t>
  </si>
  <si>
    <t>=HYPERLINK("https://d33htgqikc2pj4.cloudfront.net/eb7c044d-54ec-44d0-afb4-6e75e9c3f178.jpeg", "ludovic.gaag: Lien vers l'image")</t>
  </si>
  <si>
    <t>=HYPERLINK("https://d33htgqikc2pj4.cloudfront.net/e87a3571-479f-4fe4-9abf-cc3135f2398a.jpeg", "ludovic.gaag: Lien vers l'image")</t>
  </si>
  <si>
    <t>=HYPERLINK("https://d33htgqikc2pj4.cloudfront.net/19923925-39f7-424d-90da-8550594faf7c.jpeg", "ludovic.gaag: Lien vers l'image")</t>
  </si>
  <si>
    <t>=HYPERLINK("https://d33htgqikc2pj4.cloudfront.net/ebd5ea2f-b16d-4e8d-a9bf-9380e61b0cff.jpeg", "ludovic.gaag: Lien vers l'image")</t>
  </si>
  <si>
    <t>=HYPERLINK("https://d33htgqikc2pj4.cloudfront.net/a4f6d92f-6604-4a50-a1f4-024cda6633f8.jpeg", "ludovic.gaag: Lien vers l'image")</t>
  </si>
  <si>
    <t>54386/162334</t>
  </si>
  <si>
    <t>Alexy Garreau: POT-54-030-453-1580 / BOIS</t>
  </si>
  <si>
    <t>=HYPERLINK("https://d33htgqikc2pj4.cloudfront.net/86514312-6208-463f-8d84-835d95736cc4.jpeg", "Alexy Garreau: Lien vers l'image")</t>
  </si>
  <si>
    <t>=HYPERLINK("https://d33htgqikc2pj4.cloudfront.net/9e3e2860-ccdf-4003-80e1-8d20aaed6554.jpeg", "ludovic.gaag: Lien vers l'image")</t>
  </si>
  <si>
    <t>=HYPERLINK("https://d33htgqikc2pj4.cloudfront.net/2ba0871c-f91f-416f-a6a2-8e0f1698acb5.jpeg", "ludovic.gaag: Lien vers l'image")</t>
  </si>
  <si>
    <t>=HYPERLINK("https://d33htgqikc2pj4.cloudfront.net/ffe81328-bcc0-4173-8796-f74ff69cd66f.jpeg", "ludovic.gaag: Lien vers l'image")</t>
  </si>
  <si>
    <t>=HYPERLINK("https://d33htgqikc2pj4.cloudfront.net/623d344f-4728-4228-85e2-931d204d5773.jpeg", "ludovic.gaag: Lien vers l'image")</t>
  </si>
  <si>
    <t>54386/162330</t>
  </si>
  <si>
    <t>Alexy Garreau: POT-54-030-453-1600 / BOIS</t>
  </si>
  <si>
    <t>=HYPERLINK("https://d33htgqikc2pj4.cloudfront.net/11a1f141-321b-43a8-8ef3-41831473356b.jpeg", "ludovic.gaag: Lien vers l'image")</t>
  </si>
  <si>
    <t>=HYPERLINK("https://d33htgqikc2pj4.cloudfront.net/229adf70-ebe2-4ae8-b8f3-97e6ce3a50f6.jpeg", "ludovic.gaag: Lien vers l'image")</t>
  </si>
  <si>
    <t>=HYPERLINK("https://d33htgqikc2pj4.cloudfront.net/d1a17afe-ba1e-42b2-b5a8-1d823a92136e.jpeg", "ludovic.gaag: Lien vers l'image")</t>
  </si>
  <si>
    <t>=HYPERLINK("https://d33htgqikc2pj4.cloudfront.net/e8141a83-130c-4aef-b8e6-421a63ddabad.jpeg", "ludovic.gaag: Lien vers l'image")</t>
  </si>
  <si>
    <t>54386/162339</t>
  </si>
  <si>
    <t>Alexy Garreau: POT-54-030-453-1555 / BOIS</t>
  </si>
  <si>
    <t>=HYPERLINK("https://d33htgqikc2pj4.cloudfront.net/af1dd02a-ec9b-43c1-9bbe-2e803db314b3.jpeg", "ludovic.gaag: Lien vers l'image")</t>
  </si>
  <si>
    <t>=HYPERLINK("https://d33htgqikc2pj4.cloudfront.net/e4cd1eee-ef83-4673-a17f-fe16ecedc245.jpeg", "ludovic.gaag: Lien vers l'image")</t>
  </si>
  <si>
    <t>=HYPERLINK("https://d33htgqikc2pj4.cloudfront.net/f4ef87e6-3c4a-477d-8200-caa5af32c03e.jpeg", "ludovic.gaag: Lien vers l'image")</t>
  </si>
  <si>
    <t>=HYPERLINK("https://d33htgqikc2pj4.cloudfront.net/d5fa94cb-7fa5-4dfe-9f9c-f3b3ff018304.jpeg", "ludovic.gaag: Lien vers l'image")</t>
  </si>
  <si>
    <t>54255/162173</t>
  </si>
  <si>
    <t>Alexy Garreau: POT-54-030-453-1120 / BOIS</t>
  </si>
  <si>
    <t>=HYPERLINK("https://d33htgqikc2pj4.cloudfront.net/8f550063-19e4-4712-90ad-9f8b734842e5.jpeg", "ludovic.gaag: Lien vers l'image")</t>
  </si>
  <si>
    <t>=HYPERLINK("https://d33htgqikc2pj4.cloudfront.net/db6f7ff4-6443-4ada-b834-50e6d7160c97.jpeg", "ludovic.gaag: Lien vers l'image")</t>
  </si>
  <si>
    <t>=HYPERLINK("https://d33htgqikc2pj4.cloudfront.net/e5f2b7ad-d3e6-4545-8b7b-a71e08ef901f.jpeg", "ludovic.gaag: Lien vers l'image")</t>
  </si>
  <si>
    <t>=HYPERLINK("https://d33htgqikc2pj4.cloudfront.net/2d43f120-17f5-4f43-8f73-382d281a5319.jpeg", "ludovic.gaag: Lien vers l'image")</t>
  </si>
  <si>
    <t>54255/162214</t>
  </si>
  <si>
    <t>Alexy Garreau: POT-54-030-453-1185 / BOIS</t>
  </si>
  <si>
    <t>=HYPERLINK("https://d33htgqikc2pj4.cloudfront.net/a8f840f3-dd1c-4dfe-a534-2df748a62d82.jpeg", "ludovic.gaag: Lien vers l'image")</t>
  </si>
  <si>
    <t>=HYPERLINK("https://d33htgqikc2pj4.cloudfront.net/2f84d924-daf6-4aa5-a097-a210387da6c5.jpeg", "ludovic.gaag: Lien vers l'image")</t>
  </si>
  <si>
    <t>=HYPERLINK("https://d33htgqikc2pj4.cloudfront.net/fcce8024-0905-4cb4-ad56-31d21e6691cd.jpeg", "ludovic.gaag: Lien vers l'image")</t>
  </si>
  <si>
    <t>=HYPERLINK("https://d33htgqikc2pj4.cloudfront.net/71eab4fb-842e-4bf4-be60-eab9382a5090.jpeg", "ludovic.gaag: Lien vers l'image")</t>
  </si>
  <si>
    <t>54255/162209</t>
  </si>
  <si>
    <t>Alexy Garreau: POT-54-030-453-1160 / BOIS</t>
  </si>
  <si>
    <t>=HYPERLINK("https://d33htgqikc2pj4.cloudfront.net/5dba865a-7aef-4333-97e7-857bf66f786e.jpeg", "ludovic.gaag: Lien vers l'image")</t>
  </si>
  <si>
    <t>=HYPERLINK("https://d33htgqikc2pj4.cloudfront.net/ed5ee816-cb27-4496-a124-9e9ffb1f42c8.jpeg", "ludovic.gaag: Lien vers l'image")</t>
  </si>
  <si>
    <t>=HYPERLINK("https://d33htgqikc2pj4.cloudfront.net/17ab2a9f-7a7c-4166-bf69-be09021b1a9e.jpeg", "ludovic.gaag: Lien vers l'image")</t>
  </si>
  <si>
    <t>=HYPERLINK("https://d33htgqikc2pj4.cloudfront.net/db1ff7ac-9a66-49be-9116-aed8d46da2d9.jpeg", "ludovic.gaag: Lien vers l'image")</t>
  </si>
  <si>
    <t>Alexy Garreau: POT-54-030-453-1115 / BOIS</t>
  </si>
  <si>
    <t>=HYPERLINK("https://d33htgqikc2pj4.cloudfront.net/81eac149-3d74-427b-9c91-1d632b3852e9.jpeg", "ludovic.gaag: Lien vers l'image")</t>
  </si>
  <si>
    <t>=HYPERLINK("https://d33htgqikc2pj4.cloudfront.net/2ffb82cf-7184-4c84-a3f6-8fe69c86723a.jpeg", "ludovic.gaag: Lien vers l'image")</t>
  </si>
  <si>
    <t>=HYPERLINK("https://d33htgqikc2pj4.cloudfront.net/3ca07d5a-c473-4133-8101-b2e02763d24e.jpeg", "ludovic.gaag: Lien vers l'image")</t>
  </si>
  <si>
    <t>=HYPERLINK("https://d33htgqikc2pj4.cloudfront.net/cd5c2264-fd6d-4c0c-bbc4-0e2d51177f9b.jpeg", "ludovic.gaag: Lien vers l'image")</t>
  </si>
  <si>
    <t>54255/239734</t>
  </si>
  <si>
    <t>Alexy Garreau: POT-54-030-453-1225 / BOIS</t>
  </si>
  <si>
    <t>=HYPERLINK("https://d33htgqikc2pj4.cloudfront.net/ab78645c-882b-4e84-99a0-dc2e44e4df19.jpeg", "Mounir Saikouk: Lien vers l'image")</t>
  </si>
  <si>
    <t>=HYPERLINK("https://d33htgqikc2pj4.cloudfront.net/18ceb3b8-567f-48b9-b5f8-1c08be9f8bff.jpeg", "ludovic.gaag: Lien vers l'image")</t>
  </si>
  <si>
    <t>=HYPERLINK("https://d33htgqikc2pj4.cloudfront.net/2d235c83-ea76-4b56-9908-b84de46b52df.jpeg", "ludovic.gaag: Lien vers l'image")</t>
  </si>
  <si>
    <t>=HYPERLINK("https://d33htgqikc2pj4.cloudfront.net/76f92d74-6b0f-4416-bff3-25ada4321634.jpeg", "ludovic.gaag: Lien vers l'image")</t>
  </si>
  <si>
    <t>=HYPERLINK("https://d33htgqikc2pj4.cloudfront.net/24613bb6-69e8-4dc1-a2f3-f2636ef76e78.jpeg", "ludovic.gaag: Lien vers l'image")</t>
  </si>
  <si>
    <t>54255/162212</t>
  </si>
  <si>
    <t>Alexy Garreau: POT-54-030-453-1175 / BOIS</t>
  </si>
  <si>
    <t>=HYPERLINK("https://d33htgqikc2pj4.cloudfront.net/b59766ae-58c0-4425-abb2-baa06d564732.jpeg", "ludovic.gaag: Lien vers l'image")</t>
  </si>
  <si>
    <t>=HYPERLINK("https://d33htgqikc2pj4.cloudfront.net/4f876253-e7f3-4a2a-a4b2-538cda9d41a4.jpeg", "ludovic.gaag: Lien vers l'image")</t>
  </si>
  <si>
    <t>=HYPERLINK("https://d33htgqikc2pj4.cloudfront.net/11521650-be89-474b-9d7a-5dc213ec47a7.jpeg", "ludovic.gaag: Lien vers l'image")</t>
  </si>
  <si>
    <t>=HYPERLINK("https://d33htgqikc2pj4.cloudfront.net/a299c907-7c87-49cf-8fb9-3a09529791c9.jpeg", "ludovic.gaag: Lien vers l'image")</t>
  </si>
  <si>
    <t>54255/162246</t>
  </si>
  <si>
    <t>Alexy Garreau: POT-54-030-453-1350 / BOIS</t>
  </si>
  <si>
    <t>=HYPERLINK("https://d33htgqikc2pj4.cloudfront.net/58156504-765f-4e36-aed7-0ffaf6487d81.jpeg", "ludovic.gaag: Lien vers l'image")</t>
  </si>
  <si>
    <t>=HYPERLINK("https://d33htgqikc2pj4.cloudfront.net/9e37cdc1-2fb8-460f-bb47-57d0fb4f95d9.jpeg", "ludovic.gaag: Lien vers l'image")</t>
  </si>
  <si>
    <t>=HYPERLINK("https://d33htgqikc2pj4.cloudfront.net/d3d0b4f0-ef4f-4850-8a3d-1ddfd9ecd936.jpeg", "ludovic.gaag: Lien vers l'image")</t>
  </si>
  <si>
    <t>=HYPERLINK("https://d33htgqikc2pj4.cloudfront.net/05bb0243-847d-4c33-9215-260e0ca82234.jpeg", "ludovic.gaag: Lien vers l'image")</t>
  </si>
  <si>
    <t>=HYPERLINK("https://d33htgqikc2pj4.cloudfront.net/2f554b73-1618-45d2-9231-cdda8c30df87.jpeg", "ludovic.gaag: Lien vers l'image")</t>
  </si>
  <si>
    <t>54209/162282</t>
  </si>
  <si>
    <t>Alexy Garreau: POT-54-030-453-1835 / BOIS</t>
  </si>
  <si>
    <t>=HYPERLINK("https://d33htgqikc2pj4.cloudfront.net/ef3eb5bf-7f72-48fe-8d57-7a1ba9cfcca2.jpeg", "ludovic.gaag: Lien vers l'image")</t>
  </si>
  <si>
    <t>=HYPERLINK("https://d33htgqikc2pj4.cloudfront.net/40f2c3bc-bb79-4565-8dcc-18758f31806b.jpeg", "ludovic.gaag: Lien vers l'image")</t>
  </si>
  <si>
    <t>=HYPERLINK("https://d33htgqikc2pj4.cloudfront.net/963afd40-fe28-43dd-8082-14d8513503d9.jpeg", "ludovic.gaag: Lien vers l'image")</t>
  </si>
  <si>
    <t>=HYPERLINK("https://d33htgqikc2pj4.cloudfront.net/bab42f9f-0eb8-4de3-bf7a-9c274fcf9114.jpeg", "ludovic.gaag: Lien vers l'image")</t>
  </si>
  <si>
    <t>54255/162256</t>
  </si>
  <si>
    <t>Alexy Garreau: POT-54-030-453-1400 / BOIS</t>
  </si>
  <si>
    <t>=HYPERLINK("https://d33htgqikc2pj4.cloudfront.net/c17dd64f-4545-416a-aee0-01c9782fa47f.jpeg", "ludovic.gaag: Lien vers l'image")</t>
  </si>
  <si>
    <t>=HYPERLINK("https://d33htgqikc2pj4.cloudfront.net/072258c4-a587-4798-8836-cd39d1be7434.jpeg", "ludovic.gaag: Lien vers l'image")</t>
  </si>
  <si>
    <t>=HYPERLINK("https://d33htgqikc2pj4.cloudfront.net/7d44d029-ba35-4c59-91ea-25370d48c503.jpeg", "ludovic.gaag: Lien vers l'image")</t>
  </si>
  <si>
    <t>=HYPERLINK("https://d33htgqikc2pj4.cloudfront.net/f6f2f631-c963-41ad-9698-d4ca6250508d.jpeg", "ludovic.gaag: Lien vers l'image")</t>
  </si>
  <si>
    <t>54255/162355</t>
  </si>
  <si>
    <t>Alexy Garreau: POT-54-030-453-1475 / BOIS</t>
  </si>
  <si>
    <t>=HYPERLINK("https://d33htgqikc2pj4.cloudfront.net/47fd2968-e965-497f-b614-c51d5c984cb1.jpeg", "ludovic.gaag: Lien vers l'image")</t>
  </si>
  <si>
    <t>=HYPERLINK("https://d33htgqikc2pj4.cloudfront.net/eb693dab-b427-465f-a366-e6c7242337a4.jpeg", "ludovic.gaag: Lien vers l'image")</t>
  </si>
  <si>
    <t>=HYPERLINK("https://d33htgqikc2pj4.cloudfront.net/851b72f1-85c3-43d8-94bc-a668ce23d401.jpeg", "ludovic.gaag: Lien vers l'image")</t>
  </si>
  <si>
    <t>=HYPERLINK("https://d33htgqikc2pj4.cloudfront.net/f776947d-e159-4277-8572-80355b499bbe.jpeg", "ludovic.gaag: Lien vers l'image")</t>
  </si>
  <si>
    <t>54255/162174</t>
  </si>
  <si>
    <t>Not set: Etiquetage du câble (MSA) - 2018-08-03</t>
  </si>
  <si>
    <t>Alexy Garreau: POT-54-030-453-1125 / BOIS</t>
  </si>
  <si>
    <t>=HYPERLINK("https://d33htgqikc2pj4.cloudfront.net/d9eda6a5-ee7f-4408-92bb-5137e02f827b.jpeg", "ludovic.gaag: Lien vers l'image")</t>
  </si>
  <si>
    <t>=HYPERLINK("https://d33htgqikc2pj4.cloudfront.net/6246c146-83e7-49be-8d09-275348b505f8.jpeg", "ludovic.gaag: Lien vers l'image")</t>
  </si>
  <si>
    <t>=HYPERLINK("https://d33htgqikc2pj4.cloudfront.net/b331f2bb-11d8-406c-9483-d0e7172a29f9.jpeg", "ludovic.gaag: Lien vers l'image")</t>
  </si>
  <si>
    <t>=HYPERLINK("https://d33htgqikc2pj4.cloudfront.net/27d363f3-b0bd-4781-b1b7-c76187c38e0b.jpeg", "ludovic.gaag: Lien vers l'image")</t>
  </si>
  <si>
    <t>54255/162260</t>
  </si>
  <si>
    <t>Alexy Garreau: POT-54-030-453-1725 / BOIS</t>
  </si>
  <si>
    <t>=HYPERLINK("https://d33htgqikc2pj4.cloudfront.net/397ac888-cfc5-4933-8fc2-1e774c523bdb.jpeg", "ludovic.gaag: Lien vers l'image")</t>
  </si>
  <si>
    <t>=HYPERLINK("https://d33htgqikc2pj4.cloudfront.net/6b1d608d-98cc-40ea-a38c-0c21932b09f2.jpeg", "ludovic.gaag: Lien vers l'image")</t>
  </si>
  <si>
    <t>=HYPERLINK("https://d33htgqikc2pj4.cloudfront.net/923762d1-86ff-4415-9b15-09e8849dde88.jpeg", "ludovic.gaag: Lien vers l'image")</t>
  </si>
  <si>
    <t>=HYPERLINK("https://d33htgqikc2pj4.cloudfront.net/eb58db44-c42a-4b90-b1b8-7f5578b88332.jpeg", "ludovic.gaag: Lien vers l'image")</t>
  </si>
  <si>
    <t>=HYPERLINK("https://d33htgqikc2pj4.cloudfront.net/8fc01310-c185-4042-a143-cc900e4e40f5.jpeg", "ludovic.gaag: Lien vers l'image")</t>
  </si>
  <si>
    <t>POT-54-030-453-1905</t>
  </si>
  <si>
    <t>Alexy Garreau: POT-54-030-453-1905 / BETON</t>
  </si>
  <si>
    <t>=HYPERLINK("https://d33htgqikc2pj4.cloudfront.net/3bc36f6d-0c1d-4008-90d4-66fc659078b5.jpeg", "Mounir Saikouk: Lien vers l'image")</t>
  </si>
  <si>
    <t>=HYPERLINK("https://d33htgqikc2pj4.cloudfront.net/0373a23e-a59a-4a8b-a0d9-1ecd624eda3f.jpeg", "Mounir Saikouk: Lien vers l'image")</t>
  </si>
  <si>
    <t>=HYPERLINK("https://d33htgqikc2pj4.cloudfront.net/9a2951c8-feb0-4d37-b522-e7cfd7c3a0a5.jpeg", "Mounir Saikouk: Lien vers l'image")</t>
  </si>
  <si>
    <t>=HYPERLINK("https://d33htgqikc2pj4.cloudfront.net/ba154bea-4119-4767-a6e5-bc06fac85f20.jpeg", "Pouillard Joachim: Lien vers l'image")</t>
  </si>
  <si>
    <t>=HYPERLINK("https://d33htgqikc2pj4.cloudfront.net/2fede9b0-9381-4e8a-b58e-8a40b9b589a1.jpeg", "Pouillard Joachim: Lien vers l'image")</t>
  </si>
  <si>
    <t>Mounir Saikouk: Commentaire supprimé - "Manque le numéro FCI"</t>
  </si>
  <si>
    <t>54386/162331</t>
  </si>
  <si>
    <t>Alexy Garreau: POT-54-030-453-1595 / BOIS</t>
  </si>
  <si>
    <t>=HYPERLINK("https://d33htgqikc2pj4.cloudfront.net/6659fef2-d199-4f28-bc0d-3d1515bec0c2.jpeg", "ludovic.gaag: Lien vers l'image")</t>
  </si>
  <si>
    <t>=HYPERLINK("https://d33htgqikc2pj4.cloudfront.net/0a7dd9a4-7cc7-409b-a664-25c159d8502f.jpeg", "ludovic.gaag: Lien vers l'image")</t>
  </si>
  <si>
    <t>=HYPERLINK("https://d33htgqikc2pj4.cloudfront.net/6807255c-8a21-4152-8c2b-0f92dbfe9151.jpeg", "ludovic.gaag: Lien vers l'image")</t>
  </si>
  <si>
    <t>=HYPERLINK("https://d33htgqikc2pj4.cloudfront.net/bb9d2ab3-2ce4-4166-aaf7-2571751ecd7e.jpeg", "ludovic.gaag: Lien vers l'image")</t>
  </si>
  <si>
    <t>=HYPERLINK("https://d33htgqikc2pj4.cloudfront.net/8286610c-e9aa-43c6-b114-981ef7df41d5.jpeg", "ludovic.gaag: Lien vers l'image")</t>
  </si>
  <si>
    <t>=HYPERLINK("https://d33htgqikc2pj4.cloudfront.net/d9f17fa6-5fa8-45a6-9816-520652319dd1.jpeg", "ludovic.gaag: Lien vers l'image")</t>
  </si>
  <si>
    <t>POT-54-030-453-1620</t>
  </si>
  <si>
    <t>Alexy Garreau: POT-54-030-453-1620 / BOIS</t>
  </si>
  <si>
    <t>=HYPERLINK("https://d33htgqikc2pj4.cloudfront.net/b5787a70-155c-4160-975b-38a912ce0c76.jpeg", "ludovic.gaag: Lien vers l'image")</t>
  </si>
  <si>
    <t>=HYPERLINK("https://d33htgqikc2pj4.cloudfront.net/a346da55-0ca1-4d1c-adb9-846e6fcc3090.jpeg", "ludovic.gaag: Lien vers l'image")</t>
  </si>
  <si>
    <t>=HYPERLINK("https://d33htgqikc2pj4.cloudfront.net/e462cab1-9fec-4997-a5ba-cae44d0d873e.jpeg", "ludovic.gaag: Lien vers l'image")</t>
  </si>
  <si>
    <t>=HYPERLINK("https://d33htgqikc2pj4.cloudfront.net/0af75efc-257f-4edb-a18c-132994a83715.jpeg", "ludovic.gaag: Lien vers l'image")</t>
  </si>
  <si>
    <t>54386/162336</t>
  </si>
  <si>
    <t>Alexy Garreau: POT-54-030-453-1570 / BOIS</t>
  </si>
  <si>
    <t>=HYPERLINK("https://d33htgqikc2pj4.cloudfront.net/7d5c7967-1cb1-4a59-8e0d-1278ed5c4554.jpeg", "ludovic.gaag: Lien vers l'image")</t>
  </si>
  <si>
    <t>=HYPERLINK("https://d33htgqikc2pj4.cloudfront.net/fc0fe081-0138-47ca-865f-775f2f66eaf7.jpeg", "ludovic.gaag: Lien vers l'image")</t>
  </si>
  <si>
    <t>=HYPERLINK("https://d33htgqikc2pj4.cloudfront.net/e7cdaf5f-cd45-466b-939c-3fbffc5fbe83.jpeg", "ludovic.gaag: Lien vers l'image")</t>
  </si>
  <si>
    <t>=HYPERLINK("https://d33htgqikc2pj4.cloudfront.net/cac33b3a-fda7-42cc-80ae-a119cec82bbe.jpeg", "ludovic.gaag: Lien vers l'image")</t>
  </si>
  <si>
    <t>54386/162327</t>
  </si>
  <si>
    <t>Alexy Garreau: POT-54-030-453-1615 / BOIS</t>
  </si>
  <si>
    <t>=HYPERLINK("https://d33htgqikc2pj4.cloudfront.net/5f6ba94b-db1c-4ddd-9eaf-d1bafdd94527.jpeg", "ludovic.gaag: Lien vers l'image")</t>
  </si>
  <si>
    <t>=HYPERLINK("https://d33htgqikc2pj4.cloudfront.net/fb612175-ef1a-4f2d-be7a-e1bccf740266.jpeg", "ludovic.gaag: Lien vers l'image")</t>
  </si>
  <si>
    <t>=HYPERLINK("https://d33htgqikc2pj4.cloudfront.net/4d322438-13a8-4bdb-a08b-7a008938b02a.jpeg", "ludovic.gaag: Lien vers l'image")</t>
  </si>
  <si>
    <t>=HYPERLINK("https://d33htgqikc2pj4.cloudfront.net/c786e7a6-e3c9-46de-be80-3f70970c73dd.jpeg", "ludovic.gaag: Lien vers l'image")</t>
  </si>
  <si>
    <t>54386/162329</t>
  </si>
  <si>
    <t>Alexy Garreau: POT-54-030-453-1605 / BOIS</t>
  </si>
  <si>
    <t>=HYPERLINK("https://d33htgqikc2pj4.cloudfront.net/85c0d0b2-63d7-4295-b263-790f70999ece.jpeg", "ludovic.gaag: Lien vers l'image")</t>
  </si>
  <si>
    <t>=HYPERLINK("https://d33htgqikc2pj4.cloudfront.net/ec850028-cad0-4d1b-86a2-dbd5098daada.jpeg", "ludovic.gaag: Lien vers l'image")</t>
  </si>
  <si>
    <t>=HYPERLINK("https://d33htgqikc2pj4.cloudfront.net/2c6f7163-0573-4a67-8cc3-1b0f36a8b386.jpeg", "ludovic.gaag: Lien vers l'image")</t>
  </si>
  <si>
    <t>=HYPERLINK("https://d33htgqikc2pj4.cloudfront.net/4dd9c8c6-2351-494d-bc76-4cdadada9445.jpeg", "ludovic.gaag: Lien vers l'image")</t>
  </si>
  <si>
    <t>54255/162234</t>
  </si>
  <si>
    <t>Alexy Garreau: POT-54-030-453-1290 / BOIS</t>
  </si>
  <si>
    <t>=HYPERLINK("https://d33htgqikc2pj4.cloudfront.net/3656df72-da17-42ff-b82b-11563dbc025b.jpeg", "ludovic.gaag: Lien vers l'image")</t>
  </si>
  <si>
    <t>=HYPERLINK("https://d33htgqikc2pj4.cloudfront.net/3f1b56bb-1aab-437a-8a79-e22dedc0b07b.jpeg", "ludovic.gaag: Lien vers l'image")</t>
  </si>
  <si>
    <t>=HYPERLINK("https://d33htgqikc2pj4.cloudfront.net/a460cd62-965b-4c99-997c-c5c751544ab9.jpeg", "ludovic.gaag: Lien vers l'image")</t>
  </si>
  <si>
    <t>=HYPERLINK("https://d33htgqikc2pj4.cloudfront.net/fc525dea-b2b8-4183-8a0e-bd4c7f87fcec.jpeg", "ludovic.gaag: Lien vers l'image")</t>
  </si>
  <si>
    <t>=HYPERLINK("https://d33htgqikc2pj4.cloudfront.net/c783d982-789c-4631-ad31-5137a9cc7331.jpeg", "ludovic.gaag: Lien vers l'image")</t>
  </si>
  <si>
    <t>54255/162211</t>
  </si>
  <si>
    <t>Alexy Garreau: POT-54-030-453-1170 / BOIS</t>
  </si>
  <si>
    <t>=HYPERLINK("https://d33htgqikc2pj4.cloudfront.net/6956cf6d-31fa-47bf-803d-4eccef101c5b.jpeg", "ludovic.gaag: Lien vers l'image")</t>
  </si>
  <si>
    <t>=HYPERLINK("https://d33htgqikc2pj4.cloudfront.net/20bb518e-239b-4ca4-9139-a36e485aeffe.jpeg", "ludovic.gaag: Lien vers l'image")</t>
  </si>
  <si>
    <t>=HYPERLINK("https://d33htgqikc2pj4.cloudfront.net/30b26445-4a06-4c32-9c58-f7f813550490.jpeg", "ludovic.gaag: Lien vers l'image")</t>
  </si>
  <si>
    <t>=HYPERLINK("https://d33htgqikc2pj4.cloudfront.net/a0144c77-2571-41f3-8e76-ed6199611040.jpeg", "ludovic.gaag: Lien vers l'image")</t>
  </si>
  <si>
    <t>54209/162268</t>
  </si>
  <si>
    <t>Alexy Garreau: POT-54-030-453-1765 / BOIS</t>
  </si>
  <si>
    <t>=HYPERLINK("https://d33htgqikc2pj4.cloudfront.net/a12af2f1-32eb-4270-a256-7b251105d1a1.jpeg", "ludovic.gaag: Lien vers l'image")</t>
  </si>
  <si>
    <t>=HYPERLINK("https://d33htgqikc2pj4.cloudfront.net/3eae6e69-4fcb-40f2-8b1f-a0c59dd727fb.jpeg", "ludovic.gaag: Lien vers l'image")</t>
  </si>
  <si>
    <t>=HYPERLINK("https://d33htgqikc2pj4.cloudfront.net/ed7b862a-854e-4cb4-a1ec-07cf093f6393.jpeg", "ludovic.gaag: Lien vers l'image")</t>
  </si>
  <si>
    <t>=HYPERLINK("https://d33htgqikc2pj4.cloudfront.net/b68ac772-bdf4-47db-a3a0-0a0298658d10.jpeg", "ludovic.gaag: Lien vers l'image")</t>
  </si>
  <si>
    <t>54255/162241</t>
  </si>
  <si>
    <t>Yes: Securité poteau (verticalité) (M) (LUD) - 2018-07-10</t>
  </si>
  <si>
    <t>Alexy Garreau: POT-54-030-453-1325 / BOIS</t>
  </si>
  <si>
    <t>=HYPERLINK("https://d33htgqikc2pj4.cloudfront.net/443f050c-e709-4ab3-9b25-a666a5bc00bf.jpeg", "ludovic.gaag: Lien vers l'image")</t>
  </si>
  <si>
    <t>=HYPERLINK("https://d33htgqikc2pj4.cloudfront.net/30f1db3a-2a05-4b38-89be-c50db9346ff3.jpeg", "ludovic.gaag: Lien vers l'image")</t>
  </si>
  <si>
    <t>=HYPERLINK("https://d33htgqikc2pj4.cloudfront.net/646147a7-0ece-414f-a3fb-8b4769e1c5cf.jpeg", "ludovic.gaag: Lien vers l'image")</t>
  </si>
  <si>
    <t>=HYPERLINK("https://d33htgqikc2pj4.cloudfront.net/47ecdaf0-c453-4cbb-aec7-1f11ca3c0834.jpeg", "ludovic.gaag: Lien vers l'image")</t>
  </si>
  <si>
    <t>54255/162255</t>
  </si>
  <si>
    <t>Alexy Garreau: POT-54-030-453-1395 / BOIS</t>
  </si>
  <si>
    <t>=HYPERLINK("https://d33htgqikc2pj4.cloudfront.net/191abee2-7667-4186-9f3e-610debe8c106.jpeg", "ludovic.gaag: Lien vers l'image")</t>
  </si>
  <si>
    <t>=HYPERLINK("https://d33htgqikc2pj4.cloudfront.net/db11e5e1-b97a-40a4-bea7-72752ba50cef.jpeg", "ludovic.gaag: Lien vers l'image")</t>
  </si>
  <si>
    <t>=HYPERLINK("https://d33htgqikc2pj4.cloudfront.net/b0def82e-a2b0-4445-95ff-aa3af37b01dd.jpeg", "ludovic.gaag: Lien vers l'image")</t>
  </si>
  <si>
    <t>=HYPERLINK("https://d33htgqikc2pj4.cloudfront.net/2268cc4b-ecd6-4e8d-9516-4db705c679cc.jpeg", "ludovic.gaag: Lien vers l'image")</t>
  </si>
  <si>
    <t>54255/162220</t>
  </si>
  <si>
    <t>Alexy Garreau: POT-54-030-453-1215 / BOIS</t>
  </si>
  <si>
    <t>=HYPERLINK("https://d33htgqikc2pj4.cloudfront.net/f7e2e855-e411-43ce-a7c2-a4ef99958fba.jpeg", "Mounir Saikouk: Lien vers l'image")</t>
  </si>
  <si>
    <t>=HYPERLINK("https://d33htgqikc2pj4.cloudfront.net/ba4f5165-d0e5-40e8-980b-ecc19d53d93b.jpeg", "Mounir Saikouk: Lien vers l'image")</t>
  </si>
  <si>
    <t>=HYPERLINK("https://d33htgqikc2pj4.cloudfront.net/53a45d62-4018-4b96-8b90-5867df2dc94f.jpeg", "ludovic.gaag: Lien vers l'image")</t>
  </si>
  <si>
    <t>=HYPERLINK("https://d33htgqikc2pj4.cloudfront.net/2d64db71-7ddb-4546-896c-b92dd97417da.jpeg", "ludovic.gaag: Lien vers l'image")</t>
  </si>
  <si>
    <t>=HYPERLINK("https://d33htgqikc2pj4.cloudfront.net/fa57cd15-5f0f-4654-85cb-ea334765df1b.jpeg", "ludovic.gaag: Lien vers l'image")</t>
  </si>
  <si>
    <t>=HYPERLINK("https://d33htgqikc2pj4.cloudfront.net/706d713e-2ca8-4df6-9575-6d5b86b0474f.jpeg", "ludovic.gaag: Lien vers l'image")</t>
  </si>
  <si>
    <t>54255/162254</t>
  </si>
  <si>
    <t>Alexy Garreau: POT-54-030-453-1390 / BOIS</t>
  </si>
  <si>
    <t>=HYPERLINK("https://d33htgqikc2pj4.cloudfront.net/8043ecdc-5ac7-409a-9473-39e91b2e60d3.jpeg", "ludovic.gaag: Lien vers l'image")</t>
  </si>
  <si>
    <t>=HYPERLINK("https://d33htgqikc2pj4.cloudfront.net/e8e5aa96-6a2c-490c-b4cb-2b0bc17e524e.jpeg", "ludovic.gaag: Lien vers l'image")</t>
  </si>
  <si>
    <t>=HYPERLINK("https://d33htgqikc2pj4.cloudfront.net/278082ba-ec68-483b-ac94-7567c1df9e86.jpeg", "ludovic.gaag: Lien vers l'image")</t>
  </si>
  <si>
    <t>=HYPERLINK("https://d33htgqikc2pj4.cloudfront.net/bdd4f65f-84e8-4bf4-aaa5-1c6d0d429775.jpeg", "ludovic.gaag: Lien vers l'image")</t>
  </si>
  <si>
    <t>=HYPERLINK("https://d33htgqikc2pj4.cloudfront.net/4fa3e94e-2594-4682-9791-67d078d36bdb.jpeg", "ludovic.gaag: Lien vers l'image")</t>
  </si>
  <si>
    <t>54209/162275</t>
  </si>
  <si>
    <t>Alexy Garreau: POT-54-030-453-1800 / BOIS</t>
  </si>
  <si>
    <t>=HYPERLINK("https://d33htgqikc2pj4.cloudfront.net/f837620e-eea4-4021-85de-ec28adc50430.jpeg", "ludovic.gaag: Lien vers l'image")</t>
  </si>
  <si>
    <t>=HYPERLINK("https://d33htgqikc2pj4.cloudfront.net/77b1247b-500d-4566-8631-2e9a6bf1d96c.jpeg", "ludovic.gaag: Lien vers l'image")</t>
  </si>
  <si>
    <t>=HYPERLINK("https://d33htgqikc2pj4.cloudfront.net/b882aeed-eafa-4020-ae35-21ced262bce6.jpeg", "ludovic.gaag: Lien vers l'image")</t>
  </si>
  <si>
    <t>=HYPERLINK("https://d33htgqikc2pj4.cloudfront.net/d4a11bd8-0434-48bb-8e06-e772c70b7e84.jpeg", "ludovic.gaag: Lien vers l'image")</t>
  </si>
  <si>
    <t>54255/162207</t>
  </si>
  <si>
    <t>Alexy Garreau: POT-54-030-453-1150 / BOIS</t>
  </si>
  <si>
    <t>=HYPERLINK("https://d33htgqikc2pj4.cloudfront.net/d0ec1bad-f0fa-4c6a-94bf-48325f79aaa6.jpeg", "ludovic.gaag: Lien vers l'image")</t>
  </si>
  <si>
    <t>=HYPERLINK("https://d33htgqikc2pj4.cloudfront.net/29c83b88-44c0-497f-87e1-50c8451be066.jpeg", "ludovic.gaag: Lien vers l'image")</t>
  </si>
  <si>
    <t>=HYPERLINK("https://d33htgqikc2pj4.cloudfront.net/7e666d60-48b1-4d5e-9e20-46b34ff696c7.jpeg", "ludovic.gaag: Lien vers l'image")</t>
  </si>
  <si>
    <t>=HYPERLINK("https://d33htgqikc2pj4.cloudfront.net/f44fdd41-861c-40c7-98ff-e6c4a46c6b68.jpeg", "ludovic.gaag: Lien vers l'image")</t>
  </si>
  <si>
    <t>54255/162232</t>
  </si>
  <si>
    <t>Alexy Garreau: POT-54-030-453-1280 / BOIS</t>
  </si>
  <si>
    <t>=HYPERLINK("https://d33htgqikc2pj4.cloudfront.net/9a2358a6-068a-432d-99cf-fcb14638f08b.jpeg", "ludovic.gaag: Lien vers l'image")</t>
  </si>
  <si>
    <t>=HYPERLINK("https://d33htgqikc2pj4.cloudfront.net/febdfa43-30bd-4d2a-b3d9-1e9fa156ced6.jpeg", "ludovic.gaag: Lien vers l'image")</t>
  </si>
  <si>
    <t>=HYPERLINK("https://d33htgqikc2pj4.cloudfront.net/6b6eb046-4b4a-452c-8933-06573039c05c.jpeg", "ludovic.gaag: Lien vers l'image")</t>
  </si>
  <si>
    <t>=HYPERLINK("https://d33htgqikc2pj4.cloudfront.net/4fdeb4ac-befe-43a2-8fd5-b4c210e0ed14.jpeg", "ludovic.gaag: Lien vers l'image")</t>
  </si>
  <si>
    <t>54255/162225</t>
  </si>
  <si>
    <t>Alexy Garreau: POT-54-030-453-1245 / BOIS</t>
  </si>
  <si>
    <t>=HYPERLINK("https://d33htgqikc2pj4.cloudfront.net/2d92a697-1bde-49bb-838e-eadc50b0fab3.jpeg", "ludovic.gaag: Lien vers l'image")</t>
  </si>
  <si>
    <t>=HYPERLINK("https://d33htgqikc2pj4.cloudfront.net/d33341df-42e4-4190-9524-79a4e4de3e24.jpeg", "ludovic.gaag: Lien vers l'image")</t>
  </si>
  <si>
    <t>=HYPERLINK("https://d33htgqikc2pj4.cloudfront.net/651c54cd-07e4-46ab-95ac-2687f164196f.jpeg", "ludovic.gaag: Lien vers l'image")</t>
  </si>
  <si>
    <t>=HYPERLINK("https://d33htgqikc2pj4.cloudfront.net/e31cb187-8aa5-4b14-80d6-3e62a8fb1f7b.jpeg", "ludovic.gaag: Lien vers l'image")</t>
  </si>
  <si>
    <t>54209/162271</t>
  </si>
  <si>
    <t>Alexy Garreau: POT-54-030-453-1780 / BOIS</t>
  </si>
  <si>
    <t>=HYPERLINK("https://d33htgqikc2pj4.cloudfront.net/09262816-0186-46a4-89ca-3a9820486264.jpeg", "ludovic.gaag: Lien vers l'image")</t>
  </si>
  <si>
    <t>=HYPERLINK("https://d33htgqikc2pj4.cloudfront.net/90ed85ea-0d33-4cdb-8931-fbba66c84e8d.jpeg", "ludovic.gaag: Lien vers l'image")</t>
  </si>
  <si>
    <t>=HYPERLINK("https://d33htgqikc2pj4.cloudfront.net/b3372727-a255-412b-bf52-fc9be634fbfc.jpeg", "ludovic.gaag: Lien vers l'image")</t>
  </si>
  <si>
    <t>=HYPERLINK("https://d33htgqikc2pj4.cloudfront.net/16a0b0de-4bc2-4895-badd-4409642bb34f.jpeg", "ludovic.gaag: Lien vers l'image")</t>
  </si>
  <si>
    <t>54255/162222</t>
  </si>
  <si>
    <t>Alexy Garreau: POT-54-030-453-1230 / BOIS</t>
  </si>
  <si>
    <t>=HYPERLINK("https://d33htgqikc2pj4.cloudfront.net/b0788fec-6e2c-4510-aaaf-4696854165be.jpeg", "Mounir Saikouk: Lien vers l'image")</t>
  </si>
  <si>
    <t>=HYPERLINK("https://d33htgqikc2pj4.cloudfront.net/961fae94-b9b6-4d59-8697-9a436c124f21.jpeg", "ludovic.gaag: Lien vers l'image")</t>
  </si>
  <si>
    <t>=HYPERLINK("https://d33htgqikc2pj4.cloudfront.net/496ab38b-0482-4310-996d-c2bc6e1776af.jpeg", "ludovic.gaag: Lien vers l'image")</t>
  </si>
  <si>
    <t>=HYPERLINK("https://d33htgqikc2pj4.cloudfront.net/0dbe0b58-159d-438a-88ac-274a656a1a1e.jpeg", "ludovic.gaag: Lien vers l'image")</t>
  </si>
  <si>
    <t>=HYPERLINK("https://d33htgqikc2pj4.cloudfront.net/6c274125-10f7-49cc-a344-f0ed3a3326ea.jpeg", "ludovic.gaag: Lien vers l'image")</t>
  </si>
  <si>
    <t>54209/162288</t>
  </si>
  <si>
    <t>Not set: Etiquetage du poteau (PJO) - 2018-07-10</t>
  </si>
  <si>
    <t>Alexy Garreau: POT-54-030-453-1860 / BOIS</t>
  </si>
  <si>
    <t xml:space="preserve">Pouillard Joachim: Pas de passage fibre  sur ce poteau !!! </t>
  </si>
  <si>
    <t>=HYPERLINK("https://d33htgqikc2pj4.cloudfront.net/qvHDimMUqxZcQnsj/45b504b9-6db9-4a4a-9b9c-d7ed4b93e15b.jpeg", "Pouillard Joachim: Lien vers l'image")</t>
  </si>
  <si>
    <t>=HYPERLINK("https://d33htgqikc2pj4.cloudfront.net/qvHDimMUqxZcQnsj/a7bc4a62-9627-448d-9833-ec734fc403be.jpeg", "Pouillard Joachim: Lien vers l'image")</t>
  </si>
  <si>
    <t>54209/162283</t>
  </si>
  <si>
    <t>Alexy Garreau: POT-54-030-453-1840 / BOIS</t>
  </si>
  <si>
    <t>=HYPERLINK("https://d33htgqikc2pj4.cloudfront.net/68a22075-afba-40a9-bfcf-7c3ec6101be6.jpeg", "ludovic.gaag: Lien vers l'image")</t>
  </si>
  <si>
    <t>=HYPERLINK("https://d33htgqikc2pj4.cloudfront.net/85d06ee9-b30a-4900-a1af-ce67e9de84b8.jpeg", "ludovic.gaag: Lien vers l'image")</t>
  </si>
  <si>
    <t>=HYPERLINK("https://d33htgqikc2pj4.cloudfront.net/c7c4cb0b-34de-4cdc-8a27-3771b4773c16.jpeg", "ludovic.gaag: Lien vers l'image")</t>
  </si>
  <si>
    <t>=HYPERLINK("https://d33htgqikc2pj4.cloudfront.net/f609cd0e-0343-423d-8e83-cd1b345ab5d5.jpeg", "ludovic.gaag: Lien vers l'image")</t>
  </si>
  <si>
    <t>54255/162221</t>
  </si>
  <si>
    <t>Alexy Garreau: POT-54-030-453-1220 / BOIS</t>
  </si>
  <si>
    <t>=HYPERLINK("https://d33htgqikc2pj4.cloudfront.net/43f5ba1a-309e-49b9-8388-c28aa9864bce.jpeg", "Mounir Saikouk: Lien vers l'image")</t>
  </si>
  <si>
    <t>=HYPERLINK("https://d33htgqikc2pj4.cloudfront.net/b6ab016b-b071-4c59-9aae-9ce163fb6da1.jpeg", "ludovic.gaag: Lien vers l'image")</t>
  </si>
  <si>
    <t>=HYPERLINK("https://d33htgqikc2pj4.cloudfront.net/3bf1510e-640a-4373-b0c5-c6f251052ec7.jpeg", "ludovic.gaag: Lien vers l'image")</t>
  </si>
  <si>
    <t>=HYPERLINK("https://d33htgqikc2pj4.cloudfront.net/2b4bdb87-cdd0-4cca-9dc5-6b8360073c54.jpeg", "ludovic.gaag: Lien vers l'image")</t>
  </si>
  <si>
    <t>=HYPERLINK("https://d33htgqikc2pj4.cloudfront.net/7b2c68c3-8084-469f-8209-83efbe65462e.jpeg", "ludovic.gaag: Lien vers l'image")</t>
  </si>
  <si>
    <t>54255/162259</t>
  </si>
  <si>
    <t>Alexy Garreau: POT-54-030-453-1720 / BOIS</t>
  </si>
  <si>
    <t>=HYPERLINK("https://d33htgqikc2pj4.cloudfront.net/9980399e-c289-46c3-b382-bc76ebae55fa.jpeg", "ludovic.gaag: Lien vers l'image")</t>
  </si>
  <si>
    <t>=HYPERLINK("https://d33htgqikc2pj4.cloudfront.net/6fbbc26d-d06b-4819-b39b-dd355e6dd315.jpeg", "ludovic.gaag: Lien vers l'image")</t>
  </si>
  <si>
    <t>=HYPERLINK("https://d33htgqikc2pj4.cloudfront.net/7f88b76c-ada0-4462-94ca-3468f6d48eb5.jpeg", "ludovic.gaag: Lien vers l'image")</t>
  </si>
  <si>
    <t>=HYPERLINK("https://d33htgqikc2pj4.cloudfront.net/58224246-1d0f-430b-89c8-b755b847e0ef.jpeg", "ludovic.gaag: Lien vers l'image")</t>
  </si>
  <si>
    <t>54386/162345</t>
  </si>
  <si>
    <t>Alexy Garreau: POT-54-030-453-1525 / BOIS</t>
  </si>
  <si>
    <t>=HYPERLINK("https://d33htgqikc2pj4.cloudfront.net/a35427b1-2cda-4996-9103-820f9fe7e31f.jpeg", "ludovic.gaag: Lien vers l'image")</t>
  </si>
  <si>
    <t>=HYPERLINK("https://d33htgqikc2pj4.cloudfront.net/1f16c250-5413-4876-a7fa-094c53734d7b.jpeg", "ludovic.gaag: Lien vers l'image")</t>
  </si>
  <si>
    <t>=HYPERLINK("https://d33htgqikc2pj4.cloudfront.net/ad3f8830-6959-45a3-98f5-9ae4ed0d0d2e.jpeg", "ludovic.gaag: Lien vers l'image")</t>
  </si>
  <si>
    <t>=HYPERLINK("https://d33htgqikc2pj4.cloudfront.net/15093b24-701a-48ad-ac99-f31bcd25f405.jpeg", "ludovic.gaag: Lien vers l'image")</t>
  </si>
  <si>
    <t>54386/162348</t>
  </si>
  <si>
    <t>Alexy Garreau: POT-54-030-453-1510 / BOIS</t>
  </si>
  <si>
    <t>=HYPERLINK("https://d33htgqikc2pj4.cloudfront.net/3038629c-2eca-4c5e-932b-af48e22df53b.jpeg", "ludovic.gaag: Lien vers l'image")</t>
  </si>
  <si>
    <t>=HYPERLINK("https://d33htgqikc2pj4.cloudfront.net/b3d92b00-3923-46af-aff8-2b1723dcd2ff.jpeg", "ludovic.gaag: Lien vers l'image")</t>
  </si>
  <si>
    <t>=HYPERLINK("https://d33htgqikc2pj4.cloudfront.net/421b55af-bf62-42e9-a0be-ed6ab71faa25.jpeg", "ludovic.gaag: Lien vers l'image")</t>
  </si>
  <si>
    <t>=HYPERLINK("https://d33htgqikc2pj4.cloudfront.net/7efaae3a-71a8-4ca1-897c-4dd87b6c8984.jpeg", "ludovic.gaag: Lien vers l'image")</t>
  </si>
  <si>
    <t>ludovic.gaag: Priorité modifiée en priorité P2</t>
  </si>
  <si>
    <t>54255/162360</t>
  </si>
  <si>
    <t>Alexy Garreau: POT-54-030-453-1450 / BOIS</t>
  </si>
  <si>
    <t>=HYPERLINK("https://d33htgqikc2pj4.cloudfront.net/f536cd34-d34f-4190-a9c2-a125bc69b111.jpeg", "ludovic.gaag: Lien vers l'image")</t>
  </si>
  <si>
    <t>=HYPERLINK("https://d33htgqikc2pj4.cloudfront.net/002f727c-eb65-442a-b666-7efb512d717f.jpeg", "ludovic.gaag: Lien vers l'image")</t>
  </si>
  <si>
    <t>=HYPERLINK("https://d33htgqikc2pj4.cloudfront.net/0c6a5503-468c-4820-94ed-427d0dd89feb.jpeg", "ludovic.gaag: Lien vers l'image")</t>
  </si>
  <si>
    <t>=HYPERLINK("https://d33htgqikc2pj4.cloudfront.net/a067c95f-c92b-4e70-9ecf-edad78b8d15b.jpeg", "ludovic.gaag: Lien vers l'image")</t>
  </si>
  <si>
    <t>54255/162248</t>
  </si>
  <si>
    <t>Alexy Garreau: POT-54-030-453-1360 / BOIS</t>
  </si>
  <si>
    <t>=HYPERLINK("https://d33htgqikc2pj4.cloudfront.net/23e46a24-a8ee-4391-8784-9d806d255319.jpeg", "ludovic.gaag: Lien vers l'image")</t>
  </si>
  <si>
    <t>=HYPERLINK("https://d33htgqikc2pj4.cloudfront.net/59113753-c174-4dea-b58d-2b034cde1503.jpeg", "ludovic.gaag: Lien vers l'image")</t>
  </si>
  <si>
    <t>=HYPERLINK("https://d33htgqikc2pj4.cloudfront.net/4540e8c2-9e55-4e7a-8107-bf51b8261e83.jpeg", "ludovic.gaag: Lien vers l'image")</t>
  </si>
  <si>
    <t>=HYPERLINK("https://d33htgqikc2pj4.cloudfront.net/dcb6ee7a-9a0a-4260-9983-3cd6250dfe29.jpeg", "ludovic.gaag: Lien vers l'image")</t>
  </si>
  <si>
    <t>Alexy Garreau: POT-54-030-453-1505 / BOIS</t>
  </si>
  <si>
    <t>Mounir Saikouk: Tâche complétée</t>
  </si>
  <si>
    <t>=HYPERLINK("https://d33htgqikc2pj4.cloudfront.net/27fea148-58fa-4c0e-964b-be77b65b4230.jpeg", "ludovic.gaag: Lien vers l'image")</t>
  </si>
  <si>
    <t>=HYPERLINK("https://d33htgqikc2pj4.cloudfront.net/55df095e-ab75-4957-af5e-dfa897b96232.jpeg", "ludovic.gaag: Lien vers l'image")</t>
  </si>
  <si>
    <t>=HYPERLINK("https://d33htgqikc2pj4.cloudfront.net/604b165a-acd9-4059-9bed-c4cc6f17eac2.jpeg", "ludovic.gaag: Lien vers l'image")</t>
  </si>
  <si>
    <t>=HYPERLINK("https://d33htgqikc2pj4.cloudfront.net/6fd803ee-e6fe-4b7e-91f2-47f1f54ad9d8.jpeg", "ludovic.gaag: Lien vers l'image")</t>
  </si>
  <si>
    <t>54386/162342</t>
  </si>
  <si>
    <t>Alexy Garreau: POT-54-030-453-1540 / BOIS</t>
  </si>
  <si>
    <t>=HYPERLINK("https://d33htgqikc2pj4.cloudfront.net/d00dfb9c-8575-4adf-848d-6527a6fbfa7e.jpeg", "ludovic.gaag: Lien vers l'image")</t>
  </si>
  <si>
    <t>=HYPERLINK("https://d33htgqikc2pj4.cloudfront.net/d466ca11-6b2e-4f20-94b1-fcbe7532749c.jpeg", "ludovic.gaag: Lien vers l'image")</t>
  </si>
  <si>
    <t>=HYPERLINK("https://d33htgqikc2pj4.cloudfront.net/fca5f1f0-04a4-4e3d-9ccd-defb8d719668.jpeg", "ludovic.gaag: Lien vers l'image")</t>
  </si>
  <si>
    <t>=HYPERLINK("https://d33htgqikc2pj4.cloudfront.net/c837ac96-bb1f-41af-984f-fcd8f0ac77fb.jpeg", "ludovic.gaag: Lien vers l'image")</t>
  </si>
  <si>
    <t>54386/162347</t>
  </si>
  <si>
    <t>Alexy Garreau: POT-54-030-453-1515 / BOIS</t>
  </si>
  <si>
    <t>=HYPERLINK("https://d33htgqikc2pj4.cloudfront.net/73d07447-d1c9-47ce-a5a9-59cf736816f2.jpeg", "ludovic.gaag: Lien vers l'image")</t>
  </si>
  <si>
    <t>=HYPERLINK("https://d33htgqikc2pj4.cloudfront.net/c039d478-79ec-4163-921d-b4bcf890ca06.jpeg", "ludovic.gaag: Lien vers l'image")</t>
  </si>
  <si>
    <t>=HYPERLINK("https://d33htgqikc2pj4.cloudfront.net/6d9313f7-21b1-487a-8ec5-df3267c151ab.jpeg", "ludovic.gaag: Lien vers l'image")</t>
  </si>
  <si>
    <t>=HYPERLINK("https://d33htgqikc2pj4.cloudfront.net/0da0fbda-bf7c-400e-b62f-069c1e61ad97.jpeg", "ludovic.gaag: Lien vers l'image")</t>
  </si>
  <si>
    <t>=HYPERLINK("https://d33htgqikc2pj4.cloudfront.net/fe084649-ac28-4046-aa63-60530bdedb37.jpeg", "ludovic.gaag: Lien vers l'image")</t>
  </si>
  <si>
    <t>54209/162274</t>
  </si>
  <si>
    <t>Alexy Garreau: POT-54-030-453-1795 / BOIS</t>
  </si>
  <si>
    <t>=HYPERLINK("https://d33htgqikc2pj4.cloudfront.net/e81ccda0-edb5-4299-823b-1dc7b5df8818.jpeg", "ludovic.gaag: Lien vers l'image")</t>
  </si>
  <si>
    <t>=HYPERLINK("https://d33htgqikc2pj4.cloudfront.net/177f1756-7c94-4d0f-8a27-10ede40da1f0.jpeg", "ludovic.gaag: Lien vers l'image")</t>
  </si>
  <si>
    <t>=HYPERLINK("https://d33htgqikc2pj4.cloudfront.net/6cb791d5-30cb-4ae0-b87c-9ed0be3ece11.jpeg", "ludovic.gaag: Lien vers l'image")</t>
  </si>
  <si>
    <t>=HYPERLINK("https://d33htgqikc2pj4.cloudfront.net/91a9caf4-f703-4e0a-be15-8426245fb97c.jpeg", "ludovic.gaag: Lien vers l'image")</t>
  </si>
  <si>
    <t>54255/162354</t>
  </si>
  <si>
    <t>Alexy Garreau: POT-54-030-453-1480 / BOIS</t>
  </si>
  <si>
    <t>=HYPERLINK("https://d33htgqikc2pj4.cloudfront.net/d0b5d3d3-813e-455e-8d42-ce5998260595.jpeg", "ludovic.gaag: Lien vers l'image")</t>
  </si>
  <si>
    <t>=HYPERLINK("https://d33htgqikc2pj4.cloudfront.net/a4837671-faaf-4fd7-aa79-6fceb8e63bd8.jpeg", "ludovic.gaag: Lien vers l'image")</t>
  </si>
  <si>
    <t>=HYPERLINK("https://d33htgqikc2pj4.cloudfront.net/188e0495-898b-499e-80f5-73e9b15728ad.jpeg", "ludovic.gaag: Lien vers l'image")</t>
  </si>
  <si>
    <t>=HYPERLINK("https://d33htgqikc2pj4.cloudfront.net/598d7ee5-7dfd-4cf0-9b17-def657b46bbc.jpeg", "ludovic.gaag: Lien vers l'image")</t>
  </si>
  <si>
    <t>POT-54-030-453-1895</t>
  </si>
  <si>
    <t>Yes: Etiquetage du câble (MSA) - 2018-07-10</t>
  </si>
  <si>
    <t>Yes: Etiquetage du PBO (MSA) - 2018-07-10</t>
  </si>
  <si>
    <t>Alexy Garreau: POT-54-030-453-1895 / BETON</t>
  </si>
  <si>
    <t>=HYPERLINK("https://d33htgqikc2pj4.cloudfront.net/012a235e-27ca-42fb-a53b-9141905469c2.jpeg", "Mounir Saikouk: Lien vers l'image")</t>
  </si>
  <si>
    <t>=HYPERLINK("https://d33htgqikc2pj4.cloudfront.net/876bf8fc-b289-4ef1-963c-45c2506665b1.jpeg", "Mounir Saikouk: Lien vers l'image")</t>
  </si>
  <si>
    <t>=HYPERLINK("https://d33htgqikc2pj4.cloudfront.net/506ef9e1-ea7b-4269-bc42-2f9e58027611.jpeg", "Mounir Saikouk: Lien vers l'image")</t>
  </si>
  <si>
    <t>=HYPERLINK("https://d33htgqikc2pj4.cloudfront.net/cad9844b-7b08-4fc1-8c21-e06358fea4ae.jpeg", "Pouillard Joachim: Lien vers l'image")</t>
  </si>
  <si>
    <t>=HYPERLINK("https://d33htgqikc2pj4.cloudfront.net/ff587455-a088-4594-96f4-3a78e87d816e.jpeg", "Pouillard Joachim: Lien vers l'image")</t>
  </si>
  <si>
    <t>=HYPERLINK("https://d33htgqikc2pj4.cloudfront.net/7f089e97-8b9e-49c6-9272-ae2d26662524.jpeg", "Pouillard Joachim: Lien vers l'image")</t>
  </si>
  <si>
    <t>54255/162243</t>
  </si>
  <si>
    <t>Alexy Garreau: POT-54-030-453-1335 / BOIS</t>
  </si>
  <si>
    <t>=HYPERLINK("https://d33htgqikc2pj4.cloudfront.net/d9f324ae-db62-4735-93d4-855049928c9c.jpeg", "ludovic.gaag: Lien vers l'image")</t>
  </si>
  <si>
    <t>=HYPERLINK("https://d33htgqikc2pj4.cloudfront.net/6c8ec7d5-c24c-4797-8647-cfb56a89a625.jpeg", "ludovic.gaag: Lien vers l'image")</t>
  </si>
  <si>
    <t>=HYPERLINK("https://d33htgqikc2pj4.cloudfront.net/27b1d35b-fdfc-4664-b5fb-f60da2fb0fa4.jpeg", "ludovic.gaag: Lien vers l'image")</t>
  </si>
  <si>
    <t>=HYPERLINK("https://d33htgqikc2pj4.cloudfront.net/32e93400-1734-430f-b9e9-aac63da64f51.jpeg", "ludovic.gaag: Lien vers l'image")</t>
  </si>
  <si>
    <t>54209/162279</t>
  </si>
  <si>
    <t>Not set: Etiquetage du câble (LUD) - 2018-07-10</t>
  </si>
  <si>
    <t>Alexy Garreau: POT-54-030-453-1820 / BOIS</t>
  </si>
  <si>
    <t>=HYPERLINK("https://d33htgqikc2pj4.cloudfront.net/3528aeea-cc86-4f87-b57a-1eb2f24ebadd.jpeg", "ludovic.gaag: Lien vers l'image")</t>
  </si>
  <si>
    <t>=HYPERLINK("https://d33htgqikc2pj4.cloudfront.net/71f8e38d-21e2-4542-9719-542674132c39.jpeg", "ludovic.gaag: Lien vers l'image")</t>
  </si>
  <si>
    <t>=HYPERLINK("https://d33htgqikc2pj4.cloudfront.net/22ae3b08-4543-4808-8c89-3b60b27f7977.jpeg", "ludovic.gaag: Lien vers l'image")</t>
  </si>
  <si>
    <t>=HYPERLINK("https://d33htgqikc2pj4.cloudfront.net/1c173612-ee1c-450b-a4bd-9721d932f5bb.jpeg", "ludovic.gaag: Lien vers l'image")</t>
  </si>
  <si>
    <t>=HYPERLINK("https://d33htgqikc2pj4.cloudfront.net/14924fac-817b-4b2c-a15c-c11009189d59.jpeg", "ludovic.gaag: Lien vers l'image")</t>
  </si>
  <si>
    <t>54255/162251</t>
  </si>
  <si>
    <t>Alexy Garreau: POT-54-030-453-1375 / BOIS</t>
  </si>
  <si>
    <t>=HYPERLINK("https://d33htgqikc2pj4.cloudfront.net/dab55d94-43fe-460f-b00c-feb995769242.jpeg", "ludovic.gaag: Lien vers l'image")</t>
  </si>
  <si>
    <t>=HYPERLINK("https://d33htgqikc2pj4.cloudfront.net/8cd65b61-6606-41a9-ae1a-49b1c0e12a38.jpeg", "ludovic.gaag: Lien vers l'image")</t>
  </si>
  <si>
    <t>=HYPERLINK("https://d33htgqikc2pj4.cloudfront.net/8db974ad-3d89-4983-ab5b-e0995ab725a7.jpeg", "ludovic.gaag: Lien vers l'image")</t>
  </si>
  <si>
    <t>=HYPERLINK("https://d33htgqikc2pj4.cloudfront.net/cbd548a2-e03d-4ba4-bc6f-0385960fa536.jpeg", "ludovic.gaag: Lien vers l'image")</t>
  </si>
  <si>
    <t>54255/162262</t>
  </si>
  <si>
    <t>Alexy Garreau: POT-54-030-453-1735 / BOIS</t>
  </si>
  <si>
    <t>=HYPERLINK("https://d33htgqikc2pj4.cloudfront.net/4ac3bc8b-5baf-4f1a-8609-8fd8ee4b003c.jpeg", "ludovic.gaag: Lien vers l'image")</t>
  </si>
  <si>
    <t>=HYPERLINK("https://d33htgqikc2pj4.cloudfront.net/8d447de5-509f-4034-8825-82c3c59642f7.jpeg", "ludovic.gaag: Lien vers l'image")</t>
  </si>
  <si>
    <t>=HYPERLINK("https://d33htgqikc2pj4.cloudfront.net/7c461246-0dea-4678-9030-115f7a7bf812.jpeg", "ludovic.gaag: Lien vers l'image")</t>
  </si>
  <si>
    <t>=HYPERLINK("https://d33htgqikc2pj4.cloudfront.net/3019e1fc-8810-4599-ae66-68e83b30cb57.jpeg", "ludovic.gaag: Lien vers l'image")</t>
  </si>
  <si>
    <t>54255/162356</t>
  </si>
  <si>
    <t>Alexy Garreau: POT-54-030-453-1470 / BOIS</t>
  </si>
  <si>
    <t>=HYPERLINK("https://d33htgqikc2pj4.cloudfront.net/29189a31-26b7-4c72-a72c-f94bffc3f278.jpeg", "ludovic.gaag: Lien vers l'image")</t>
  </si>
  <si>
    <t>=HYPERLINK("https://d33htgqikc2pj4.cloudfront.net/6d6cfd4a-6376-43c1-9166-1623dd15de65.jpeg", "ludovic.gaag: Lien vers l'image")</t>
  </si>
  <si>
    <t>=HYPERLINK("https://d33htgqikc2pj4.cloudfront.net/3c43cd57-d99e-4033-8c64-bdc5c29e455f.jpeg", "ludovic.gaag: Lien vers l'image")</t>
  </si>
  <si>
    <t>=HYPERLINK("https://d33htgqikc2pj4.cloudfront.net/fadaf1d6-5bc1-483e-b177-f94acb19bef9.jpeg", "ludovic.gaag: Lien vers l'image")</t>
  </si>
  <si>
    <t>=HYPERLINK("https://d33htgqikc2pj4.cloudfront.net/866c74f0-8da0-472e-aa90-0aa5f035caa1.jpeg", "ludovic.gaag: Lien vers l'image")</t>
  </si>
  <si>
    <t>54386/162351</t>
  </si>
  <si>
    <t>Alexy Garreau: POT-54-030-453-1495 / BOIS</t>
  </si>
  <si>
    <t>=HYPERLINK("https://d33htgqikc2pj4.cloudfront.net/478a0cbc-4863-4ac1-bf3a-64158c458147.jpeg", "ludovic.gaag: Lien vers l'image")</t>
  </si>
  <si>
    <t>=HYPERLINK("https://d33htgqikc2pj4.cloudfront.net/5960bfa9-9cff-44aa-a336-539805fcf493.jpeg", "ludovic.gaag: Lien vers l'image")</t>
  </si>
  <si>
    <t>=HYPERLINK("https://d33htgqikc2pj4.cloudfront.net/ab034326-c3cb-46a1-a801-0a350dd16748.jpeg", "ludovic.gaag: Lien vers l'image")</t>
  </si>
  <si>
    <t>=HYPERLINK("https://d33htgqikc2pj4.cloudfront.net/14de6d75-b1b1-478a-adaf-3cfb70631681.jpeg", "ludovic.gaag: Lien vers l'image")</t>
  </si>
  <si>
    <t>54386/162352</t>
  </si>
  <si>
    <t>Alexy Garreau: POT-54-030-453-1490 / BOIS</t>
  </si>
  <si>
    <t>=HYPERLINK("https://d33htgqikc2pj4.cloudfront.net/992d4421-4f85-46c8-bfbd-6fd94b25ae2c.jpeg", "ludovic.gaag: Lien vers l'image")</t>
  </si>
  <si>
    <t>=HYPERLINK("https://d33htgqikc2pj4.cloudfront.net/a4714b75-bea0-4506-b5b4-f8c5d4a7c05f.jpeg", "ludovic.gaag: Lien vers l'image")</t>
  </si>
  <si>
    <t>=HYPERLINK("https://d33htgqikc2pj4.cloudfront.net/324fab2f-5cbc-4383-81d4-f71d3226c0d0.jpeg", "ludovic.gaag: Lien vers l'image")</t>
  </si>
  <si>
    <t>=HYPERLINK("https://d33htgqikc2pj4.cloudfront.net/b7d8d960-b7c9-4645-b181-176a35787f49.jpeg", "ludovic.gaag: Lien vers l'image")</t>
  </si>
  <si>
    <t>54209/162276</t>
  </si>
  <si>
    <t>Alexy Garreau: POT-54-030-453-1805 / BOIS</t>
  </si>
  <si>
    <t>=HYPERLINK("https://d33htgqikc2pj4.cloudfront.net/459601fe-ce8e-4ced-8a7b-4a486f3fbd36.jpeg", "ludovic.gaag: Lien vers l'image")</t>
  </si>
  <si>
    <t>=HYPERLINK("https://d33htgqikc2pj4.cloudfront.net/4302f184-23f9-4031-9203-ffa5a734afa7.jpeg", "ludovic.gaag: Lien vers l'image")</t>
  </si>
  <si>
    <t>=HYPERLINK("https://d33htgqikc2pj4.cloudfront.net/f259ca6b-3e37-4d4f-bb82-8dcef1c32222.jpeg", "ludovic.gaag: Lien vers l'image")</t>
  </si>
  <si>
    <t>=HYPERLINK("https://d33htgqikc2pj4.cloudfront.net/e03629b0-404b-464a-8035-e70874fccd71.jpeg", "ludovic.gaag: Lien vers l'image")</t>
  </si>
  <si>
    <t>54255/162366</t>
  </si>
  <si>
    <t>Alexy Garreau: POT-54-030-453-1420 / BOIS</t>
  </si>
  <si>
    <t>=HYPERLINK("https://d33htgqikc2pj4.cloudfront.net/3287eae0-02c4-4bb7-a5e5-31f8b257310f.jpeg", "ludovic.gaag: Lien vers l'image")</t>
  </si>
  <si>
    <t>=HYPERLINK("https://d33htgqikc2pj4.cloudfront.net/905cc2ab-857d-486b-ba82-f1edd1e0f8f7.jpeg", "ludovic.gaag: Lien vers l'image")</t>
  </si>
  <si>
    <t>=HYPERLINK("https://d33htgqikc2pj4.cloudfront.net/0dbaed63-3911-4330-bf2b-152517dac7a2.jpeg", "ludovic.gaag: Lien vers l'image")</t>
  </si>
  <si>
    <t>=HYPERLINK("https://d33htgqikc2pj4.cloudfront.net/1c409d75-859e-4bbc-ad0c-c155a6ac2781.jpeg", "ludovic.gaag: Lien vers l'image")</t>
  </si>
  <si>
    <t>54209/162272</t>
  </si>
  <si>
    <t>Alexy Garreau: POT-54-030-453-1785 / BOIS</t>
  </si>
  <si>
    <t>=HYPERLINK("https://d33htgqikc2pj4.cloudfront.net/f8ef0eb8-cad7-40e3-9cbc-3194fb18c08c.jpeg", "ludovic.gaag: Lien vers l'image")</t>
  </si>
  <si>
    <t>=HYPERLINK("https://d33htgqikc2pj4.cloudfront.net/e7ab27aa-6d46-4d05-a177-d68d0b95054d.jpeg", "ludovic.gaag: Lien vers l'image")</t>
  </si>
  <si>
    <t>=HYPERLINK("https://d33htgqikc2pj4.cloudfront.net/8bac6137-7463-4aa3-bd4a-f3b8c4e7d7c2.jpeg", "ludovic.gaag: Lien vers l'image")</t>
  </si>
  <si>
    <t>=HYPERLINK("https://d33htgqikc2pj4.cloudfront.net/b499b3ca-e8c7-4497-b188-e395ca795ef8.jpeg", "ludovic.gaag: Lien vers l'image")</t>
  </si>
  <si>
    <t>=HYPERLINK("https://d33htgqikc2pj4.cloudfront.net/f3782dc4-4b82-4f0f-bd3d-9c20061d38a1.jpeg", "ludovic.gaag: Lien vers l'image")</t>
  </si>
  <si>
    <t>=HYPERLINK("https://d33htgqikc2pj4.cloudfront.net/f5a59e9a-f537-4b30-9006-87fd7004df79.jpeg", "ludovic.gaag: Lien vers l'image")</t>
  </si>
  <si>
    <t>54255/162353</t>
  </si>
  <si>
    <t>Alexy Garreau: POT-54-030-453-1485 / BOIS</t>
  </si>
  <si>
    <t>=HYPERLINK("https://d33htgqikc2pj4.cloudfront.net/edd5bbf6-ecac-43cb-8c94-390c08a873ed.jpeg", "ludovic.gaag: Lien vers l'image")</t>
  </si>
  <si>
    <t>=HYPERLINK("https://d33htgqikc2pj4.cloudfront.net/ef240d5d-eba3-4d04-a474-c53100eb4712.jpeg", "ludovic.gaag: Lien vers l'image")</t>
  </si>
  <si>
    <t>=HYPERLINK("https://d33htgqikc2pj4.cloudfront.net/25cd538a-b459-43a0-878e-27757994d9b5.jpeg", "ludovic.gaag: Lien vers l'image")</t>
  </si>
  <si>
    <t>=HYPERLINK("https://d33htgqikc2pj4.cloudfront.net/c68906a8-9435-4547-b960-4a4745ddf3cc.jpeg", "ludovic.gaag: Lien vers l'image")</t>
  </si>
  <si>
    <t>54255/162263</t>
  </si>
  <si>
    <t>Alexy Garreau: POT-54-030-453-1740 / BOIS</t>
  </si>
  <si>
    <t>=HYPERLINK("https://d33htgqikc2pj4.cloudfront.net/9f1dad72-c9cf-49f1-b3dc-1c4c4a76d3d8.jpeg", "ludovic.gaag: Lien vers l'image")</t>
  </si>
  <si>
    <t>=HYPERLINK("https://d33htgqikc2pj4.cloudfront.net/f21ab154-f1c2-4840-9036-b9a91e439e3d.jpeg", "ludovic.gaag: Lien vers l'image")</t>
  </si>
  <si>
    <t>=HYPERLINK("https://d33htgqikc2pj4.cloudfront.net/d2a64c1d-1df5-4fb1-a00f-7dc750c4065a.jpeg", "ludovic.gaag: Lien vers l'image")</t>
  </si>
  <si>
    <t>=HYPERLINK("https://d33htgqikc2pj4.cloudfront.net/4242c9a9-9a3c-4801-a12e-e6c4b9cca7ee.jpeg", "ludovic.gaag: Lien vers l'image")</t>
  </si>
  <si>
    <t>=HYPERLINK("https://d33htgqikc2pj4.cloudfront.net/a7a0f7e3-4e73-4d8f-ad4e-382fa411ce4b.jpeg", "ludovic.gaag: Lien vers l'image")</t>
  </si>
  <si>
    <t>=HYPERLINK("https://d33htgqikc2pj4.cloudfront.net/df1a3625-d619-4068-915c-4c0bd253eea8.jpeg", "ludovic.gaag: Lien vers l'image")</t>
  </si>
  <si>
    <t>=HYPERLINK("https://d33htgqikc2pj4.cloudfront.net/492ad2f8-299b-459b-a41f-4ef6bf85de28.jpeg", "ludovic.gaag: Lien vers l'image")</t>
  </si>
  <si>
    <t>54209/162277</t>
  </si>
  <si>
    <t>Alexy Garreau: POT-54-030-453-1810 / BOIS</t>
  </si>
  <si>
    <t>=HYPERLINK("https://d33htgqikc2pj4.cloudfront.net/24d4bf32-e884-450b-891a-7c8bf31915ac.jpeg", "ludovic.gaag: Lien vers l'image")</t>
  </si>
  <si>
    <t>=HYPERLINK("https://d33htgqikc2pj4.cloudfront.net/d598fd18-37a5-4c39-9b89-84fee4b9e06e.jpeg", "ludovic.gaag: Lien vers l'image")</t>
  </si>
  <si>
    <t>=HYPERLINK("https://d33htgqikc2pj4.cloudfront.net/bd6dafaf-f6fd-4d54-8a49-3b6185fe835f.jpeg", "ludovic.gaag: Lien vers l'image")</t>
  </si>
  <si>
    <t>=HYPERLINK("https://d33htgqikc2pj4.cloudfront.net/cf2d9245-42ad-41bd-a6ee-700c4c33adc2.jpeg", "ludovic.gaag: Lien vers l'image")</t>
  </si>
  <si>
    <t>54255/162363</t>
  </si>
  <si>
    <t>Alexy Garreau: POT-54-030-453-1435 / BOIS</t>
  </si>
  <si>
    <t>=HYPERLINK("https://d33htgqikc2pj4.cloudfront.net/950ae7af-d495-4076-8497-7c95a4d7a122.jpeg", "ludovic.gaag: Lien vers l'image")</t>
  </si>
  <si>
    <t>=HYPERLINK("https://d33htgqikc2pj4.cloudfront.net/a7102059-0403-497e-81a8-c46c39e49e0e.jpeg", "ludovic.gaag: Lien vers l'image")</t>
  </si>
  <si>
    <t>=HYPERLINK("https://d33htgqikc2pj4.cloudfront.net/8322a9e7-d6b6-4fa8-a531-4095192ad47d.jpeg", "ludovic.gaag: Lien vers l'image")</t>
  </si>
  <si>
    <t>=HYPERLINK("https://d33htgqikc2pj4.cloudfront.net/a19190ca-8bf8-4efb-a12a-75d5d593654f.jpeg", "ludovic.gaag: Lien vers l'image")</t>
  </si>
  <si>
    <t>=HYPERLINK("https://d33htgqikc2pj4.cloudfront.net/6afbc831-1361-41e9-ad94-e35d567f5031.jpeg", "ludovic.gaag: Lien vers l'image")</t>
  </si>
  <si>
    <t>54255/162261</t>
  </si>
  <si>
    <t>Alexy Garreau: POT-54-030-453-1730 / BOIS</t>
  </si>
  <si>
    <t>=HYPERLINK("https://d33htgqikc2pj4.cloudfront.net/5279cc8e-e489-4fb6-929f-2c7ee0acb165.jpeg", "ludovic.gaag: Lien vers l'image")</t>
  </si>
  <si>
    <t>=HYPERLINK("https://d33htgqikc2pj4.cloudfront.net/27e3b8e4-308f-4c51-a5cc-b0a0c119b9fd.jpeg", "ludovic.gaag: Lien vers l'image")</t>
  </si>
  <si>
    <t>=HYPERLINK("https://d33htgqikc2pj4.cloudfront.net/e7249df3-3eac-4ca5-a71c-631016f94a70.jpeg", "ludovic.gaag: Lien vers l'image")</t>
  </si>
  <si>
    <t>=HYPERLINK("https://d33htgqikc2pj4.cloudfront.net/c4c39709-263d-47bc-83e3-476ca5f6f0d7.jpeg", "ludovic.gaag: Lien vers l'image")</t>
  </si>
  <si>
    <t>54209/162273</t>
  </si>
  <si>
    <t>Alexy Garreau: POT-54-030-453-1790 / BOIS</t>
  </si>
  <si>
    <t>=HYPERLINK("https://d33htgqikc2pj4.cloudfront.net/7812bb92-e5a4-4f51-bdcd-b296374305e8.jpeg", "ludovic.gaag: Lien vers l'image")</t>
  </si>
  <si>
    <t>=HYPERLINK("https://d33htgqikc2pj4.cloudfront.net/32a15d37-a52f-4e73-aaa4-c9725396b3a4.jpeg", "ludovic.gaag: Lien vers l'image")</t>
  </si>
  <si>
    <t>=HYPERLINK("https://d33htgqikc2pj4.cloudfront.net/5dc22393-6736-4448-8d86-3b651c3dc022.jpeg", "ludovic.gaag: Lien vers l'image")</t>
  </si>
  <si>
    <t>=HYPERLINK("https://d33htgqikc2pj4.cloudfront.net/ba280e2c-2d40-46a7-aad2-3ce962bd061c.jpeg", "ludovic.gaag: Lien vers l'image")</t>
  </si>
  <si>
    <t>54209/162270</t>
  </si>
  <si>
    <t>Alexy Garreau: POT-54-030-453-1775 / BOIS</t>
  </si>
  <si>
    <t>=HYPERLINK("https://d33htgqikc2pj4.cloudfront.net/003b9c96-6429-4d4d-a274-c5415830c83a.jpeg", "ludovic.gaag: Lien vers l'image")</t>
  </si>
  <si>
    <t>=HYPERLINK("https://d33htgqikc2pj4.cloudfront.net/f44a08fc-f7a5-439d-873b-0063bf6edff9.jpeg", "ludovic.gaag: Lien vers l'image")</t>
  </si>
  <si>
    <t>=HYPERLINK("https://d33htgqikc2pj4.cloudfront.net/65de4b2a-eb63-41fa-aeff-6b676884ecee.jpeg", "ludovic.gaag: Lien vers l'image")</t>
  </si>
  <si>
    <t>=HYPERLINK("https://d33htgqikc2pj4.cloudfront.net/51050bee-6e62-4dd6-b53a-8775762cf71c.jpeg", "ludovic.gaag: Lien vers l'image")</t>
  </si>
  <si>
    <t>54209/162267</t>
  </si>
  <si>
    <t>Alexy Garreau: POT-54-030-453-1760 / BOIS</t>
  </si>
  <si>
    <t>=HYPERLINK("https://d33htgqikc2pj4.cloudfront.net/4c4d00e2-0e75-4328-a36f-84b5506b457d.jpeg", "ludovic.gaag: Lien vers l'image")</t>
  </si>
  <si>
    <t>=HYPERLINK("https://d33htgqikc2pj4.cloudfront.net/0fa6b36e-640e-4e77-9e65-df1aa4ef0470.jpeg", "ludovic.gaag: Lien vers l'image")</t>
  </si>
  <si>
    <t>=HYPERLINK("https://d33htgqikc2pj4.cloudfront.net/532422e7-c28d-40ae-8c5d-8ca8247860ab.jpeg", "ludovic.gaag: Lien vers l'image")</t>
  </si>
  <si>
    <t>=HYPERLINK("https://d33htgqikc2pj4.cloudfront.net/8ace9ecc-a813-416e-ac10-ec2b74ea5a31.jpeg", "ludovic.gaag: Lien vers l'image")</t>
  </si>
  <si>
    <t>POT-54-030-453-1900</t>
  </si>
  <si>
    <t>Alexy Garreau: POT-54-030-453-1900 / BETON</t>
  </si>
  <si>
    <t>=HYPERLINK("https://d33htgqikc2pj4.cloudfront.net/f85c3edd-90eb-41dd-aa22-f647a43129e2.jpeg", "Mounir Saikouk: Lien vers l'image")</t>
  </si>
  <si>
    <t>=HYPERLINK("https://d33htgqikc2pj4.cloudfront.net/d416d5ab-bc1c-4d8e-a53f-7caabdfb68dd.jpeg", "Mounir Saikouk: Lien vers l'image")</t>
  </si>
  <si>
    <t>=HYPERLINK("https://d33htgqikc2pj4.cloudfront.net/ed1c3688-9631-440e-b667-93bf8326ffdf.jpeg", "Mounir Saikouk: Lien vers l'image")</t>
  </si>
  <si>
    <t>=HYPERLINK("https://d33htgqikc2pj4.cloudfront.net/0d01816b-11b4-4e9e-b497-c3479a2d1501.jpeg", "Pouillard Joachim: Lien vers l'image")</t>
  </si>
  <si>
    <t>=HYPERLINK("https://d33htgqikc2pj4.cloudfront.net/09a15574-6ee4-4f94-92ff-685c4f8e082b.jpeg", "Pouillard Joachim: Lien vers l'image")</t>
  </si>
  <si>
    <t>54255/162250</t>
  </si>
  <si>
    <t>Alexy Garreau: POT-54-030-453-1370 / BOIS</t>
  </si>
  <si>
    <t>=HYPERLINK("https://d33htgqikc2pj4.cloudfront.net/76c4a07f-1fee-432f-b91a-c3bacc414df7.jpeg", "ludovic.gaag: Lien vers l'image")</t>
  </si>
  <si>
    <t>=HYPERLINK("https://d33htgqikc2pj4.cloudfront.net/dff4e9d6-d02b-4510-9528-8b9c5f2f2d27.jpeg", "ludovic.gaag: Lien vers l'image")</t>
  </si>
  <si>
    <t>=HYPERLINK("https://d33htgqikc2pj4.cloudfront.net/b59b0990-cf39-401d-bade-f208d12a4bc7.jpeg", "ludovic.gaag: Lien vers l'image")</t>
  </si>
  <si>
    <t>=HYPERLINK("https://d33htgqikc2pj4.cloudfront.net/2b874b81-c6c9-4b25-95a3-4b05df5876b8.jpeg", "ludovic.gaag: Lien vers l'image")</t>
  </si>
  <si>
    <t>54255/162206</t>
  </si>
  <si>
    <t>Alexy Garreau: POT-54-030-453-1145 / BOIS</t>
  </si>
  <si>
    <t>=HYPERLINK("https://d33htgqikc2pj4.cloudfront.net/3fc7ed5b-2a7e-4087-b23e-cc8ad4cb8675.jpeg", "ludovic.gaag: Lien vers l'image")</t>
  </si>
  <si>
    <t>=HYPERLINK("https://d33htgqikc2pj4.cloudfront.net/428ccc81-ab31-4362-8092-2c2a277b30f5.jpeg", "ludovic.gaag: Lien vers l'image")</t>
  </si>
  <si>
    <t>=HYPERLINK("https://d33htgqikc2pj4.cloudfront.net/7d492c9e-2d74-4073-aac9-076f117ba2dd.jpeg", "ludovic.gaag: Lien vers l'image")</t>
  </si>
  <si>
    <t>=HYPERLINK("https://d33htgqikc2pj4.cloudfront.net/8e4a11dc-4032-4412-98c5-6f8cdb41a92f.jpeg", "ludovic.gaag: Lien vers l'image")</t>
  </si>
  <si>
    <t>54255/162230</t>
  </si>
  <si>
    <t>Alexy Garreau: POT-54-030-453-1270 / BOIS</t>
  </si>
  <si>
    <t>=HYPERLINK("https://d33htgqikc2pj4.cloudfront.net/11f162c9-049e-4012-a5c1-51ce11ed9267.jpeg", "ludovic.gaag: Lien vers l'image")</t>
  </si>
  <si>
    <t>=HYPERLINK("https://d33htgqikc2pj4.cloudfront.net/fb90fe7a-d316-4715-adff-1eae5fccbd2d.jpeg", "ludovic.gaag: Lien vers l'image")</t>
  </si>
  <si>
    <t>=HYPERLINK("https://d33htgqikc2pj4.cloudfront.net/840c28d8-c40a-446b-81d3-eb9b50e79f4d.jpeg", "ludovic.gaag: Lien vers l'image")</t>
  </si>
  <si>
    <t>=HYPERLINK("https://d33htgqikc2pj4.cloudfront.net/157d0783-45be-46ca-8987-b7e6d37bd89a.jpeg", "ludovic.gaag: Lien vers l'image")</t>
  </si>
  <si>
    <t>54255/162244</t>
  </si>
  <si>
    <t>Alexy Garreau: POT-54-030-453-1340 / BOIS</t>
  </si>
  <si>
    <t>=HYPERLINK("https://d33htgqikc2pj4.cloudfront.net/e6f74b50-7ac6-4736-858a-853d059be033.jpeg", "ludovic.gaag: Lien vers l'image")</t>
  </si>
  <si>
    <t>=HYPERLINK("https://d33htgqikc2pj4.cloudfront.net/bf9442ac-970f-49bd-b423-fdeb2f5e3c0d.jpeg", "ludovic.gaag: Lien vers l'image")</t>
  </si>
  <si>
    <t>=HYPERLINK("https://d33htgqikc2pj4.cloudfront.net/79e7e7f1-eded-452a-8a7a-027cc8f69f88.jpeg", "ludovic.gaag: Lien vers l'image")</t>
  </si>
  <si>
    <t>=HYPERLINK("https://d33htgqikc2pj4.cloudfront.net/acdea135-5aff-49b9-8357-8ed8489aaa3a.jpeg", "ludovic.gaag: Lien vers l'image")</t>
  </si>
  <si>
    <t>POT-54-030-453-1890</t>
  </si>
  <si>
    <t>Alexy Garreau: POT-54-030-453-1890 / BETON</t>
  </si>
  <si>
    <t>=HYPERLINK("https://d33htgqikc2pj4.cloudfront.net/6dfb6115-d785-423d-953a-8a1478ef8828.jpeg", "Mounir Saikouk: Lien vers l'image")</t>
  </si>
  <si>
    <t>=HYPERLINK("https://d33htgqikc2pj4.cloudfront.net/00f101c7-ca05-4220-835c-be57cf533055.jpeg", "Mounir Saikouk: Lien vers l'image")</t>
  </si>
  <si>
    <t>=HYPERLINK("https://d33htgqikc2pj4.cloudfront.net/17350287-3288-4b28-bf9d-22424c2cd075.jpeg", "Mounir Saikouk: Lien vers l'image")</t>
  </si>
  <si>
    <t>=HYPERLINK("https://d33htgqikc2pj4.cloudfront.net/7884bf55-bb9a-4a3f-9453-4f828964800b.jpeg", "Pouillard Joachim: Lien vers l'image")</t>
  </si>
  <si>
    <t>=HYPERLINK("https://d33htgqikc2pj4.cloudfront.net/03de3cf4-76f2-4fa4-a346-adbaa127bcd3.jpeg", "Pouillard Joachim: Lien vers l'image")</t>
  </si>
  <si>
    <t>=HYPERLINK("https://d33htgqikc2pj4.cloudfront.net/bfd602cb-16be-427d-8503-5dab645bf07d.jpeg", "Pouillard Joachim: Lien vers l'image")</t>
  </si>
  <si>
    <t>54255/162252</t>
  </si>
  <si>
    <t>Alexy Garreau: POT-54-030-453-1380 / BOIS</t>
  </si>
  <si>
    <t>=HYPERLINK("https://d33htgqikc2pj4.cloudfront.net/3d2f06e5-7897-4ca7-b47c-6415a4739d16.jpeg", "ludovic.gaag: Lien vers l'image")</t>
  </si>
  <si>
    <t>=HYPERLINK("https://d33htgqikc2pj4.cloudfront.net/f8d5fb83-5e67-440a-9551-c14a6f348a04.jpeg", "ludovic.gaag: Lien vers l'image")</t>
  </si>
  <si>
    <t>=HYPERLINK("https://d33htgqikc2pj4.cloudfront.net/c36ba6ce-437b-48d1-92a0-16a471854088.jpeg", "ludovic.gaag: Lien vers l'image")</t>
  </si>
  <si>
    <t>=HYPERLINK("https://d33htgqikc2pj4.cloudfront.net/2faa317a-b990-40fe-bc03-a24a8a4a2017.jpeg", "ludovic.gaag: Lien vers l'image")</t>
  </si>
  <si>
    <t>54255/162172</t>
  </si>
  <si>
    <t>Alexy Garreau: POT-54-030-453-1110 / BOIS</t>
  </si>
  <si>
    <t>=HYPERLINK("https://d33htgqikc2pj4.cloudfront.net/5ab3684f-dbb4-439f-aaca-16f90c6d22bb.jpeg", "ludovic.gaag: Lien vers l'image")</t>
  </si>
  <si>
    <t>=HYPERLINK("https://d33htgqikc2pj4.cloudfront.net/42b59544-b08d-4197-be49-d2e670f131f8.jpeg", "ludovic.gaag: Lien vers l'image")</t>
  </si>
  <si>
    <t>=HYPERLINK("https://d33htgqikc2pj4.cloudfront.net/6eadf539-861e-44c6-824c-758ed28eca76.jpeg", "ludovic.gaag: Lien vers l'image")</t>
  </si>
  <si>
    <t>=HYPERLINK("https://d33htgqikc2pj4.cloudfront.net/ee30c50b-2628-48e2-8cf3-30aeaa90fb1c.jpeg", "ludovic.gaag: Lien vers l'image")</t>
  </si>
  <si>
    <t>54255/162253</t>
  </si>
  <si>
    <t>Alexy Garreau: POT-54-030-453-1385 / BOIS</t>
  </si>
  <si>
    <t>=HYPERLINK("https://d33htgqikc2pj4.cloudfront.net/6e983e8b-f44c-435f-82df-76d240233079.jpeg", "ludovic.gaag: Lien vers l'image")</t>
  </si>
  <si>
    <t>=HYPERLINK("https://d33htgqikc2pj4.cloudfront.net/4aecc2a2-0d65-4938-8ce7-45f3781994ee.jpeg", "ludovic.gaag: Lien vers l'image")</t>
  </si>
  <si>
    <t>=HYPERLINK("https://d33htgqikc2pj4.cloudfront.net/50133302-ab1b-443a-ad99-b5561efd0eaf.jpeg", "ludovic.gaag: Lien vers l'image")</t>
  </si>
  <si>
    <t>=HYPERLINK("https://d33htgqikc2pj4.cloudfront.net/0bead667-af5d-41ac-92b8-3496aed9da98.jpeg", "ludovic.gaag: Lien vers l'image")</t>
  </si>
  <si>
    <t>54255/162170</t>
  </si>
  <si>
    <t>Yes: Jonction aéro-souterraine (LUD) - 2018-08-03</t>
  </si>
  <si>
    <t>Alexy Garreau: POT-54-030-453-1095 / BOIS</t>
  </si>
  <si>
    <t>=HYPERLINK("https://d33htgqikc2pj4.cloudfront.net/a296fcc0-6b61-46ad-b36a-5675f7dab075.jpeg", "Mounir Saikouk: Lien vers l'image")</t>
  </si>
  <si>
    <t>=HYPERLINK("https://d33htgqikc2pj4.cloudfront.net/4235952e-34c0-4d07-94fa-95eef1e93f4d.jpeg", "Mounir Saikouk: Lien vers l'image")</t>
  </si>
  <si>
    <t xml:space="preserve">Mounir Saikouk: Manque gaine fendue aéro souterraine </t>
  </si>
  <si>
    <t>=HYPERLINK("https://d33htgqikc2pj4.cloudfront.net/748e925c-4da3-4e08-aa21-d5a872d0a998.jpeg", "ludovic.gaag: Lien vers l'image")</t>
  </si>
  <si>
    <t>=HYPERLINK("https://d33htgqikc2pj4.cloudfront.net/5bddec6a-7c82-4641-b37c-a098532e192a.jpeg", "ludovic.gaag: Lien vers l'image")</t>
  </si>
  <si>
    <t>=HYPERLINK("https://d33htgqikc2pj4.cloudfront.net/a12f7d4b-d402-42b1-99ec-21c511f0fac7.jpeg", "ludovic.gaag: Lien vers l'image")</t>
  </si>
  <si>
    <t>=HYPERLINK("https://d33htgqikc2pj4.cloudfront.net/76195212-c3f7-4c55-8963-562969eea98c.jpeg", "ludovic.gaag: Lien vers l'image")</t>
  </si>
  <si>
    <t>=HYPERLINK("https://d33htgqikc2pj4.cloudfront.net/5b7631e0-af0a-4266-bcee-e336b029a063.jpeg", "ludovic.gaag: Lien vers l'image")</t>
  </si>
  <si>
    <t>54255/162228</t>
  </si>
  <si>
    <t>Alexy Garreau: POT-54-030-453-1260 / BOIS</t>
  </si>
  <si>
    <t>=HYPERLINK("https://d33htgqikc2pj4.cloudfront.net/629c9c7d-0de7-4567-8810-9d87832b386e.jpeg", "ludovic.gaag: Lien vers l'image")</t>
  </si>
  <si>
    <t>=HYPERLINK("https://d33htgqikc2pj4.cloudfront.net/f7797d43-4ba9-42a9-a7ad-837bcfa65e8d.jpeg", "ludovic.gaag: Lien vers l'image")</t>
  </si>
  <si>
    <t>=HYPERLINK("https://d33htgqikc2pj4.cloudfront.net/d84cfe19-89b8-4777-90f7-98f12a1354a8.jpeg", "ludovic.gaag: Lien vers l'image")</t>
  </si>
  <si>
    <t>=HYPERLINK("https://d33htgqikc2pj4.cloudfront.net/e30630b9-31a4-447a-baf6-55b281148564.jpeg", "ludovic.gaag: Lien vers l'image")</t>
  </si>
  <si>
    <t>54255/162203</t>
  </si>
  <si>
    <t>Alexy Garreau: POT-54-030-453-1130 / BOIS</t>
  </si>
  <si>
    <t>=HYPERLINK("https://d33htgqikc2pj4.cloudfront.net/28396360-f0e1-494e-94cb-6a4817dfe62c.jpeg", "ludovic.gaag: Lien vers l'image")</t>
  </si>
  <si>
    <t>=HYPERLINK("https://d33htgqikc2pj4.cloudfront.net/d106c9bc-b694-4314-87cb-3b95b760b6b6.jpeg", "ludovic.gaag: Lien vers l'image")</t>
  </si>
  <si>
    <t>=HYPERLINK("https://d33htgqikc2pj4.cloudfront.net/9ce614ec-311e-4c9c-be8b-e0e7b04de412.jpeg", "ludovic.gaag: Lien vers l'image")</t>
  </si>
  <si>
    <t>=HYPERLINK("https://d33htgqikc2pj4.cloudfront.net/313d7212-b1b0-4921-a229-c59d9b5f4487.jpeg", "ludovic.gaag: Lien vers l'image")</t>
  </si>
  <si>
    <t>Not set: Etiquetage du câble (LUD) - 2018-08-03</t>
  </si>
  <si>
    <t>No: Securité poteau (verticalité) (M) (MSA) - 2018-08-03</t>
  </si>
  <si>
    <t>Alexy Garreau: POT-54-030-453-1100 / BOIS</t>
  </si>
  <si>
    <t>=HYPERLINK("https://d33htgqikc2pj4.cloudfront.net/9b350a10-82d9-4735-a7d0-3b9a56c3bff4.jpeg", "ludovic.gaag: Lien vers l'image")</t>
  </si>
  <si>
    <t>=HYPERLINK("https://d33htgqikc2pj4.cloudfront.net/ce7c4a39-0d02-496b-9537-54e6d66a3fc7.jpeg", "ludovic.gaag: Lien vers l'image")</t>
  </si>
  <si>
    <t>=HYPERLINK("https://d33htgqikc2pj4.cloudfront.net/53858ea0-05fc-4a3c-8f60-d3478d2600ae.jpeg", "ludovic.gaag: Lien vers l'image")</t>
  </si>
  <si>
    <t>=HYPERLINK("https://d33htgqikc2pj4.cloudfront.net/d8bdd9f7-10a3-4047-8799-5713868ff0be.jpeg", "ludovic.gaag: Lien vers l'image")</t>
  </si>
  <si>
    <t>54255/162240</t>
  </si>
  <si>
    <t>Alexy Garreau: POT-54-030-453-1320 / BOIS</t>
  </si>
  <si>
    <t>=HYPERLINK("https://d33htgqikc2pj4.cloudfront.net/a9706afe-98b2-4622-8b6b-b9ea14f97b9a.jpeg", "Mounir Saikouk: Lien vers l'image")</t>
  </si>
  <si>
    <t>=HYPERLINK("https://d33htgqikc2pj4.cloudfront.net/f1f7a152-2079-4fe1-8fd3-76c08a0b7bd2.jpeg", "Mounir Saikouk: Lien vers l'image")</t>
  </si>
  <si>
    <t>=HYPERLINK("https://d33htgqikc2pj4.cloudfront.net/a76ef4e2-8467-467f-ad87-bdc3baf89974.jpeg", "Mounir Saikouk: Lien vers l'image")</t>
  </si>
  <si>
    <t>=HYPERLINK("https://d33htgqikc2pj4.cloudfront.net/e4734137-6770-4edc-9d65-dd8ab1fe56d2.jpeg", "ludovic.gaag: Lien vers l'image")</t>
  </si>
  <si>
    <t>=HYPERLINK("https://d33htgqikc2pj4.cloudfront.net/02edf13a-a974-4492-8bc2-b645f8927382.jpeg", "ludovic.gaag: Lien vers l'image")</t>
  </si>
  <si>
    <t>=HYPERLINK("https://d33htgqikc2pj4.cloudfront.net/2505ad60-dbc0-41e2-b49d-9a4579759409.jpeg", "ludovic.gaag: Lien vers l'image")</t>
  </si>
  <si>
    <t>=HYPERLINK("https://d33htgqikc2pj4.cloudfront.net/55d4b624-97a5-4547-bd03-097e53ee8351.jpeg", "ludovic.gaag: Lien vers l'image")</t>
  </si>
  <si>
    <t>=HYPERLINK("https://d33htgqikc2pj4.cloudfront.net/02ca597b-0ccb-42de-80c3-46eeda8c52fe.jpeg", "ludovic.gaag: Lien vers l'image")</t>
  </si>
  <si>
    <t>54255/162227</t>
  </si>
  <si>
    <t>Alexy Garreau: POT-54-030-453-1255 / BOIS</t>
  </si>
  <si>
    <t>=HYPERLINK("https://d33htgqikc2pj4.cloudfront.net/4ce71c19-98b7-4744-83bb-bbc6d9b535a0.jpeg", "ludovic.gaag: Lien vers l'image")</t>
  </si>
  <si>
    <t>=HYPERLINK("https://d33htgqikc2pj4.cloudfront.net/84be5730-5ee2-4b66-afd5-5036066e5483.jpeg", "ludovic.gaag: Lien vers l'image")</t>
  </si>
  <si>
    <t>=HYPERLINK("https://d33htgqikc2pj4.cloudfront.net/4ee8fed6-5488-4313-a0a9-8eaf16977bfb.jpeg", "ludovic.gaag: Lien vers l'image")</t>
  </si>
  <si>
    <t>=HYPERLINK("https://d33htgqikc2pj4.cloudfront.net/735efeb6-d166-44ef-b0d1-0d3bc36a279f.jpeg", "ludovic.gaag: Lien vers l'image")</t>
  </si>
  <si>
    <t>54255/241909</t>
  </si>
  <si>
    <t>Alexy Garreau: POT-54-030-453-1315 / BOIS</t>
  </si>
  <si>
    <t>=HYPERLINK("https://d33htgqikc2pj4.cloudfront.net/1ece3a54-2b07-44e3-b2f0-c56995b35baf.jpeg", "ludovic.gaag: Lien vers l'image")</t>
  </si>
  <si>
    <t>=HYPERLINK("https://d33htgqikc2pj4.cloudfront.net/9b05ccfe-a680-4f3d-a0e1-c6153408a5a8.jpeg", "ludovic.gaag: Lien vers l'image")</t>
  </si>
  <si>
    <t>=HYPERLINK("https://d33htgqikc2pj4.cloudfront.net/f1ffa8a1-3dbd-40a2-89db-7b8a768f3469.jpeg", "ludovic.gaag: Lien vers l'image")</t>
  </si>
  <si>
    <t>=HYPERLINK("https://d33htgqikc2pj4.cloudfront.net/a177abe1-47c3-44a0-b8df-1c9d0e7572e2.jpeg", "ludovic.gaag: Lien vers l'image")</t>
  </si>
  <si>
    <t>54255/162223</t>
  </si>
  <si>
    <t>Alexy Garreau: POT-54-030-453-1235 / BOIS</t>
  </si>
  <si>
    <t>=HYPERLINK("https://d33htgqikc2pj4.cloudfront.net/c3f48358-426e-4f36-8eff-af56012ad375.jpeg", "ludovic.gaag: Lien vers l'image")</t>
  </si>
  <si>
    <t>=HYPERLINK("https://d33htgqikc2pj4.cloudfront.net/6352c6cf-61a5-4df8-b007-425887389724.jpeg", "ludovic.gaag: Lien vers l'image")</t>
  </si>
  <si>
    <t>=HYPERLINK("https://d33htgqikc2pj4.cloudfront.net/a71d0bcb-d93c-4570-a371-b0aa8b470143.jpeg", "ludovic.gaag: Lien vers l'image")</t>
  </si>
  <si>
    <t>=HYPERLINK("https://d33htgqikc2pj4.cloudfront.net/c3f28f3e-1149-42cb-a4b5-1923bee6d915.jpeg", "ludovic.gaag: Lien vers l'image")</t>
  </si>
  <si>
    <t>54255/162218</t>
  </si>
  <si>
    <t>Alexy Garreau: POT-54-030-453-1205 / BOIS</t>
  </si>
  <si>
    <t>=HYPERLINK("https://d33htgqikc2pj4.cloudfront.net/049e4cee-e2ee-4306-ae9c-d7815bbbfb99.jpeg", "Mounir Saikouk: Lien vers l'image")</t>
  </si>
  <si>
    <t>=HYPERLINK("https://d33htgqikc2pj4.cloudfront.net/a4bb349c-a9c6-405d-bf5e-b7c1868c8cd5.jpeg", "ludovic.gaag: Lien vers l'image")</t>
  </si>
  <si>
    <t>=HYPERLINK("https://d33htgqikc2pj4.cloudfront.net/f8fbf8b5-573b-4f1b-b44b-6bcd56dab0e6.jpeg", "ludovic.gaag: Lien vers l'image")</t>
  </si>
  <si>
    <t>=HYPERLINK("https://d33htgqikc2pj4.cloudfront.net/acb649a9-f01a-42f9-a16f-25884431cc80.jpeg", "ludovic.gaag: Lien vers l'image")</t>
  </si>
  <si>
    <t>=HYPERLINK("https://d33htgqikc2pj4.cloudfront.net/4f342923-bdda-450d-a3e9-62c9ec37ee5b.jpeg", "ludovic.gaag: Lien vers l'image")</t>
  </si>
  <si>
    <t>54255/162219</t>
  </si>
  <si>
    <t>Alexy Garreau: POT-54-030-453-1210 / BOIS</t>
  </si>
  <si>
    <t>=HYPERLINK("https://d33htgqikc2pj4.cloudfront.net/236df51c-9762-46b7-b4fc-8d6cf508fb55.jpeg", "Mounir Saikouk: Lien vers l'image")</t>
  </si>
  <si>
    <t>=HYPERLINK("https://d33htgqikc2pj4.cloudfront.net/cfdebc4c-608c-46d7-8ee1-df0799e5e029.jpeg", "ludovic.gaag: Lien vers l'image")</t>
  </si>
  <si>
    <t>=HYPERLINK("https://d33htgqikc2pj4.cloudfront.net/d2ec0138-c5ba-46e1-be99-924fd428998b.jpeg", "ludovic.gaag: Lien vers l'image")</t>
  </si>
  <si>
    <t>=HYPERLINK("https://d33htgqikc2pj4.cloudfront.net/39fe97ea-d65a-4d66-bf71-ee219391f3f1.jpeg", "ludovic.gaag: Lien vers l'image")</t>
  </si>
  <si>
    <t>=HYPERLINK("https://d33htgqikc2pj4.cloudfront.net/83004467-5b66-4dc7-84ab-91f6e26680ad.jpeg", "ludovic.gaag: Lien vers l'image")</t>
  </si>
  <si>
    <t>54255/162213</t>
  </si>
  <si>
    <t>Alexy Garreau: POT-54-030-453-1180 / BOIS</t>
  </si>
  <si>
    <t>=HYPERLINK("https://d33htgqikc2pj4.cloudfront.net/b24d1efe-2883-4785-abdf-3ee25f57a4c5.jpeg", "ludovic.gaag: Lien vers l'image")</t>
  </si>
  <si>
    <t>=HYPERLINK("https://d33htgqikc2pj4.cloudfront.net/1a3fdc6c-4363-472d-b8d2-db048bf44f4d.jpeg", "ludovic.gaag: Lien vers l'image")</t>
  </si>
  <si>
    <t>=HYPERLINK("https://d33htgqikc2pj4.cloudfront.net/9ce4df4b-9bb9-4a28-b72c-fbe1c05e9368.jpeg", "ludovic.gaag: Lien vers l'image")</t>
  </si>
  <si>
    <t>=HYPERLINK("https://d33htgqikc2pj4.cloudfront.net/0ecb2e1f-42d0-4659-80e7-9e238cf3fd09.jpeg", "ludovic.gaag: Lien vers l'image")</t>
  </si>
  <si>
    <t>54255/162210</t>
  </si>
  <si>
    <t>Alexy Garreau: POT-54-030-453-1165 / BOIS</t>
  </si>
  <si>
    <t>=HYPERLINK("https://d33htgqikc2pj4.cloudfront.net/bf0376d6-c372-4ed3-9494-27d2a6b3604a.jpeg", "ludovic.gaag: Lien vers l'image")</t>
  </si>
  <si>
    <t>=HYPERLINK("https://d33htgqikc2pj4.cloudfront.net/17b7738b-8483-4ab4-ac33-b02fac584339.jpeg", "ludovic.gaag: Lien vers l'image")</t>
  </si>
  <si>
    <t>=HYPERLINK("https://d33htgqikc2pj4.cloudfront.net/8e0c1ba8-797e-476a-884f-4007f7400aa6.jpeg", "ludovic.gaag: Lien vers l'image")</t>
  </si>
  <si>
    <t>=HYPERLINK("https://d33htgqikc2pj4.cloudfront.net/e187408a-4e2a-4e0a-aa35-5d7dedf85d48.jpeg", "ludovic.gaag: Lien vers l'image")</t>
  </si>
  <si>
    <t>=HYPERLINK("https://d33htgqikc2pj4.cloudfront.net/61db1c74-c4e6-4f4a-88a5-e3b6aed20f14.jpeg", "ludovic.gaag: Lien vers l'image")</t>
  </si>
  <si>
    <t>=HYPERLINK("https://d33htgqikc2pj4.cloudfront.net/65a8b235-d4d2-437c-a137-67d4722d9a7d.jpeg", "ludovic.gaag: Lien vers l'image")</t>
  </si>
  <si>
    <t>54255/162365</t>
  </si>
  <si>
    <t>Alexy Garreau: POT-54-030-453-1425 / BOIS</t>
  </si>
  <si>
    <t>=HYPERLINK("https://d33htgqikc2pj4.cloudfront.net/4d4a1518-09b0-400c-afd5-80cdbc2b3a81.jpeg", "ludovic.gaag: Lien vers l'image")</t>
  </si>
  <si>
    <t>=HYPERLINK("https://d33htgqikc2pj4.cloudfront.net/96f39c51-9d68-4793-9356-9155dc76cdc9.jpeg", "ludovic.gaag: Lien vers l'image")</t>
  </si>
  <si>
    <t>=HYPERLINK("https://d33htgqikc2pj4.cloudfront.net/27f0f218-8cf3-42f8-aef2-34b3858a112a.jpeg", "ludovic.gaag: Lien vers l'image")</t>
  </si>
  <si>
    <t>=HYPERLINK("https://d33htgqikc2pj4.cloudfront.net/d5a275cf-9136-4fad-927e-070f96918600.jpeg", "ludovic.gaag: Lien vers l'image")</t>
  </si>
  <si>
    <t>54255/162357</t>
  </si>
  <si>
    <t>Alexy Garreau: POT-54-030-453-1465 / BOIS</t>
  </si>
  <si>
    <t>=HYPERLINK("https://d33htgqikc2pj4.cloudfront.net/8b2db1b0-5b5c-4154-9577-080494be1955.jpeg", "ludovic.gaag: Lien vers l'image")</t>
  </si>
  <si>
    <t>=HYPERLINK("https://d33htgqikc2pj4.cloudfront.net/a1f6b375-2c48-470b-b25b-223d7cfdb01e.jpeg", "ludovic.gaag: Lien vers l'image")</t>
  </si>
  <si>
    <t>=HYPERLINK("https://d33htgqikc2pj4.cloudfront.net/9cd3919e-4f50-4246-bdd0-e8c82c4a0173.jpeg", "ludovic.gaag: Lien vers l'image")</t>
  </si>
  <si>
    <t>=HYPERLINK("https://d33htgqikc2pj4.cloudfront.net/2067f2eb-4a06-4a4b-98b7-8d6bef31b191.jpeg", "ludovic.gaag: Lien vers l'image")</t>
  </si>
  <si>
    <t>54255/162216</t>
  </si>
  <si>
    <t>Alexy Garreau: POT-54-030-453-1195 / BOIS</t>
  </si>
  <si>
    <t>=HYPERLINK("https://d33htgqikc2pj4.cloudfront.net/98c10125-df73-4e15-91b4-9eaa504b8182.jpeg", "Mounir Saikouk: Lien vers l'image")</t>
  </si>
  <si>
    <t>=HYPERLINK("https://d33htgqikc2pj4.cloudfront.net/9178dd81-ff6d-4c1d-b6e0-4cf717b8b8b2.jpeg", "ludovic.gaag: Lien vers l'image")</t>
  </si>
  <si>
    <t>=HYPERLINK("https://d33htgqikc2pj4.cloudfront.net/317b922c-3e6b-479d-87ab-e2b59b120841.jpeg", "ludovic.gaag: Lien vers l'image")</t>
  </si>
  <si>
    <t>=HYPERLINK("https://d33htgqikc2pj4.cloudfront.net/9d35e0e9-3d56-4a68-996a-ac8ed1d0cf1e.jpeg", "ludovic.gaag: Lien vers l'image")</t>
  </si>
  <si>
    <t>=HYPERLINK("https://d33htgqikc2pj4.cloudfront.net/3163215b-20ea-407f-87e1-a90bfe06b421.jpeg", "ludovic.gaag: Lien vers l'image")</t>
  </si>
  <si>
    <t>54255/162205</t>
  </si>
  <si>
    <t>Alexy Garreau: POT-54-030-453-1140 / BOIS</t>
  </si>
  <si>
    <t>=HYPERLINK("https://d33htgqikc2pj4.cloudfront.net/93f81a89-0f95-487a-b081-2ceb8b7c4112.jpeg", "ludovic.gaag: Lien vers l'image")</t>
  </si>
  <si>
    <t>=HYPERLINK("https://d33htgqikc2pj4.cloudfront.net/d98bdde8-ae76-4db0-9a47-33e5d591f959.jpeg", "ludovic.gaag: Lien vers l'image")</t>
  </si>
  <si>
    <t>=HYPERLINK("https://d33htgqikc2pj4.cloudfront.net/547869a4-40d3-4c3b-a199-e810683bb089.jpeg", "ludovic.gaag: Lien vers l'image")</t>
  </si>
  <si>
    <t>=HYPERLINK("https://d33htgqikc2pj4.cloudfront.net/8f09fbb3-88cc-42f9-b210-9b97d64547c7.jpeg", "ludovic.gaag: Lien vers l'image")</t>
  </si>
  <si>
    <t>54255/162208</t>
  </si>
  <si>
    <t>Alexy Garreau: POT-54-030-453-1155 / BOIS</t>
  </si>
  <si>
    <t>=HYPERLINK("https://d33htgqikc2pj4.cloudfront.net/e011dede-599c-4b28-af5e-2916cc59e38b.jpeg", "ludovic.gaag: Lien vers l'image")</t>
  </si>
  <si>
    <t>=HYPERLINK("https://d33htgqikc2pj4.cloudfront.net/def42294-bb92-415b-98c1-0d066f5eacb5.jpeg", "ludovic.gaag: Lien vers l'image")</t>
  </si>
  <si>
    <t>=HYPERLINK("https://d33htgqikc2pj4.cloudfront.net/e35ffa33-4e3f-4805-b708-b731b41d68a4.jpeg", "ludovic.gaag: Lien vers l'image")</t>
  </si>
  <si>
    <t>=HYPERLINK("https://d33htgqikc2pj4.cloudfront.net/9f2495ad-6520-4928-bd2c-98932b25a3eb.jpeg", "ludovic.gaag: Lien vers l'image")</t>
  </si>
  <si>
    <t>54255/162217</t>
  </si>
  <si>
    <t>Alexy Garreau: POT-54-030-453-1200 / BOIS</t>
  </si>
  <si>
    <t>=HYPERLINK("https://d33htgqikc2pj4.cloudfront.net/b7a1d36c-a2f4-46ce-9a87-8a1af9da5392.jpeg", "Mounir Saikouk: Lien vers l'image")</t>
  </si>
  <si>
    <t>=HYPERLINK("https://d33htgqikc2pj4.cloudfront.net/863f8657-abbe-4bc5-8bcc-ac30c9d77640.jpeg", "ludovic.gaag: Lien vers l'image")</t>
  </si>
  <si>
    <t>=HYPERLINK("https://d33htgqikc2pj4.cloudfront.net/5957791d-c256-493f-aeff-7cf2cae77b48.jpeg", "ludovic.gaag: Lien vers l'image")</t>
  </si>
  <si>
    <t>=HYPERLINK("https://d33htgqikc2pj4.cloudfront.net/c94406ab-d4e9-433d-9708-56b9e3df61c4.jpeg", "ludovic.gaag: Lien vers l'image")</t>
  </si>
  <si>
    <t>=HYPERLINK("https://d33htgqikc2pj4.cloudfront.net/14082e02-dc35-4bed-93dc-7882f1ce3958.jpeg", "ludovic.gaag: Lien vers l'image")</t>
  </si>
  <si>
    <t>54255/162258</t>
  </si>
  <si>
    <t>Yes: Etiquetage du câble (LUD) - 2018-07-10</t>
  </si>
  <si>
    <t>Yes: Etiquetage du PBO (LUD) - 2018-07-10</t>
  </si>
  <si>
    <t>Alexy Garreau: POT-54-030-453-1410 / BOIS</t>
  </si>
  <si>
    <t>=HYPERLINK("https://d33htgqikc2pj4.cloudfront.net/812a2de0-fd16-4615-abab-b62f52010e08.jpeg", "Mounir Saikouk: Lien vers l'image")</t>
  </si>
  <si>
    <t>=HYPERLINK("https://d33htgqikc2pj4.cloudfront.net/74bb7760-be90-474f-9a04-5a8745c2eb9f.jpeg", "Mounir Saikouk: Lien vers l'image")</t>
  </si>
  <si>
    <t>=HYPERLINK("https://d33htgqikc2pj4.cloudfront.net/qvHDimMUqxZcQnsj/bf5e7376-b6a7-44b8-93c2-e66d32779f00.jpeg", "Pouillard Joachim: Lien vers l'image")</t>
  </si>
  <si>
    <t>=HYPERLINK("https://d33htgqikc2pj4.cloudfront.net/195cd507-d3c2-4914-a748-08548eaf263a.jpeg", "ludovic.gaag: Lien vers l'image")</t>
  </si>
  <si>
    <t>=HYPERLINK("https://d33htgqikc2pj4.cloudfront.net/1cc91e06-695f-481c-aaaf-aaba98065510.jpeg", "ludovic.gaag: Lien vers l'image")</t>
  </si>
  <si>
    <t>=HYPERLINK("https://d33htgqikc2pj4.cloudfront.net/c8144a20-3875-4f51-8de7-19d22faeffcb.jpeg", "ludovic.gaag: Lien vers l'image")</t>
  </si>
  <si>
    <t>=HYPERLINK("https://d33htgqikc2pj4.cloudfront.net/fe185c6d-4ecd-4a65-80e4-d0f575dbb52e.jpeg", "ludovic.gaag: Lien vers l'image")</t>
  </si>
  <si>
    <t>=HYPERLINK("https://d33htgqikc2pj4.cloudfront.net/55f683d9-15f4-4370-bced-296ca2658c59.jpeg", "ludovic.gaag: Lien vers l'image")</t>
  </si>
  <si>
    <t>54209/162269</t>
  </si>
  <si>
    <t>Alexy Garreau: POT-54-030-453-1770 / BOIS</t>
  </si>
  <si>
    <t>=HYPERLINK("https://d33htgqikc2pj4.cloudfront.net/a6fe6daa-af58-46a6-a89d-072de91b5baa.jpeg", "ludovic.gaag: Lien vers l'image")</t>
  </si>
  <si>
    <t>=HYPERLINK("https://d33htgqikc2pj4.cloudfront.net/3c519fc4-0378-4e85-aa1d-3bf4dacd145b.jpeg", "ludovic.gaag: Lien vers l'image")</t>
  </si>
  <si>
    <t>=HYPERLINK("https://d33htgqikc2pj4.cloudfront.net/1c33f462-e55b-4e60-8f22-6b6fec152b04.jpeg", "ludovic.gaag: Lien vers l'image")</t>
  </si>
  <si>
    <t>=HYPERLINK("https://d33htgqikc2pj4.cloudfront.net/39dfb7a8-b43c-43c9-8cf5-03025d624687.jpeg", "ludovic.gaag: Lien vers l'image")</t>
  </si>
  <si>
    <t>=HYPERLINK("https://d33htgqikc2pj4.cloudfront.net/264233e5-dcc1-4ee8-9d01-26924770824a.jpeg", "ludovic.gaag: Lien vers l'image")</t>
  </si>
  <si>
    <t>54209/162278</t>
  </si>
  <si>
    <t>Alexy Garreau: POT-54-030-453-1815 / BOIS</t>
  </si>
  <si>
    <t>=HYPERLINK("https://d33htgqikc2pj4.cloudfront.net/437e4730-4369-4d56-a118-365623320095.jpeg", "ludovic.gaag: Lien vers l'image")</t>
  </si>
  <si>
    <t>=HYPERLINK("https://d33htgqikc2pj4.cloudfront.net/ca54e069-83aa-42e4-83be-8e8d791cdadc.jpeg", "ludovic.gaag: Lien vers l'image")</t>
  </si>
  <si>
    <t>=HYPERLINK("https://d33htgqikc2pj4.cloudfront.net/af44aaea-613b-47c8-8cbc-3e06b4eb78be.jpeg", "ludovic.gaag: Lien vers l'image")</t>
  </si>
  <si>
    <t>=HYPERLINK("https://d33htgqikc2pj4.cloudfront.net/fcac0e5f-4004-4e29-aac6-00fcab68f007.jpeg", "ludovic.gaag: Lien vers l'image")</t>
  </si>
  <si>
    <t>54386/162328</t>
  </si>
  <si>
    <t>Alexy Garreau: POT-54-030-453-1610 / BOIS</t>
  </si>
  <si>
    <t>=HYPERLINK("https://d33htgqikc2pj4.cloudfront.net/d0d84752-40ba-4a4c-9c41-fb1a47371476.jpeg", "ludovic.gaag: Lien vers l'image")</t>
  </si>
  <si>
    <t>=HYPERLINK("https://d33htgqikc2pj4.cloudfront.net/4f2ab656-2031-47cc-b8c5-62cf28cedb44.jpeg", "ludovic.gaag: Lien vers l'image")</t>
  </si>
  <si>
    <t>=HYPERLINK("https://d33htgqikc2pj4.cloudfront.net/066305d7-19fc-4546-95df-b160218fabbf.jpeg", "ludovic.gaag: Lien vers l'image")</t>
  </si>
  <si>
    <t>=HYPERLINK("https://d33htgqikc2pj4.cloudfront.net/aa09a4af-2d20-4195-8a47-3f6ab821e4e1.jpeg", "ludovic.gaag: Lien vers l'image")</t>
  </si>
  <si>
    <t>=HYPERLINK("https://d33htgqikc2pj4.cloudfront.net/3ab0a44a-82bf-4603-8b63-447f3527b0e2.jpeg", "ludovic.gaag: Lien vers l'image")</t>
  </si>
  <si>
    <t>=HYPERLINK("https://d33htgqikc2pj4.cloudfront.net/481b3f53-9bdd-4559-862f-666b07ec554b.jpeg", "ludovic.gaag: Lien vers l'image")</t>
  </si>
  <si>
    <t>=HYPERLINK("https://d33htgqikc2pj4.cloudfront.net/d6f5abd2-8bbc-4e65-8978-58b5d6299b89.jpeg", "ludovic.gaag: Lien vers l'image")</t>
  </si>
  <si>
    <t>54386/162333</t>
  </si>
  <si>
    <t>Alexy Garreau: POT-54-030-453-1585 / BOIS</t>
  </si>
  <si>
    <t>=HYPERLINK("https://d33htgqikc2pj4.cloudfront.net/3f062515-bf00-4621-b224-2aaaa7dd9c7a.jpeg", "ludovic.gaag: Lien vers l'image")</t>
  </si>
  <si>
    <t>=HYPERLINK("https://d33htgqikc2pj4.cloudfront.net/13be37ab-c488-4154-a270-9358f54c58ea.jpeg", "ludovic.gaag: Lien vers l'image")</t>
  </si>
  <si>
    <t>=HYPERLINK("https://d33htgqikc2pj4.cloudfront.net/49ff5371-8f64-4cbc-b684-0b11b3056ec5.jpeg", "ludovic.gaag: Lien vers l'image")</t>
  </si>
  <si>
    <t>=HYPERLINK("https://d33htgqikc2pj4.cloudfront.net/a125069b-ccbf-425d-b5e8-7d08dd8e9eee.jpeg", "ludovic.gaag: Lien vers l'image")</t>
  </si>
  <si>
    <t>=HYPERLINK("https://d33htgqikc2pj4.cloudfront.net/fa5b98e8-19c0-456f-9ba7-89536c3c2043.jpeg", "ludovic.gaag: Lien vers l'image")</t>
  </si>
  <si>
    <t>54209/162284</t>
  </si>
  <si>
    <t>Not set: Jonction aéro-souterraine (PLH) - 2018-07-10</t>
  </si>
  <si>
    <t>Alexy Garreau: POT-54-030-453-1845 / BOIS</t>
  </si>
  <si>
    <t>=HYPERLINK("https://d33htgqikc2pj4.cloudfront.net/b7cee073-a4a3-41a4-8841-2debefc48f10.jpeg", "ludovic.gaag: Lien vers l'image")</t>
  </si>
  <si>
    <t>=HYPERLINK("https://d33htgqikc2pj4.cloudfront.net/44e2dfde-8119-42a7-aa5b-6f5f918b19b0.jpeg", "ludovic.gaag: Lien vers l'image")</t>
  </si>
  <si>
    <t>=HYPERLINK("https://d33htgqikc2pj4.cloudfront.net/fd8fa952-3c16-4c3d-a7e7-f8cd7179aa1b.jpeg", "ludovic.gaag: Lien vers l'image")</t>
  </si>
  <si>
    <t>=HYPERLINK("https://d33htgqikc2pj4.cloudfront.net/a21ddfc0-1e78-46d6-b493-cbcf8dd35cf6.jpeg", "ludovic.gaag: Lien vers l'image")</t>
  </si>
  <si>
    <t>54386/162337</t>
  </si>
  <si>
    <t>Alexy Garreau: POT-54-030-453-1565 / BOIS</t>
  </si>
  <si>
    <t>=HYPERLINK("https://d33htgqikc2pj4.cloudfront.net/dd8617b5-9fe3-4ec3-bd3b-98389489bb86.jpeg", "ludovic.gaag: Lien vers l'image")</t>
  </si>
  <si>
    <t>=HYPERLINK("https://d33htgqikc2pj4.cloudfront.net/18097947-459f-4d88-901f-00d287f13cf3.jpeg", "ludovic.gaag: Lien vers l'image")</t>
  </si>
  <si>
    <t>=HYPERLINK("https://d33htgqikc2pj4.cloudfront.net/f2103bcf-cff6-484e-9b82-6ff28490fded.jpeg", "ludovic.gaag: Lien vers l'image")</t>
  </si>
  <si>
    <t>=HYPERLINK("https://d33htgqikc2pj4.cloudfront.net/4654259e-e13c-44d6-81ce-14eb90b6d5fe.jpeg", "ludovic.gaag: Lien vers l'image")</t>
  </si>
  <si>
    <t>=HYPERLINK("https://d33htgqikc2pj4.cloudfront.net/0489711c-58dc-404d-be05-40a65034697a.jpeg", "ludovic.gaag: Lien vers l'image")</t>
  </si>
  <si>
    <t>=HYPERLINK("https://d33htgqikc2pj4.cloudfront.net/48d02fe3-e5e2-45bd-9aba-d299f4e54150.jpeg", "ludovic.gaag: Lien vers l'image")</t>
  </si>
  <si>
    <t>=HYPERLINK("https://d33htgqikc2pj4.cloudfront.net/5ea39a23-c10a-4c18-8e7e-f7123c9d550d.jpeg", "ludovic.gaag: Lien vers l'image")</t>
  </si>
  <si>
    <t>CHA-54-030-453-0025</t>
  </si>
  <si>
    <t>Chambre LOSANGE</t>
  </si>
  <si>
    <t>joachim.pouillard@circet.fr</t>
  </si>
  <si>
    <t>Not set: Propreté extérieure (AGA) - 2018-08-03</t>
  </si>
  <si>
    <t>Not set: Scellement du cadre (AGA) - 2018-08-03</t>
  </si>
  <si>
    <t>Not set: Tampons (M) (AGA) - 2018-08-03</t>
  </si>
  <si>
    <t>No: Mise à la côte (AGA) - 2018-08-03</t>
  </si>
  <si>
    <t>Not set: Masque de la chambre (AGA) - 2018-08-03</t>
  </si>
  <si>
    <t>Not set: Alignement/Découpe fourreaux (AGA) - 2018-08-03</t>
  </si>
  <si>
    <t>Not set: Obturation des fourreaux (AGA) - 2018-08-03</t>
  </si>
  <si>
    <t>No: Gaine fendue (MSA) - 2018-08-03</t>
  </si>
  <si>
    <t>Not set: Sous tubage (AGA) - 2018-08-03</t>
  </si>
  <si>
    <t>Not set: Blocage sous tubage (AGA) - 2018-08-03</t>
  </si>
  <si>
    <t>Not set: Fixation du love / câbles (MSA) - 2018-08-03</t>
  </si>
  <si>
    <t>Not set: Fixation de la BPE (MSA) - 2018-08-03</t>
  </si>
  <si>
    <t>Not set: Etiquette BPE (MSA) - 2018-08-03</t>
  </si>
  <si>
    <t>No: Etiquettes câbles (AGA) - 2018-08-03</t>
  </si>
  <si>
    <t>Not set: Propreté de la chambre (AGA) - 2018-08-03</t>
  </si>
  <si>
    <t>Alexy Garreau: CHA-54-030-453-0025 / L5T</t>
  </si>
  <si>
    <t>Alexy Garreau: Catégorie changée pour Chambre LOSANGE</t>
  </si>
  <si>
    <t>=HYPERLINK("https://d33htgqikc2pj4.cloudfront.net/18a8f1a8-d135-4e72-b76e-e8806ed47d6f.jpeg", "Alexy Garreau: Lien vers l'image")</t>
  </si>
  <si>
    <t>=HYPERLINK("https://d33htgqikc2pj4.cloudfront.net/4a3279e1-4167-48f3-91ae-d9b32dde1e32.jpeg", "Alexy Garreau: Lien vers l'image")</t>
  </si>
  <si>
    <t>=HYPERLINK("https://d33htgqikc2pj4.cloudfront.net/9a4ab7ca-4c6f-492b-82d5-d2cb15ba2ec0.jpeg", "Alexy Garreau: Lien vers l'image")</t>
  </si>
  <si>
    <t>=HYPERLINK("https://d33htgqikc2pj4.cloudfront.net/86874c26-d479-470d-b33a-faf0504eee55.jpeg", "Alexy Garreau: Lien vers l'image")</t>
  </si>
  <si>
    <t>Alexy Garreau: Supprimé commentaire - "Boîte non posée"</t>
  </si>
  <si>
    <t>Alexy Garreau: Enrobé non réalisé</t>
  </si>
  <si>
    <t xml:space="preserve">Alexy Garreau: Boîte non raccordé </t>
  </si>
  <si>
    <t>Mounir Saikouk: Catégorie changée pour LOSANGE</t>
  </si>
  <si>
    <t>Mounir Saikouk: Catégorie changée pour Chambre LOSANGE</t>
  </si>
  <si>
    <t>Mounir Saikouk: Commentaire édité - "Enrouler non réalisé..."</t>
  </si>
  <si>
    <t xml:space="preserve">Mounir Saikouk: Boîte raccordé </t>
  </si>
  <si>
    <t>CHA-54-030-455-0005</t>
  </si>
  <si>
    <t>Not set: Mise à la côte (AGA) - 2018-08-03</t>
  </si>
  <si>
    <t>No: Obturation des fourreaux (AGA) - 2018-08-03</t>
  </si>
  <si>
    <t>No: Gaine fendue (AGA) - 2018-08-03</t>
  </si>
  <si>
    <t>Not set: Fixation du love / câbles (AGA) - 2018-08-03</t>
  </si>
  <si>
    <t>Not set: Fixation de la BPE (AGA) - 2018-08-03</t>
  </si>
  <si>
    <t>Not set: Etiquette BPE (AGA) - 2018-08-03</t>
  </si>
  <si>
    <t>No: Propreté de la chambre (AGA) - 2018-08-03</t>
  </si>
  <si>
    <t>Alexy Garreau: CHA-54-030-455-0005 / L5T</t>
  </si>
  <si>
    <t>Alexy Garreau: Catégorie changée pour PC_NRO</t>
  </si>
  <si>
    <t>=HYPERLINK("https://d33htgqikc2pj4.cloudfront.net/75b2e52c-33c0-4e5e-8c16-f6f11a9f3964.jpeg", "Mounir Saikouk: Lien vers l'image")</t>
  </si>
  <si>
    <t>=HYPERLINK("https://d33htgqikc2pj4.cloudfront.net/afdc2de6-2a80-4305-a407-32d39cc58dea.jpeg", "Mounir Saikouk: Lien vers l'image")</t>
  </si>
  <si>
    <t>=HYPERLINK("https://d33htgqikc2pj4.cloudfront.net/cb956a3e-9226-4ded-8759-2ae2eeddb454.jpeg", "Mounir Saikouk: Lien vers l'image")</t>
  </si>
  <si>
    <t>=HYPERLINK("https://d33htgqikc2pj4.cloudfront.net/8d3f2dc9-24c0-4738-92c5-55e1865a6c4d.jpeg", "Mounir Saikouk: Lien vers l'image")</t>
  </si>
  <si>
    <t>=HYPERLINK("https://d33htgqikc2pj4.cloudfront.net/b5359185-e7d6-477d-8a83-62b36903bbd6.jpeg", "Alexy Garreau: Lien vers l'image")</t>
  </si>
  <si>
    <t>=HYPERLINK("https://d33htgqikc2pj4.cloudfront.net/359c8dfa-5b2c-46e3-ba77-77b90f064a0e.jpeg", "Alexy Garreau: Lien vers l'image")</t>
  </si>
  <si>
    <t>=HYPERLINK("https://d33htgqikc2pj4.cloudfront.net/928d4bbf-4455-4cd3-bd7a-3b02932af3ce.jpeg", "Alexy Garreau: Lien vers l'image")</t>
  </si>
  <si>
    <t>=HYPERLINK("https://d33htgqikc2pj4.cloudfront.net/e221a78c-257b-40f8-a1df-8d3e8e3715ac.jpeg", "Alexy Garreau: Lien vers l'image")</t>
  </si>
  <si>
    <t>Alexy Garreau: Priorité changée pour priorité 3</t>
  </si>
  <si>
    <t>CHA-54-030-453-1025</t>
  </si>
  <si>
    <t>No: Alignement/Découpe fourreaux (MSA) - 2018-08-03</t>
  </si>
  <si>
    <t>Not set: Gaine fendue (MSA) - 2018-08-03</t>
  </si>
  <si>
    <t>Not set: Blocage sous tubage (MSA) - 2018-08-03</t>
  </si>
  <si>
    <t>No: Etiquette BPE (MSA) - 2018-08-03</t>
  </si>
  <si>
    <t>No: Etiquettes câbles (MSA) - 2018-08-03</t>
  </si>
  <si>
    <t>Alexy Garreau: CHA-54-030-453-1025 / L2T</t>
  </si>
  <si>
    <t>=HYPERLINK("https://d33htgqikc2pj4.cloudfront.net/4f69be22-eb63-4e2d-a138-d182c92e3d00.jpeg", "Mounir Saikouk: Lien vers l'image")</t>
  </si>
  <si>
    <t>=HYPERLINK("https://d33htgqikc2pj4.cloudfront.net/7f0e5b0c-356d-48d2-8361-224175320276.jpeg", "Mounir Saikouk: Lien vers l'image")</t>
  </si>
  <si>
    <t>=HYPERLINK("https://d33htgqikc2pj4.cloudfront.net/e3b3b91b-ace6-45f1-99a9-9a03b9d64d32.jpeg", "Mounir Saikouk: Lien vers l'image")</t>
  </si>
  <si>
    <t>Mounir Saikouk: Chambre déplacé, manque boite</t>
  </si>
  <si>
    <t xml:space="preserve">Mounir Saikouk: Chambre L3T posé au lieu de L2T pas de FAC </t>
  </si>
  <si>
    <t xml:space="preserve">Mounir Saikouk: Boîte posé pas de FAC </t>
  </si>
  <si>
    <t>=HYPERLINK("https://d33htgqikc2pj4.cloudfront.net/fd344e02-9e38-400a-b09e-a17d9d665dd7.jpeg", "Mounir Saikouk: Lien vers l'image")</t>
  </si>
  <si>
    <t>=HYPERLINK("https://d33htgqikc2pj4.cloudfront.net/adb6d728-a101-40ca-a776-9d6695c5ffd2.jpeg", "Mounir Saikouk: Lien vers l'image")</t>
  </si>
  <si>
    <t>=HYPERLINK("https://d33htgqikc2pj4.cloudfront.net/1f0360b1-0c25-4130-ad97-17fa53118b52.jpeg", "Mounir Saikouk: Lien vers l'image")</t>
  </si>
  <si>
    <t xml:space="preserve">Mounir Saikouk: Fixation du câble </t>
  </si>
  <si>
    <t>CHA-54-030-453-1030</t>
  </si>
  <si>
    <t>No: Scellement du cadre (AGA) - 2018-08-03</t>
  </si>
  <si>
    <t>No: Tampons (M) (AGA) - 2018-08-03</t>
  </si>
  <si>
    <t>No: Etiquette BPE (AGA) - 2018-08-03</t>
  </si>
  <si>
    <t>Alexy Garreau: CHA-54-030-453-1030 / L2T</t>
  </si>
  <si>
    <t>=HYPERLINK("https://d33htgqikc2pj4.cloudfront.net/2a085dae-1db3-4ab9-ba81-26d58b669cd1.jpeg", "Alexy Garreau: Lien vers l'image")</t>
  </si>
  <si>
    <t>=HYPERLINK("https://d33htgqikc2pj4.cloudfront.net/379e1093-8f5d-413f-ad74-32eafc158567.jpeg", "Alexy Garreau: Lien vers l'image")</t>
  </si>
  <si>
    <t>=HYPERLINK("https://d33htgqikc2pj4.cloudfront.net/1623295a-a7c3-4078-92eb-003a1cf788ed.jpeg", "Alexy Garreau: Lien vers l'image")</t>
  </si>
  <si>
    <t>=HYPERLINK("https://d33htgqikc2pj4.cloudfront.net/d23c67d6-ce84-4e9c-b21f-89771de2ad85.jpeg", "Alexy Garreau: Lien vers l'image")</t>
  </si>
  <si>
    <t>Alexy Garreau: Chambre déplacer, pas de fac, boîte non posé.Chambre L3T au lieu de L2T. Chambre pas droite décalage par rapport au trottoir.</t>
  </si>
  <si>
    <t>=HYPERLINK("https://d33htgqikc2pj4.cloudfront.net/1e49bb4b-3ca2-44bc-809f-686eb08ec969.jpeg", "Alexy Garreau: Lien vers l'image")</t>
  </si>
  <si>
    <t>=HYPERLINK("https://d33htgqikc2pj4.cloudfront.net/dc7ef311-d03b-4ca6-9dd4-7a92482c2ee3.jpeg", "Alexy Garreau: Lien vers l'image")</t>
  </si>
  <si>
    <t>=HYPERLINK("https://d33htgqikc2pj4.cloudfront.net/86e0b450-af58-4412-a57f-2847727be572.jpeg", "Alexy Garreau: Lien vers l'image")</t>
  </si>
  <si>
    <t>Mounir Saikouk: Commentaire édité - "Chambre déplacer, pa..."</t>
  </si>
  <si>
    <t>54222/26</t>
  </si>
  <si>
    <t>Not set: Gaine fendue (AGA) - 2018-08-03</t>
  </si>
  <si>
    <t>No: Fixation du love / câbles (MSA) - 2018-08-03</t>
  </si>
  <si>
    <t>No: Fixation de la BPE (MSA) - 2018-08-03</t>
  </si>
  <si>
    <t>Alexy Garreau: CHA-54-030-453-1005 / L2T</t>
  </si>
  <si>
    <t>=HYPERLINK("https://d33htgqikc2pj4.cloudfront.net/4a217ef6-68a0-4ae6-8bba-acfe3e5cdb04.jpeg", "Mounir Saikouk: Lien vers l'image")</t>
  </si>
  <si>
    <t>=HYPERLINK("https://d33htgqikc2pj4.cloudfront.net/584e49d3-f666-4527-a528-b76d60818253.jpeg", "Mounir Saikouk: Lien vers l'image")</t>
  </si>
  <si>
    <t>Mounir Saikouk: Commentaire supprimé - "Pas de boîte et pas ..."</t>
  </si>
  <si>
    <t xml:space="preserve">Alexy Garreau: Boite non posée
</t>
  </si>
  <si>
    <t>Pouillard Joachim: Priorité changée pour priorité 2</t>
  </si>
  <si>
    <t>Pouillard Joachim: Le responsable a été remplacé par Mounir Saikouk</t>
  </si>
  <si>
    <t>Pouillard Joachim: Année  x</t>
  </si>
  <si>
    <t>Mounir Saikouk: d'après qgis la boite doit être posé en année 1 ou il doit avoir un minimum de mou sur le câble, d'après la photo ce n'est pas le cas.</t>
  </si>
  <si>
    <t>54386/20</t>
  </si>
  <si>
    <t>Not set: Propreté extérieure (AGA) - 2018-07-10</t>
  </si>
  <si>
    <t>Not set: Scellement du cadre (AGA) - 2018-07-10</t>
  </si>
  <si>
    <t>Not set: Tampons (M) (AGA) - 2018-07-10</t>
  </si>
  <si>
    <t>Not set: Mise à la côte (AGA) - 2018-07-10</t>
  </si>
  <si>
    <t>Not set: Masque de la chambre (AGA) - 2018-07-10</t>
  </si>
  <si>
    <t>Not set: Alignement/Découpe fourreaux (AGA) - 2018-07-10</t>
  </si>
  <si>
    <t>Not set: Obturation des fourreaux (AGA) - 2018-07-10</t>
  </si>
  <si>
    <t>Not set: Gaine fendue (AGA) - 2018-07-10</t>
  </si>
  <si>
    <t>Not set: Sous tubage (AGA) - 2018-07-10</t>
  </si>
  <si>
    <t>Not set: Blocage sous tubage (AGA) - 2018-07-10</t>
  </si>
  <si>
    <t>Yes: Fixation du love / câbles (PJO) - 2018-07-10</t>
  </si>
  <si>
    <t>Not set: Fixation de la BPE (AGA) - 2018-07-10</t>
  </si>
  <si>
    <t>Yes: Etiquette BPE (PJO) - 2018-07-10</t>
  </si>
  <si>
    <t>Yes: Etiquettes câbles (PJO) - 2018-07-10</t>
  </si>
  <si>
    <t>Not set: Propreté de la chambre (AGA) - 2018-07-10</t>
  </si>
  <si>
    <t>Alexy Garreau: CHA-54-030-453-1665 / L2T</t>
  </si>
  <si>
    <t>=HYPERLINK("https://d33htgqikc2pj4.cloudfront.net/163cbc59-3ca2-4358-a38c-0dc2aeac6d1c.jpeg", "Alexy Garreau: Lien vers l'image")</t>
  </si>
  <si>
    <t>=HYPERLINK("https://d33htgqikc2pj4.cloudfront.net/30caac24-7aad-42c4-a69d-63776498c9c3.jpeg", "Alexy Garreau: Lien vers l'image")</t>
  </si>
  <si>
    <t xml:space="preserve">Alexy Garreau: Cheminement du câble à reprendre </t>
  </si>
  <si>
    <t>Alexy Garreau: Pourquoi 2 câble 96 FO</t>
  </si>
  <si>
    <t>=HYPERLINK("https://d33htgqikc2pj4.cloudfront.net/qvHDimMUqxZcQnsj/3e69638c-30be-4b13-802f-0e0706f8d3f8.jpeg", "Pouillard Joachim: Lien vers l'image")</t>
  </si>
  <si>
    <t>=HYPERLINK("https://d33htgqikc2pj4.cloudfront.net/qvHDimMUqxZcQnsj/e69d1e0a-0610-4411-b987-e069c076a0a0.jpeg", "Pouillard Joachim: Lien vers l'image")</t>
  </si>
  <si>
    <t>=HYPERLINK("https://d33htgqikc2pj4.cloudfront.net/qvHDimMUqxZcQnsj/56dbe8f4-1706-45ad-b45b-234d54284209.jpeg", "Pouillard Joachim: Lien vers l'image")</t>
  </si>
  <si>
    <t>=HYPERLINK("https://d33htgqikc2pj4.cloudfront.net/qvHDimMUqxZcQnsj/d39cbc4f-b1ec-4833-bbc5-fd76ab8f3b3b.jpeg", "Pouillard Joachim: Lien vers l'image")</t>
  </si>
  <si>
    <t>=HYPERLINK("https://d33htgqikc2pj4.cloudfront.net/qvHDimMUqxZcQnsj/6d88701f-cd6d-4a3b-974a-6a61af38f546.jpeg", "Pouillard Joachim: Lien vers l'image")</t>
  </si>
  <si>
    <t>54386/16</t>
  </si>
  <si>
    <t>Alexy Garreau: CHA-54-030-453-1680 / L2T</t>
  </si>
  <si>
    <t>=HYPERLINK("https://d33htgqikc2pj4.cloudfront.net/6942fab1-7651-49a3-b3bd-547f1bf7fa62.jpeg", "Alexy Garreau: Lien vers l'image")</t>
  </si>
  <si>
    <t>=HYPERLINK("https://d33htgqikc2pj4.cloudfront.net/88083b89-f0e4-4852-b177-5de44185f0b9.jpeg", "Alexy Garreau: Lien vers l'image")</t>
  </si>
  <si>
    <t xml:space="preserve">Alexy Garreau: Fixation du câble </t>
  </si>
  <si>
    <t>=HYPERLINK("https://d33htgqikc2pj4.cloudfront.net/qvHDimMUqxZcQnsj/ba35fcc4-269d-4845-97ff-523f8d12df6d.jpeg", "Pouillard Joachim: Lien vers l'image")</t>
  </si>
  <si>
    <t>=HYPERLINK("https://d33htgqikc2pj4.cloudfront.net/qvHDimMUqxZcQnsj/5e43c58f-ab6a-42c8-bd75-4034ca3bf630.jpeg", "Pouillard Joachim: Lien vers l'image")</t>
  </si>
  <si>
    <t>=HYPERLINK("https://d33htgqikc2pj4.cloudfront.net/qvHDimMUqxZcQnsj/5fec37b2-c69b-468f-ad5e-061c3a89b942.jpeg", "Pouillard Joachim: Lien vers l'image")</t>
  </si>
  <si>
    <t>=HYPERLINK("https://d33htgqikc2pj4.cloudfront.net/qvHDimMUqxZcQnsj/40ef714a-6ac3-4018-bf5d-6acea5e4ae41.jpeg", "Pouillard Joachim: Lien vers l'image")</t>
  </si>
  <si>
    <t>=HYPERLINK("https://d33htgqikc2pj4.cloudfront.net/qvHDimMUqxZcQnsj/4d2d6e81-96f1-4c61-9cd3-589f84510dac.jpeg", "Pouillard Joachim: Lien vers l'image")</t>
  </si>
  <si>
    <t>54386/8</t>
  </si>
  <si>
    <t>Not set: Fixation du love / câbles (AGA) - 2018-07-10</t>
  </si>
  <si>
    <t>Not set: Etiquette BPE (AGA) - 2018-07-10</t>
  </si>
  <si>
    <t>Alexy Garreau: CHA-54-030-453-1640 / L2T</t>
  </si>
  <si>
    <t>=HYPERLINK("https://d33htgqikc2pj4.cloudfront.net/d1143bab-276a-41e9-be79-6f2fcb26cc68.jpeg", "Alexy Garreau: Lien vers l'image")</t>
  </si>
  <si>
    <t>=HYPERLINK("https://d33htgqikc2pj4.cloudfront.net/b03df7cc-5d23-4ef8-90d7-d4fd090dafa4.jpeg", "Pouillard Joachim: Lien vers l'image")</t>
  </si>
  <si>
    <t>=HYPERLINK("https://d33htgqikc2pj4.cloudfront.net/954a16ed-e6a7-423e-9607-2590726858c8.jpeg", "Pouillard Joachim: Lien vers l'image")</t>
  </si>
  <si>
    <t>=HYPERLINK("https://d33htgqikc2pj4.cloudfront.net/cfdbb13c-e71a-4013-b9d8-ba4a717789f0.jpeg", "Pouillard Joachim: Lien vers l'image")</t>
  </si>
  <si>
    <t>54386/2</t>
  </si>
  <si>
    <t>Alexy Garreau: CHA-54-030-453-1685 / L2T</t>
  </si>
  <si>
    <t>=HYPERLINK("https://d33htgqikc2pj4.cloudfront.net/ebb53bff-a2f9-46d8-be1c-a72d663df62c.jpeg", "Alexy Garreau: Lien vers l'image")</t>
  </si>
  <si>
    <t>=HYPERLINK("https://d33htgqikc2pj4.cloudfront.net/f75a7e20-85cf-402d-b747-be96f964842b.jpeg", "Alexy Garreau: Lien vers l'image")</t>
  </si>
  <si>
    <t>=HYPERLINK("https://d33htgqikc2pj4.cloudfront.net/qvHDimMUqxZcQnsj/210298b3-69eb-4d9f-982a-1afccb3e7749.jpeg", "Pouillard Joachim: Lien vers l'image")</t>
  </si>
  <si>
    <t>=HYPERLINK("https://d33htgqikc2pj4.cloudfront.net/qvHDimMUqxZcQnsj/0242517f-404f-4757-851f-5e08206d64cb.jpeg", "Pouillard Joachim: Lien vers l'image")</t>
  </si>
  <si>
    <t>=HYPERLINK("https://d33htgqikc2pj4.cloudfront.net/qvHDimMUqxZcQnsj/46d23b72-4552-444b-88f2-5c39a2352018.jpeg", "Pouillard Joachim: Lien vers l'image")</t>
  </si>
  <si>
    <t>=HYPERLINK("https://d33htgqikc2pj4.cloudfront.net/qvHDimMUqxZcQnsj/160e0739-0541-4413-bcf1-f0d1da286919.jpeg", "Pouillard Joachim: Lien vers l'image")</t>
  </si>
  <si>
    <t>=HYPERLINK("https://d33htgqikc2pj4.cloudfront.net/qvHDimMUqxZcQnsj/280c5d96-3e0d-40b9-a0ee-3bd168220a4c.jpeg", "Pouillard Joachim: Lien vers l'image")</t>
  </si>
  <si>
    <t>54386/19</t>
  </si>
  <si>
    <t>Not set: Fixation du love / câbles (PJO) - 2018-07-10</t>
  </si>
  <si>
    <t>Yes: Propreté de la chambre (MSA) - 2018-07-10</t>
  </si>
  <si>
    <t>Alexy Garreau: CHA-54-030-453-1670 / L2T</t>
  </si>
  <si>
    <t>=HYPERLINK("https://d33htgqikc2pj4.cloudfront.net/f3000bff-2ea5-450c-aa0c-eea9386687a6.jpeg", "Mounir Saikouk: Lien vers l'image")</t>
  </si>
  <si>
    <t>=HYPERLINK("https://d33htgqikc2pj4.cloudfront.net/5226783b-8705-46ea-b45d-aba9156670e1.jpeg", "Mounir Saikouk: Lien vers l'image")</t>
  </si>
  <si>
    <t>=HYPERLINK("https://d33htgqikc2pj4.cloudfront.net/15c3221e-e4c9-406d-945c-2f1749e7deeb.jpeg", "Mounir Saikouk: Lien vers l'image")</t>
  </si>
  <si>
    <t>=HYPERLINK("https://d33htgqikc2pj4.cloudfront.net/e5de846b-8791-4b4c-96a3-18a8269fbc06.jpeg", "Mounir Saikouk: Lien vers l'image")</t>
  </si>
  <si>
    <t>Mounir Saikouk: Pourquoi 2x96 fo ?</t>
  </si>
  <si>
    <t xml:space="preserve">Mounir Saikouk: Câble fixer sur barre de chambre orange </t>
  </si>
  <si>
    <t>=HYPERLINK("https://d33htgqikc2pj4.cloudfront.net/qvHDimMUqxZcQnsj/927bbb59-3129-4963-b84b-6c18b3a50489.jpeg", "Pouillard Joachim: Lien vers l'image")</t>
  </si>
  <si>
    <t>=HYPERLINK("https://d33htgqikc2pj4.cloudfront.net/qvHDimMUqxZcQnsj/377140ed-c4af-4140-9c70-d4b74dffb3f0.jpeg", "Pouillard Joachim: Lien vers l'image")</t>
  </si>
  <si>
    <t>=HYPERLINK("https://d33htgqikc2pj4.cloudfront.net/qvHDimMUqxZcQnsj/f0a06ed1-e3cb-4cb9-8d8d-59ae8642e6a3.jpeg", "Pouillard Joachim: Lien vers l'image")</t>
  </si>
  <si>
    <t>54386/10</t>
  </si>
  <si>
    <t>Yes: Blocage sous tubage (PJO) - 2018-07-10</t>
  </si>
  <si>
    <t>Not set: Etiquettes câbles (PJO) - 2018-07-10</t>
  </si>
  <si>
    <t>Alexy Garreau: CHA-54-030-453-1645 / L2T</t>
  </si>
  <si>
    <t>=HYPERLINK("https://d33htgqikc2pj4.cloudfront.net/a6b2b87a-9e94-4a3e-b84b-05e45e247e23.jpeg", "Alexy Garreau: Lien vers l'image")</t>
  </si>
  <si>
    <t xml:space="preserve">Alexy Garreau: Pourquoi 2 câble 96 FO </t>
  </si>
  <si>
    <t>=HYPERLINK("https://d33htgqikc2pj4.cloudfront.net/qvHDimMUqxZcQnsj/6bff0c4b-4a76-425a-a026-bbb24c165639.jpeg", "Pouillard Joachim: Lien vers l'image")</t>
  </si>
  <si>
    <t>=HYPERLINK("https://d33htgqikc2pj4.cloudfront.net/d6b79157-ce0e-4cee-8d49-c9e9599b2c92.jpeg", "Pouillard Joachim: Lien vers l'image")</t>
  </si>
  <si>
    <t>=HYPERLINK("https://d33htgqikc2pj4.cloudfront.net/0e08f9bc-15a0-4e0e-8b8d-ec0b45afa5db.jpeg", "Pouillard Joachim: Lien vers l'image")</t>
  </si>
  <si>
    <t>=HYPERLINK("https://d33htgqikc2pj4.cloudfront.net/15426bb4-a600-4167-a3f7-7697e299759f.jpeg", "Pouillard Joachim: Lien vers l'image")</t>
  </si>
  <si>
    <t>=HYPERLINK("https://d33htgqikc2pj4.cloudfront.net/qvHDimMUqxZcQnsj/493a91ad-f81d-4b13-bc3c-60047be60fb3.jpeg", "Pouillard Joachim: Lien vers l'image")</t>
  </si>
  <si>
    <t>=HYPERLINK("https://d33htgqikc2pj4.cloudfront.net/4bab7092-dbb2-4807-aadb-481b9aca0757.jpeg", "Pouillard Joachim: Lien vers l'image")</t>
  </si>
  <si>
    <t>=HYPERLINK("https://d33htgqikc2pj4.cloudfront.net/a41dec08-b0e7-477c-b3fa-ba724060d3f7.jpeg", "Pouillard Joachim: Lien vers l'image")</t>
  </si>
  <si>
    <t>54386/11</t>
  </si>
  <si>
    <t>Not set: Alignement/Découpe fourreaux (PJO) - 2018-07-10</t>
  </si>
  <si>
    <t>Not set: Fixation de la BPE (MSA) - 2018-07-10</t>
  </si>
  <si>
    <t>Alexy Garreau: CHA-54-030-453-1705 / L2T</t>
  </si>
  <si>
    <t>=HYPERLINK("https://d33htgqikc2pj4.cloudfront.net/6032160d-bdba-402e-9631-c135fe22a643.jpeg", "Mounir Saikouk: Lien vers l'image")</t>
  </si>
  <si>
    <t>=HYPERLINK("https://d33htgqikc2pj4.cloudfront.net/42f17188-f255-4d5e-b4ae-bf02cf0e39aa.jpeg", "Mounir Saikouk: Lien vers l'image")</t>
  </si>
  <si>
    <t>=HYPERLINK("https://d33htgqikc2pj4.cloudfront.net/74432b71-a588-4df1-afc6-22f040105e8e.jpeg", "Mounir Saikouk: Lien vers l'image")</t>
  </si>
  <si>
    <t>=HYPERLINK("https://d33htgqikc2pj4.cloudfront.net/41bedf7d-8d7c-4e5b-998a-281f6966c030.jpeg", "Mounir Saikouk: Lien vers l'image")</t>
  </si>
  <si>
    <t>=HYPERLINK("https://d33htgqikc2pj4.cloudfront.net/qvHDimMUqxZcQnsj/a7acbeec-b8ac-4eb1-9718-c09ff5a81d41.jpeg", "Pouillard Joachim: Lien vers l'image")</t>
  </si>
  <si>
    <t>=HYPERLINK("https://d33htgqikc2pj4.cloudfront.net/qvHDimMUqxZcQnsj/26f76e42-8481-4922-82c0-338eddcfc0ad.jpeg", "Pouillard Joachim: Lien vers l'image")</t>
  </si>
  <si>
    <t>=HYPERLINK("https://d33htgqikc2pj4.cloudfront.net/qvHDimMUqxZcQnsj/348528a0-27cb-4881-9d31-6e061e62cd49.jpeg", "Pouillard Joachim: Lien vers l'image")</t>
  </si>
  <si>
    <t>=HYPERLINK("https://d33htgqikc2pj4.cloudfront.net/qvHDimMUqxZcQnsj/b5bd5dfd-845a-4cb9-b328-0429f5072d63.jpeg", "Pouillard Joachim: Lien vers l'image")</t>
  </si>
  <si>
    <t>54386/18</t>
  </si>
  <si>
    <t>Yes: Sous tubage (PJO) - 2018-07-10</t>
  </si>
  <si>
    <t>Yes: Etiquette BPE (MSA) - 2018-07-10</t>
  </si>
  <si>
    <t>Yes: Etiquettes câbles (MSA) - 2018-07-10</t>
  </si>
  <si>
    <t>Alexy Garreau: CHA-54-030-453-1675 / L2T</t>
  </si>
  <si>
    <t>=HYPERLINK("https://d33htgqikc2pj4.cloudfront.net/b449adbc-07ad-4bcc-9c5f-509ce514561a.jpeg", "Mounir Saikouk: Lien vers l'image")</t>
  </si>
  <si>
    <t>=HYPERLINK("https://d33htgqikc2pj4.cloudfront.net/4eec2d6b-e1a9-469a-8cf1-a1ade2d1fa68.jpeg", "Mounir Saikouk: Lien vers l'image")</t>
  </si>
  <si>
    <t>=HYPERLINK("https://d33htgqikc2pj4.cloudfront.net/175f94e9-eb31-4d0b-abd3-fb20f6a2cc07.jpeg", "Mounir Saikouk: Lien vers l'image")</t>
  </si>
  <si>
    <t>=HYPERLINK("https://d33htgqikc2pj4.cloudfront.net/ccb26a10-77ab-4316-816f-f5a37939517a.jpeg", "Mounir Saikouk: Lien vers l'image")</t>
  </si>
  <si>
    <t>Mounir Saikouk: Pourquoi 2x96fo</t>
  </si>
  <si>
    <t>Mounir Saikouk: 1675 lové en attente</t>
  </si>
  <si>
    <t>=HYPERLINK("https://d33htgqikc2pj4.cloudfront.net/qvHDimMUqxZcQnsj/4a7942c6-b993-4fae-ac41-3239e874abce.jpeg", "Pouillard Joachim: Lien vers l'image")</t>
  </si>
  <si>
    <t>=HYPERLINK("https://d33htgqikc2pj4.cloudfront.net/qvHDimMUqxZcQnsj/6ef1d9c5-807e-43a5-82e4-f949c5eee202.jpeg", "Pouillard Joachim: Lien vers l'image")</t>
  </si>
  <si>
    <t>=HYPERLINK("https://d33htgqikc2pj4.cloudfront.net/qvHDimMUqxZcQnsj/25a3ce7c-e303-4b11-89ed-31a2db58364e.jpeg", "Pouillard Joachim: Lien vers l'image")</t>
  </si>
  <si>
    <t>54386/21</t>
  </si>
  <si>
    <t>Not set: Etiquette BPE (PJO) - 2018-07-10</t>
  </si>
  <si>
    <t>Alexy Garreau: CHA-54-030-453-1660 / L2T</t>
  </si>
  <si>
    <t>=HYPERLINK("https://d33htgqikc2pj4.cloudfront.net/4dd737b9-1ec5-4e5c-87ac-fc8d798c46a6.jpeg", "Alexy Garreau: Lien vers l'image")</t>
  </si>
  <si>
    <t>=HYPERLINK("https://d33htgqikc2pj4.cloudfront.net/02aaabb3-6fdd-4ba4-9dae-b78be4bf9adb.jpeg", "Alexy Garreau: Lien vers l'image")</t>
  </si>
  <si>
    <t>54386/15</t>
  </si>
  <si>
    <t>Alexy Garreau: CHA-54-030-453-1655 / L2T</t>
  </si>
  <si>
    <t>=HYPERLINK("https://d33htgqikc2pj4.cloudfront.net/ea9b6ebf-1e19-4e96-9dfa-78c9e4656bb9.jpeg", "Alexy Garreau: Lien vers l'image")</t>
  </si>
  <si>
    <t>=HYPERLINK("https://d33htgqikc2pj4.cloudfront.net/8b70c74d-bb5c-497e-bf64-01095023991e.jpeg", "Alexy Garreau: Lien vers l'image")</t>
  </si>
  <si>
    <t xml:space="preserve">Alexy Garreau: Fixation du câble à reprendre </t>
  </si>
  <si>
    <t>=HYPERLINK("https://d33htgqikc2pj4.cloudfront.net/qvHDimMUqxZcQnsj/1864c3bf-a846-4580-a6fe-54ba539f38a4.jpeg", "Pouillard Joachim: Lien vers l'image")</t>
  </si>
  <si>
    <t>=HYPERLINK("https://d33htgqikc2pj4.cloudfront.net/qvHDimMUqxZcQnsj/8f9dcdc2-45d5-4c45-bfcf-4ca48b3a0038.jpeg", "Pouillard Joachim: Lien vers l'image")</t>
  </si>
  <si>
    <t>=HYPERLINK("https://d33htgqikc2pj4.cloudfront.net/qvHDimMUqxZcQnsj/ee31c290-5a5d-4c7a-8129-b80578de1ced.jpeg", "Pouillard Joachim: Lien vers l'image")</t>
  </si>
  <si>
    <t>=HYPERLINK("https://d33htgqikc2pj4.cloudfront.net/qvHDimMUqxZcQnsj/572d7694-7835-4c40-8b1e-7dd8c91d2b40.jpeg", "Pouillard Joachim: Lien vers l'image")</t>
  </si>
  <si>
    <t>54222/24</t>
  </si>
  <si>
    <t>Alexy Garreau: CHA-54-030-453-1010 / L2T</t>
  </si>
  <si>
    <t>=HYPERLINK("https://d33htgqikc2pj4.cloudfront.net/3a5507ea-89a8-4d47-9af1-828dfb75715f.jpeg", "Alexy Garreau: Lien vers l'image")</t>
  </si>
  <si>
    <t>=HYPERLINK("https://d33htgqikc2pj4.cloudfront.net/6f4401d7-d7b3-481d-a827-a51824955fbb.jpeg", "Alexy Garreau: Lien vers l'image")</t>
  </si>
  <si>
    <t>=HYPERLINK("https://d33htgqikc2pj4.cloudfront.net/baa9ee2b-2d22-491b-ba1e-621e5fac5eef.jpeg", "Alexy Garreau: Lien vers l'image")</t>
  </si>
  <si>
    <t>Mounir Saikouk: Commentaire supprimé - "Boîte non posée "</t>
  </si>
  <si>
    <t>Alexy Garreau: Commentaire supprimé - "Boite non posée
"</t>
  </si>
  <si>
    <t>54222/22</t>
  </si>
  <si>
    <t>Alexy Garreau: CHA-54-030-453-0055 / OHN</t>
  </si>
  <si>
    <t>=HYPERLINK("https://d33htgqikc2pj4.cloudfront.net/101a778c-c00d-4be6-aa1d-6e852d748c6a.jpeg", "Alexy Garreau: Lien vers l'image")</t>
  </si>
  <si>
    <t>=HYPERLINK("https://d33htgqikc2pj4.cloudfront.net/2ee7b38a-aeb2-4bf2-9d68-22cb1085e215.jpeg", "Alexy Garreau: Lien vers l'image")</t>
  </si>
  <si>
    <t>54255/53</t>
  </si>
  <si>
    <t>Alexy Garreau: CHA-54-030-453-1080 / L2T</t>
  </si>
  <si>
    <t xml:space="preserve">Mounir Saikouk: Love présente pas nécessaire boîte en attente pas prévu </t>
  </si>
  <si>
    <t xml:space="preserve">Mounir Saikouk: Embase et percement </t>
  </si>
  <si>
    <t xml:space="preserve">Mounir Saikouk: Commentaire modifié de Love présente pas nécessaire  à Love présente pas nécessaire boîte en attente pas prévu </t>
  </si>
  <si>
    <t>=HYPERLINK("https://d33htgqikc2pj4.cloudfront.net/951db42e-b379-4a99-8fea-a795100c60e7.jpeg", "Mounir Saikouk: Lien vers l'image")</t>
  </si>
  <si>
    <t>=HYPERLINK("https://d33htgqikc2pj4.cloudfront.net/4baab927-1f86-4416-b246-b5b261e0ed17.jpeg", "Mounir Saikouk: Lien vers l'image")</t>
  </si>
  <si>
    <t>=HYPERLINK("https://d33htgqikc2pj4.cloudfront.net/102a68f7-5016-49cf-be2e-b7c68d5f561c.jpeg", "Mounir Saikouk: Lien vers l'image")</t>
  </si>
  <si>
    <t>Mounir Saikouk: Priorité changée pour priorité 1</t>
  </si>
  <si>
    <t xml:space="preserve">Mounir Saikouk: Boîte posé non prévu pas de FAC </t>
  </si>
  <si>
    <t>=HYPERLINK("https://d33htgqikc2pj4.cloudfront.net/b67d2c77-838e-453c-9b01-bc03144a6bd8.jpeg", "Mounir Saikouk: Lien vers l'image")</t>
  </si>
  <si>
    <t>=HYPERLINK("https://d33htgqikc2pj4.cloudfront.net/c599a1d0-a2c3-40c7-8b9d-6f7ced978326.jpeg", "Mounir Saikouk: Lien vers l'image")</t>
  </si>
  <si>
    <t>=HYPERLINK("https://d33htgqikc2pj4.cloudfront.net/c98e516e-ae68-423c-973d-f6d1ba268bfe.jpeg", "Mounir Saikouk: Lien vers l'image")</t>
  </si>
  <si>
    <t>54222/28</t>
  </si>
  <si>
    <t>Alexy Garreau: CHA-54-030-453-0045 / L1T</t>
  </si>
  <si>
    <t>=HYPERLINK("https://d33htgqikc2pj4.cloudfront.net/3acf6f6f-23fa-4141-8c0c-e091da53013a.jpeg", "Alexy Garreau: Lien vers l'image")</t>
  </si>
  <si>
    <t>=HYPERLINK("https://d33htgqikc2pj4.cloudfront.net/341bc3c6-f86c-4ed6-ad73-bf17443762f5.jpeg", "Alexy Garreau: Lien vers l'image")</t>
  </si>
  <si>
    <t>=HYPERLINK("https://d33htgqikc2pj4.cloudfront.net/f8e0b79a-7f87-4093-91e8-c36e98929d03.jpeg", "Alexy Garreau: Lien vers l'image")</t>
  </si>
  <si>
    <t>54255/52</t>
  </si>
  <si>
    <t>Alexy Garreau: CHA-54-030-453-1085 / L3T</t>
  </si>
  <si>
    <t>=HYPERLINK("https://d33htgqikc2pj4.cloudfront.net/636b180b-5f50-4175-9dfc-6dd8db1586e6.jpeg", "Mounir Saikouk: Lien vers l'image")</t>
  </si>
  <si>
    <t>=HYPERLINK("https://d33htgqikc2pj4.cloudfront.net/3fa92dcc-44f7-4496-a1b7-37b1eedc1fb4.jpeg", "Mounir Saikouk: Lien vers l'image")</t>
  </si>
  <si>
    <t>=HYPERLINK("https://d33htgqikc2pj4.cloudfront.net/fb57d237-ce4e-4372-b8b4-61aae4e39870.jpeg", "Mounir Saikouk: Lien vers l'image")</t>
  </si>
  <si>
    <t>=HYPERLINK("https://d33htgqikc2pj4.cloudfront.net/d9e9819e-e357-4af4-9c11-e67521b73dcf.jpeg", "Mounir Saikouk: Lien vers l'image")</t>
  </si>
  <si>
    <t>54222/29</t>
  </si>
  <si>
    <t>N/A: Etiquette BPE (MSA) - 2018-08-03</t>
  </si>
  <si>
    <t>Alexy Garreau: CHA-54-030-453-0040 / A2</t>
  </si>
  <si>
    <t>=HYPERLINK("https://d33htgqikc2pj4.cloudfront.net/537b1d06-3584-4607-9752-8a2e5fe50605.jpeg", "Mounir Saikouk: Lien vers l'image")</t>
  </si>
  <si>
    <t>54222/31</t>
  </si>
  <si>
    <t>Not set: Etiquettes câbles (AGA) - 2018-08-03</t>
  </si>
  <si>
    <t>Alexy Garreau: CHA-54-030-453-0030 / L4T</t>
  </si>
  <si>
    <t>Mounir Saikouk: Pas de passage, pas de FAC</t>
  </si>
  <si>
    <t>=HYPERLINK("https://d33htgqikc2pj4.cloudfront.net/2f1d5867-d7ce-4c08-9635-f7f2d980d8ff.jpeg", "Mounir Saikouk: Lien vers l'image")</t>
  </si>
  <si>
    <t>=HYPERLINK("https://d33htgqikc2pj4.cloudfront.net/5542faec-cb08-42bc-b8b2-310b0b71717e.jpeg", "Mounir Saikouk: Lien vers l'image")</t>
  </si>
  <si>
    <t>Mounir Saikouk: Commentaire édité - "Pas de passage pas d..."</t>
  </si>
  <si>
    <t>Mounir Saikouk: Commentaire édité - "Pas de passage? pas ..."</t>
  </si>
  <si>
    <t>54255/39</t>
  </si>
  <si>
    <t>Alexy Garreau: CHA-54-030-453-1070 / L1T</t>
  </si>
  <si>
    <t>=HYPERLINK("https://d33htgqikc2pj4.cloudfront.net/b7c6647d-793b-4640-b178-517d182b7d49.jpeg", "Alexy Garreau: Lien vers l'image")</t>
  </si>
  <si>
    <t>=HYPERLINK("https://d33htgqikc2pj4.cloudfront.net/63cd73bf-e1e1-476f-bd1c-03c14fb1fec6.jpeg", "Alexy Garreau: Lien vers l'image")</t>
  </si>
  <si>
    <t>=HYPERLINK("https://d33htgqikc2pj4.cloudfront.net/209d2aa0-ec0d-47f6-83f6-9edf90bd6b87.jpeg", "Alexy Garreau: Lien vers l'image")</t>
  </si>
  <si>
    <t>54386/5</t>
  </si>
  <si>
    <t>No: Etiquette BPE (MSA) - 2018-07-10</t>
  </si>
  <si>
    <t>No: Etiquettes câbles (MSA) - 2018-07-10</t>
  </si>
  <si>
    <t>Alexy Garreau: CHA-54-030-453-1710 / L2T</t>
  </si>
  <si>
    <t>=HYPERLINK("https://d33htgqikc2pj4.cloudfront.net/64562c5a-9f4a-4079-a20f-a08c8687747a.jpeg", "Mounir Saikouk: Lien vers l'image")</t>
  </si>
  <si>
    <t>=HYPERLINK("https://d33htgqikc2pj4.cloudfront.net/b1159633-11fa-495a-8f43-6aa94adab337.jpeg", "Mounir Saikouk: Lien vers l'image")</t>
  </si>
  <si>
    <t>=HYPERLINK("https://d33htgqikc2pj4.cloudfront.net/1256655d-c585-4a6e-b539-0f86d7cadaa6.jpeg", "Mounir Saikouk: Lien vers l'image")</t>
  </si>
  <si>
    <t>=HYPERLINK("https://d33htgqikc2pj4.cloudfront.net/b49e2b63-e426-4824-a613-4ea4b99e723a.jpeg", "Mounir Saikouk: Lien vers l'image")</t>
  </si>
  <si>
    <t>54255/51</t>
  </si>
  <si>
    <t>Alexy Garreau: CHA-54-030-453-1090 / L2T</t>
  </si>
  <si>
    <t>=HYPERLINK("https://d33htgqikc2pj4.cloudfront.net/e560c98b-0aad-4f06-86f7-9bf848ed46fc.jpeg", "Mounir Saikouk: Lien vers l'image")</t>
  </si>
  <si>
    <t>=HYPERLINK("https://d33htgqikc2pj4.cloudfront.net/ce42e684-b1ea-47bc-8d68-c63c6b1880e7.jpeg", "Mounir Saikouk: Lien vers l'image")</t>
  </si>
  <si>
    <t>54255/29</t>
  </si>
  <si>
    <t>Alexy Garreau: CHA-54-030-453-1035 / L1T</t>
  </si>
  <si>
    <t xml:space="preserve">Mounir Saikouk: Pas de passage pas de FAC </t>
  </si>
  <si>
    <t>CHA-54-030-453-0005</t>
  </si>
  <si>
    <t>Alexy Garreau: CHA-54-030-453-0005 / L2T</t>
  </si>
  <si>
    <t>Mounir Saikouk: Pas de passage dans la chambre, pas de FAC</t>
  </si>
  <si>
    <t xml:space="preserve">Mounir Saikouk: Pas de FAC </t>
  </si>
  <si>
    <t>Alexy Garreau: Commentaire édité - "
Pas de chambre oran..."</t>
  </si>
  <si>
    <t>54222/30</t>
  </si>
  <si>
    <t>Alexy Garreau: CHA-54-030-453-0035 / L2T</t>
  </si>
  <si>
    <t>=HYPERLINK("https://d33htgqikc2pj4.cloudfront.net/219e3515-2709-404c-bc96-505621dac246.jpeg", "Mounir Saikouk: Lien vers l'image")</t>
  </si>
  <si>
    <t>=HYPERLINK("https://d33htgqikc2pj4.cloudfront.net/4c0778b7-4a9a-4120-b543-ef8238764274.jpeg", "Mounir Saikouk: Lien vers l'image")</t>
  </si>
  <si>
    <t>54222/161</t>
  </si>
  <si>
    <t>Alexy Garreau: CHA-54-030-453-1020 / L2T</t>
  </si>
  <si>
    <t>Mounir Saikouk: Pas de boîte</t>
  </si>
  <si>
    <t>=HYPERLINK("https://d33htgqikc2pj4.cloudfront.net/acc38cbb-0e6c-4e15-b504-c7c97207fea6.jpeg", "Mounir Saikouk: Lien vers l'image")</t>
  </si>
  <si>
    <t>=HYPERLINK("https://d33htgqikc2pj4.cloudfront.net/d60b115f-ace0-4abb-97bb-f33c1dd6a235.jpeg", "Mounir Saikouk: Lien vers l'image")</t>
  </si>
  <si>
    <t>Mounir Saikouk: Commentaire édité - "Pas de boîte et pas ..."</t>
  </si>
  <si>
    <t xml:space="preserve">Mounir Saikouk: Boîte non posé pas de FAC déplacé dans la chambre LOSANGE </t>
  </si>
  <si>
    <t>=HYPERLINK("https://d33htgqikc2pj4.cloudfront.net/1d091e27-494b-4062-9706-cea367136104.jpeg", "Mounir Saikouk: Lien vers l'image")</t>
  </si>
  <si>
    <t>=HYPERLINK("https://d33htgqikc2pj4.cloudfront.net/052463ad-e7ee-4b8b-97e8-a9f64f93b241.jpeg", "Mounir Saikouk: Lien vers l'image")</t>
  </si>
  <si>
    <t>CHA-54-030-453-0010</t>
  </si>
  <si>
    <t>Alexy Garreau: CHA-54-030-453-0010 / L2T</t>
  </si>
  <si>
    <t>Alexy Garreau: Commentaire édité - "Pas de chambre orang..."</t>
  </si>
  <si>
    <t>54255/23</t>
  </si>
  <si>
    <t>Alexy Garreau: CHA-54-030-453-1050 / L3T</t>
  </si>
  <si>
    <t xml:space="preserve">Mounir Saikouk: Pas embase et percement </t>
  </si>
  <si>
    <t>=HYPERLINK("https://d33htgqikc2pj4.cloudfront.net/4400bbc5-3912-463c-88c8-c777a3858d93.jpeg", "Mounir Saikouk: Lien vers l'image")</t>
  </si>
  <si>
    <t>=HYPERLINK("https://d33htgqikc2pj4.cloudfront.net/1f763e08-e75e-40e0-a1fe-38e2cc792661.jpeg", "Mounir Saikouk: Lien vers l'image")</t>
  </si>
  <si>
    <t>=HYPERLINK("https://d33htgqikc2pj4.cloudfront.net/919adeb2-2c85-4d70-8778-00344fc0bc6a.jpeg", "Mounir Saikouk: Lien vers l'image")</t>
  </si>
  <si>
    <t>Alexy Garreau: Supprimé photo</t>
  </si>
  <si>
    <t xml:space="preserve">Mounir Saikouk: Love présente pas nécessaire </t>
  </si>
  <si>
    <t xml:space="preserve">Mounir Saikouk: Commentaire modifié de Love précédente pas nécessaire  à Love présente pas nécessaire </t>
  </si>
  <si>
    <t>54255/19</t>
  </si>
  <si>
    <t>Alexy Garreau: CHA-54-030-453-1065 / L4T</t>
  </si>
  <si>
    <t xml:space="preserve">Mounir Saikouk: Love présent pas nécessaire </t>
  </si>
  <si>
    <t>=HYPERLINK("https://d33htgqikc2pj4.cloudfront.net/ff67e8d4-a579-47bb-91f0-232b718d9b16.jpeg", "Mounir Saikouk: Lien vers l'image")</t>
  </si>
  <si>
    <t>=HYPERLINK("https://d33htgqikc2pj4.cloudfront.net/524246f8-e1ef-4e97-bd81-376715dd093b.jpeg", "Mounir Saikouk: Lien vers l'image")</t>
  </si>
  <si>
    <t>=HYPERLINK("https://d33htgqikc2pj4.cloudfront.net/009f0172-7e15-4280-b4c7-ddb056525ad0.jpeg", "Mounir Saikouk: Lien vers l'image")</t>
  </si>
  <si>
    <t>54255/24</t>
  </si>
  <si>
    <t>No: Fixation du love / câbles (AGA) - 2018-08-03</t>
  </si>
  <si>
    <t>Alexy Garreau: CHA-54-030-453-1045 / L2T</t>
  </si>
  <si>
    <t>=HYPERLINK("https://d33htgqikc2pj4.cloudfront.net/13cd5927-c56d-42f4-ba07-0c393b671263.jpeg", "Alexy Garreau: Lien vers l'image")</t>
  </si>
  <si>
    <t>=HYPERLINK("https://d33htgqikc2pj4.cloudfront.net/cc8cd005-704d-476d-9288-4b96d037f5f4.jpeg", "Alexy Garreau: Lien vers l'image")</t>
  </si>
  <si>
    <t>=HYPERLINK("https://d33htgqikc2pj4.cloudfront.net/0a1205f4-3ef7-4396-b86b-86119fd13da7.jpeg", "Alexy Garreau: Lien vers l'image")</t>
  </si>
  <si>
    <t>Alexy Garreau: Love présente, pas de boîte prevu</t>
  </si>
  <si>
    <t>54255/28</t>
  </si>
  <si>
    <t>Alexy Garreau: CHA-54-030-453-1040 / L3T</t>
  </si>
  <si>
    <t>=HYPERLINK("https://d33htgqikc2pj4.cloudfront.net/ef15c4ce-40fc-4985-8a6c-6269d4ae554f.jpeg", "Mounir Saikouk: Lien vers l'image")</t>
  </si>
  <si>
    <t>=HYPERLINK("https://d33htgqikc2pj4.cloudfront.net/f59b3d4c-7249-4245-8fd4-868c8b741ca6.jpeg", "Mounir Saikouk: Lien vers l'image")</t>
  </si>
  <si>
    <t>54255/22</t>
  </si>
  <si>
    <t>Alexy Garreau: CHA-54-030-453-1055 / L2T</t>
  </si>
  <si>
    <t>=HYPERLINK("https://d33htgqikc2pj4.cloudfront.net/6307ecb9-111d-4751-89ec-63ac3d2d8568.jpeg", "Mounir Saikouk: Lien vers l'image")</t>
  </si>
  <si>
    <t>=HYPERLINK("https://d33htgqikc2pj4.cloudfront.net/b4e118e4-1757-4051-bafb-0b007d4ded00.jpeg", "Mounir Saikouk: Lien vers l'image")</t>
  </si>
  <si>
    <t>=HYPERLINK("https://d33htgqikc2pj4.cloudfront.net/b3dbe1d0-1856-4fe2-9110-8ffd0493f275.jpeg", "Mounir Saikouk: Lien vers l'image")</t>
  </si>
  <si>
    <t>54255/42</t>
  </si>
  <si>
    <t>Alexy Garreau: CHA-54-030-453-1075 / L2T</t>
  </si>
  <si>
    <t>=HYPERLINK("https://d33htgqikc2pj4.cloudfront.net/22eeb276-2199-4e7a-9a33-bffc94daba0f.jpeg", "Mounir Saikouk: Lien vers l'image")</t>
  </si>
  <si>
    <t>=HYPERLINK("https://d33htgqikc2pj4.cloudfront.net/b838626d-af9d-441b-8565-4b6f63501b0d.jpeg", "Mounir Saikouk: Lien vers l'image")</t>
  </si>
  <si>
    <t>CHA-54-030-453-0015</t>
  </si>
  <si>
    <t>Alexy Garreau: CHA-54-030-453-0015 / L2T</t>
  </si>
  <si>
    <t>54255/20</t>
  </si>
  <si>
    <t>Alexy Garreau: CHA-54-030-453-1060 / L2T</t>
  </si>
  <si>
    <t>=HYPERLINK("https://d33htgqikc2pj4.cloudfront.net/1cbf49af-778b-486d-b3cc-d1d2d1a3478f.jpeg", "Alexy Garreau: Lien vers l'image")</t>
  </si>
  <si>
    <t>=HYPERLINK("https://d33htgqikc2pj4.cloudfront.net/3ed8f2d5-6fc6-49d3-96e7-f88bec90dc75.jpeg", "Alexy Garreau: Lien vers l'image")</t>
  </si>
  <si>
    <t>=HYPERLINK("https://d33htgqikc2pj4.cloudfront.net/de25ffdb-7191-4c01-845f-5be7754fd4e8.jpeg", "Alexy Garreau: Lien vers l'image")</t>
  </si>
  <si>
    <t>CHA-54-030-455-0030</t>
  </si>
  <si>
    <t>Alexy Garreau: CHA-54-030-455-0030 / L2T</t>
  </si>
  <si>
    <t>=HYPERLINK("https://d33htgqikc2pj4.cloudfront.net/180aa4b9-7e6a-4ee4-bf0b-b86c3db6043b.jpeg", "Mounir Saikouk: Lien vers l'image")</t>
  </si>
  <si>
    <t>=HYPERLINK("https://d33htgqikc2pj4.cloudfront.net/42fbd8d3-1c96-4ff5-a8a1-c9e05a29eafc.jpeg", "Mounir Saikouk: Lien vers l'image")</t>
  </si>
  <si>
    <t>=HYPERLINK("https://d33htgqikc2pj4.cloudfront.net/19a2c518-287b-49ff-a147-7f246d971d65.jpeg", "Mounir Saikouk: Lien vers l'image")</t>
  </si>
  <si>
    <t xml:space="preserve">Mounir Saikouk: Câble non fixer </t>
  </si>
  <si>
    <t>54386/13</t>
  </si>
  <si>
    <t>Yes: Tampons (M) (PJO) - 2018-07-10</t>
  </si>
  <si>
    <t>Alexy Garreau: CHA-54-030-453-1650 / L2T</t>
  </si>
  <si>
    <t>=HYPERLINK("https://d33htgqikc2pj4.cloudfront.net/541d87f4-dedb-47a1-b015-5806484b3e38.jpeg", "Alexy Garreau: Lien vers l'image")</t>
  </si>
  <si>
    <t>=HYPERLINK("https://d33htgqikc2pj4.cloudfront.net/qvHDimMUqxZcQnsj/58912626-57d3-4950-8c5b-ea6a58f0753c.jpeg", "Pouillard Joachim: Lien vers l'image")</t>
  </si>
  <si>
    <t>=HYPERLINK("https://d33htgqikc2pj4.cloudfront.net/qvHDimMUqxZcQnsj/6726a931-26af-49df-8a31-567d59cbcfe3.jpeg", "Pouillard Joachim: Lien vers l'image")</t>
  </si>
  <si>
    <t>=HYPERLINK("https://d33htgqikc2pj4.cloudfront.net/qvHDimMUqxZcQnsj/65df8ce6-c50a-4a25-9ef3-4dc02f110ba8.jpeg", "Pouillard Joachim: Lien vers l'image")</t>
  </si>
  <si>
    <t>=HYPERLINK("https://d33htgqikc2pj4.cloudfront.net/qvHDimMUqxZcQnsj/2ee7caee-f787-4871-8850-c777d6f15dde.jpeg", "Pouillard Joachim: Lien vers l'image")</t>
  </si>
  <si>
    <t>=HYPERLINK("https://d33htgqikc2pj4.cloudfront.net/qvHDimMUqxZcQnsj/0ea85f11-133b-40c4-8661-78a12ea83f2d.jpeg", "Pouillard Joachim: Lien vers l'image")</t>
  </si>
  <si>
    <t>=HYPERLINK("https://d33htgqikc2pj4.cloudfront.net/qvHDimMUqxZcQnsj/7eb73223-c3bb-42f4-99a6-7be42378d9d6.jpeg", "Pouillard Joachim: Lien vers l'image")</t>
  </si>
  <si>
    <t>=HYPERLINK("https://d33htgqikc2pj4.cloudfront.net/qvHDimMUqxZcQnsj/96b361ff-b40d-4e35-8b58-2470f2a779bd.jpeg", "Pouillard Joachim: Lien vers l'image")</t>
  </si>
  <si>
    <t>=HYPERLINK("https://d33htgqikc2pj4.cloudfront.net/qvHDimMUqxZcQnsj/1b859902-9f07-41d8-94c6-b69fd0862df2.jpeg", "Pouillard Joachim: Lien vers l'image")</t>
  </si>
  <si>
    <t>54222/27</t>
  </si>
  <si>
    <t>Alexy Garreau: CHA-54-030-453-0050 / OHN</t>
  </si>
  <si>
    <t>=HYPERLINK("https://d33htgqikc2pj4.cloudfront.net/4c039a86-e6e3-451c-a6ad-966f4e28f4b9.jpeg", "Mounir Saikouk: Lien vers l'image")</t>
  </si>
  <si>
    <t>=HYPERLINK("https://d33htgqikc2pj4.cloudfront.net/d5a28ce0-7e81-447c-8ba2-0ca701a482c4.jpeg", "Mounir Saikouk: Lien vers l'image")</t>
  </si>
  <si>
    <t>=HYPERLINK("https://d33htgqikc2pj4.cloudfront.net/91cacbad-7519-480c-bde5-624c5d184237.jpeg", "Mounir Saikouk: Lien vers l'image")</t>
  </si>
  <si>
    <t>CHA-54-030-455-0025</t>
  </si>
  <si>
    <t>Alexy Garreau: CHA-54-030-455-0025 / L2T</t>
  </si>
  <si>
    <t>=HYPERLINK("https://d33htgqikc2pj4.cloudfront.net/b2e91285-4deb-465a-828f-ae95567072ed.jpeg", "Alexy Garreau: Lien vers l'image")</t>
  </si>
  <si>
    <t>=HYPERLINK("https://d33htgqikc2pj4.cloudfront.net/773891c9-958b-40e2-8786-e2aaaec7c4f1.jpeg", "Alexy Garreau: Lien vers l'image")</t>
  </si>
  <si>
    <t>=HYPERLINK("https://d33htgqikc2pj4.cloudfront.net/f093c21a-593a-4370-8a1e-73c11322e084.jpeg", "Alexy Garreau: Lien vers l'image")</t>
  </si>
  <si>
    <t>=HYPERLINK("https://d33htgqikc2pj4.cloudfront.net/4a6dece9-9397-49ea-b7dc-64c8d362ca6b.jpeg", "Alexy Garreau: Lien vers l'image")</t>
  </si>
  <si>
    <t>54222/23</t>
  </si>
  <si>
    <t>No: Fixation de la BPE (AGA) - 2018-08-03</t>
  </si>
  <si>
    <t>Alexy Garreau: CHA-54-030-453-1015 / L2T</t>
  </si>
  <si>
    <t>=HYPERLINK("https://d33htgqikc2pj4.cloudfront.net/332546b1-605b-4b3c-8831-ab947ed0e8db.jpeg", "Alexy Garreau: Lien vers l'image")</t>
  </si>
  <si>
    <t>=HYPERLINK("https://d33htgqikc2pj4.cloudfront.net/ff04ab4a-d588-478a-8140-ef9a8167e288.jpeg", "Alexy Garreau: Lien vers l'image")</t>
  </si>
  <si>
    <t>=HYPERLINK("https://d33htgqikc2pj4.cloudfront.net/4fe21d1f-a988-4164-868c-d4ddcbe61f97.jpeg", "Alexy Garreau: Lien vers l'image")</t>
  </si>
  <si>
    <t>Alexy Garreau: Boite non posée</t>
  </si>
  <si>
    <t>Pouillard Joachim: Année x</t>
  </si>
  <si>
    <t>CHA-54-030-453-0020</t>
  </si>
  <si>
    <t>Yes: Propreté extérieure (MSA) - 2018-08-03</t>
  </si>
  <si>
    <t>Yes: Scellement du cadre (MSA) - 2018-08-03</t>
  </si>
  <si>
    <t>Yes: Gaine fendue (PJO) - 2018-08-03</t>
  </si>
  <si>
    <t>Not set: Blocage sous tubage (PJO) - 2018-08-03</t>
  </si>
  <si>
    <t>Yes: Propreté de la chambre (MSA) - 2018-08-03</t>
  </si>
  <si>
    <t>Alexy Garreau: CHA-54-030-453-0020 / L2T</t>
  </si>
  <si>
    <t>=HYPERLINK("https://d33htgqikc2pj4.cloudfront.net/d4b98f20-c5fb-4bcb-a9d7-8512837ac301.jpeg", "Mounir Saikouk: Lien vers l'image")</t>
  </si>
  <si>
    <t>=HYPERLINK("https://d33htgqikc2pj4.cloudfront.net/394b2560-6d17-4035-91ad-7219722f9851.jpeg", "Mounir Saikouk: Lien vers l'image")</t>
  </si>
  <si>
    <t>=HYPERLINK("https://d33htgqikc2pj4.cloudfront.net/23d05ae3-1a20-4d6f-9bc9-d1d8cc26351a.jpeg", "Mounir Saikouk: Lien vers l'image")</t>
  </si>
  <si>
    <t>=HYPERLINK("https://d33htgqikc2pj4.cloudfront.net/406f3719-631e-47b0-9952-bea0603ea797.jpeg", "Mounir Saikouk: Lien vers l'image")</t>
  </si>
  <si>
    <t xml:space="preserve">Mounir Saikouk: Enrobé pas fait </t>
  </si>
  <si>
    <t>=HYPERLINK("https://d33htgqikc2pj4.cloudfront.net/048102d6-91ab-489b-bd6e-41c48c3f3c7d.jpeg", "Mounir Saikouk: Lien vers l'image")</t>
  </si>
  <si>
    <t>Mounir Saikouk: Enrobé fait</t>
  </si>
  <si>
    <t>=HYPERLINK("https://d33htgqikc2pj4.cloudfront.net/490e412b-d836-4611-a557-005f2ec5b201.jpeg", "Mounir Saikouk: Lien vers l'image")</t>
  </si>
  <si>
    <t>SRO_453</t>
  </si>
  <si>
    <t>PC _SRO</t>
  </si>
  <si>
    <t>Not set: Scellement du cadre et dalle (AGA) - 2018-08-03</t>
  </si>
  <si>
    <t>Not set: Fixation du SRO sur la dalle (M) (AGA) - 2018-08-03</t>
  </si>
  <si>
    <t>Yes: Etiquetage du SRO (MSA) - 2018-08-03</t>
  </si>
  <si>
    <t>Not set: Aspect extérieur du SRO (AGA) - 2018-08-03</t>
  </si>
  <si>
    <t>Not set: Entrées de câbles et étanchéité (AGA) - 2018-08-03</t>
  </si>
  <si>
    <t>Yes: Mise en œuvre des éclateurs (MSA) - 2018-08-03</t>
  </si>
  <si>
    <t>Not set: Mise en œuvre des sur-tubages (AGA) - 2018-08-03</t>
  </si>
  <si>
    <t>Not set: Cheminements des câbles (AGA) - 2018-08-03</t>
  </si>
  <si>
    <t>Yes: Etiquetage des câbles / éclateurs (MSA) - 2018-08-03</t>
  </si>
  <si>
    <t>Yes: Etiquetage des tiroirs (MSA) - 2018-08-03</t>
  </si>
  <si>
    <t>Not set: Propreté intérieure (AGA) - 2018-08-03</t>
  </si>
  <si>
    <t>Alexy Garreau: Titre changé pour SRO_453</t>
  </si>
  <si>
    <t>Alexy Garreau: Catégorie changée pour PC _SRO</t>
  </si>
  <si>
    <t>Alexy Garreau: Photo supprimée</t>
  </si>
  <si>
    <t>=HYPERLINK("https://d33htgqikc2pj4.cloudfront.net/1d7676bb-dc51-426a-84a3-82c9ac0ce9e6.jpeg", "Mounir Saikouk: Lien vers l'image")</t>
  </si>
  <si>
    <t>=HYPERLINK("https://d33htgqikc2pj4.cloudfront.net/5aa0c82f-b7a9-4dc8-8cb1-2df121139eb2.jpeg", "Mounir Saikouk: Lien vers l'image")</t>
  </si>
  <si>
    <t>=HYPERLINK("https://d33htgqikc2pj4.cloudfront.net/63cf8b3e-0339-41f2-abf7-1ada399aea66.jpeg", "Mounir Saikouk: Lien vers l'image")</t>
  </si>
  <si>
    <t>NRO_030</t>
  </si>
  <si>
    <t>PC_NRO</t>
  </si>
  <si>
    <t>pc_nro</t>
  </si>
  <si>
    <t>No: Etiquetage du NRO (AGA) - 2018-08-03</t>
  </si>
  <si>
    <t>Not set: Aspect extérieur du NRO (AGA) - 2018-08-03</t>
  </si>
  <si>
    <t>Not set: Mise en œuvre des éclateurs (AGA) - 2018-08-03</t>
  </si>
  <si>
    <t>No: Cheminements des câbles (AGA) - 2018-08-03</t>
  </si>
  <si>
    <t>No: Etiquetage des câbles / éclateurs (AGA) - 2018-08-03</t>
  </si>
  <si>
    <t>No: Etiquetage des tiroirs (AGA) - 2018-08-03</t>
  </si>
  <si>
    <t>No: Propreté intérieure (AGA) - 2018-08-03</t>
  </si>
  <si>
    <t>Alexy Garreau: Titre changé pour NRO_03</t>
  </si>
  <si>
    <t>Alexy Garreau: Titre changé pour NRO_030</t>
  </si>
  <si>
    <t>=HYPERLINK("https://d33htgqikc2pj4.cloudfront.net/844c1252-0422-4c84-853b-c97bd4568068.jpeg", "Alexy Garreau: Lien vers l'image")</t>
  </si>
  <si>
    <t>=HYPERLINK("https://d33htgqikc2pj4.cloudfront.net/ec28c361-f9d5-4ccf-bfd8-00226d3424fc.jpeg", "Alexy Garreau: Lien vers l'image")</t>
  </si>
  <si>
    <t>=HYPERLINK("https://d33htgqikc2pj4.cloudfront.net/b9a34d50-48ef-4840-bc40-c1193fb91dab.jpeg", "Alexy Garreau: Lien vers l'image")</t>
  </si>
  <si>
    <t>=HYPERLINK("https://d33htgqikc2pj4.cloudfront.net/aa6d8687-8835-4f44-a545-1aac3aa01722.jpeg", "Alexy Garreau: Lien vers l'image")</t>
  </si>
  <si>
    <t>=HYPERLINK("https://d33htgqikc2pj4.cloudfront.net/8f27f80c-8dae-4b04-b6ed-203c27397bb0.jpeg", "Alexy Garreau: Lien vers l'image")</t>
  </si>
  <si>
    <t>=HYPERLINK("https://d33htgqikc2pj4.cloudfront.net/bb1e3f04-3dcb-44cb-b3d0-519eae90bb77.jpeg", "Alexy Garreau: Lien vers l'image")</t>
  </si>
  <si>
    <t>=HYPERLINK("https://d33htgqikc2pj4.cloudfront.net/1d0f0462-12d4-450c-beaf-2fbbab3588a3.jpeg", "Alexy Garreau: Lien vers l'image")</t>
  </si>
  <si>
    <t>C:\Users\AxelG\Desktop\Rapport\NRO_35\</t>
  </si>
  <si>
    <t>Lien hyper texte</t>
  </si>
  <si>
    <t>C:\Users\AxelG\Desktop\Rapport\NRO_28\</t>
  </si>
  <si>
    <t>C:\Users\AxelG\Desktop\Rapport\NRO_30\</t>
  </si>
  <si>
    <t>Étiquettes de lignes</t>
  </si>
  <si>
    <t>Total général</t>
  </si>
  <si>
    <t>Nombre de Vérifié</t>
  </si>
  <si>
    <t>Nombre de Point de contrôle 1</t>
  </si>
  <si>
    <t>Tâches</t>
  </si>
  <si>
    <t>Mineures</t>
  </si>
  <si>
    <t>Majeures</t>
  </si>
  <si>
    <t>Vérifiées</t>
  </si>
  <si>
    <t>54_030</t>
  </si>
  <si>
    <t>SRO_54_030_452</t>
  </si>
  <si>
    <t>SRO_54_030_453</t>
  </si>
  <si>
    <t>SRO_54_030_455</t>
  </si>
  <si>
    <t>SRO_54_030_456</t>
  </si>
  <si>
    <t>SRO_54_030_457</t>
  </si>
  <si>
    <t>SIT-54-035</t>
  </si>
  <si>
    <t>54_035</t>
  </si>
  <si>
    <t>SRO_54_035_487</t>
  </si>
  <si>
    <t>SRO_54_035_488</t>
  </si>
  <si>
    <t>SRO_54_035_489</t>
  </si>
  <si>
    <t>SIT-54-028</t>
  </si>
  <si>
    <t>54_028</t>
  </si>
  <si>
    <t>SRO_54_028_380</t>
  </si>
  <si>
    <t>SRO_54_028_381</t>
  </si>
  <si>
    <t>SRO_54_028_382</t>
  </si>
  <si>
    <t>SRO_54_028_383</t>
  </si>
  <si>
    <t>SRO_54_028_387</t>
  </si>
  <si>
    <t>SRO_54_028_388</t>
  </si>
  <si>
    <t>SIT-54-026</t>
  </si>
  <si>
    <t>54_026</t>
  </si>
  <si>
    <t>SRO_54_026_364</t>
  </si>
  <si>
    <t>SRO_54_026_365</t>
  </si>
  <si>
    <t>SRO_54_026_367</t>
  </si>
  <si>
    <t>SRO_54_026_368</t>
  </si>
  <si>
    <t>SRO_54_026_377</t>
  </si>
  <si>
    <t>SRO_54_026_379</t>
  </si>
  <si>
    <t>SRO_54_026_497</t>
  </si>
  <si>
    <t>SIT-54-018</t>
  </si>
  <si>
    <t>54_018</t>
  </si>
  <si>
    <t>SRO_54_018_200</t>
  </si>
  <si>
    <t>SRO_54_018_201</t>
  </si>
  <si>
    <t>SRO_54_018_213</t>
  </si>
  <si>
    <t>SRO_54_018_214</t>
  </si>
  <si>
    <t>SRO_54_018_215</t>
  </si>
  <si>
    <t>SRO_54_018_216</t>
  </si>
  <si>
    <t>SRO_54_018_219</t>
  </si>
  <si>
    <t>SRO_54_018_220</t>
  </si>
  <si>
    <t>SRO_54_018_224</t>
  </si>
  <si>
    <t>SIT-54-013</t>
  </si>
  <si>
    <t>54_013</t>
  </si>
  <si>
    <t>SRO_54_013_177</t>
  </si>
  <si>
    <t>SRO_54_013_181</t>
  </si>
  <si>
    <t>SRO_54_013_182</t>
  </si>
  <si>
    <t>SIT-54-017</t>
  </si>
  <si>
    <t>54_017</t>
  </si>
  <si>
    <t>SRO_54_017_304</t>
  </si>
  <si>
    <t>SRO_54_017_305</t>
  </si>
  <si>
    <t>SRO_54_017_306</t>
  </si>
  <si>
    <t>SRO_54_017_308</t>
  </si>
  <si>
    <t>SRO_54_017_309</t>
  </si>
  <si>
    <t>No: Etiquetage  BPE erroné/absent (CLO) - 2018-11-06</t>
  </si>
  <si>
    <t>Not set: Mauvais arrimage câble dans la boite. (PMA) - 2018-11-06</t>
  </si>
  <si>
    <t>Not set: Non-conformité des Cheminements tubes et/ou fibres abonné dans le BPE.  (PMA) - 2018-11-06</t>
  </si>
  <si>
    <t>Not set: Non-conformité des Cheminements tubes et/ou fibres en passage et/ou stockées dans le BPE.  (PMA) - 2018-11-06</t>
  </si>
  <si>
    <t>Not set: Fibres non dégraissées (PMA) - 2018-11-06</t>
  </si>
  <si>
    <t>Not set: Mauvaise étanchéité du BPE (PMA) - 2018-11-06</t>
  </si>
  <si>
    <t>Not set: Discontinuité (stylo optique) (PMA) - 2018-11-06</t>
  </si>
  <si>
    <t>No: Plan de soudure BPE érroné (CLO) - 2018-11-06</t>
  </si>
  <si>
    <t>Pierric Mascherin: 144</t>
  </si>
  <si>
    <t>=HYPERLINK("https://d33htgqikc2pj4.cloudfront.net/qvHDimMUqxZcQnsj/W6w4Y5hMQnSUGwwiJCyk_BoiteDeProtection_PBO-54-013-181-4125.xlsx", "Pierric Mascherin: Lien du fichier")</t>
  </si>
  <si>
    <t>Pierric Mascherin: Catégorie changée pour BPE</t>
  </si>
  <si>
    <t>=HYPERLINK("https://d33htgqikc2pj4.cloudfront.net/96ba91dc-9233-415f-bc48-7dc7592b2aae.jpeg", "Cyl chaptal  Loemba3: Lien vers l'image")</t>
  </si>
  <si>
    <t>=HYPERLINK("https://d33htgqikc2pj4.cloudfront.net/5d7d8943-a0cd-4d70-9f0b-c014bea65e69.jpeg", "Cyl chaptal  Loemba3: Lien vers l'image")</t>
  </si>
  <si>
    <t>=HYPERLINK("https://d33htgqikc2pj4.cloudfront.net/111f6c69-412b-4ddd-9da2-1a4266542fbe.jpeg", "Cyl chaptal  Loemba3: Lien vers l'image")</t>
  </si>
  <si>
    <t>=HYPERLINK("https://d33htgqikc2pj4.cloudfront.net/608e5b07-b864-4bff-8925-01001640fabc.jpeg", "Cyl chaptal  Loemba3: Lien vers l'image")</t>
  </si>
  <si>
    <t>=HYPERLINK("https://d33htgqikc2pj4.cloudfront.net/305da702-4e1b-4924-a514-34e3188a472d.jpeg", "Cyl chaptal  Loemba3: Lien vers l'image")</t>
  </si>
  <si>
    <t>=HYPERLINK("https://d33htgqikc2pj4.cloudfront.net/295a182e-a360-488e-96a6-589573478a03.jpeg", "Cyl chaptal  Loemba3: Lien vers l'image")</t>
  </si>
  <si>
    <t>=HYPERLINK("https://d33htgqikc2pj4.cloudfront.net/59a530ce-c6e2-4779-af8c-5cface315e4a.jpeg", "Cyl chaptal  Loemba3: Lien vers l'image")</t>
  </si>
  <si>
    <t>=HYPERLINK("https://d33htgqikc2pj4.cloudfront.net/d1aa984a-b6c4-40e8-b63a-e417464239c7.jpeg", "Cyl chaptal  Loemba3: Lien vers l'image")</t>
  </si>
  <si>
    <t>=HYPERLINK("https://d33htgqikc2pj4.cloudfront.net/559a179d-4161-4d76-9b72-bcc99ff5c62d.jpeg", "Cyl chaptal  Loemba3: Lien vers l'image")</t>
  </si>
  <si>
    <t>=HYPERLINK("https://d33htgqikc2pj4.cloudfront.net/3f800349-3774-446d-a05d-56a951b59f24.jpeg", "Cyl chaptal  Loemba3: Lien vers l'image")</t>
  </si>
  <si>
    <t>=HYPERLINK("https://d33htgqikc2pj4.cloudfront.net/51f666d0-c238-4500-8ee1-2d4086ecbb63.jpeg", "Cyl chaptal  Loemba3: Lien vers l'image")</t>
  </si>
  <si>
    <t>=HYPERLINK("https://d33htgqikc2pj4.cloudfront.net/9cbc3754-7ae6-4493-945f-89ffa6f830a4.jpeg", "Cyl chaptal  Loemba3: Lien vers l'image")</t>
  </si>
  <si>
    <t xml:space="preserve">Cyl chaptal  Loemba3: Plan de soudure erronée </t>
  </si>
  <si>
    <t>Yes: Discontinuité (stylo optique) (DDO) - 2018-11-06</t>
  </si>
  <si>
    <t>Not set: Plan de soudure BPE érroné (PMA) - 2018-11-06</t>
  </si>
  <si>
    <t>Pierric Mascherin: 24</t>
  </si>
  <si>
    <t>=HYPERLINK("https://d33htgqikc2pj4.cloudfront.net/qvHDimMUqxZcQnsj/l94MsYGTmmqETJMOCtvw_BoiteDeProtection_PBO-54-013-181-5850.xlsx", "Pierric Mascherin: Lien du fichier")</t>
  </si>
  <si>
    <t>=HYPERLINK("https://d33htgqikc2pj4.cloudfront.net/5240c69e-f011-42c5-ac81-ad1548e8ef96.jpeg", "Cyl chaptal  Loemba3: Lien vers l'image")</t>
  </si>
  <si>
    <t>=HYPERLINK("https://d33htgqikc2pj4.cloudfront.net/4b928aea-fdce-439c-b76b-d116c885b639.jpeg", "Cyl chaptal  Loemba3: Lien vers l'image")</t>
  </si>
  <si>
    <t>=HYPERLINK("https://d33htgqikc2pj4.cloudfront.net/7ff555ef-02e8-4996-940c-027304cb2c87.jpeg", "Cyl chaptal  Loemba3: Lien vers l'image")</t>
  </si>
  <si>
    <t>=HYPERLINK("https://d33htgqikc2pj4.cloudfront.net/787dd719-ef48-4768-aa3e-64d08c2c4f5f.jpeg", "Cyl chaptal  Loemba3: Lien vers l'image")</t>
  </si>
  <si>
    <t>=HYPERLINK("https://d33htgqikc2pj4.cloudfront.net/0dbd109a-905b-4131-bc74-f6583b70c028.jpeg", "Cyl chaptal  Loemba3: Lien vers l'image")</t>
  </si>
  <si>
    <t>=HYPERLINK("https://d33htgqikc2pj4.cloudfront.net/48316c72-2f9a-4fd4-aa6c-cace006f8361.jpeg", "Cyl chaptal  Loemba3: Lien vers l'image")</t>
  </si>
  <si>
    <t xml:space="preserve">Cyl chaptal  Loemba3: Tcnok </t>
  </si>
  <si>
    <t xml:space="preserve">Cyl chaptal  Loemba3: Fibre non raccordé au SRO </t>
  </si>
  <si>
    <t>Cyl chaptal  Loemba3: Priorité modifiée en priorité P1</t>
  </si>
  <si>
    <t>Pierric Mascherin: Attributs de tâche édités par lots</t>
  </si>
  <si>
    <t>=HYPERLINK("https://d33htgqikc2pj4.cloudfront.net/725c54ee-ed55-47ea-b1de-8ff50ba7423f.jpeg", "Dominique.sommer Dominique: Lien vers l'image")</t>
  </si>
  <si>
    <t>Pierric Mascherin: Etiquettes à reprendre</t>
  </si>
  <si>
    <t>=HYPERLINK("https://d33htgqikc2pj4.cloudfront.net/qvHDimMUqxZcQnsj/5Oaivet0ROWFXTsoxrgA_BoiteDeProtection_PBO-54-013-181-4160.xlsx", "Pierric Mascherin: Lien du fichier")</t>
  </si>
  <si>
    <t>=HYPERLINK("https://d33htgqikc2pj4.cloudfront.net/51039e3d-4e44-4389-bc14-adbc51da7d6e.jpeg", "Cyl chaptal  Loemba3: Lien vers l'image")</t>
  </si>
  <si>
    <t>=HYPERLINK("https://d33htgqikc2pj4.cloudfront.net/187784a1-d65e-4e44-ab12-f7330e6eda0b.jpeg", "Cyl chaptal  Loemba3: Lien vers l'image")</t>
  </si>
  <si>
    <t>=HYPERLINK("https://d33htgqikc2pj4.cloudfront.net/2a88fb1e-3c32-4c64-8b2c-a952cd3a6c5f.jpeg", "Cyl chaptal  Loemba3: Lien vers l'image")</t>
  </si>
  <si>
    <t>=HYPERLINK("https://d33htgqikc2pj4.cloudfront.net/1e1e9e07-9c83-4947-b866-6e210c1ed303.jpeg", "Cyl chaptal  Loemba3: Lien vers l'image")</t>
  </si>
  <si>
    <t xml:space="preserve">Cyl chaptal  Loemba3: Étiquetés à reprendre en définitive </t>
  </si>
  <si>
    <t xml:space="preserve">Cyl chaptal  Loemba3: Fibre mal stockés dans bpo </t>
  </si>
  <si>
    <t>=HYPERLINK("https://d33htgqikc2pj4.cloudfront.net/0cdc42d4-5088-4bef-9a41-748ef3d25c46.jpeg", "Dominique.sommer Dominique: Lien vers l'image")</t>
  </si>
  <si>
    <t>=HYPERLINK("https://d33htgqikc2pj4.cloudfront.net/39bbdf72-2b20-4081-a542-20b2c505814f.jpeg", "Dominique.sommer Dominique: Lien vers l'image")</t>
  </si>
  <si>
    <t>Dominique.sommer Dominique: Supprimé photo</t>
  </si>
  <si>
    <t>Not set: Non-conformité des Cheminements tubes et/ou fibres abonné dans le BPE.  (DDO) - 2018-11-06</t>
  </si>
  <si>
    <t>Not set: Non-conformité des Cheminements tubes et/ou fibres en passage et/ou stockées dans le BPE.  (DDO) - 2018-11-06</t>
  </si>
  <si>
    <t>Pierric Mascherin: 48</t>
  </si>
  <si>
    <t>=HYPERLINK("https://d33htgqikc2pj4.cloudfront.net/qvHDimMUqxZcQnsj/lZIpDFdoQgP2W8LsTrOQ_BoiteDeProtection_PBO-54-013-181-4200.xlsx", "Pierric Mascherin: Lien du fichier")</t>
  </si>
  <si>
    <t>=HYPERLINK("https://d33htgqikc2pj4.cloudfront.net/80ffa924-7e73-4ee9-84e3-327067d0cf3d.jpeg", "Cyl chaptal  Loemba3: Lien vers l'image")</t>
  </si>
  <si>
    <t>=HYPERLINK("https://d33htgqikc2pj4.cloudfront.net/aa9c7f6b-612e-4629-91dd-2f97260c4abe.jpeg", "Cyl chaptal  Loemba3: Lien vers l'image")</t>
  </si>
  <si>
    <t>=HYPERLINK("https://d33htgqikc2pj4.cloudfront.net/ffb9c35e-ab68-4444-b4f1-9bf8d38c6d18.jpeg", "Cyl chaptal  Loemba3: Lien vers l'image")</t>
  </si>
  <si>
    <t>=HYPERLINK("https://d33htgqikc2pj4.cloudfront.net/63997e58-9055-4523-bb56-f4e6d0b050f4.jpeg", "Cyl chaptal  Loemba3: Lien vers l'image")</t>
  </si>
  <si>
    <t xml:space="preserve">Cyl chaptal  Loemba3: Lovage des fibres à reprendre </t>
  </si>
  <si>
    <t>=HYPERLINK("https://d33htgqikc2pj4.cloudfront.net/eee6330e-5faa-4c96-88c8-a37211e7991d.jpeg", "Dominique.sommer Dominique: Lien vers l'image")</t>
  </si>
  <si>
    <t>=HYPERLINK("https://d33htgqikc2pj4.cloudfront.net/8e9b2b78-13e3-4e13-92d5-c421d6f97375.jpeg", "Dominique.sommer Dominique: Lien vers l'image")</t>
  </si>
  <si>
    <t>Pierric Mascherin: Etiquettes à reprendre en définitif</t>
  </si>
  <si>
    <t>Pierric Mascherin: 36</t>
  </si>
  <si>
    <t>=HYPERLINK("https://d33htgqikc2pj4.cloudfront.net/qvHDimMUqxZcQnsj/O1XFwip8Q4ipTxSZtEvn_BoiteDeProtection_PBO-54-013-181-4255.xlsx", "Pierric Mascherin: Lien du fichier")</t>
  </si>
  <si>
    <t>=HYPERLINK("https://d33htgqikc2pj4.cloudfront.net/879b82f3-9c50-403d-a80c-5477f0d6ed67.jpeg", "Cyl chaptal  Loemba3: Lien vers l'image")</t>
  </si>
  <si>
    <t>=HYPERLINK("https://d33htgqikc2pj4.cloudfront.net/ceb31c85-8efe-4a39-b4f6-80429d4a5e65.jpeg", "Cyl chaptal  Loemba3: Lien vers l'image")</t>
  </si>
  <si>
    <t>=HYPERLINK("https://d33htgqikc2pj4.cloudfront.net/43cf5bb3-a499-468e-bf48-f35945397192.jpeg", "Cyl chaptal  Loemba3: Lien vers l'image")</t>
  </si>
  <si>
    <t>=HYPERLINK("https://d33htgqikc2pj4.cloudfront.net/397015ab-321d-4e7c-a6e0-83dfb826736f.jpeg", "Cyl chaptal  Loemba3: Lien vers l'image")</t>
  </si>
  <si>
    <t xml:space="preserve">Cyl chaptal  Loemba3: Fibres mal lovés dans le bpo </t>
  </si>
  <si>
    <t>=HYPERLINK("https://d33htgqikc2pj4.cloudfront.net/a844b917-79c5-4973-9d3a-a03415a86d8a.jpeg", "Dominique.sommer Dominique: Lien vers l'image")</t>
  </si>
  <si>
    <t>Pierric Mascherin: Etiquettes à reprendre en définitif + stockage fibres à revoir svp</t>
  </si>
  <si>
    <t>Pierric Mascherin: Priorité changée pour priorité 3</t>
  </si>
  <si>
    <t>Not set: Etiquetage  BPE erroné/absent (PMA) - 2018-11-06</t>
  </si>
  <si>
    <t>No: Non-conformité des Cheminements tubes et/ou fibres abonné dans le BPE.  (CLO) - 2018-11-06</t>
  </si>
  <si>
    <t>=HYPERLINK("https://d33htgqikc2pj4.cloudfront.net/qvHDimMUqxZcQnsj/Vo9IlucTQF6oGXUeU0wb_BoiteDeProtection_PEC-54-013-181-4685.xlsx", "Pierric Mascherin: Lien du fichier")</t>
  </si>
  <si>
    <t>=HYPERLINK("https://d33htgqikc2pj4.cloudfront.net/a5071ab2-5514-4091-a08c-2e7cbe11d65e.jpeg", "Cyl chaptal  Loemba3: Lien vers l'image")</t>
  </si>
  <si>
    <t>=HYPERLINK("https://d33htgqikc2pj4.cloudfront.net/6a57644b-78aa-4432-8001-31d0e2e233a8.jpeg", "Cyl chaptal  Loemba3: Lien vers l'image")</t>
  </si>
  <si>
    <t>=HYPERLINK("https://d33htgqikc2pj4.cloudfront.net/594948ab-7db1-46f5-b8d1-4ae096cdc689.jpeg", "Cyl chaptal  Loemba3: Lien vers l'image")</t>
  </si>
  <si>
    <t>=HYPERLINK("https://d33htgqikc2pj4.cloudfront.net/e0c7761c-5257-4a82-bd0c-6710e94361b8.jpeg", "Cyl chaptal  Loemba3: Lien vers l'image")</t>
  </si>
  <si>
    <t>=HYPERLINK("https://d33htgqikc2pj4.cloudfront.net/0059893f-7343-4ee2-ae5e-f35968ef1d79.jpeg", "Cyl chaptal  Loemba3: Lien vers l'image")</t>
  </si>
  <si>
    <t>=HYPERLINK("https://d33htgqikc2pj4.cloudfront.net/22e02327-ff19-4431-806a-42982b597804.jpeg", "Cyl chaptal  Loemba3: Lien vers l'image")</t>
  </si>
  <si>
    <t>=HYPERLINK("https://d33htgqikc2pj4.cloudfront.net/f13da334-0a26-431f-8e6c-0d6ac08717f5.jpeg", "Cyl chaptal  Loemba3: Lien vers l'image")</t>
  </si>
  <si>
    <t>=HYPERLINK("https://d33htgqikc2pj4.cloudfront.net/9af971e9-a3f5-48d3-84fb-0d824d87e387.jpeg", "Cyl chaptal  Loemba3: Lien vers l'image")</t>
  </si>
  <si>
    <t>=HYPERLINK("https://d33htgqikc2pj4.cloudfront.net/56f2bd84-2128-4e54-91f1-428a09d8eef2.jpeg", "Cyl chaptal  Loemba3: Lien vers l'image")</t>
  </si>
  <si>
    <t>=HYPERLINK("https://d33htgqikc2pj4.cloudfront.net/4e96c5f8-13ef-441e-a777-b24fab70be3f.jpeg", "Cyl chaptal  Loemba3: Lien vers l'image")</t>
  </si>
  <si>
    <t>=HYPERLINK("https://d33htgqikc2pj4.cloudfront.net/2610073b-a272-4c42-9e51-332d82d9fae2.jpeg", "Cyl chaptal  Loemba3: Lien vers l'image")</t>
  </si>
  <si>
    <t>=HYPERLINK("https://d33htgqikc2pj4.cloudfront.net/bd626e08-0ad7-4239-b617-c76a118d4202.jpeg", "Cyl chaptal  Loemba3: Lien vers l'image")</t>
  </si>
  <si>
    <t>=HYPERLINK("https://d33htgqikc2pj4.cloudfront.net/080ee8ad-1c8f-4636-be72-5897772452f8.jpeg", "Cyl chaptal  Loemba3: Lien vers l'image")</t>
  </si>
  <si>
    <t>=HYPERLINK("https://d33htgqikc2pj4.cloudfront.net/qvHDimMUqxZcQnsj/K3sIGjIlQiJeh7gzdmav_BoiteDeProtection_PBO-54-013-181-5845.xlsx", "Pierric Mascherin: Lien du fichier")</t>
  </si>
  <si>
    <t>=HYPERLINK("https://d33htgqikc2pj4.cloudfront.net/6a3c7dc6-1921-49b1-8aae-008a1ce29a49.jpeg", "Cyl chaptal  Loemba3: Lien vers l'image")</t>
  </si>
  <si>
    <t>=HYPERLINK("https://d33htgqikc2pj4.cloudfront.net/a02424cb-5a8d-4798-bfc7-0794704c7e2a.jpeg", "Cyl chaptal  Loemba3: Lien vers l'image")</t>
  </si>
  <si>
    <t>=HYPERLINK("https://d33htgqikc2pj4.cloudfront.net/46a11a6e-a859-4db1-aeb6-5b44ecade864.jpeg", "Cyl chaptal  Loemba3: Lien vers l'image")</t>
  </si>
  <si>
    <t>=HYPERLINK("https://d33htgqikc2pj4.cloudfront.net/faf718b0-c376-44f5-8343-77dd4f7674a8.jpeg", "Cyl chaptal  Loemba3: Lien vers l'image")</t>
  </si>
  <si>
    <t>=HYPERLINK("https://d33htgqikc2pj4.cloudfront.net/3c3fcbe7-6341-417b-abd1-321f6528b28c.jpeg", "Cyl chaptal  Loemba3: Lien vers l'image")</t>
  </si>
  <si>
    <t xml:space="preserve">Cyl chaptal  Loemba3: Pas de rop </t>
  </si>
  <si>
    <t>=HYPERLINK("https://d33htgqikc2pj4.cloudfront.net/c96e451b-e3cf-49fb-a22f-6cf48fa998e2.jpeg", "Dominique.sommer Dominique: Lien vers l'image")</t>
  </si>
  <si>
    <t>Yes: Mauvais arrimage câble dans la boite. (DDO) - 2018-11-06</t>
  </si>
  <si>
    <t>=HYPERLINK("https://d33htgqikc2pj4.cloudfront.net/qvHDimMUqxZcQnsj/12Sjp9vQwK9GRQioVAzA_BoiteDeProtection_PBO-54-013-181-4005.xlsx", "Pierric Mascherin: Lien du fichier")</t>
  </si>
  <si>
    <t>=HYPERLINK("https://d33htgqikc2pj4.cloudfront.net/ecb47f38-b966-46b3-bb54-d0ffcf548c16.jpeg", "Cyl chaptal  Loemba3: Lien vers l'image")</t>
  </si>
  <si>
    <t>=HYPERLINK("https://d33htgqikc2pj4.cloudfront.net/634ab0ea-6ae7-4c23-922e-0f60302ca61b.jpeg", "Cyl chaptal  Loemba3: Lien vers l'image")</t>
  </si>
  <si>
    <t>=HYPERLINK("https://d33htgqikc2pj4.cloudfront.net/c2d3c7d4-34d5-4350-9e9f-7c48bf3154fe.jpeg", "Cyl chaptal  Loemba3: Lien vers l'image")</t>
  </si>
  <si>
    <t>=HYPERLINK("https://d33htgqikc2pj4.cloudfront.net/6b9a260c-2554-4451-a4ae-c8c2aea780cc.jpeg", "Cyl chaptal  Loemba3: Lien vers l'image")</t>
  </si>
  <si>
    <t>=HYPERLINK("https://d33htgqikc2pj4.cloudfront.net/0e5fb849-0601-43a5-aee6-6b36c38b9b94.jpeg", "Cyl chaptal  Loemba3: Lien vers l'image")</t>
  </si>
  <si>
    <t>=HYPERLINK("https://d33htgqikc2pj4.cloudfront.net/8e1319a2-8c63-47a5-9f21-b33787ff4b05.jpeg", "Cyl chaptal  Loemba3: Lien vers l'image")</t>
  </si>
  <si>
    <t>=HYPERLINK("https://d33htgqikc2pj4.cloudfront.net/416fffeb-79e9-4802-8188-70a09d89a704.jpeg", "Cyl chaptal  Loemba3: Lien vers l'image")</t>
  </si>
  <si>
    <t>=HYPERLINK("https://d33htgqikc2pj4.cloudfront.net/51e665c8-9a1d-4eb5-9ed6-936cef576efa.jpeg", "Cyl chaptal  Loemba3: Lien vers l'image")</t>
  </si>
  <si>
    <t>=HYPERLINK("https://d33htgqikc2pj4.cloudfront.net/56f1b9af-7fea-4e86-bc30-17762854d123.jpeg", "Cyl chaptal  Loemba3: Lien vers l'image")</t>
  </si>
  <si>
    <t>=HYPERLINK("https://d33htgqikc2pj4.cloudfront.net/243d630f-1a29-45f2-86b1-7bb0fe1f3eca.jpeg", "Cyl chaptal  Loemba3: Lien vers l'image")</t>
  </si>
  <si>
    <t>=HYPERLINK("https://d33htgqikc2pj4.cloudfront.net/9b1f91a1-5692-4de9-b2be-c508d02b9649.jpeg", "Cyl chaptal  Loemba3: Lien vers l'image")</t>
  </si>
  <si>
    <t>=HYPERLINK("https://d33htgqikc2pj4.cloudfront.net/507e6330-9edc-43f2-bfbc-9aab2c46443b.jpeg", "Cyl chaptal  Loemba3: Lien vers l'image")</t>
  </si>
  <si>
    <t>=HYPERLINK("https://d33htgqikc2pj4.cloudfront.net/b4f87d80-0100-4a6a-9130-e6bf1c45f1b7.jpeg", "Cyl chaptal  Loemba3: Lien vers l'image")</t>
  </si>
  <si>
    <t>=HYPERLINK("https://d33htgqikc2pj4.cloudfront.net/qvHDimMUqxZcQnsj/PnJCqU5TFWnDNqY5DpTA_BoiteDeProtection_PBO-54-013-181-4195.xlsx", "Pierric Mascherin: Lien du fichier")</t>
  </si>
  <si>
    <t xml:space="preserve">Cyl chaptal  Loemba3: Lovage à reprendre </t>
  </si>
  <si>
    <t>Cyl chaptal  Loemba3: Supprimé photo</t>
  </si>
  <si>
    <t>=HYPERLINK("https://d33htgqikc2pj4.cloudfront.net/fc3260ed-b203-4ff8-a030-45901a9c031f.jpeg", "Cyl chaptal  Loemba3: Lien vers l'image")</t>
  </si>
  <si>
    <t>=HYPERLINK("https://d33htgqikc2pj4.cloudfront.net/ddb56b11-fd45-4268-abe7-dfee9d7179ff.jpeg", "Cyl chaptal  Loemba3: Lien vers l'image")</t>
  </si>
  <si>
    <t>=HYPERLINK("https://d33htgqikc2pj4.cloudfront.net/82a91e48-36c4-469c-904f-daa75dd8c9cd.jpeg", "Cyl chaptal  Loemba3: Lien vers l'image")</t>
  </si>
  <si>
    <t>=HYPERLINK("https://d33htgqikc2pj4.cloudfront.net/8c90542a-fa06-4eae-9c78-7b5f6a2a3906.jpeg", "Cyl chaptal  Loemba3: Lien vers l'image")</t>
  </si>
  <si>
    <t>=HYPERLINK("https://d33htgqikc2pj4.cloudfront.net/qvHDimMUqxZcQnsj/kJoExNuwRjCG8OV4CrCL_BoiteDeProtection_PBO-54-013-181-5790.xlsx", "Pierric Mascherin: Lien du fichier")</t>
  </si>
  <si>
    <t>=HYPERLINK("https://d33htgqikc2pj4.cloudfront.net/91d2aedb-be57-4d77-9612-ce9d694be783.jpeg", "Cyl chaptal  Loemba3: Lien vers l'image")</t>
  </si>
  <si>
    <t>=HYPERLINK("https://d33htgqikc2pj4.cloudfront.net/f96562ea-a762-42a2-beed-c5e22c48890f.jpeg", "Cyl chaptal  Loemba3: Lien vers l'image")</t>
  </si>
  <si>
    <t>=HYPERLINK("https://d33htgqikc2pj4.cloudfront.net/d43f540d-241f-4884-8375-ca23f71c092c.jpeg", "Cyl chaptal  Loemba3: Lien vers l'image")</t>
  </si>
  <si>
    <t>=HYPERLINK("https://d33htgqikc2pj4.cloudfront.net/88e63361-709f-499d-a275-190ff75143a8.jpeg", "Dominique.sommer Dominique: Lien vers l'image")</t>
  </si>
  <si>
    <t>=HYPERLINK("https://d33htgqikc2pj4.cloudfront.net/qvHDimMUqxZcQnsj/CH0X80reSfiUlHJxKMFZ_BoiteDeProtection_PBO-54-013-181-4220.xlsx", "Pierric Mascherin: Lien du fichier")</t>
  </si>
  <si>
    <t>=HYPERLINK("https://d33htgqikc2pj4.cloudfront.net/8498769b-24f3-4b5c-a3af-8fca8b742266.jpeg", "Cyl chaptal  Loemba3: Lien vers l'image")</t>
  </si>
  <si>
    <t xml:space="preserve">Cyl chaptal  Loemba3: Pbo non contrôlé accès difficile </t>
  </si>
  <si>
    <t>Pierric Mascherin: Test optique à valider</t>
  </si>
  <si>
    <t>Pierric Mascherin: Priorité changée pour priorité 1</t>
  </si>
  <si>
    <t>=HYPERLINK("https://d33htgqikc2pj4.cloudfront.net/01cc2335-58ef-4f4a-b865-2a3a1ab0ff4c.jpeg", "Dominique.sommer Dominique: Lien vers l'image")</t>
  </si>
  <si>
    <t>Not set: Plan de soudure BPE érroné (CLO) - 2018-11-06</t>
  </si>
  <si>
    <t>=HYPERLINK("https://d33htgqikc2pj4.cloudfront.net/qvHDimMUqxZcQnsj/jW5H2w2RRPKrpMurVoAK_BoiteDeProtection_PBO-54-013-181-4190.xlsx", "Pierric Mascherin: Lien du fichier")</t>
  </si>
  <si>
    <t>=HYPERLINK("https://d33htgqikc2pj4.cloudfront.net/c899db45-f14c-4f49-aa0f-e32d5927ef3e.jpeg", "Cyl chaptal  Loemba3: Lien vers l'image")</t>
  </si>
  <si>
    <t>=HYPERLINK("https://d33htgqikc2pj4.cloudfront.net/4de34c8c-0d27-424a-99e8-6099ca08dcbd.jpeg", "Cyl chaptal  Loemba3: Lien vers l'image")</t>
  </si>
  <si>
    <t>=HYPERLINK("https://d33htgqikc2pj4.cloudfront.net/f08165aa-8d4d-4156-8764-690cc0e954e4.jpeg", "Cyl chaptal  Loemba3: Lien vers l'image")</t>
  </si>
  <si>
    <t>=HYPERLINK("https://d33htgqikc2pj4.cloudfront.net/cf8f34e1-4e2d-4395-b6c0-0adb738787f4.jpeg", "Cyl chaptal  Loemba3: Lien vers l'image")</t>
  </si>
  <si>
    <t>Cyl chaptal  Loemba3: Numéro de pbo à reprendre sur fieldwire 4190 et sur terrain 5195</t>
  </si>
  <si>
    <t>=HYPERLINK("https://d33htgqikc2pj4.cloudfront.net/ee301d7d-7290-4b85-94c0-d010be6ed4e3.jpeg", "Dominique.sommer Dominique: Lien vers l'image")</t>
  </si>
  <si>
    <t>=HYPERLINK("https://d33htgqikc2pj4.cloudfront.net/3f57c991-d95f-4e25-9564-2012d1f978a3.jpeg", "Dominique.sommer Dominique: Lien vers l'image")</t>
  </si>
  <si>
    <t>=HYPERLINK("https://d33htgqikc2pj4.cloudfront.net/d6d487ea-760e-471f-ae95-26905bf7a942.jpeg", "Dominique.sommer Dominique: Lien vers l'image")</t>
  </si>
  <si>
    <t>=HYPERLINK("https://d33htgqikc2pj4.cloudfront.net/fd010e4f-51d0-4146-82a7-2c16b886326d.jpeg", "Dominique.sommer Dominique: Lien vers l'image")</t>
  </si>
  <si>
    <t>=HYPERLINK("https://d33htgqikc2pj4.cloudfront.net/qvHDimMUqxZcQnsj/UTiStDFKT1GH7Zk4j6fb_BoiteDeProtection_PBO-54-013-181-5715.xlsx", "Pierric Mascherin: Lien du fichier")</t>
  </si>
  <si>
    <t>=HYPERLINK("https://d33htgqikc2pj4.cloudfront.net/f333feda-f0ad-4cef-b2db-0394edd102ff.jpeg", "Cyl chaptal  Loemba3: Lien vers l'image")</t>
  </si>
  <si>
    <t>=HYPERLINK("https://d33htgqikc2pj4.cloudfront.net/ae131add-88fb-48f1-9c10-66d42eb302aa.jpeg", "Cyl chaptal  Loemba3: Lien vers l'image")</t>
  </si>
  <si>
    <t>=HYPERLINK("https://d33htgqikc2pj4.cloudfront.net/b28d26a7-1196-4f4a-aacf-2d0e0fb04a8d.jpeg", "Cyl chaptal  Loemba3: Lien vers l'image")</t>
  </si>
  <si>
    <t>=HYPERLINK("https://d33htgqikc2pj4.cloudfront.net/31c52656-be19-45c2-a187-c256d9245ee1.jpeg", "Cyl chaptal  Loemba3: Lien vers l'image")</t>
  </si>
  <si>
    <t>=HYPERLINK("https://d33htgqikc2pj4.cloudfront.net/0304e512-64b7-4b1f-b1ce-80ebfef99636.jpeg", "Cyl chaptal  Loemba3: Lien vers l'image")</t>
  </si>
  <si>
    <t>=HYPERLINK("https://d33htgqikc2pj4.cloudfront.net/9e07c56b-5bb1-4365-bb7e-59eb9ba437af.jpeg", "Dominique.sommer Dominique: Lien vers l'image")</t>
  </si>
  <si>
    <t>Yes: Non-conformité des Cheminements tubes et/ou fibres abonné dans le BPE.  (DDO) - 2018-11-06</t>
  </si>
  <si>
    <t>=HYPERLINK("https://d33htgqikc2pj4.cloudfront.net/qvHDimMUqxZcQnsj/lATGWL6rTKKgl2HYBOz0_BoiteDeProtection_PBO-54-013-181-5675.xlsx", "Pierric Mascherin: Lien du fichier")</t>
  </si>
  <si>
    <t>=HYPERLINK("https://d33htgqikc2pj4.cloudfront.net/3f6876aa-2807-4824-8c5d-ad1f0305ea21.jpeg", "Cyl chaptal  Loemba3: Lien vers l'image")</t>
  </si>
  <si>
    <t>=HYPERLINK("https://d33htgqikc2pj4.cloudfront.net/7bf0e2e6-3aba-4125-96c1-2f30121f1bf3.jpeg", "Cyl chaptal  Loemba3: Lien vers l'image")</t>
  </si>
  <si>
    <t>=HYPERLINK("https://d33htgqikc2pj4.cloudfront.net/de96f09a-9e68-4bb1-84af-774064ad5142.jpeg", "Cyl chaptal  Loemba3: Lien vers l'image")</t>
  </si>
  <si>
    <t>=HYPERLINK("https://d33htgqikc2pj4.cloudfront.net/02f85f01-110e-4c7a-acac-eb9ad54e6b04.jpeg", "Cyl chaptal  Loemba3: Lien vers l'image")</t>
  </si>
  <si>
    <t>=HYPERLINK("https://d33htgqikc2pj4.cloudfront.net/41b651e5-2e6c-42c0-b469-e7142d945bc5.jpeg", "Cyl chaptal  Loemba3: Lien vers l'image")</t>
  </si>
  <si>
    <t>=HYPERLINK("https://d33htgqikc2pj4.cloudfront.net/d964e213-201a-4c74-9ac1-f8a034428f01.jpeg", "Cyl chaptal  Loemba3: Lien vers l'image")</t>
  </si>
  <si>
    <t xml:space="preserve">Cyl chaptal  Loemba3: Cheminements des fibre à reprendre </t>
  </si>
  <si>
    <t xml:space="preserve">Cyl chaptal  Loemba3: Étiqueté à reprendre en définitive </t>
  </si>
  <si>
    <t>=HYPERLINK("https://d33htgqikc2pj4.cloudfront.net/4a92ea3b-1301-4f52-b80d-e32eb519ad17.jpeg", "Dominique.sommer Dominique: Lien vers l'image")</t>
  </si>
  <si>
    <t>=HYPERLINK("https://d33htgqikc2pj4.cloudfront.net/4e3e7e15-ed5c-4536-aec9-ce77a56a2f02.jpeg", "Dominique.sommer Dominique: Lien vers l'image")</t>
  </si>
  <si>
    <t>=HYPERLINK("https://d33htgqikc2pj4.cloudfront.net/qvHDimMUqxZcQnsj/SCu0NDrQrOySj8CGnCuu_BoiteDeProtection_PBO-54-013-181-4205.xlsx", "Pierric Mascherin: Lien du fichier")</t>
  </si>
  <si>
    <t>=HYPERLINK("https://d33htgqikc2pj4.cloudfront.net/a57c797f-1777-44de-a87f-57a6a4f12f17.jpeg", "Cyl chaptal  Loemba3: Lien vers l'image")</t>
  </si>
  <si>
    <t>=HYPERLINK("https://d33htgqikc2pj4.cloudfront.net/74b3856a-2df0-4f2e-ab2c-683b1b792cc9.jpeg", "Cyl chaptal  Loemba3: Lien vers l'image")</t>
  </si>
  <si>
    <t>=HYPERLINK("https://d33htgqikc2pj4.cloudfront.net/08c1333a-4889-4445-a3f4-2344431098b7.jpeg", "Cyl chaptal  Loemba3: Lien vers l'image")</t>
  </si>
  <si>
    <t>=HYPERLINK("https://d33htgqikc2pj4.cloudfront.net/325cbfac-45cc-4f37-885b-497753acacb5.jpeg", "Cyl chaptal  Loemba3: Lien vers l'image")</t>
  </si>
  <si>
    <t>=HYPERLINK("https://d33htgqikc2pj4.cloudfront.net/01fac731-d89d-4bae-81e0-746bd54dddf9.jpeg", "Dominique.sommer Dominique: Lien vers l'image")</t>
  </si>
  <si>
    <t>=HYPERLINK("https://d33htgqikc2pj4.cloudfront.net/2ee0b1d4-4d3f-41ba-ae15-4ff4a43bf9df.jpeg", "Dominique.sommer Dominique: Lien vers l'image")</t>
  </si>
  <si>
    <t>=HYPERLINK("https://d33htgqikc2pj4.cloudfront.net/aff5129e-6cd9-4c4a-8cd8-f24470d9dae0.jpeg", "Dominique.sommer Dominique: Lien vers l'image")</t>
  </si>
  <si>
    <t>=HYPERLINK("https://d33htgqikc2pj4.cloudfront.net/qvHDimMUqxZcQnsj/tXsKRn0VRgqcBdpsFLNu_BoiteDeProtection_PBO-54-013-181-4350.xlsx", "Pierric Mascherin: Lien du fichier")</t>
  </si>
  <si>
    <t>=HYPERLINK("https://d33htgqikc2pj4.cloudfront.net/09b6e1b1-d53b-4e3c-919a-6c34551b1936.jpeg", "Cyl chaptal  Loemba3: Lien vers l'image")</t>
  </si>
  <si>
    <t>=HYPERLINK("https://d33htgqikc2pj4.cloudfront.net/f58ea3ab-24c6-4a6a-ad41-0b6a2ca4e382.jpeg", "Cyl chaptal  Loemba3: Lien vers l'image")</t>
  </si>
  <si>
    <t>=HYPERLINK("https://d33htgqikc2pj4.cloudfront.net/3681f45d-50d7-49e3-8524-ff898bc58cc4.jpeg", "Cyl chaptal  Loemba3: Lien vers l'image")</t>
  </si>
  <si>
    <t>=HYPERLINK("https://d33htgqikc2pj4.cloudfront.net/bcbdbd01-4a2e-4f5b-a411-f22027d9ce1b.jpeg", "Cyl chaptal  Loemba3: Lien vers l'image")</t>
  </si>
  <si>
    <t>=HYPERLINK("https://d33htgqikc2pj4.cloudfront.net/d19d22f7-c93c-4d4e-bf8a-1900c4390252.jpeg", "Dominique.sommer Dominique: Lien vers l'image")</t>
  </si>
  <si>
    <t>=HYPERLINK("https://d33htgqikc2pj4.cloudfront.net/3703d4c5-d31e-4cde-a00e-7e44aec93dcd.jpeg", "Dominique.sommer Dominique: Lien vers l'image")</t>
  </si>
  <si>
    <t>=HYPERLINK("https://d33htgqikc2pj4.cloudfront.net/qvHDimMUqxZcQnsj/vDoBUEU5SvmkwDS47ZEr_BoiteDeProtection_PBO-54-013-181-4020.xlsx", "Pierric Mascherin: Lien du fichier")</t>
  </si>
  <si>
    <t>=HYPERLINK("https://d33htgqikc2pj4.cloudfront.net/27dbab5e-4795-4da5-8775-44a7288263d2.jpeg", "Cyl chaptal  Loemba3: Lien vers l'image")</t>
  </si>
  <si>
    <t>=HYPERLINK("https://d33htgqikc2pj4.cloudfront.net/01f2cb74-53d5-4da9-b5e1-8c7d1feb7afc.jpeg", "Cyl chaptal  Loemba3: Lien vers l'image")</t>
  </si>
  <si>
    <t>=HYPERLINK("https://d33htgqikc2pj4.cloudfront.net/dd502114-8c80-4d1d-b7e6-c4be0557215c.jpeg", "Cyl chaptal  Loemba3: Lien vers l'image")</t>
  </si>
  <si>
    <t>=HYPERLINK("https://d33htgqikc2pj4.cloudfront.net/e3d2cad8-b108-4ee1-9a23-643767cf1187.jpeg", "Cyl chaptal  Loemba3: Lien vers l'image")</t>
  </si>
  <si>
    <t>=HYPERLINK("https://d33htgqikc2pj4.cloudfront.net/08ba7b16-d9f8-4b61-a88e-44c25a0a9ce9.jpeg", "Dominique.sommer Dominique: Lien vers l'image")</t>
  </si>
  <si>
    <t>Yes: Non-conformité des Cheminements tubes et/ou fibres en passage et/ou stockées dans le BPE.  (DDO) - 2018-11-06</t>
  </si>
  <si>
    <t>=HYPERLINK("https://d33htgqikc2pj4.cloudfront.net/qvHDimMUqxZcQnsj/ildmC8isSN2CxfHfNXvz_BoiteDeProtection_PBO-54-013-181-5760.xlsx", "Pierric Mascherin: Lien du fichier")</t>
  </si>
  <si>
    <t>=HYPERLINK("https://d33htgqikc2pj4.cloudfront.net/fae8324c-2ebb-48d6-8e58-e9e0953f68cd.jpeg", "Cyl chaptal  Loemba3: Lien vers l'image")</t>
  </si>
  <si>
    <t>=HYPERLINK("https://d33htgqikc2pj4.cloudfront.net/dd20022e-8301-4b9c-bc39-6775bf8b256d.jpeg", "Cyl chaptal  Loemba3: Lien vers l'image")</t>
  </si>
  <si>
    <t>=HYPERLINK("https://d33htgqikc2pj4.cloudfront.net/8eb6f284-0ee0-4d06-858f-5a9b3f3fa397.jpeg", "Cyl chaptal  Loemba3: Lien vers l'image")</t>
  </si>
  <si>
    <t>=HYPERLINK("https://d33htgqikc2pj4.cloudfront.net/fc4bb003-eaff-4f1e-971e-94fdf6656067.jpeg", "Cyl chaptal  Loemba3: Lien vers l'image")</t>
  </si>
  <si>
    <t>=HYPERLINK("https://d33htgqikc2pj4.cloudfront.net/1516f103-8c68-4bf0-beff-91a6f04b674d.jpeg", "Cyl chaptal  Loemba3: Lien vers l'image")</t>
  </si>
  <si>
    <t>=HYPERLINK("https://d33htgqikc2pj4.cloudfront.net/d61b2a5d-2639-452d-b1c3-8718a1f8859c.jpeg", "Cyl chaptal  Loemba3: Lien vers l'image")</t>
  </si>
  <si>
    <t>=HYPERLINK("https://d33htgqikc2pj4.cloudfront.net/b16ccd85-e74c-4140-9afc-a531d1b88648.jpeg", "Cyl chaptal  Loemba3: Lien vers l'image")</t>
  </si>
  <si>
    <t xml:space="preserve">Cyl chaptal  Loemba3: Revoir le plan de soudure en fonction de fieldwire </t>
  </si>
  <si>
    <t xml:space="preserve">Cyl chaptal  Loemba3: Pas de rop sur la tâche SRO </t>
  </si>
  <si>
    <t>=HYPERLINK("https://d33htgqikc2pj4.cloudfront.net/qvHDimMUqxZcQnsj/QwYGH8wQRFGaZnb0oAz7_BoiteDeProtection_PBO-54-013-181-4230.xlsx", "Pierric Mascherin: Lien du fichier")</t>
  </si>
  <si>
    <t>=HYPERLINK("https://d33htgqikc2pj4.cloudfront.net/1286cb45-ee0e-4260-a89c-ba9aed27a69f.jpeg", "Cyl chaptal  Loemba3: Lien vers l'image")</t>
  </si>
  <si>
    <t>=HYPERLINK("https://d33htgqikc2pj4.cloudfront.net/4d228bfa-6bbc-4c42-961f-ffbab319b1ea.jpeg", "Cyl chaptal  Loemba3: Lien vers l'image")</t>
  </si>
  <si>
    <t>=HYPERLINK("https://d33htgqikc2pj4.cloudfront.net/314ced70-9587-4fa7-a127-6f0038a885df.jpeg", "Cyl chaptal  Loemba3: Lien vers l'image")</t>
  </si>
  <si>
    <t>=HYPERLINK("https://d33htgqikc2pj4.cloudfront.net/1faefa66-9963-470f-bd40-810eccde0f5f.jpeg", "Dominique.sommer Dominique: Lien vers l'image")</t>
  </si>
  <si>
    <t>=HYPERLINK("https://d33htgqikc2pj4.cloudfront.net/62c1032c-4c94-40f3-a19c-05d7673eb998.jpeg", "Dominique.sommer Dominique: Lien vers l'image")</t>
  </si>
  <si>
    <t>Pierric Mascherin: Tâche vérifiée</t>
  </si>
  <si>
    <t>=HYPERLINK("https://d33htgqikc2pj4.cloudfront.net/qvHDimMUqxZcQnsj/j4Ysc6k9TC6flKGqOjJl_BoiteDeProtection_PBO-54-013-181-4595.xlsx", "Pierric Mascherin: Lien du fichier")</t>
  </si>
  <si>
    <t>=HYPERLINK("https://d33htgqikc2pj4.cloudfront.net/db87a41d-8029-4d30-8490-a5e22ab5f802.jpeg", "Cyl chaptal  Loemba3: Lien vers l'image")</t>
  </si>
  <si>
    <t>=HYPERLINK("https://d33htgqikc2pj4.cloudfront.net/aed29935-506e-418d-8e8a-a1ba481fd243.jpeg", "Cyl chaptal  Loemba3: Lien vers l'image")</t>
  </si>
  <si>
    <t>=HYPERLINK("https://d33htgqikc2pj4.cloudfront.net/04d85e56-be92-45ba-9872-53a22330b8ac.jpeg", "Cyl chaptal  Loemba3: Lien vers l'image")</t>
  </si>
  <si>
    <t>=HYPERLINK("https://d33htgqikc2pj4.cloudfront.net/13d1d28f-f05e-4dbf-8fd9-f01a604c5d21.jpeg", "Cyl chaptal  Loemba3: Lien vers l'image")</t>
  </si>
  <si>
    <t>=HYPERLINK("https://d33htgqikc2pj4.cloudfront.net/b93da2fc-a8d1-4e15-bb0b-2eb3e453d2d3.jpeg", "Dominique.sommer Dominique: Lien vers l'image")</t>
  </si>
  <si>
    <t>=HYPERLINK("https://d33htgqikc2pj4.cloudfront.net/qvHDimMUqxZcQnsj/6sv3kfkpRKOptRG5M9v5_BoiteDeProtection_PBO-54-013-181-4185.xlsx", "Pierric Mascherin: Lien du fichier")</t>
  </si>
  <si>
    <t>=HYPERLINK("https://d33htgqikc2pj4.cloudfront.net/20743278-879d-4293-9aa1-7a2ced6a2c48.jpeg", "Cyl chaptal  Loemba3: Lien vers l'image")</t>
  </si>
  <si>
    <t>=HYPERLINK("https://d33htgqikc2pj4.cloudfront.net/5a217c07-cecd-4666-96fb-3d60ca36ef46.jpeg", "Cyl chaptal  Loemba3: Lien vers l'image")</t>
  </si>
  <si>
    <t>=HYPERLINK("https://d33htgqikc2pj4.cloudfront.net/a784c9b4-be5a-4432-b828-516ca935a5a2.jpeg", "Cyl chaptal  Loemba3: Lien vers l'image")</t>
  </si>
  <si>
    <t>=HYPERLINK("https://d33htgqikc2pj4.cloudfront.net/1b51326e-ee80-4c86-8992-e49e54994d3b.jpeg", "Cyl chaptal  Loemba3: Lien vers l'image")</t>
  </si>
  <si>
    <t>=HYPERLINK("https://d33htgqikc2pj4.cloudfront.net/81ba8a05-4c59-43f9-b7bd-346011eb3161.jpeg", "Dominique.sommer Dominique: Lien vers l'image")</t>
  </si>
  <si>
    <t>=HYPERLINK("https://d33htgqikc2pj4.cloudfront.net/qvHDimMUqxZcQnsj/0KzkZOHBTmOM4JopTUe2_BoiteDeProtection_PBO-54-013-181-4075.xlsx", "Pierric Mascherin: Lien du fichier")</t>
  </si>
  <si>
    <t>=HYPERLINK("https://d33htgqikc2pj4.cloudfront.net/18eee917-767a-4624-a43a-e87821c29812.jpeg", "Cyl chaptal  Loemba3: Lien vers l'image")</t>
  </si>
  <si>
    <t>=HYPERLINK("https://d33htgqikc2pj4.cloudfront.net/25ff0dbc-2f33-4f41-af46-aeaee801e896.jpeg", "Cyl chaptal  Loemba3: Lien vers l'image")</t>
  </si>
  <si>
    <t>=HYPERLINK("https://d33htgqikc2pj4.cloudfront.net/c3efd758-735c-4756-a4e1-6d147f087e3b.jpeg", "Cyl chaptal  Loemba3: Lien vers l'image")</t>
  </si>
  <si>
    <t>=HYPERLINK("https://d33htgqikc2pj4.cloudfront.net/ef11c58d-dc4f-422d-b8dc-67e2c83c645c.jpeg", "Cyl chaptal  Loemba3: Lien vers l'image")</t>
  </si>
  <si>
    <t>=HYPERLINK("https://d33htgqikc2pj4.cloudfront.net/2cf28be5-a40f-4fdd-b90b-bc4b0e43a494.jpeg", "Dominique.sommer Dominique: Lien vers l'image")</t>
  </si>
  <si>
    <t>Yes: Câble en sous capacité (DDO) - 2018-11-06</t>
  </si>
  <si>
    <t>Yes: Câble en sur capacité (DDO) - 2018-11-06</t>
  </si>
  <si>
    <t>=HYPERLINK("https://d33htgqikc2pj4.cloudfront.net/qvHDimMUqxZcQnsj/Omy86aGxSnCpYO68u5df_BoiteDeProtection_PBO-54-013-181-4415.xlsx", "Pierric Mascherin: Lien du fichier")</t>
  </si>
  <si>
    <t>=HYPERLINK("https://d33htgqikc2pj4.cloudfront.net/175cb0bd-8a35-4110-bdf1-39f42832f7ac.jpeg", "Cyl chaptal  Loemba3: Lien vers l'image")</t>
  </si>
  <si>
    <t>Pierric Mascherin: Test optique à valider svp</t>
  </si>
  <si>
    <t>=HYPERLINK("https://d33htgqikc2pj4.cloudfront.net/6e4a8912-3533-47cb-bc4f-f708f4dc230a.jpeg", "Dominique.sommer Dominique: Lien vers l'image")</t>
  </si>
  <si>
    <t>=HYPERLINK("https://d33htgqikc2pj4.cloudfront.net/qvHDimMUqxZcQnsj/4euApzpxQMmw9U4zZkJH_BoiteDeProtection_PBO-54-013-181-4060.xlsx", "Pierric Mascherin: Lien du fichier")</t>
  </si>
  <si>
    <t>=HYPERLINK("https://d33htgqikc2pj4.cloudfront.net/473bb972-4b59-48ae-9f35-62a8ca8adf30.jpeg", "Cyl chaptal  Loemba3: Lien vers l'image")</t>
  </si>
  <si>
    <t>=HYPERLINK("https://d33htgqikc2pj4.cloudfront.net/7e73b095-5ceb-4fd1-a76f-d1b998dc2b0b.jpeg", "Cyl chaptal  Loemba3: Lien vers l'image")</t>
  </si>
  <si>
    <t xml:space="preserve">Cyl chaptal  Loemba3: Bpo non contrôlée hauteur importante </t>
  </si>
  <si>
    <t>Pierric Mascherin: A changé la date de fin à 19/12/2018</t>
  </si>
  <si>
    <t>=HYPERLINK("https://d33htgqikc2pj4.cloudfront.net/6daed5d5-b988-4245-a731-8f8c3e1a306b.jpeg", "Dominique.sommer Dominique: Lien vers l'image")</t>
  </si>
  <si>
    <t>=HYPERLINK("https://d33htgqikc2pj4.cloudfront.net/277a12dc-6eef-4df4-9539-d5e71f42c6ef.jpeg", "Dominique.sommer Dominique: Lien vers l'image")</t>
  </si>
  <si>
    <t>=HYPERLINK("https://d33htgqikc2pj4.cloudfront.net/28fd1aa5-9bb0-42ff-8cb2-fd884ca9b7a0.jpeg", "Dominique.sommer Dominique: Lien vers l'image")</t>
  </si>
  <si>
    <t>=HYPERLINK("https://d33htgqikc2pj4.cloudfront.net/a971e628-ec06-47dc-a081-a0d1e9175945.jpeg", "Dominique.sommer Dominique: Lien vers l'image")</t>
  </si>
  <si>
    <t>=HYPERLINK("https://d33htgqikc2pj4.cloudfront.net/acb71ade-d19d-450c-a368-f6d0b7da0bba.jpeg", "Dominique.sommer Dominique: Lien vers l'image")</t>
  </si>
  <si>
    <t>=HYPERLINK("https://d33htgqikc2pj4.cloudfront.net/qvHDimMUqxZcQnsj/9lHyJZpHQdeXFU4wOMq7_BoiteDeProtection_PBO-54-013-181-4140.xlsx", "Pierric Mascherin: Lien du fichier")</t>
  </si>
  <si>
    <t>=HYPERLINK("https://d33htgqikc2pj4.cloudfront.net/99825228-5de5-47d3-8183-e95a39b24354.jpeg", "Dominique.sommer Dominique: Lien vers l'image")</t>
  </si>
  <si>
    <t>=HYPERLINK("https://d33htgqikc2pj4.cloudfront.net/7888bdb6-d7c6-4564-8b22-c4d3705acc74.jpeg", "Dominique.sommer Dominique: Lien vers l'image")</t>
  </si>
  <si>
    <t>=HYPERLINK("https://d33htgqikc2pj4.cloudfront.net/add7f998-fac8-4014-9c32-88f9df5b7642.jpeg", "Dominique.sommer Dominique: Lien vers l'image")</t>
  </si>
  <si>
    <t>=HYPERLINK("https://d33htgqikc2pj4.cloudfront.net/130f1f80-3f8b-491d-a325-40b3aa2190c7.jpeg", "Dominique.sommer Dominique: Lien vers l'image")</t>
  </si>
  <si>
    <t>=HYPERLINK("https://d33htgqikc2pj4.cloudfront.net/2aad5b8d-a1c7-4df7-96cb-571d6d8975a0.jpeg", "Dominique.sommer Dominique: Lien vers l'image")</t>
  </si>
  <si>
    <t>=HYPERLINK("https://d33htgqikc2pj4.cloudfront.net/b7667dd7-ec5c-4cc7-9115-edf5a6de9234.jpeg", "Dominique.sommer Dominique: Lien vers l'image")</t>
  </si>
  <si>
    <t>=HYPERLINK("https://d33htgqikc2pj4.cloudfront.net/qvHDimMUqxZcQnsj/vkmp9hSKSI3N4sBWx1nQ_BoiteDeProtection_PBO-54-013-181-4560.xlsx", "Pierric Mascherin: Lien du fichier")</t>
  </si>
  <si>
    <t>=HYPERLINK("https://d33htgqikc2pj4.cloudfront.net/bfa5cd34-be3c-44c1-bf2b-8dfa9fd84bf5.jpeg", "Dominique.sommer Dominique: Lien vers l'image")</t>
  </si>
  <si>
    <t>=HYPERLINK("https://d33htgqikc2pj4.cloudfront.net/9733ceec-9011-4504-9288-17a7a74bb940.jpeg", "Dominique.sommer Dominique: Lien vers l'image")</t>
  </si>
  <si>
    <t>=HYPERLINK("https://d33htgqikc2pj4.cloudfront.net/d880a28c-3b8c-4d4e-8a5a-40cb1429a2e6.jpeg", "Dominique.sommer Dominique: Lien vers l'image")</t>
  </si>
  <si>
    <t>=HYPERLINK("https://d33htgqikc2pj4.cloudfront.net/e732fa74-5993-4160-9e06-49d457bf98c5.jpeg", "Dominique.sommer Dominique: Lien vers l'image")</t>
  </si>
  <si>
    <t>=HYPERLINK("https://d33htgqikc2pj4.cloudfront.net/53507182-8c15-43f7-aaf5-dc7883cc7d88.jpeg", "Dominique.sommer Dominique: Lien vers l'image")</t>
  </si>
  <si>
    <t>=HYPERLINK("https://d33htgqikc2pj4.cloudfront.net/2d99f1dc-c893-4995-a38e-992228447668.jpeg", "Dominique.sommer Dominique: Lien vers l'image")</t>
  </si>
  <si>
    <t>Pierric Mascherin: 84</t>
  </si>
  <si>
    <t>=HYPERLINK("https://d33htgqikc2pj4.cloudfront.net/qvHDimMUqxZcQnsj/xWvhtVHVSOeajt8ts8zh_BoiteDeProtection_PBO-54-013-181-4040.xlsx", "Pierric Mascherin: Lien du fichier")</t>
  </si>
  <si>
    <t>=HYPERLINK("https://d33htgqikc2pj4.cloudfront.net/fa1934db-0eff-41cf-96ab-8b3e9fd6538b.jpeg", "Dominique.sommer Dominique: Lien vers l'image")</t>
  </si>
  <si>
    <t>=HYPERLINK("https://d33htgqikc2pj4.cloudfront.net/5762f88e-b048-45f4-a5fa-4f3c5273bfcd.jpeg", "Dominique.sommer Dominique: Lien vers l'image")</t>
  </si>
  <si>
    <t>=HYPERLINK("https://d33htgqikc2pj4.cloudfront.net/5789cda3-4f05-4ac1-8a10-72ec055ad417.jpeg", "Dominique.sommer Dominique: Lien vers l'image")</t>
  </si>
  <si>
    <t>=HYPERLINK("https://d33htgqikc2pj4.cloudfront.net/qvHDimMUqxZcQnsj/XhcQaj26QOyRvWxzyKjy_BoiteDeProtection_PBO-54-013-181-4580.xlsx", "Pierric Mascherin: Lien du fichier")</t>
  </si>
  <si>
    <t>=HYPERLINK("https://d33htgqikc2pj4.cloudfront.net/1fd1e7fb-77bf-4083-9953-6839beec2cb8.jpeg", "Dominique.sommer Dominique: Lien vers l'image")</t>
  </si>
  <si>
    <t>=HYPERLINK("https://d33htgqikc2pj4.cloudfront.net/a76bbefc-9974-4f3d-a346-090e4b097b8a.jpeg", "Dominique.sommer Dominique: Lien vers l'image")</t>
  </si>
  <si>
    <t>=HYPERLINK("https://d33htgqikc2pj4.cloudfront.net/5b88f306-1fd8-4763-9865-558d38818966.jpeg", "Dominique.sommer Dominique: Lien vers l'image")</t>
  </si>
  <si>
    <t>=HYPERLINK("https://d33htgqikc2pj4.cloudfront.net/2a304768-80f5-40af-b819-e22c9db170b9.jpeg", "Dominique.sommer Dominique: Lien vers l'image")</t>
  </si>
  <si>
    <t>=HYPERLINK("https://d33htgqikc2pj4.cloudfront.net/4590eefc-4b42-4ed3-91e6-9c06ffead96c.jpeg", "Dominique.sommer Dominique: Lien vers l'image")</t>
  </si>
  <si>
    <t>=HYPERLINK("https://d33htgqikc2pj4.cloudfront.net/62cac185-5e91-4118-9bf1-6c924d8ea188.jpeg", "Dominique.sommer Dominique: Lien vers l'image")</t>
  </si>
  <si>
    <t>Not set: Etiquetage  BPE erroné/absent (CLO) - 2018-11-06</t>
  </si>
  <si>
    <t>Yes: Câble en sous capacité (CLO) - 2018-11-06</t>
  </si>
  <si>
    <t>N/A: Câble en sur capacité (CLO) - 2018-11-06</t>
  </si>
  <si>
    <t>Yes: Mauvais arrimage câble dans la boite. (CLO) - 2018-11-06</t>
  </si>
  <si>
    <t>Yes: Mauvaise étanchéité du BPE (DDO) - 2018-11-06</t>
  </si>
  <si>
    <t>=HYPERLINK("https://d33htgqikc2pj4.cloudfront.net/qvHDimMUqxZcQnsj/YqD1ADSKq9RM6aNCsnQ8_BoiteDeProtection_PBO-54-013-181-4045.xlsx", "Pierric Mascherin: Lien du fichier")</t>
  </si>
  <si>
    <t>=HYPERLINK("https://d33htgqikc2pj4.cloudfront.net/30234ad4-f536-436d-80d0-0944fd36b230.jpeg", "Cyl chaptal  Loemba3: Lien vers l'image")</t>
  </si>
  <si>
    <t xml:space="preserve">Cyl chaptal  Loemba3: Chambre non contrôlée </t>
  </si>
  <si>
    <t>Pierric Mascherin: Commentaire supprimé - "Chambre sur route  e..."</t>
  </si>
  <si>
    <t>Pierric Mascherin: Voir pour reprises des étiquettes + test optique à valider</t>
  </si>
  <si>
    <t>=HYPERLINK("https://d33htgqikc2pj4.cloudfront.net/28c98f16-2bbc-497e-988f-f6636df6d260.jpeg", "Dominique.sommer Dominique: Lien vers l'image")</t>
  </si>
  <si>
    <t>=HYPERLINK("https://d33htgqikc2pj4.cloudfront.net/f11d5e3c-3e53-4507-ae78-2a9a30186548.jpeg", "Dominique.sommer Dominique: Lien vers l'image")</t>
  </si>
  <si>
    <t>=HYPERLINK("https://d33htgqikc2pj4.cloudfront.net/75939dff-cd4e-432a-b8ca-82989fc76127.jpeg", "Dominique.sommer Dominique: Lien vers l'image")</t>
  </si>
  <si>
    <t>=HYPERLINK("https://d33htgqikc2pj4.cloudfront.net/c78e8678-7ae5-4dc3-811f-5bfd1f9096cc.jpeg", "Dominique.sommer Dominique: Lien vers l'image")</t>
  </si>
  <si>
    <t>=HYPERLINK("https://d33htgqikc2pj4.cloudfront.net/qvHDimMUqxZcQnsj/w6ByLd5nQgGufEJ2R1I8_BoiteDeProtection_PBO-54-013-181-0050.xlsx", "Pierric Mascherin: Lien du fichier")</t>
  </si>
  <si>
    <t>Pierric Mascherin: Catégorie changée pour BPE-P</t>
  </si>
  <si>
    <t>Pierric Mascherin: Le responsable a été remplacé par Veritas Veritas</t>
  </si>
  <si>
    <t>Pierric Mascherin: Le responsable a été remplacé par Pierric Mascherin</t>
  </si>
  <si>
    <t xml:space="preserve">Raphael Espadaneira: Inaccessible à cause des travaux </t>
  </si>
  <si>
    <t>Pierric Mascherin: Le responsable a été remplacé par Dominique.sommer Dominique</t>
  </si>
  <si>
    <t>No: Etiquetage  BPE erroné/absent (PLH) - 2018-11-06</t>
  </si>
  <si>
    <t>=HYPERLINK("https://d33htgqikc2pj4.cloudfront.net/qvHDimMUqxZcQnsj/n42zSUMzS9KFs291y6C6_BoiteDeProtection_PBO-54-013-181-3035.xlsx", "Pierric Mascherin: Lien du fichier")</t>
  </si>
  <si>
    <t>=HYPERLINK("https://d33htgqikc2pj4.cloudfront.net/7703744f-8b06-4166-9342-5872126fc354.jpeg", "Philippe Lhaute: Lien vers l'image")</t>
  </si>
  <si>
    <t>=HYPERLINK("https://d33htgqikc2pj4.cloudfront.net/b833c542-b43b-443b-974b-33be5360ae77.jpeg", "Philippe Lhaute: Lien vers l'image")</t>
  </si>
  <si>
    <t>=HYPERLINK("https://d33htgqikc2pj4.cloudfront.net/b8e9813e-5a94-4d00-b96e-966eeee3ee67.jpeg", "Philippe Lhaute: Lien vers l'image")</t>
  </si>
  <si>
    <t>=HYPERLINK("https://d33htgqikc2pj4.cloudfront.net/9a9ad96e-8329-417b-8306-7d7bba84c9ad.jpeg", "Philippe Lhaute: Lien vers l'image")</t>
  </si>
  <si>
    <t xml:space="preserve">Philippe Lhaute: Étiquettes BPE et câbles à reprendre </t>
  </si>
  <si>
    <t xml:space="preserve">Philippe Lhaute: Tcnok </t>
  </si>
  <si>
    <t xml:space="preserve">Philippe Lhaute: Pas raccordée au sro </t>
  </si>
  <si>
    <t>Philippe Lhaute: Priorité modifiée en priorité P1</t>
  </si>
  <si>
    <t xml:space="preserve">Raphael Espadaneira: Cheminement des tubes à refaire </t>
  </si>
  <si>
    <t>=HYPERLINK("https://d33htgqikc2pj4.cloudfront.net/004cfe06-35db-4798-8cec-94d710aa1b6b.jpeg", "Dominique.sommer Dominique: Lien vers l'image")</t>
  </si>
  <si>
    <t>=HYPERLINK("https://d33htgqikc2pj4.cloudfront.net/qvHDimMUqxZcQnsj/aBajPZujQxOuT4ICz6ym_BoiteDeProtection_PBO-54-013-181-1350.xlsx", "Pierric Mascherin: Lien du fichier")</t>
  </si>
  <si>
    <t>=HYPERLINK("https://d33htgqikc2pj4.cloudfront.net/a520fe0b-b9c4-4ad7-9d28-e5a0265be6de.jpeg", "Raphael Espadaneira: Lien vers l'image")</t>
  </si>
  <si>
    <t>=HYPERLINK("https://d33htgqikc2pj4.cloudfront.net/7c0d6c60-851c-42be-8aaf-8aa2380de137.jpeg", "Raphael Espadaneira: Lien vers l'image")</t>
  </si>
  <si>
    <t>=HYPERLINK("https://d33htgqikc2pj4.cloudfront.net/380e7f93-2f84-4f4c-9ac4-0e32b22b7b83.jpeg", "Raphael Espadaneira: Lien vers l'image")</t>
  </si>
  <si>
    <t>=HYPERLINK("https://d33htgqikc2pj4.cloudfront.net/2ad28915-de39-4a7b-ad11-395c0bb88879.jpeg", "Raphael Espadaneira: Lien vers l'image")</t>
  </si>
  <si>
    <t xml:space="preserve">Raphael Espadaneira: Non correspondance avec fichiers </t>
  </si>
  <si>
    <t xml:space="preserve">Raphael Espadaneira: Mauvaise fibres stocké </t>
  </si>
  <si>
    <t>Raphael Espadaneira: Tcnok</t>
  </si>
  <si>
    <t>Raphael Espadaneira: Priorité modifiée en priorité P1</t>
  </si>
  <si>
    <t>No: Etiquetage  BPE erroné/absent (RES) - 2018-11-06</t>
  </si>
  <si>
    <t>=HYPERLINK("https://d33htgqikc2pj4.cloudfront.net/qvHDimMUqxZcQnsj/TxVi7qpRR3aeS7i5i6Ch_BoiteDeProtection_PBO-54-013-181-1320.xlsx", "Pierric Mascherin: Lien du fichier")</t>
  </si>
  <si>
    <t>=HYPERLINK("https://d33htgqikc2pj4.cloudfront.net/c5308583-b326-4f2d-8825-c902c61ef686.jpeg", "Philippe Lhaute: Lien vers l'image")</t>
  </si>
  <si>
    <t>=HYPERLINK("https://d33htgqikc2pj4.cloudfront.net/8ecc74df-a4eb-4413-bfad-18c3e23dc7ee.jpeg", "Philippe Lhaute: Lien vers l'image")</t>
  </si>
  <si>
    <t>=HYPERLINK("https://d33htgqikc2pj4.cloudfront.net/ea0e426d-452c-44cf-95f3-3c2bf0d86f29.jpeg", "Philippe Lhaute: Lien vers l'image")</t>
  </si>
  <si>
    <t>=HYPERLINK("https://d33htgqikc2pj4.cloudfront.net/6b1ff1a5-5b85-4771-b7a5-36b1de779a5e.jpeg", "Philippe Lhaute: Lien vers l'image")</t>
  </si>
  <si>
    <t>Raphael Espadaneira: Non correspondance avec fichier</t>
  </si>
  <si>
    <t xml:space="preserve">Raphael Espadaneira: Étiquette câble et bpe à reprendre </t>
  </si>
  <si>
    <t xml:space="preserve">Raphael Espadaneira: Tc nok </t>
  </si>
  <si>
    <t>Raphael Espadaneira: Supprimé commentaire - "Les fibre utiles ne sont pas stocké "</t>
  </si>
  <si>
    <t xml:space="preserve">Raphael Espadaneira: Mauvaises fibres stocké </t>
  </si>
  <si>
    <t>=HYPERLINK("https://d33htgqikc2pj4.cloudfront.net/qvHDimMUqxZcQnsj/Pswvrl2mQDmQcmQgQecU_BoiteDeProtection_PBO-54-013-181-2010.xlsx", "Pierric Mascherin: Lien du fichier")</t>
  </si>
  <si>
    <t>=HYPERLINK("https://d33htgqikc2pj4.cloudfront.net/464a570d-db03-4b66-9498-9ca192151e17.jpeg", "Philippe Lhaute: Lien vers l'image")</t>
  </si>
  <si>
    <t>=HYPERLINK("https://d33htgqikc2pj4.cloudfront.net/fed86087-5827-4722-8950-901eeaa36fb4.jpeg", "Philippe Lhaute: Lien vers l'image")</t>
  </si>
  <si>
    <t>=HYPERLINK("https://d33htgqikc2pj4.cloudfront.net/7f23d114-d11e-43c3-b4ff-651482292d2c.jpeg", "Philippe Lhaute: Lien vers l'image")</t>
  </si>
  <si>
    <t>=HYPERLINK("https://d33htgqikc2pj4.cloudfront.net/32830196-c961-4f85-b9fe-a16cd33266d4.jpeg", "Philippe Lhaute: Lien vers l'image")</t>
  </si>
  <si>
    <t>=HYPERLINK("https://d33htgqikc2pj4.cloudfront.net/556f5810-f953-4b2a-863c-d4a9f5821101.jpeg", "Dominique.sommer Dominique: Lien vers l'image")</t>
  </si>
  <si>
    <t>=HYPERLINK("https://d33htgqikc2pj4.cloudfront.net/f749ef96-c0d1-4e81-bdff-3b67c0544af9.jpeg", "Dominique.sommer Dominique: Lien vers l'image")</t>
  </si>
  <si>
    <t>=HYPERLINK("https://d33htgqikc2pj4.cloudfront.net/cf0fb2e1-39d9-4e8a-ae11-2acec2442202.jpeg", "Dominique.sommer Dominique: Lien vers l'image")</t>
  </si>
  <si>
    <t>=HYPERLINK("https://d33htgqikc2pj4.cloudfront.net/qvHDimMUqxZcQnsj/JyOeJHCZSaoAYrLmTkmA_BoiteDeProtection_PBO-54-013-181-2130.xlsx", "Pierric Mascherin: Lien du fichier")</t>
  </si>
  <si>
    <t>=HYPERLINK("https://d33htgqikc2pj4.cloudfront.net/60a9d90b-085f-497c-a307-cfc7f2a29f59.jpeg", "Philippe Lhaute: Lien vers l'image")</t>
  </si>
  <si>
    <t>=HYPERLINK("https://d33htgqikc2pj4.cloudfront.net/a3ecf8ea-43cb-4ccc-8d3c-3c18616b2c30.jpeg", "Philippe Lhaute: Lien vers l'image")</t>
  </si>
  <si>
    <t>Raphael Espadaneira: Priorité modifiée en priorité P3</t>
  </si>
  <si>
    <t xml:space="preserve">Raphael Espadaneira: Étiquette câble et bpe à reprendre  </t>
  </si>
  <si>
    <t>Raphael Espadaneira: Confirmation que le laser est ok svp</t>
  </si>
  <si>
    <t>Pierric Mascherin: Commentaire édité - "Confirmation que le ..."</t>
  </si>
  <si>
    <t>Dominique.sommer Dominique: Priorité modifiée en priorité P3</t>
  </si>
  <si>
    <t>=HYPERLINK("https://d33htgqikc2pj4.cloudfront.net/e4920015-1eb3-40a5-9e73-80ea661a94c2.jpeg", "Dominique.sommer Dominique: Lien vers l'image")</t>
  </si>
  <si>
    <t>=HYPERLINK("https://d33htgqikc2pj4.cloudfront.net/2710b207-0ecd-4aeb-8e40-f847cde09f0f.jpeg", "Dominique.sommer Dominique: Lien vers l'image")</t>
  </si>
  <si>
    <t>=HYPERLINK("https://d33htgqikc2pj4.cloudfront.net/qvHDimMUqxZcQnsj/ioQkzMPvQ4q4vyDJvhCy_BoiteDeProtection_PBO-54-013-181-2045.xlsx", "Pierric Mascherin: Lien du fichier")</t>
  </si>
  <si>
    <t>=HYPERLINK("https://d33htgqikc2pj4.cloudfront.net/45105085-874f-4642-abd4-add79e95a83b.jpeg", "Philippe Lhaute: Lien vers l'image")</t>
  </si>
  <si>
    <t>=HYPERLINK("https://d33htgqikc2pj4.cloudfront.net/e7f8c1fe-456c-423f-8974-cd4359d89124.jpeg", "Philippe Lhaute: Lien vers l'image")</t>
  </si>
  <si>
    <t>=HYPERLINK("https://d33htgqikc2pj4.cloudfront.net/ab8f1228-9393-4240-af04-7a41f242e36a.jpeg", "Philippe Lhaute: Lien vers l'image")</t>
  </si>
  <si>
    <t>=HYPERLINK("https://d33htgqikc2pj4.cloudfront.net/efc571bc-bf45-4169-b448-ac63ad7d16b8.jpeg", "Philippe Lhaute: Lien vers l'image")</t>
  </si>
  <si>
    <t>=HYPERLINK("https://d33htgqikc2pj4.cloudfront.net/bdc4fb25-472e-425d-b742-f8e12a50dc60.jpeg", "Philippe Lhaute: Lien vers l'image")</t>
  </si>
  <si>
    <t>=HYPERLINK("https://d33htgqikc2pj4.cloudfront.net/bb8f54ba-5aac-4a4c-a5d7-45a097775356.jpeg", "Dominique.sommer Dominique: Lien vers l'image")</t>
  </si>
  <si>
    <t>=HYPERLINK("https://d33htgqikc2pj4.cloudfront.net/9f8de98b-b113-4bda-80b4-23a5aa814efa.jpeg", "Dominique.sommer Dominique: Lien vers l'image")</t>
  </si>
  <si>
    <t>=HYPERLINK("https://d33htgqikc2pj4.cloudfront.net/qvHDimMUqxZcQnsj/bsbIfCqySGyGbC3hRLrd_BoiteDeProtection_PBO-54-013-181-2055.xlsx", "Pierric Mascherin: Lien du fichier")</t>
  </si>
  <si>
    <t>=HYPERLINK("https://d33htgqikc2pj4.cloudfront.net/5e4b3cbd-6afd-4cdc-9690-6353c7c81e68.jpeg", "Raphael Espadaneira: Lien vers l'image")</t>
  </si>
  <si>
    <t>=HYPERLINK("https://d33htgqikc2pj4.cloudfront.net/4af29cc3-c20c-41c1-ab0c-8c53e3a23a9a.jpeg", "Raphael Espadaneira: Lien vers l'image")</t>
  </si>
  <si>
    <t>=HYPERLINK("https://d33htgqikc2pj4.cloudfront.net/ccfb153e-ff53-4ef9-9a1f-df2d5d058e54.jpeg", "Raphael Espadaneira: Lien vers l'image")</t>
  </si>
  <si>
    <t>=HYPERLINK("https://d33htgqikc2pj4.cloudfront.net/f0e316ba-1a54-409c-a6a0-912ad0ae36f8.jpeg", "Raphael Espadaneira: Lien vers l'image")</t>
  </si>
  <si>
    <t>=HYPERLINK("https://d33htgqikc2pj4.cloudfront.net/70cc2b1e-95a5-470f-b350-6d7edc4cedbd.jpeg", "Dominique.sommer Dominique: Lien vers l'image")</t>
  </si>
  <si>
    <t>=HYPERLINK("https://d33htgqikc2pj4.cloudfront.net/4c329c15-f396-426c-917b-fe6b9b93caa0.jpeg", "Dominique.sommer Dominique: Lien vers l'image")</t>
  </si>
  <si>
    <t>=HYPERLINK("https://d33htgqikc2pj4.cloudfront.net/5a731fa5-9ae6-44a1-aa6f-f86a17ed5b41.jpeg", "Dominique.sommer Dominique: Lien vers l'image")</t>
  </si>
  <si>
    <t>=HYPERLINK("https://d33htgqikc2pj4.cloudfront.net/qvHDimMUqxZcQnsj/R7KAEAE2SQKdTDj3Kb0K_BoiteDeProtection_PBO-54-013-181-2085.xlsx", "Pierric Mascherin: Lien du fichier")</t>
  </si>
  <si>
    <t>=HYPERLINK("https://d33htgqikc2pj4.cloudfront.net/087c15e9-67be-47c8-9ba1-fb97d7a1e47e.jpeg", "Philippe Lhaute: Lien vers l'image")</t>
  </si>
  <si>
    <t>=HYPERLINK("https://d33htgqikc2pj4.cloudfront.net/58aa8224-056a-41bf-83d9-53e263fe566c.jpeg", "Philippe Lhaute: Lien vers l'image")</t>
  </si>
  <si>
    <t>=HYPERLINK("https://d33htgqikc2pj4.cloudfront.net/917fd408-3a3f-471d-843a-c5a04e617ee6.jpeg", "Philippe Lhaute: Lien vers l'image")</t>
  </si>
  <si>
    <t>=HYPERLINK("https://d33htgqikc2pj4.cloudfront.net/dcfa4464-d287-4918-98d2-61bdd7b93544.jpeg", "Philippe Lhaute: Lien vers l'image")</t>
  </si>
  <si>
    <t xml:space="preserve">Raphael Espadaneira: Tcnok </t>
  </si>
  <si>
    <t>=HYPERLINK("https://d33htgqikc2pj4.cloudfront.net/f1559c1b-591b-4cea-8a04-904b0c03c5ad.jpeg", "Dominique.sommer Dominique: Lien vers l'image")</t>
  </si>
  <si>
    <t>=HYPERLINK("https://d33htgqikc2pj4.cloudfront.net/b5115543-29d9-4613-9997-c985ec12bea6.jpeg", "Dominique.sommer Dominique: Lien vers l'image")</t>
  </si>
  <si>
    <t>=HYPERLINK("https://d33htgqikc2pj4.cloudfront.net/8fcdedb0-99a4-4152-8be6-ede246ff057b.jpeg", "Dominique.sommer Dominique: Lien vers l'image")</t>
  </si>
  <si>
    <t>=HYPERLINK("https://d33htgqikc2pj4.cloudfront.net/qvHDimMUqxZcQnsj/ZZhMNLXtTbiTCE0Qz8QP_BoiteDeProtection_PBO-54-013-181-2160.xlsx", "Pierric Mascherin: Lien du fichier")</t>
  </si>
  <si>
    <t>=HYPERLINK("https://d33htgqikc2pj4.cloudfront.net/6352a7be-07fe-41c2-8ee2-0b0e403d7455.jpeg", "Philippe Lhaute: Lien vers l'image")</t>
  </si>
  <si>
    <t>=HYPERLINK("https://d33htgqikc2pj4.cloudfront.net/2c9b7c46-9fb2-4b78-807b-26d6abd828fa.jpeg", "Philippe Lhaute: Lien vers l'image")</t>
  </si>
  <si>
    <t>=HYPERLINK("https://d33htgqikc2pj4.cloudfront.net/90f1c37f-86df-4fcd-97b3-168fc1b4cacc.jpeg", "Philippe Lhaute: Lien vers l'image")</t>
  </si>
  <si>
    <t>=HYPERLINK("https://d33htgqikc2pj4.cloudfront.net/6b04f8f8-464f-467c-ad53-12892f77b410.jpeg", "Philippe Lhaute: Lien vers l'image")</t>
  </si>
  <si>
    <t xml:space="preserve">Raphael Espadaneira: Pas de rop </t>
  </si>
  <si>
    <t>=HYPERLINK("https://d33htgqikc2pj4.cloudfront.net/22e2e34b-39cc-40d2-995c-c36b654f5271.jpeg", "Dominique.sommer Dominique: Lien vers l'image")</t>
  </si>
  <si>
    <t>=HYPERLINK("https://d33htgqikc2pj4.cloudfront.net/290f0a79-882e-4976-8301-658e7bea8707.jpeg", "Dominique.sommer Dominique: Lien vers l'image")</t>
  </si>
  <si>
    <t>=HYPERLINK("https://d33htgqikc2pj4.cloudfront.net/8edd68af-502b-46ff-a0c0-8468b9180eab.jpeg", "Dominique.sommer Dominique: Lien vers l'image")</t>
  </si>
  <si>
    <t>=HYPERLINK("https://d33htgqikc2pj4.cloudfront.net/qvHDimMUqxZcQnsj/d1RI1jjeTyKsD24L9Z0J_BoiteDeProtection_PBO-54-013-181-2015.xlsx", "Pierric Mascherin: Lien du fichier")</t>
  </si>
  <si>
    <t>=HYPERLINK("https://d33htgqikc2pj4.cloudfront.net/a1c21fa7-c51e-4604-a4c0-5afe0ef609a5.jpeg", "Philippe Lhaute: Lien vers l'image")</t>
  </si>
  <si>
    <t>=HYPERLINK("https://d33htgqikc2pj4.cloudfront.net/4ff16967-21d0-428e-9fac-6dc516c0f084.jpeg", "Philippe Lhaute: Lien vers l'image")</t>
  </si>
  <si>
    <t>=HYPERLINK("https://d33htgqikc2pj4.cloudfront.net/0779afc6-6b1f-4fc6-af37-17547d3aa3ba.jpeg", "Philippe Lhaute: Lien vers l'image")</t>
  </si>
  <si>
    <t>=HYPERLINK("https://d33htgqikc2pj4.cloudfront.net/0e0deda1-173f-4e79-9124-0997a1230f02.jpeg", "Philippe Lhaute: Lien vers l'image")</t>
  </si>
  <si>
    <t>=HYPERLINK("https://d33htgqikc2pj4.cloudfront.net/6b009eb7-cd71-4739-a6fa-0a407f12c31e.jpeg", "Dominique.sommer Dominique: Lien vers l'image")</t>
  </si>
  <si>
    <t>=HYPERLINK("https://d33htgqikc2pj4.cloudfront.net/d3bf9d3c-ec3c-414f-ad5e-d232ee6cf258.jpeg", "Dominique.sommer Dominique: Lien vers l'image")</t>
  </si>
  <si>
    <t>Not set: Non-conformité des Cheminements tubes et/ou fibres abonné dans le BPE.  (RES) - 2018-11-06</t>
  </si>
  <si>
    <t>=HYPERLINK("https://d33htgqikc2pj4.cloudfront.net/qvHDimMUqxZcQnsj/Ub9BcKQSGBvCPe4zyJSw_BoiteDeProtection_PBO-54-013-181-3020.xlsx", "Pierric Mascherin: Lien du fichier")</t>
  </si>
  <si>
    <t>=HYPERLINK("https://d33htgqikc2pj4.cloudfront.net/2b661009-89fa-428c-b6bb-c0376b8638a6.jpeg", "Raphael Espadaneira: Lien vers l'image")</t>
  </si>
  <si>
    <t>=HYPERLINK("https://d33htgqikc2pj4.cloudfront.net/5071380e-3a33-470d-9c46-b8128992ab0b.jpeg", "Raphael Espadaneira: Lien vers l'image")</t>
  </si>
  <si>
    <t>=HYPERLINK("https://d33htgqikc2pj4.cloudfront.net/c17eb81f-ec86-47d0-b822-2fe367500822.jpeg", "Raphael Espadaneira: Lien vers l'image")</t>
  </si>
  <si>
    <t>=HYPERLINK("https://d33htgqikc2pj4.cloudfront.net/5c0ad720-195c-4b17-8ac4-f79ac25903b6.jpeg", "Dominique.sommer Dominique: Lien vers l'image")</t>
  </si>
  <si>
    <t>=HYPERLINK("https://d33htgqikc2pj4.cloudfront.net/4116d8c6-af71-4327-9154-5862873bdaf6.jpeg", "Dominique.sommer Dominique: Lien vers l'image")</t>
  </si>
  <si>
    <t>=HYPERLINK("https://d33htgqikc2pj4.cloudfront.net/bb2e92c0-e47c-4809-9446-0eedefc3a7c4.jpeg", "Dominique.sommer Dominique: Lien vers l'image")</t>
  </si>
  <si>
    <t>=HYPERLINK("https://d33htgqikc2pj4.cloudfront.net/qvHDimMUqxZcQnsj/FOl8XPRQQhmsttTTnh7Z_BoiteDeProtection_PBO-54-013-181-1360.xlsx", "Pierric Mascherin: Lien du fichier")</t>
  </si>
  <si>
    <t>=HYPERLINK("https://d33htgqikc2pj4.cloudfront.net/8866102a-c56f-4cab-97ce-54aece83958a.jpeg", "Philippe Lhaute: Lien vers l'image")</t>
  </si>
  <si>
    <t>=HYPERLINK("https://d33htgqikc2pj4.cloudfront.net/682bcbae-f27f-4930-b366-27acb48f916c.jpeg", "Philippe Lhaute: Lien vers l'image")</t>
  </si>
  <si>
    <t>=HYPERLINK("https://d33htgqikc2pj4.cloudfront.net/0bff0f47-cde4-4236-8cd0-67952ffc9d00.jpeg", "Philippe Lhaute: Lien vers l'image")</t>
  </si>
  <si>
    <t>=HYPERLINK("https://d33htgqikc2pj4.cloudfront.net/5ead3653-6a00-4496-bb8a-8a3981d5d783.jpeg", "Philippe Lhaute: Lien vers l'image")</t>
  </si>
  <si>
    <t>=HYPERLINK("https://d33htgqikc2pj4.cloudfront.net/46198bc8-28ee-4c97-8627-78f4682db411.jpeg", "Dominique.sommer Dominique: Lien vers l'image")</t>
  </si>
  <si>
    <t>=HYPERLINK("https://d33htgqikc2pj4.cloudfront.net/625997d5-da57-4b92-a4a1-250c6f62960d.jpeg", "Dominique.sommer Dominique: Lien vers l'image")</t>
  </si>
  <si>
    <t>=HYPERLINK("https://d33htgqikc2pj4.cloudfront.net/0de1b43a-6924-4c3c-bcd8-17e1438d713f.jpeg", "Dominique.sommer Dominique: Lien vers l'image")</t>
  </si>
  <si>
    <t>=HYPERLINK("https://d33htgqikc2pj4.cloudfront.net/qvHDimMUqxZcQnsj/NHUH1yNuT2PNurpuKC7y_BoiteDeProtection_PBO-54-013-181-2200.xlsx", "Pierric Mascherin: Lien du fichier")</t>
  </si>
  <si>
    <t>=HYPERLINK("https://d33htgqikc2pj4.cloudfront.net/4cc15bba-3d0a-4140-8f57-da3d920c9bc9.jpeg", "Philippe Lhaute: Lien vers l'image")</t>
  </si>
  <si>
    <t>=HYPERLINK("https://d33htgqikc2pj4.cloudfront.net/21f917ca-7d8f-4850-810d-b89955e1ff88.jpeg", "Philippe Lhaute: Lien vers l'image")</t>
  </si>
  <si>
    <t>=HYPERLINK("https://d33htgqikc2pj4.cloudfront.net/59bdf950-aa3d-4a0e-aa42-2462fa0ecfca.jpeg", "Philippe Lhaute: Lien vers l'image")</t>
  </si>
  <si>
    <t>=HYPERLINK("https://d33htgqikc2pj4.cloudfront.net/e33b4621-3a23-4ec0-b9cc-f50be35f4c5a.jpeg", "Philippe Lhaute: Lien vers l'image")</t>
  </si>
  <si>
    <t xml:space="preserve">Philippe Lhaute: Étiquette poteau non posée </t>
  </si>
  <si>
    <t>Philippe Lhaute: Boîte tcnok</t>
  </si>
  <si>
    <t>Philippe Lhaute: Boîte posée sur poteau alors que donnée en chambre sur NG, modif à réaliser.</t>
  </si>
  <si>
    <t>Philippe Lhaute: Supprimé commentaire - "Étiquettes Blé et câbles à reprendre"</t>
  </si>
  <si>
    <t>=HYPERLINK("https://d33htgqikc2pj4.cloudfront.net/qvHDimMUqxZcQnsj/UiHjsncNSgG0uuGtfCks_BoiteDeProtection_PBO-54-013-181-2175.xlsx", "Pierric Mascherin: Lien du fichier")</t>
  </si>
  <si>
    <t>=HYPERLINK("https://d33htgqikc2pj4.cloudfront.net/8c1c4d42-b4a8-415a-8845-de10ec519876.jpeg", "Raphael Espadaneira: Lien vers l'image")</t>
  </si>
  <si>
    <t>=HYPERLINK("https://d33htgqikc2pj4.cloudfront.net/3a9e3f0d-bfde-4fc8-90e3-dcccaa1d1e02.jpeg", "Raphael Espadaneira: Lien vers l'image")</t>
  </si>
  <si>
    <t>Raphael Espadaneira: Supprimé photo</t>
  </si>
  <si>
    <t>=HYPERLINK("https://d33htgqikc2pj4.cloudfront.net/19acaeed-4556-4335-b03b-46d940821751.jpeg", "Raphael Espadaneira: Lien vers l'image")</t>
  </si>
  <si>
    <t>=HYPERLINK("https://d33htgqikc2pj4.cloudfront.net/da347795-3f64-4117-9021-2c9f799004f6.jpeg", "Raphael Espadaneira: Lien vers l'image")</t>
  </si>
  <si>
    <t>=HYPERLINK("https://d33htgqikc2pj4.cloudfront.net/95de2708-6fd0-487a-83f1-1d69dc228340.jpeg", "Dominique.sommer Dominique: Lien vers l'image")</t>
  </si>
  <si>
    <t>=HYPERLINK("https://d33htgqikc2pj4.cloudfront.net/6878270d-00d7-4e50-80ce-1c9b98f46903.jpeg", "Dominique.sommer Dominique: Lien vers l'image")</t>
  </si>
  <si>
    <t>Not set: Câble en sur capacité (RES) - 2018-11-06</t>
  </si>
  <si>
    <t>=HYPERLINK("https://d33htgqikc2pj4.cloudfront.net/qvHDimMUqxZcQnsj/5FnFDXBpQMyx1JnQrtfO_BoiteDeProtection_PBO-54-013-181-2125.xlsx", "Pierric Mascherin: Lien du fichier")</t>
  </si>
  <si>
    <t>=HYPERLINK("https://d33htgqikc2pj4.cloudfront.net/6680b0f9-bbef-4927-b774-e48cba55d462.jpeg", "Philippe Lhaute: Lien vers l'image")</t>
  </si>
  <si>
    <t>=HYPERLINK("https://d33htgqikc2pj4.cloudfront.net/dd0e81c1-06e2-4f23-b061-be95968b9134.jpeg", "Philippe Lhaute: Lien vers l'image")</t>
  </si>
  <si>
    <t>=HYPERLINK("https://d33htgqikc2pj4.cloudfront.net/1f415323-9061-418d-bf08-8c464d4ec1d8.jpeg", "Philippe Lhaute: Lien vers l'image")</t>
  </si>
  <si>
    <t>=HYPERLINK("https://d33htgqikc2pj4.cloudfront.net/e032ef22-4f4d-4c4a-ab62-3936f56d88bc.jpeg", "Philippe Lhaute: Lien vers l'image")</t>
  </si>
  <si>
    <t>=HYPERLINK("https://d33htgqikc2pj4.cloudfront.net/af81aec8-187d-48c0-829f-4cc1223585b0.jpeg", "Philippe Lhaute: Lien vers l'image")</t>
  </si>
  <si>
    <t>=HYPERLINK("https://d33htgqikc2pj4.cloudfront.net/884b6095-e5ae-4401-bdd7-0faa0a98db41.jpeg", "Philippe Lhaute: Lien vers l'image")</t>
  </si>
  <si>
    <t>=HYPERLINK("https://d33htgqikc2pj4.cloudfront.net/0f8696a2-cdf5-4824-87bd-a3f20be36e85.jpeg", "Philippe Lhaute: Lien vers l'image")</t>
  </si>
  <si>
    <t>=HYPERLINK("https://d33htgqikc2pj4.cloudfront.net/372294c1-cbd1-427b-9bf7-9a133616e20b.jpeg", "Philippe Lhaute: Lien vers l'image")</t>
  </si>
  <si>
    <t>=HYPERLINK("https://d33htgqikc2pj4.cloudfront.net/2a8236b8-ede3-4630-ac84-011a2a2adc64.jpeg", "Philippe Lhaute: Lien vers l'image")</t>
  </si>
  <si>
    <t>=HYPERLINK("https://d33htgqikc2pj4.cloudfront.net/4b9ca8af-7494-463f-b1d4-c66e759ec3a6.jpeg", "Philippe Lhaute: Lien vers l'image")</t>
  </si>
  <si>
    <t>=HYPERLINK("https://d33htgqikc2pj4.cloudfront.net/7624dded-2efe-46c8-bf23-b2b0313c46f0.jpeg", "Philippe Lhaute: Lien vers l'image")</t>
  </si>
  <si>
    <t>Not set: Plan de soudure BPE érroné (RES) - 2018-11-06</t>
  </si>
  <si>
    <t>=HYPERLINK("https://d33htgqikc2pj4.cloudfront.net/qvHDimMUqxZcQnsj/484k4v2BRrqYwZv9MXc7_BoiteDeProtection_PBO-54-013-181-2100.xlsx", "Pierric Mascherin: Lien du fichier")</t>
  </si>
  <si>
    <t>=HYPERLINK("https://d33htgqikc2pj4.cloudfront.net/5cd06736-8163-4111-b46f-b0860c1a9f19.jpeg", "Philippe Lhaute: Lien vers l'image")</t>
  </si>
  <si>
    <t>=HYPERLINK("https://d33htgqikc2pj4.cloudfront.net/0c159e29-39f6-47c5-a047-ec3da1ccd0a3.jpeg", "Philippe Lhaute: Lien vers l'image")</t>
  </si>
  <si>
    <t>=HYPERLINK("https://d33htgqikc2pj4.cloudfront.net/129678a6-73c3-4109-841b-7cb62d3b873e.jpeg", "Philippe Lhaute: Lien vers l'image")</t>
  </si>
  <si>
    <t>=HYPERLINK("https://d33htgqikc2pj4.cloudfront.net/e376ee36-3522-4f7b-be06-6cdc3d17623e.jpeg", "Philippe Lhaute: Lien vers l'image")</t>
  </si>
  <si>
    <t>=HYPERLINK("https://d33htgqikc2pj4.cloudfront.net/7eb14850-8aae-4b6b-ba8d-3134da4f74eb.jpeg", "Philippe Lhaute: Lien vers l'image")</t>
  </si>
  <si>
    <t>=HYPERLINK("https://d33htgqikc2pj4.cloudfront.net/ebc0de5c-ccec-45ae-8201-cc17b5106c73.jpeg", "Philippe Lhaute: Lien vers l'image")</t>
  </si>
  <si>
    <t>=HYPERLINK("https://d33htgqikc2pj4.cloudfront.net/9a448eca-7732-4fd4-a4d9-73bbef9c0bf4.jpeg", "Philippe Lhaute: Lien vers l'image")</t>
  </si>
  <si>
    <t>Raphael Espadaneira: Epissure réalisé ne correspondent pas avec fichier</t>
  </si>
  <si>
    <t>=HYPERLINK("https://d33htgqikc2pj4.cloudfront.net/qvHDimMUqxZcQnsj/03WBgkjSSa6cRBBWK7pu_BoiteDeProtection_PBO-54-013-181-2140.xlsx", "Pierric Mascherin: Lien du fichier")</t>
  </si>
  <si>
    <t>=HYPERLINK("https://d33htgqikc2pj4.cloudfront.net/f512c5e8-dcc1-4ac4-a469-538505f8e939.jpeg", "Philippe Lhaute: Lien vers l'image")</t>
  </si>
  <si>
    <t>=HYPERLINK("https://d33htgqikc2pj4.cloudfront.net/d469ba31-8cbf-42fc-ab96-6d30e6045537.jpeg", "Philippe Lhaute: Lien vers l'image")</t>
  </si>
  <si>
    <t>=HYPERLINK("https://d33htgqikc2pj4.cloudfront.net/36207329-69ae-42fe-aed2-6c5072da80fc.jpeg", "Philippe Lhaute: Lien vers l'image")</t>
  </si>
  <si>
    <t>=HYPERLINK("https://d33htgqikc2pj4.cloudfront.net/e20ac01c-77df-4bf3-bcea-cf805a8176df.jpeg", "Philippe Lhaute: Lien vers l'image")</t>
  </si>
  <si>
    <t>=HYPERLINK("https://d33htgqikc2pj4.cloudfront.net/a0884660-c26c-4afd-9aa6-4022fa867c3d.jpeg", "Dominique.sommer Dominique: Lien vers l'image")</t>
  </si>
  <si>
    <t>=HYPERLINK("https://d33htgqikc2pj4.cloudfront.net/6dd9d662-3392-4481-8310-8ac2055706cf.jpeg", "Dominique.sommer Dominique: Lien vers l'image")</t>
  </si>
  <si>
    <t>=HYPERLINK("https://d33htgqikc2pj4.cloudfront.net/bba23486-a51e-4ea7-8d00-f64a0dde3c98.jpeg", "Dominique.sommer Dominique: Lien vers l'image")</t>
  </si>
  <si>
    <t>Yes: Plan de soudure BPE érroné (DDO) - 2018-11-06</t>
  </si>
  <si>
    <t>=HYPERLINK("https://d33htgqikc2pj4.cloudfront.net/qvHDimMUqxZcQnsj/b3KBRTKkTn2lz7TYvQs0_BoiteDeProtection_PBO-54-013-181-1085.xlsx", "Pierric Mascherin: Lien du fichier")</t>
  </si>
  <si>
    <t>=HYPERLINK("https://d33htgqikc2pj4.cloudfront.net/3dc710c1-67aa-40ec-8fac-ece458208b5f.jpeg", "Raphael Espadaneira: Lien vers l'image")</t>
  </si>
  <si>
    <t>=HYPERLINK("https://d33htgqikc2pj4.cloudfront.net/649407ba-85e7-468d-8c3c-3fbec94f3fc8.jpeg", "Raphael Espadaneira: Lien vers l'image")</t>
  </si>
  <si>
    <t>=HYPERLINK("https://d33htgqikc2pj4.cloudfront.net/bab8725d-ebbc-446d-983e-4b74ff5713a9.jpeg", "Raphael Espadaneira: Lien vers l'image")</t>
  </si>
  <si>
    <t>=HYPERLINK("https://d33htgqikc2pj4.cloudfront.net/bc7dd802-3563-4df4-856b-9adb299e17a3.jpeg", "Raphael Espadaneira: Lien vers l'image")</t>
  </si>
  <si>
    <t>Philippe Lhaute: Supprimé commentaire - "Nok"</t>
  </si>
  <si>
    <t>=HYPERLINK("https://d33htgqikc2pj4.cloudfront.net/4cf6795e-5322-45f2-9817-e8d47ddc049e.jpeg", "Dominique.sommer Dominique: Lien vers l'image")</t>
  </si>
  <si>
    <t>=HYPERLINK("https://d33htgqikc2pj4.cloudfront.net/e8e23f0b-07c3-4c3a-b92d-e4f7a7204e06.jpeg", "Dominique.sommer Dominique: Lien vers l'image")</t>
  </si>
  <si>
    <t>=HYPERLINK("https://d33htgqikc2pj4.cloudfront.net/qvHDimMUqxZcQnsj/r0NcqlVRMHbDDqmDe6g2_BoiteDeProtection_PBO-54-013-181-3015.xlsx", "Pierric Mascherin: Lien du fichier")</t>
  </si>
  <si>
    <t>=HYPERLINK("https://d33htgqikc2pj4.cloudfront.net/53e49d2b-09a0-46ab-b048-24f7f2df9f10.jpeg", "Philippe Lhaute: Lien vers l'image")</t>
  </si>
  <si>
    <t>=HYPERLINK("https://d33htgqikc2pj4.cloudfront.net/97f7d1e1-d84a-4186-9141-85bd1d4f3638.jpeg", "Philippe Lhaute: Lien vers l'image")</t>
  </si>
  <si>
    <t>=HYPERLINK("https://d33htgqikc2pj4.cloudfront.net/3fc3a00e-322e-4a65-a1ad-315dbb96f89e.jpeg", "Philippe Lhaute: Lien vers l'image")</t>
  </si>
  <si>
    <t>=HYPERLINK("https://d33htgqikc2pj4.cloudfront.net/7ed8912b-439b-43fc-938d-3f263af44bd8.jpeg", "Philippe Lhaute: Lien vers l'image")</t>
  </si>
  <si>
    <t xml:space="preserve">Philippe Lhaute: Pas raccordé au sro </t>
  </si>
  <si>
    <t>=HYPERLINK("https://d33htgqikc2pj4.cloudfront.net/d23be4f6-ef7f-45c9-ab2a-4cc4d833f355.jpeg", "Dominique.sommer Dominique: Lien vers l'image")</t>
  </si>
  <si>
    <t>=HYPERLINK("https://d33htgqikc2pj4.cloudfront.net/eb15acc4-d9d9-4104-8a1d-85c6074199ff.jpeg", "Dominique.sommer Dominique: Lien vers l'image")</t>
  </si>
  <si>
    <t>=HYPERLINK("https://d33htgqikc2pj4.cloudfront.net/qvHDimMUqxZcQnsj/DI62agFPQviGfQGc9C7A_BoiteDeProtection_PBO-54-013-181-2165.xlsx", "Pierric Mascherin: Lien du fichier")</t>
  </si>
  <si>
    <t>=HYPERLINK("https://d33htgqikc2pj4.cloudfront.net/b24ffcf6-25a8-4ccd-a86a-7d1d3582284a.jpeg", "Philippe Lhaute: Lien vers l'image")</t>
  </si>
  <si>
    <t>=HYPERLINK("https://d33htgqikc2pj4.cloudfront.net/507fad29-527e-46ae-b8a1-115d0271e25c.jpeg", "Philippe Lhaute: Lien vers l'image")</t>
  </si>
  <si>
    <t>=HYPERLINK("https://d33htgqikc2pj4.cloudfront.net/631412fe-d533-4e9e-8ee1-082f38f6000c.jpeg", "Philippe Lhaute: Lien vers l'image")</t>
  </si>
  <si>
    <t>=HYPERLINK("https://d33htgqikc2pj4.cloudfront.net/ff2ac8f5-4a4f-472e-98b5-eb07874acf21.jpeg", "Philippe Lhaute: Lien vers l'image")</t>
  </si>
  <si>
    <t>Raphael Espadaneira: Pas de rop</t>
  </si>
  <si>
    <t>=HYPERLINK("https://d33htgqikc2pj4.cloudfront.net/d26fc6b2-5752-4816-b01e-72a608d497f4.jpeg", "Dominique.sommer Dominique: Lien vers l'image")</t>
  </si>
  <si>
    <t>=HYPERLINK("https://d33htgqikc2pj4.cloudfront.net/cf5b9c43-96ac-4f5d-8d6b-58b779b1ca71.jpeg", "Dominique.sommer Dominique: Lien vers l'image")</t>
  </si>
  <si>
    <t>No: Plan de soudure BPE érroné (RES) - 2018-11-06</t>
  </si>
  <si>
    <t>=HYPERLINK("https://d33htgqikc2pj4.cloudfront.net/qvHDimMUqxZcQnsj/kLQ0vGsNSp2Ig7H27ld0_BoiteDeProtection_PBO-54-013-181-2090.xlsx", "Pierric Mascherin: Lien du fichier")</t>
  </si>
  <si>
    <t>=HYPERLINK("https://d33htgqikc2pj4.cloudfront.net/bddb8f6e-e54b-4683-9622-508bed161228.jpeg", "Philippe Lhaute: Lien vers l'image")</t>
  </si>
  <si>
    <t>=HYPERLINK("https://d33htgqikc2pj4.cloudfront.net/86387b0d-1cec-4d60-bf15-020d60373d86.jpeg", "Philippe Lhaute: Lien vers l'image")</t>
  </si>
  <si>
    <t>=HYPERLINK("https://d33htgqikc2pj4.cloudfront.net/4c652a38-3717-422a-9a0a-6f6cacaaddd8.jpeg", "Philippe Lhaute: Lien vers l'image")</t>
  </si>
  <si>
    <t>=HYPERLINK("https://d33htgqikc2pj4.cloudfront.net/03d6db9b-cf68-40ec-9071-2da128d1bb26.jpeg", "Philippe Lhaute: Lien vers l'image")</t>
  </si>
  <si>
    <t xml:space="preserve">Raphael Espadaneira: Il y a des epissures non signalé sur le fichier </t>
  </si>
  <si>
    <t>Raphael Espadaneira: Tc nok</t>
  </si>
  <si>
    <t>=HYPERLINK("https://d33htgqikc2pj4.cloudfront.net/c0381926-ac88-4e9d-afed-4b9c0fa5085e.jpeg", "Dominique.sommer Dominique: Lien vers l'image")</t>
  </si>
  <si>
    <t>=HYPERLINK("https://d33htgqikc2pj4.cloudfront.net/22d386eb-387a-478e-b6b0-05a9c854bfb5.jpeg", "Dominique.sommer Dominique: Lien vers l'image")</t>
  </si>
  <si>
    <t>=HYPERLINK("https://d33htgqikc2pj4.cloudfront.net/qvHDimMUqxZcQnsj/vLoDFdkQfKEFcK75mmQg_BoiteDeProtection_PBO-54-013-181-2135.xlsx", "Pierric Mascherin: Lien du fichier")</t>
  </si>
  <si>
    <t>=HYPERLINK("https://d33htgqikc2pj4.cloudfront.net/3b802ca5-3b2c-437b-b0f1-483239adf3b3.jpeg", "Philippe Lhaute: Lien vers l'image")</t>
  </si>
  <si>
    <t>=HYPERLINK("https://d33htgqikc2pj4.cloudfront.net/a5eaa885-81ce-4722-9327-1fb53361f164.jpeg", "Philippe Lhaute: Lien vers l'image")</t>
  </si>
  <si>
    <t>=HYPERLINK("https://d33htgqikc2pj4.cloudfront.net/24eb3a75-2d8e-4bb9-9e92-747d9a6d0117.jpeg", "Philippe Lhaute: Lien vers l'image")</t>
  </si>
  <si>
    <t>=HYPERLINK("https://d33htgqikc2pj4.cloudfront.net/34eb88b4-57fe-4df5-9d4b-b21704339e57.jpeg", "Philippe Lhaute: Lien vers l'image")</t>
  </si>
  <si>
    <t xml:space="preserve">Raphael Espadaneira: Pds nok </t>
  </si>
  <si>
    <t>=HYPERLINK("https://d33htgqikc2pj4.cloudfront.net/a6df5e30-0964-4f2c-8dcf-a057407595fe.jpeg", "Dominique.sommer Dominique: Lien vers l'image")</t>
  </si>
  <si>
    <t>=HYPERLINK("https://d33htgqikc2pj4.cloudfront.net/de144d90-e565-4ce5-9d18-fcf9ba0d781a.jpeg", "Dominique.sommer Dominique: Lien vers l'image")</t>
  </si>
  <si>
    <t>=HYPERLINK("https://d33htgqikc2pj4.cloudfront.net/qvHDimMUqxZcQnsj/lj4EFgG5TO5FU0DnELoC_BoiteDeProtection_PBO-54-013-181-2145.xlsx", "Pierric Mascherin: Lien du fichier")</t>
  </si>
  <si>
    <t>=HYPERLINK("https://d33htgqikc2pj4.cloudfront.net/26940a3f-4089-48bf-8fba-a9c9597c30a5.jpeg", "Raphael Espadaneira: Lien vers l'image")</t>
  </si>
  <si>
    <t>=HYPERLINK("https://d33htgqikc2pj4.cloudfront.net/72b3ea3c-fb75-49ec-bf4d-5800afa3d5d0.jpeg", "Raphael Espadaneira: Lien vers l'image")</t>
  </si>
  <si>
    <t>=HYPERLINK("https://d33htgqikc2pj4.cloudfront.net/9974f173-0672-4826-b4c3-8657b53afc04.jpeg", "Raphael Espadaneira: Lien vers l'image")</t>
  </si>
  <si>
    <t>=HYPERLINK("https://d33htgqikc2pj4.cloudfront.net/a4b721fb-299c-4dd5-91e7-9c85796e2c08.jpeg", "Dominique.sommer Dominique: Lien vers l'image")</t>
  </si>
  <si>
    <t>=HYPERLINK("https://d33htgqikc2pj4.cloudfront.net/462cdf4a-a414-49a0-9cd2-fefbe118b7c9.jpeg", "Dominique.sommer Dominique: Lien vers l'image")</t>
  </si>
  <si>
    <t>=HYPERLINK("https://d33htgqikc2pj4.cloudfront.net/c3e52621-d38c-45c3-93fc-be96ffb1d99f.jpeg", "Dominique.sommer Dominique: Lien vers l'image")</t>
  </si>
  <si>
    <t>=HYPERLINK("https://d33htgqikc2pj4.cloudfront.net/68071fd6-c301-4525-8aa6-ae72cac49d36.jpeg", "Dominique.sommer Dominique: Lien vers l'image")</t>
  </si>
  <si>
    <t>=HYPERLINK("https://d33htgqikc2pj4.cloudfront.net/0b7c4a0a-7c48-4833-b6c0-f7f5188dbc57.jpeg", "Dominique.sommer Dominique: Lien vers l'image")</t>
  </si>
  <si>
    <t>=HYPERLINK("https://d33htgqikc2pj4.cloudfront.net/2865d878-8f63-40eb-81e5-bbfc1d7946cc.jpeg", "Dominique.sommer Dominique: Lien vers l'image")</t>
  </si>
  <si>
    <t>=HYPERLINK("https://d33htgqikc2pj4.cloudfront.net/qvHDimMUqxZcQnsj/WcTHgdUyRFmhy1Oxa7wn_BoiteDeProtection_PBO-54-013-181-2155.xlsx", "Pierric Mascherin: Lien du fichier")</t>
  </si>
  <si>
    <t>=HYPERLINK("https://d33htgqikc2pj4.cloudfront.net/bc5a8b27-877b-4aa9-b044-3c01e5ec9355.jpeg", "Philippe Lhaute: Lien vers l'image")</t>
  </si>
  <si>
    <t>=HYPERLINK("https://d33htgqikc2pj4.cloudfront.net/39ca685d-5798-4a5e-9fa6-00658a0aa3bd.jpeg", "Philippe Lhaute: Lien vers l'image")</t>
  </si>
  <si>
    <t>=HYPERLINK("https://d33htgqikc2pj4.cloudfront.net/ed4f7cc8-e2fa-4352-99b4-410dee0cac51.jpeg", "Philippe Lhaute: Lien vers l'image")</t>
  </si>
  <si>
    <t>=HYPERLINK("https://d33htgqikc2pj4.cloudfront.net/f78f9946-b9ac-4e00-b324-d75cfd349eff.jpeg", "Philippe Lhaute: Lien vers l'image")</t>
  </si>
  <si>
    <t>=HYPERLINK("https://d33htgqikc2pj4.cloudfront.net/b814870f-9e18-41bb-916e-8a79aafaa2f6.jpeg", "Dominique.sommer Dominique: Lien vers l'image")</t>
  </si>
  <si>
    <t>=HYPERLINK("https://d33htgqikc2pj4.cloudfront.net/10d9d6d1-689b-4e1c-926a-93e5eed779b6.jpeg", "Dominique.sommer Dominique: Lien vers l'image")</t>
  </si>
  <si>
    <t>=HYPERLINK("https://d33htgqikc2pj4.cloudfront.net/2171d07b-b92e-4cc7-8f94-0c33b7760aef.jpeg", "Dominique.sommer Dominique: Lien vers l'image")</t>
  </si>
  <si>
    <t>=HYPERLINK("https://d33htgqikc2pj4.cloudfront.net/qvHDimMUqxZcQnsj/yrfgxMg3Q1SRxKdY28gs_BoiteDeProtection_PBO-54-013-181-3040.xlsx", "Pierric Mascherin: Lien du fichier")</t>
  </si>
  <si>
    <t>=HYPERLINK("https://d33htgqikc2pj4.cloudfront.net/6e1d377c-a989-493b-a424-f4e7b517445a.jpeg", "Raphael Espadaneira: Lien vers l'image")</t>
  </si>
  <si>
    <t>=HYPERLINK("https://d33htgqikc2pj4.cloudfront.net/7e80a78b-1f43-4ea7-8bd4-ea25752e9e74.jpeg", "Raphael Espadaneira: Lien vers l'image")</t>
  </si>
  <si>
    <t>=HYPERLINK("https://d33htgqikc2pj4.cloudfront.net/0f27c01a-7479-4705-87ff-edc9b3916dd7.jpeg", "Raphael Espadaneira: Lien vers l'image")</t>
  </si>
  <si>
    <t>=HYPERLINK("https://d33htgqikc2pj4.cloudfront.net/a79bb324-daf5-422a-ae67-9032ac58120e.jpeg", "Raphael Espadaneira: Lien vers l'image")</t>
  </si>
  <si>
    <t>=HYPERLINK("https://d33htgqikc2pj4.cloudfront.net/8b959862-69f4-4ed1-9448-2767e0612550.jpeg", "Dominique.sommer Dominique: Lien vers l'image")</t>
  </si>
  <si>
    <t>=HYPERLINK("https://d33htgqikc2pj4.cloudfront.net/af7d432f-ef95-4387-802d-b058a71b0a75.jpeg", "Dominique.sommer Dominique: Lien vers l'image")</t>
  </si>
  <si>
    <t>=HYPERLINK("https://d33htgqikc2pj4.cloudfront.net/54db4d24-9c78-47ef-b0ca-df99093c2ee0.jpeg", "Dominique.sommer Dominique: Lien vers l'image")</t>
  </si>
  <si>
    <t>=HYPERLINK("https://d33htgqikc2pj4.cloudfront.net/qvHDimMUqxZcQnsj/HvO294WQGeD2lgf6Wd9J_BoiteDeProtection_PBO-54-013-181-2030.xlsx", "Pierric Mascherin: Lien du fichier")</t>
  </si>
  <si>
    <t>=HYPERLINK("https://d33htgqikc2pj4.cloudfront.net/fb53b65a-bda8-45df-b09d-377e345a854f.jpeg", "Philippe Lhaute: Lien vers l'image")</t>
  </si>
  <si>
    <t>=HYPERLINK("https://d33htgqikc2pj4.cloudfront.net/33d095c2-304c-40cf-8c1d-658cc2e7c29b.jpeg", "Philippe Lhaute: Lien vers l'image")</t>
  </si>
  <si>
    <t>=HYPERLINK("https://d33htgqikc2pj4.cloudfront.net/de194fd9-17e9-437c-af34-a7c9eb7eb1d4.jpeg", "Philippe Lhaute: Lien vers l'image")</t>
  </si>
  <si>
    <t>=HYPERLINK("https://d33htgqikc2pj4.cloudfront.net/b78c388e-92c3-4eb2-b299-4e5432ce879f.jpeg", "Philippe Lhaute: Lien vers l'image")</t>
  </si>
  <si>
    <t>=HYPERLINK("https://d33htgqikc2pj4.cloudfront.net/ac5a7356-5781-4057-a8c5-bce6560b7497.jpeg", "Dominique.sommer Dominique: Lien vers l'image")</t>
  </si>
  <si>
    <t>=HYPERLINK("https://d33htgqikc2pj4.cloudfront.net/d818faf1-59b7-47ca-b6ee-877472f9571a.jpeg", "Dominique.sommer Dominique: Lien vers l'image")</t>
  </si>
  <si>
    <t>=HYPERLINK("https://d33htgqikc2pj4.cloudfront.net/ed1bf0d8-a438-4377-a0c4-6176249020ad.jpeg", "Dominique.sommer Dominique: Lien vers l'image")</t>
  </si>
  <si>
    <t>=HYPERLINK("https://d33htgqikc2pj4.cloudfront.net/qvHDimMUqxZcQnsj/vvqNbkFQme1au7Ppnej3_BoiteDeProtection_PBO-54-013-181-3030.xlsx", "Pierric Mascherin: Lien du fichier")</t>
  </si>
  <si>
    <t>=HYPERLINK("https://d33htgqikc2pj4.cloudfront.net/22adaf1d-9570-478c-9007-fbbf2f24739b.jpeg", "Philippe Lhaute: Lien vers l'image")</t>
  </si>
  <si>
    <t>=HYPERLINK("https://d33htgqikc2pj4.cloudfront.net/09e9fcde-1f89-4fd7-901f-227b4a488637.jpeg", "Philippe Lhaute: Lien vers l'image")</t>
  </si>
  <si>
    <t>=HYPERLINK("https://d33htgqikc2pj4.cloudfront.net/c01fa754-286e-4acc-89a8-8326d8b32965.jpeg", "Philippe Lhaute: Lien vers l'image")</t>
  </si>
  <si>
    <t>=HYPERLINK("https://d33htgqikc2pj4.cloudfront.net/36098ba8-5c6d-4ecd-9bff-af63c53c9789.jpeg", "Philippe Lhaute: Lien vers l'image")</t>
  </si>
  <si>
    <t>=HYPERLINK("https://d33htgqikc2pj4.cloudfront.net/34a45409-fb81-42eb-8145-b05e4d04c192.jpeg", "Philippe Lhaute: Lien vers l'image")</t>
  </si>
  <si>
    <t>=HYPERLINK("https://d33htgqikc2pj4.cloudfront.net/5b74b106-42a6-4277-8ca1-df74bc712aba.jpeg", "Philippe Lhaute: Lien vers l'image")</t>
  </si>
  <si>
    <t>=HYPERLINK("https://d33htgqikc2pj4.cloudfront.net/43d50f3f-29db-41b4-817b-6548dd66e364.jpeg", "Philippe Lhaute: Lien vers l'image")</t>
  </si>
  <si>
    <t xml:space="preserve">Philippe Lhaute: Les fibres ne sont pas stockées au bonne endroit </t>
  </si>
  <si>
    <t xml:space="preserve">Raphael Espadaneira: Pas raccordé au sro </t>
  </si>
  <si>
    <t>=HYPERLINK("https://d33htgqikc2pj4.cloudfront.net/qvHDimMUqxZcQnsj/0MS3YP13RKaHckADmNt1_BoiteDeProtection_PBO-54-013-181-2110.xlsx", "Pierric Mascherin: Lien du fichier")</t>
  </si>
  <si>
    <t>=HYPERLINK("https://d33htgqikc2pj4.cloudfront.net/e944592e-fda0-4f89-8ab4-705713c9b9af.jpeg", "Philippe Lhaute: Lien vers l'image")</t>
  </si>
  <si>
    <t>=HYPERLINK("https://d33htgqikc2pj4.cloudfront.net/5ea101b2-10c2-4a0a-8e7f-8a88648ac3ab.jpeg", "Philippe Lhaute: Lien vers l'image")</t>
  </si>
  <si>
    <t>=HYPERLINK("https://d33htgqikc2pj4.cloudfront.net/58701c33-6a0a-4759-a8c2-2b2136fd0e42.jpeg", "Philippe Lhaute: Lien vers l'image")</t>
  </si>
  <si>
    <t>=HYPERLINK("https://d33htgqikc2pj4.cloudfront.net/4361e409-9075-45fb-8438-1ecc76f82573.jpeg", "Philippe Lhaute: Lien vers l'image")</t>
  </si>
  <si>
    <t>=HYPERLINK("https://d33htgqikc2pj4.cloudfront.net/d4847553-1984-47bc-8641-931fee6ef3be.jpeg", "Dominique.sommer Dominique: Lien vers l'image")</t>
  </si>
  <si>
    <t>=HYPERLINK("https://d33htgqikc2pj4.cloudfront.net/01979304-c08b-4dba-b471-54d703303e4e.jpeg", "Dominique.sommer Dominique: Lien vers l'image")</t>
  </si>
  <si>
    <t>=HYPERLINK("https://d33htgqikc2pj4.cloudfront.net/e171785c-3d45-4828-bf48-4349bbdc3ba8.jpeg", "Dominique.sommer Dominique: Lien vers l'image")</t>
  </si>
  <si>
    <t>=HYPERLINK("https://d33htgqikc2pj4.cloudfront.net/qvHDimMUqxZcQnsj/gZBmUNjcRGWlNT80UYjQ_BoiteDeProtection_PBO-54-013-181-2080.xlsx", "Pierric Mascherin: Lien du fichier")</t>
  </si>
  <si>
    <t>=HYPERLINK("https://d33htgqikc2pj4.cloudfront.net/201462b3-4132-45b3-b0d3-51bfcf3d36e0.jpeg", "Philippe Lhaute: Lien vers l'image")</t>
  </si>
  <si>
    <t>=HYPERLINK("https://d33htgqikc2pj4.cloudfront.net/85024710-9753-487a-b5ef-fe05a198befb.jpeg", "Philippe Lhaute: Lien vers l'image")</t>
  </si>
  <si>
    <t>Philippe Lhaute: Priorité modifiée en priorité P3</t>
  </si>
  <si>
    <t>Philippe Lhaute: Confirmation que le laser et ok svp</t>
  </si>
  <si>
    <t>=HYPERLINK("https://d33htgqikc2pj4.cloudfront.net/df42c81f-4076-4e87-a323-b3a4e221fae2.jpeg", "Dominique.sommer Dominique: Lien vers l'image")</t>
  </si>
  <si>
    <t>=HYPERLINK("https://d33htgqikc2pj4.cloudfront.net/b79038de-0308-4f7c-8bc4-230075d25461.jpeg", "Dominique.sommer Dominique: Lien vers l'image")</t>
  </si>
  <si>
    <t>=HYPERLINK("https://d33htgqikc2pj4.cloudfront.net/3b522abf-97c5-48b9-93ea-64cfd4b814a6.jpeg", "Dominique.sommer Dominique: Lien vers l'image")</t>
  </si>
  <si>
    <t>=HYPERLINK("https://d33htgqikc2pj4.cloudfront.net/qvHDimMUqxZcQnsj/Ga9X4JA3QSaLbJ68FuJb_BoiteDeProtection_PBO-54-013-181-1070.xlsx", "Pierric Mascherin: Lien du fichier")</t>
  </si>
  <si>
    <t>Philippe Lhaute: Supprimé commentaire - "Étiquettes BPE et câbles à reprendre "</t>
  </si>
  <si>
    <t>=HYPERLINK("https://d33htgqikc2pj4.cloudfront.net/3d9ee185-84b0-4ced-8266-0401fab5672d.jpeg", "Raphael Espadaneira: Lien vers l'image")</t>
  </si>
  <si>
    <t>=HYPERLINK("https://d33htgqikc2pj4.cloudfront.net/85a1a0e1-f636-488a-85a4-fe6e68178d74.jpeg", "Raphael Espadaneira: Lien vers l'image")</t>
  </si>
  <si>
    <t>=HYPERLINK("https://d33htgqikc2pj4.cloudfront.net/0fa2bf3b-df45-4023-8381-ae8cb1f8df59.jpeg", "Raphael Espadaneira: Lien vers l'image")</t>
  </si>
  <si>
    <t>=HYPERLINK("https://d33htgqikc2pj4.cloudfront.net/c11b9b3e-8c38-4242-9e0a-969b77d60c93.jpeg", "Raphael Espadaneira: Lien vers l'image")</t>
  </si>
  <si>
    <t>=HYPERLINK("https://d33htgqikc2pj4.cloudfront.net/e4fa7f84-1db6-4ab5-a78a-ceb5e3877355.jpeg", "Dominique.sommer Dominique: Lien vers l'image")</t>
  </si>
  <si>
    <t>=HYPERLINK("https://d33htgqikc2pj4.cloudfront.net/qvHDimMUqxZcQnsj/TUd7xubtQGCviI94pswW_BoiteDeProtection_PEC-54-013-181-2190.xlsx", "Pierric Mascherin: Lien du fichier")</t>
  </si>
  <si>
    <t>=HYPERLINK("https://d33htgqikc2pj4.cloudfront.net/f104cd03-0c32-41c7-afdc-9f2c3d118a18.jpeg", "Raphael Espadaneira: Lien vers l'image")</t>
  </si>
  <si>
    <t>=HYPERLINK("https://d33htgqikc2pj4.cloudfront.net/aab49f7b-b3af-4f6f-8208-ecddbfcdd2c2.jpeg", "Raphael Espadaneira: Lien vers l'image")</t>
  </si>
  <si>
    <t>=HYPERLINK("https://d33htgqikc2pj4.cloudfront.net/1997ca76-be35-4231-86b0-f87a4a6d49ae.jpeg", "Raphael Espadaneira: Lien vers l'image")</t>
  </si>
  <si>
    <t>=HYPERLINK("https://d33htgqikc2pj4.cloudfront.net/b4b17d4c-3925-4190-9aff-abc4eeddf53d.jpeg", "Raphael Espadaneira: Lien vers l'image")</t>
  </si>
  <si>
    <t xml:space="preserve">Raphael Espadaneira: Epissure non réalisé </t>
  </si>
  <si>
    <t>=HYPERLINK("https://d33htgqikc2pj4.cloudfront.net/4cded027-81ab-4e2c-a36d-458d7ad6825d.jpeg", "Raphael Espadaneira: Lien vers l'image")</t>
  </si>
  <si>
    <t>=HYPERLINK("https://d33htgqikc2pj4.cloudfront.net/d1feed69-917e-4c71-82c8-395be8def4da.jpeg", "Raphael Espadaneira: Lien vers l'image")</t>
  </si>
  <si>
    <t>=HYPERLINK("https://d33htgqikc2pj4.cloudfront.net/22dfb669-78fa-451f-8fe5-5e29cd934102.jpeg", "Raphael Espadaneira: Lien vers l'image")</t>
  </si>
  <si>
    <t>=HYPERLINK("https://d33htgqikc2pj4.cloudfront.net/2459ebd8-7e58-4f51-968c-a5eb377be7e0.jpeg", "Raphael Espadaneira: Lien vers l'image")</t>
  </si>
  <si>
    <t>=HYPERLINK("https://d33htgqikc2pj4.cloudfront.net/qvHDimMUqxZcQnsj/BFfGyOWIQuGlSuijnQVR_BoiteDeProtection_PBO-54-013-181-3045.xlsx", "Pierric Mascherin: Lien du fichier")</t>
  </si>
  <si>
    <t>=HYPERLINK("https://d33htgqikc2pj4.cloudfront.net/b6302929-9e2b-49db-80e9-9731fcc03355.jpeg", "Raphael Espadaneira: Lien vers l'image")</t>
  </si>
  <si>
    <t>Raphael Espadaneira:  Confirmation que le laser est ok svp</t>
  </si>
  <si>
    <t>=HYPERLINK("https://d33htgqikc2pj4.cloudfront.net/e73aa134-0999-4cad-952e-a9d1db7660ea.jpeg", "Dominique.sommer Dominique: Lien vers l'image")</t>
  </si>
  <si>
    <t>=HYPERLINK("https://d33htgqikc2pj4.cloudfront.net/2e51184f-279b-4a2f-ab47-1ec19669e862.jpeg", "Dominique.sommer Dominique: Lien vers l'image")</t>
  </si>
  <si>
    <t>=HYPERLINK("https://d33htgqikc2pj4.cloudfront.net/ecb8ac70-4640-4238-883a-64c938f45222.jpeg", "Dominique.sommer Dominique: Lien vers l'image")</t>
  </si>
  <si>
    <t>=HYPERLINK("https://d33htgqikc2pj4.cloudfront.net/e67dae12-99d2-4821-8aad-dfe0e6e9eaf6.jpeg", "Dominique.sommer Dominique: Lien vers l'image")</t>
  </si>
  <si>
    <t>Not set: Discontinuité (stylo optique) (RES) - 2018-11-06</t>
  </si>
  <si>
    <t>=HYPERLINK("https://d33htgqikc2pj4.cloudfront.net/qvHDimMUqxZcQnsj/LDJrUISB2NCX874uSXAv_BoiteDeProtection_PEC-54-013-181-0075.xlsx", "Pierric Mascherin: Lien du fichier")</t>
  </si>
  <si>
    <t>=HYPERLINK("https://d33htgqikc2pj4.cloudfront.net/0d049d73-873c-4626-b186-d67bcd4e459f.jpeg", "Raphael Espadaneira: Lien vers l'image")</t>
  </si>
  <si>
    <t>=HYPERLINK("https://d33htgqikc2pj4.cloudfront.net/64876551-0d0c-46d9-b50e-43207e362f49.jpeg", "Raphael Espadaneira: Lien vers l'image")</t>
  </si>
  <si>
    <t>=HYPERLINK("https://d33htgqikc2pj4.cloudfront.net/3055ca8c-0000-41ac-9405-e368d09eb10f.jpeg", "Raphael Espadaneira: Lien vers l'image")</t>
  </si>
  <si>
    <t>=HYPERLINK("https://d33htgqikc2pj4.cloudfront.net/24976e7b-731a-41a9-93ed-5a4a1e886be1.jpeg", "Raphael Espadaneira: Lien vers l'image")</t>
  </si>
  <si>
    <t>=HYPERLINK("https://d33htgqikc2pj4.cloudfront.net/82feebdd-b58c-4f65-ae76-96e65ab0e777.jpeg", "Raphael Espadaneira: Lien vers l'image")</t>
  </si>
  <si>
    <t>=HYPERLINK("https://d33htgqikc2pj4.cloudfront.net/a75b74c6-b8f5-4e59-8bcf-0983b05393fe.jpeg", "Raphael Espadaneira: Lien vers l'image")</t>
  </si>
  <si>
    <t>=HYPERLINK("https://d33htgqikc2pj4.cloudfront.net/642f6417-17c4-4016-9b88-0166bba37969.jpeg", "Raphael Espadaneira: Lien vers l'image")</t>
  </si>
  <si>
    <t>=HYPERLINK("https://d33htgqikc2pj4.cloudfront.net/6eb7318b-94f7-4d0a-9ed0-2357fc2683b4.jpeg", "Raphael Espadaneira: Lien vers l'image")</t>
  </si>
  <si>
    <t>=HYPERLINK("https://d33htgqikc2pj4.cloudfront.net/ab22faab-030a-41b2-9506-a39841f15d7e.jpeg", "Raphael Espadaneira: Lien vers l'image")</t>
  </si>
  <si>
    <t>=HYPERLINK("https://d33htgqikc2pj4.cloudfront.net/d6f2946c-8eae-45ef-87be-79cc1c25a339.jpeg", "Raphael Espadaneira: Lien vers l'image")</t>
  </si>
  <si>
    <t>=HYPERLINK("https://d33htgqikc2pj4.cloudfront.net/3cdf699b-36a8-4271-9689-e07db52eae5c.jpeg", "Raphael Espadaneira: Lien vers l'image")</t>
  </si>
  <si>
    <t>No: Plan de soudure BPE érroné (PLH) - 2018-11-06</t>
  </si>
  <si>
    <t>=HYPERLINK("https://d33htgqikc2pj4.cloudfront.net/qvHDimMUqxZcQnsj/bch3VvsnSKFbK1POfmh0_BoiteDeProtection_PEC-54-013-181-0065.xlsx", "Pierric Mascherin: Lien du fichier")</t>
  </si>
  <si>
    <t xml:space="preserve">Philippe Lhaute: Fixation de la boîte à revoir </t>
  </si>
  <si>
    <t>=HYPERLINK("https://d33htgqikc2pj4.cloudfront.net/587b2f3d-1423-4ce7-9ba5-0c8019575766.jpeg", "Philippe Lhaute: Lien vers l'image")</t>
  </si>
  <si>
    <t xml:space="preserve">Philippe Lhaute: Pdsnok </t>
  </si>
  <si>
    <t>Pierric Mascherin: A changé la date de début à 24/11/2018</t>
  </si>
  <si>
    <t>=HYPERLINK("https://d33htgqikc2pj4.cloudfront.net/69694945-e57f-4a28-91ca-eb77cd784628.jpeg", "Dominique.sommer Dominique: Lien vers l'image")</t>
  </si>
  <si>
    <t>=HYPERLINK("https://d33htgqikc2pj4.cloudfront.net/decca30e-b2ad-4ced-ba57-6e62cf5a2b4b.jpeg", "Dominique.sommer Dominique: Lien vers l'image")</t>
  </si>
  <si>
    <t>=HYPERLINK("https://d33htgqikc2pj4.cloudfront.net/ed008341-608d-424e-846d-b71623b3c8f7.jpeg", "Dominique.sommer Dominique: Lien vers l'image")</t>
  </si>
  <si>
    <t>=HYPERLINK("https://d33htgqikc2pj4.cloudfront.net/696138ba-a398-43ad-9937-376df02f1e0c.jpeg", "Dominique.sommer Dominique: Lien vers l'image")</t>
  </si>
  <si>
    <t>=HYPERLINK("https://d33htgqikc2pj4.cloudfront.net/qvHDimMUqxZcQnsj/PhRhlS2cQ9ms28BQ15U0_BoiteDeProtection_PBO-54-013-181-1255.xlsx", "Pierric Mascherin: Lien du fichier")</t>
  </si>
  <si>
    <t>Pierric Mascherin: Catégorie changée pour En cours</t>
  </si>
  <si>
    <t>=HYPERLINK("https://d33htgqikc2pj4.cloudfront.net/qvHDimMUqxZcQnsj/vohFkh9DS0GRMmVqk4yA_BoiteDeProtection_PBO-54-013-181-1175.xlsx", "Pierric Mascherin: Lien du fichier")</t>
  </si>
  <si>
    <t>=HYPERLINK("https://d33htgqikc2pj4.cloudfront.net/qvHDimMUqxZcQnsj/pRC4UawvRomLpPrW7CmK_BoiteDeProtection_PBO-54-013-181-1215.xlsx", "Pierric Mascherin: Lien du fichier")</t>
  </si>
  <si>
    <t>=HYPERLINK("https://d33htgqikc2pj4.cloudfront.net/qvHDimMUqxZcQnsj/tk4cj91RQDClCeSTDjwb_BoiteDeProtection_PBO-54-013-181-1280.xlsx", "Pierric Mascherin: Lien du fichier")</t>
  </si>
  <si>
    <t>=HYPERLINK("https://d33htgqikc2pj4.cloudfront.net/qvHDimMUqxZcQnsj/hJo2rkllQUyzfFO2AuUo_BoiteDeProtection_PBO-54-013-181-1290.xlsx", "Pierric Mascherin: Lien du fichier")</t>
  </si>
  <si>
    <t>=HYPERLINK("https://d33htgqikc2pj4.cloudfront.net/qvHDimMUqxZcQnsj/nJvxp6JnSEKR668l9RtF_BoiteDeProtection_PBO-54-013-181-1165.xlsx", "Pierric Mascherin: Lien du fichier")</t>
  </si>
  <si>
    <t>=HYPERLINK("https://d33htgqikc2pj4.cloudfront.net/qvHDimMUqxZcQnsj/0LW59bgMQ1sPUtEMqVkA_BoiteDeProtection_PBO-54-013-181-1295.xlsx", "Pierric Mascherin: Lien du fichier")</t>
  </si>
  <si>
    <t>=HYPERLINK("https://d33htgqikc2pj4.cloudfront.net/qvHDimMUqxZcQnsj/B1P09gCsTsaLDMCKrwMN_BoiteDeProtection_PBO-54-013-181-1305.xlsx", "Pierric Mascherin: Lien du fichier")</t>
  </si>
  <si>
    <t>=HYPERLINK("https://d33htgqikc2pj4.cloudfront.net/qvHDimMUqxZcQnsj/ur2O1PfRj62HhEyGrJ9T_BoiteDeProtection_PBO-54-013-181-1135.xlsx", "Pierric Mascherin: Lien du fichier")</t>
  </si>
  <si>
    <t>=HYPERLINK("https://d33htgqikc2pj4.cloudfront.net/qvHDimMUqxZcQnsj/XEIphVXDQht5BOApDPtw_BoiteDeProtection_PBO-54-013-181-1275.xlsx", "Pierric Mascherin: Lien du fichier")</t>
  </si>
  <si>
    <t>=HYPERLINK("https://d33htgqikc2pj4.cloudfront.net/qvHDimMUqxZcQnsj/loMnL4p5TUaD9YeM0KPI_BoiteDeProtection_PBO-54-013-181-1230.xlsx", "Pierric Mascherin: Lien du fichier")</t>
  </si>
  <si>
    <t>=HYPERLINK("https://d33htgqikc2pj4.cloudfront.net/qvHDimMUqxZcQnsj/WT8AStkgTZixYvUOKzqb_BoiteDeProtection_PBO-54-013-181-1245.xlsx", "Pierric Mascherin: Lien du fichier")</t>
  </si>
  <si>
    <t>=HYPERLINK("https://d33htgqikc2pj4.cloudfront.net/qvHDimMUqxZcQnsj/0jXPbqrSRilm6DuT3yQV_BoiteDeProtection_PBO-54-013-181-1190.xlsx", "Pierric Mascherin: Lien du fichier")</t>
  </si>
  <si>
    <t>Pierric Mascherin: 12</t>
  </si>
  <si>
    <t>=HYPERLINK("https://d33htgqikc2pj4.cloudfront.net/qvHDimMUqxZcQnsj/luA2tjhuTHX4XOXTqdqg_BoiteDeProtection_PBO-54-013-181-3050.xlsx", "Pierric Mascherin: Lien du fichier")</t>
  </si>
  <si>
    <t>Pierric Mascherin: IMB</t>
  </si>
  <si>
    <t>=HYPERLINK("https://d33htgqikc2pj4.cloudfront.net/qvHDimMUqxZcQnsj/gKfmST6T3uJyoWxBMJCZ_BoiteDeProtection_PBO-54-013-181-0035.xlsx", "Pierric Mascherin: Lien du fichier")</t>
  </si>
  <si>
    <t>=HYPERLINK("https://d33htgqikc2pj4.cloudfront.net/qvHDimMUqxZcQnsj/FYw4tCiRnKkxBmj8joKR_BoiteDeProtection_PBO-54-013-181-1260.xlsx", "Pierric Mascherin: Lien du fichier")</t>
  </si>
  <si>
    <t>=HYPERLINK("https://d33htgqikc2pj4.cloudfront.net/qvHDimMUqxZcQnsj/YawQT3sdRGTmTqXfIW3Q_BoiteDeProtection_PBO-54-013-181-1170.xlsx", "Pierric Mascherin: Lien du fichier")</t>
  </si>
  <si>
    <t>=HYPERLINK("https://d33htgqikc2pj4.cloudfront.net/qvHDimMUqxZcQnsj/y4AUtbDLT8GCCUSdeBVW_BoiteDeProtection_PBO-54-013-181-1150.xlsx", "Pierric Mascherin: Lien du fichier")</t>
  </si>
  <si>
    <t>Pierric Mascherin: 72</t>
  </si>
  <si>
    <t>=HYPERLINK("https://d33htgqikc2pj4.cloudfront.net/qvHDimMUqxZcQnsj/U7YQdCKRTCm2P1kwRrxF_BoiteDeProtection_PBO-54-013-181-1235.xlsx", "Pierric Mascherin: Lien du fichier")</t>
  </si>
  <si>
    <t>=HYPERLINK("https://d33htgqikc2pj4.cloudfront.net/qvHDimMUqxZcQnsj/M8Htq9DmTyKr6QbeJuEr_BoiteDeProtection_PBO-54-013-181-1205.xlsx", "Pierric Mascherin: Lien du fichier")</t>
  </si>
  <si>
    <t>=HYPERLINK("https://d33htgqikc2pj4.cloudfront.net/qvHDimMUqxZcQnsj/crNjxfvRGIqXsumLjKNQ_BoiteDeProtection_PBO-54-013-181-1285.xlsx", "Pierric Mascherin: Lien du fichier")</t>
  </si>
  <si>
    <t>Not set: Localisation SRO érroné (PMA) - 2018-11-06</t>
  </si>
  <si>
    <t>Not set: Non-conformité des Cheminements tubes et/ou fibres utiles dans le(s) plateau(x). (PMA) - 2018-11-06</t>
  </si>
  <si>
    <t>Not set: Non-conformité des Cheminements tubes et/ou fibres en attente dans le(s) plateau(x). (PMA) - 2018-11-06</t>
  </si>
  <si>
    <t>No: Plan de soudure SRO érroné (PLH) - 2018-11-06</t>
  </si>
  <si>
    <t>Not set: Mesures "transport" hors tolérances (PMA) - 2018-11-06</t>
  </si>
  <si>
    <t>Not set: Mesures "distribution" hors tolérances (PMA) - 2018-11-06</t>
  </si>
  <si>
    <t>Pierric Mascherin: Catégorie changée pour SRO</t>
  </si>
  <si>
    <t>=HYPERLINK("https://d33htgqikc2pj4.cloudfront.net/qvHDimMUqxZcQnsj/fweCSnvfRNKC38uuFXEA_ROP_SRO-54-013-181_20181106.xlsx", "Pierric Mascherin: Lien du fichier")</t>
  </si>
  <si>
    <t>Pierric Mascherin: Titre changé pour SRO 181</t>
  </si>
  <si>
    <t>=HYPERLINK("https://d33htgqikc2pj4.cloudfront.net/d90e7b28-4af1-41ca-8d47-dc734e80087b.jpeg", "Cyl chaptal  Loemba3: Lien vers l'image")</t>
  </si>
  <si>
    <t>=HYPERLINK("https://d33htgqikc2pj4.cloudfront.net/4582706b-94b4-4660-b63e-270cc04fce02.jpeg", "Cyl chaptal  Loemba3: Lien vers l'image")</t>
  </si>
  <si>
    <t>=HYPERLINK("https://d33htgqikc2pj4.cloudfront.net/7f3db6e2-4e3b-4021-be75-9ee1897611b0.jpeg", "Cyl chaptal  Loemba3: Lien vers l'image")</t>
  </si>
  <si>
    <t>=HYPERLINK("https://d33htgqikc2pj4.cloudfront.net/be23f33d-0a7c-462d-8c7f-3bdc2cdba9ec.jpeg", "Cyl chaptal  Loemba3: Lien vers l'image")</t>
  </si>
  <si>
    <t>=HYPERLINK("https://d33htgqikc2pj4.cloudfront.net/67b10563-6e65-4f5c-b119-c76a94fd4d8e.jpeg", "Cyl chaptal  Loemba3: Lien vers l'image")</t>
  </si>
  <si>
    <t>=HYPERLINK("https://d33htgqikc2pj4.cloudfront.net/c596bb56-7112-444c-8a7a-ef01d5d8a435.jpeg", "Cyl chaptal  Loemba3: Lien vers l'image")</t>
  </si>
  <si>
    <t xml:space="preserve">Cyl chaptal  Loemba3: Étiquetage à reprendre en définitive
 tiroir 2 pas d'étiquettes </t>
  </si>
  <si>
    <t>Philippe Lhaute: Manque étiquettes, sro , éclateur, et certains plateaux .</t>
  </si>
  <si>
    <t xml:space="preserve">Philippe Lhaute: Étiquettes câbles à reprendre </t>
  </si>
  <si>
    <t>Message 21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</si>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</sst>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ABABAB"/>
      </right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 style="thin">
        <color rgb="FFABABAB"/>
      </right>
      <top style="thin">
        <color indexed="65"/>
      </top>
      <bottom style="thin">
        <color rgb="FFABABA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0" xfId="0" applyNumberFormat="1"/>
    <xf numFmtId="22" fontId="0" fillId="0" borderId="0" xfId="0" applyNumberFormat="1"/>
    <xf numFmtId="22" fontId="1" fillId="0" borderId="0" xfId="1" applyNumberFormat="1"/>
    <xf numFmtId="0" fontId="1" fillId="0" borderId="0" xfId="1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0" fontId="0" fillId="0" borderId="12" xfId="0" applyBorder="1"/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0" fillId="0" borderId="16" xfId="0" applyBorder="1"/>
    <xf numFmtId="0" fontId="2" fillId="0" borderId="16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0" fillId="3" borderId="17" xfId="0" applyFill="1" applyBorder="1"/>
    <xf numFmtId="0" fontId="0" fillId="3" borderId="18" xfId="0" applyFill="1" applyBorder="1"/>
    <xf numFmtId="0" fontId="2" fillId="3" borderId="17" xfId="0" applyFont="1" applyFill="1" applyBorder="1" applyAlignment="1">
      <alignment horizontal="center"/>
    </xf>
    <xf numFmtId="0" fontId="0" fillId="4" borderId="17" xfId="0" applyFill="1" applyBorder="1"/>
    <xf numFmtId="0" fontId="2" fillId="4" borderId="18" xfId="0" applyFont="1" applyFill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0" fontId="0" fillId="5" borderId="17" xfId="0" applyFill="1" applyBorder="1"/>
    <xf numFmtId="0" fontId="2" fillId="5" borderId="18" xfId="0" applyFont="1" applyFill="1" applyBorder="1" applyAlignment="1">
      <alignment horizontal="center"/>
    </xf>
    <xf numFmtId="0" fontId="2" fillId="5" borderId="17" xfId="0" applyFont="1" applyFill="1" applyBorder="1" applyAlignment="1">
      <alignment horizontal="center"/>
    </xf>
    <xf numFmtId="0" fontId="2" fillId="6" borderId="17" xfId="0" applyFont="1" applyFill="1" applyBorder="1" applyAlignment="1">
      <alignment horizontal="center"/>
    </xf>
    <xf numFmtId="0" fontId="2" fillId="6" borderId="18" xfId="0" applyFont="1" applyFill="1" applyBorder="1" applyAlignment="1">
      <alignment horizontal="center"/>
    </xf>
    <xf numFmtId="0" fontId="0" fillId="7" borderId="17" xfId="0" applyFill="1" applyBorder="1"/>
    <xf numFmtId="0" fontId="2" fillId="7" borderId="18" xfId="0" applyFont="1" applyFill="1" applyBorder="1" applyAlignment="1">
      <alignment horizontal="center"/>
    </xf>
    <xf numFmtId="0" fontId="2" fillId="7" borderId="17" xfId="0" applyFont="1" applyFill="1" applyBorder="1" applyAlignment="1">
      <alignment horizontal="center"/>
    </xf>
    <xf numFmtId="0" fontId="0" fillId="8" borderId="17" xfId="0" applyFill="1" applyBorder="1"/>
    <xf numFmtId="0" fontId="2" fillId="8" borderId="18" xfId="0" applyFont="1" applyFill="1" applyBorder="1" applyAlignment="1">
      <alignment horizontal="center"/>
    </xf>
    <xf numFmtId="0" fontId="2" fillId="8" borderId="17" xfId="0" applyFont="1" applyFill="1" applyBorder="1" applyAlignment="1">
      <alignment horizontal="center"/>
    </xf>
    <xf numFmtId="0" fontId="2" fillId="8" borderId="20" xfId="0" applyFont="1" applyFill="1" applyBorder="1" applyAlignment="1">
      <alignment horizontal="center"/>
    </xf>
    <xf numFmtId="0" fontId="2" fillId="8" borderId="21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6" borderId="17" xfId="0" applyFill="1" applyBorder="1" applyAlignment="1">
      <alignment horizontal="left"/>
    </xf>
    <xf numFmtId="0" fontId="0" fillId="6" borderId="18" xfId="0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21">
    <dxf>
      <numFmt numFmtId="27" formatCode="dd/mm/yyyy\ hh:mm"/>
    </dxf>
    <dxf>
      <numFmt numFmtId="0" formatCode="General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5" Type="http://schemas.microsoft.com/office/2006/relationships/vbaProject" Target="vbaProject.bin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5</xdr:row>
          <xdr:rowOff>19050</xdr:rowOff>
        </xdr:from>
        <xdr:to>
          <xdr:col>1</xdr:col>
          <xdr:colOff>9525</xdr:colOff>
          <xdr:row>11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NRO_35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14</xdr:row>
          <xdr:rowOff>47625</xdr:rowOff>
        </xdr:from>
        <xdr:to>
          <xdr:col>1</xdr:col>
          <xdr:colOff>590550</xdr:colOff>
          <xdr:row>20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NRO_30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6</xdr:row>
          <xdr:rowOff>152400</xdr:rowOff>
        </xdr:from>
        <xdr:to>
          <xdr:col>0</xdr:col>
          <xdr:colOff>733425</xdr:colOff>
          <xdr:row>13</xdr:row>
          <xdr:rowOff>38100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NRO_28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LD\Losange-Deploiement\Travaux\Team\Transport\54_M&amp;M\1%20-%20ENT.TRVX\1-%20CIRCET\12-%20Rapport%20OPR\RAPPORT%20OPR%20ENSEMBLE%20NRO%20PAR%20SEMAINE\Rapport%20OPR%20ensemble%20NRO%20S07%20Circe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"/>
      <sheetName val="NRO_30"/>
      <sheetName val="NRO_35"/>
      <sheetName val="NRO_28"/>
      <sheetName val="NRO_26"/>
      <sheetName val="NRO_18"/>
      <sheetName val="NRO_13"/>
      <sheetName val="NRO_17"/>
    </sheetNames>
    <sheetDataSet>
      <sheetData sheetId="0"/>
      <sheetData sheetId="1">
        <row r="5">
          <cell r="C5" t="str">
            <v>Étiquettes de lignes</v>
          </cell>
          <cell r="D5" t="str">
            <v>Nombre de Point de contrôle 1</v>
          </cell>
          <cell r="E5" t="str">
            <v>Nombre de Vérifié</v>
          </cell>
        </row>
        <row r="6">
          <cell r="C6">
            <v>1</v>
          </cell>
          <cell r="D6">
            <v>2</v>
          </cell>
          <cell r="E6">
            <v>1</v>
          </cell>
        </row>
        <row r="7">
          <cell r="C7">
            <v>2</v>
          </cell>
          <cell r="D7">
            <v>22</v>
          </cell>
          <cell r="E7">
            <v>22</v>
          </cell>
        </row>
        <row r="8">
          <cell r="C8">
            <v>3</v>
          </cell>
          <cell r="D8">
            <v>325</v>
          </cell>
          <cell r="E8">
            <v>31</v>
          </cell>
        </row>
        <row r="9">
          <cell r="C9" t="str">
            <v>Total général</v>
          </cell>
          <cell r="D9">
            <v>349</v>
          </cell>
          <cell r="E9">
            <v>54</v>
          </cell>
        </row>
        <row r="11">
          <cell r="C11" t="str">
            <v>Étiquettes de lignes</v>
          </cell>
          <cell r="D11" t="str">
            <v>Nombre de Point de contrôle 1</v>
          </cell>
          <cell r="E11" t="str">
            <v>Nombre de Vérifié</v>
          </cell>
        </row>
        <row r="12">
          <cell r="C12">
            <v>1</v>
          </cell>
          <cell r="D12">
            <v>3</v>
          </cell>
          <cell r="E12">
            <v>1</v>
          </cell>
        </row>
        <row r="13">
          <cell r="C13">
            <v>2</v>
          </cell>
          <cell r="D13">
            <v>2</v>
          </cell>
          <cell r="E13">
            <v>2</v>
          </cell>
        </row>
        <row r="14">
          <cell r="C14">
            <v>3</v>
          </cell>
          <cell r="D14">
            <v>191</v>
          </cell>
          <cell r="E14">
            <v>17</v>
          </cell>
        </row>
        <row r="15">
          <cell r="C15" t="str">
            <v>Total général</v>
          </cell>
          <cell r="D15">
            <v>196</v>
          </cell>
          <cell r="E15">
            <v>20</v>
          </cell>
        </row>
        <row r="17">
          <cell r="C17" t="str">
            <v>Étiquettes de lignes</v>
          </cell>
          <cell r="D17" t="str">
            <v>Nombre de Point de contrôle 1</v>
          </cell>
          <cell r="E17" t="str">
            <v>Nombre de Vérifié</v>
          </cell>
        </row>
        <row r="18">
          <cell r="C18">
            <v>1</v>
          </cell>
          <cell r="D18">
            <v>1</v>
          </cell>
          <cell r="E18">
            <v>1</v>
          </cell>
        </row>
        <row r="19">
          <cell r="C19">
            <v>2</v>
          </cell>
          <cell r="D19">
            <v>4</v>
          </cell>
          <cell r="E19">
            <v>5</v>
          </cell>
        </row>
        <row r="20">
          <cell r="C20">
            <v>3</v>
          </cell>
          <cell r="D20">
            <v>75</v>
          </cell>
          <cell r="E20">
            <v>47</v>
          </cell>
        </row>
        <row r="21">
          <cell r="C21" t="str">
            <v>Total général</v>
          </cell>
          <cell r="D21">
            <v>80</v>
          </cell>
          <cell r="E21">
            <v>53</v>
          </cell>
        </row>
        <row r="23">
          <cell r="C23" t="str">
            <v>Étiquettes de lignes</v>
          </cell>
          <cell r="D23" t="str">
            <v>Nombre de Point de contrôle 1</v>
          </cell>
          <cell r="E23" t="str">
            <v>Nombre de Vérifié</v>
          </cell>
        </row>
        <row r="24">
          <cell r="C24">
            <v>1</v>
          </cell>
          <cell r="D24">
            <v>4</v>
          </cell>
          <cell r="E24">
            <v>2</v>
          </cell>
        </row>
        <row r="25">
          <cell r="C25">
            <v>2</v>
          </cell>
          <cell r="D25">
            <v>22</v>
          </cell>
          <cell r="E25">
            <v>23</v>
          </cell>
        </row>
        <row r="26">
          <cell r="C26">
            <v>3</v>
          </cell>
          <cell r="D26">
            <v>172</v>
          </cell>
          <cell r="E26">
            <v>54</v>
          </cell>
        </row>
        <row r="27">
          <cell r="C27" t="str">
            <v>Total général</v>
          </cell>
          <cell r="D27">
            <v>198</v>
          </cell>
          <cell r="E27">
            <v>79</v>
          </cell>
        </row>
        <row r="29">
          <cell r="C29" t="str">
            <v>Étiquettes de lignes</v>
          </cell>
          <cell r="D29" t="str">
            <v>Nombre de Point de contrôle 1</v>
          </cell>
          <cell r="E29" t="str">
            <v>Nombre de Vérifié</v>
          </cell>
        </row>
        <row r="30">
          <cell r="C30">
            <v>1</v>
          </cell>
          <cell r="D30">
            <v>2</v>
          </cell>
          <cell r="E30">
            <v>2</v>
          </cell>
        </row>
        <row r="31">
          <cell r="C31">
            <v>2</v>
          </cell>
          <cell r="D31">
            <v>23</v>
          </cell>
          <cell r="E31">
            <v>24</v>
          </cell>
        </row>
        <row r="32">
          <cell r="C32">
            <v>3</v>
          </cell>
          <cell r="D32">
            <v>107</v>
          </cell>
          <cell r="E32">
            <v>52</v>
          </cell>
        </row>
        <row r="33">
          <cell r="C33" t="str">
            <v>Total général</v>
          </cell>
          <cell r="D33">
            <v>132</v>
          </cell>
          <cell r="E33">
            <v>78</v>
          </cell>
        </row>
      </sheetData>
      <sheetData sheetId="2">
        <row r="5">
          <cell r="C5" t="str">
            <v>Étiquettes de lignes</v>
          </cell>
          <cell r="D5" t="str">
            <v>Nombre de Point de contrôle 1</v>
          </cell>
          <cell r="E5" t="str">
            <v>Nombre de Vérifié</v>
          </cell>
        </row>
        <row r="6">
          <cell r="C6">
            <v>1</v>
          </cell>
          <cell r="D6">
            <v>26</v>
          </cell>
          <cell r="E6">
            <v>2</v>
          </cell>
        </row>
        <row r="7">
          <cell r="C7">
            <v>2</v>
          </cell>
          <cell r="D7">
            <v>129</v>
          </cell>
          <cell r="E7">
            <v>19</v>
          </cell>
        </row>
        <row r="8">
          <cell r="C8">
            <v>3</v>
          </cell>
          <cell r="D8">
            <v>172</v>
          </cell>
          <cell r="E8"/>
        </row>
        <row r="9">
          <cell r="C9" t="str">
            <v>Total général</v>
          </cell>
          <cell r="D9">
            <v>327</v>
          </cell>
          <cell r="E9">
            <v>21</v>
          </cell>
        </row>
        <row r="11">
          <cell r="C11" t="str">
            <v>Étiquettes de lignes</v>
          </cell>
          <cell r="D11" t="str">
            <v>Nombre de Point de contrôle 1</v>
          </cell>
          <cell r="E11" t="str">
            <v>Nombre de Vérifié</v>
          </cell>
        </row>
        <row r="12">
          <cell r="C12">
            <v>1</v>
          </cell>
          <cell r="D12">
            <v>3</v>
          </cell>
          <cell r="E12"/>
        </row>
        <row r="13">
          <cell r="C13">
            <v>2</v>
          </cell>
          <cell r="D13">
            <v>21</v>
          </cell>
          <cell r="E13">
            <v>21</v>
          </cell>
        </row>
        <row r="14">
          <cell r="C14">
            <v>3</v>
          </cell>
          <cell r="D14">
            <v>153</v>
          </cell>
          <cell r="E14"/>
        </row>
        <row r="15">
          <cell r="C15" t="str">
            <v>Total général</v>
          </cell>
          <cell r="D15">
            <v>177</v>
          </cell>
          <cell r="E15">
            <v>21</v>
          </cell>
        </row>
        <row r="17">
          <cell r="C17" t="str">
            <v>Étiquettes de lignes</v>
          </cell>
          <cell r="D17" t="str">
            <v>Nombre de Point de contrôle 1</v>
          </cell>
          <cell r="E17" t="str">
            <v>Nombre de Vérifié</v>
          </cell>
        </row>
        <row r="18">
          <cell r="C18">
            <v>1</v>
          </cell>
          <cell r="D18">
            <v>3</v>
          </cell>
          <cell r="E18"/>
        </row>
        <row r="19">
          <cell r="C19">
            <v>2</v>
          </cell>
          <cell r="D19">
            <v>18</v>
          </cell>
          <cell r="E19">
            <v>18</v>
          </cell>
        </row>
        <row r="20">
          <cell r="C20">
            <v>3</v>
          </cell>
          <cell r="D20">
            <v>136</v>
          </cell>
          <cell r="E20">
            <v>1</v>
          </cell>
        </row>
        <row r="21">
          <cell r="C21" t="str">
            <v>Total général</v>
          </cell>
          <cell r="D21">
            <v>157</v>
          </cell>
          <cell r="E21">
            <v>19</v>
          </cell>
        </row>
        <row r="23">
          <cell r="C23" t="str">
            <v>Étiquettes de lignes</v>
          </cell>
          <cell r="D23" t="str">
            <v>Nombre de Point de contrôle 1</v>
          </cell>
          <cell r="E23" t="str">
            <v>Nombre de Vérifié</v>
          </cell>
        </row>
        <row r="24">
          <cell r="C24">
            <v>1</v>
          </cell>
          <cell r="D24">
            <v>4</v>
          </cell>
          <cell r="E24"/>
        </row>
        <row r="25">
          <cell r="C25">
            <v>2</v>
          </cell>
          <cell r="D25">
            <v>1</v>
          </cell>
          <cell r="E25">
            <v>1</v>
          </cell>
        </row>
        <row r="26">
          <cell r="C26">
            <v>3</v>
          </cell>
          <cell r="D26">
            <v>38</v>
          </cell>
          <cell r="E26"/>
        </row>
        <row r="27">
          <cell r="C27" t="str">
            <v>Total général</v>
          </cell>
          <cell r="D27">
            <v>43</v>
          </cell>
          <cell r="E27">
            <v>1</v>
          </cell>
        </row>
      </sheetData>
      <sheetData sheetId="3">
        <row r="5">
          <cell r="C5" t="str">
            <v>Étiquettes de lignes</v>
          </cell>
          <cell r="D5" t="str">
            <v>Nombre de Point de contrôle 1</v>
          </cell>
          <cell r="E5" t="str">
            <v>Nombre de Vérifié</v>
          </cell>
          <cell r="H5" t="str">
            <v>Étiquettes de lignes</v>
          </cell>
          <cell r="I5" t="str">
            <v>Nombre de Point de contrôle 1</v>
          </cell>
          <cell r="J5" t="str">
            <v>Nombre de Vérifié</v>
          </cell>
        </row>
        <row r="6">
          <cell r="C6">
            <v>1</v>
          </cell>
          <cell r="D6">
            <v>1</v>
          </cell>
          <cell r="E6"/>
          <cell r="H6">
            <v>1</v>
          </cell>
          <cell r="I6">
            <v>6</v>
          </cell>
          <cell r="J6"/>
        </row>
        <row r="7">
          <cell r="C7">
            <v>2</v>
          </cell>
          <cell r="D7">
            <v>8</v>
          </cell>
          <cell r="E7">
            <v>8</v>
          </cell>
          <cell r="H7">
            <v>2</v>
          </cell>
          <cell r="I7">
            <v>27</v>
          </cell>
          <cell r="J7">
            <v>28</v>
          </cell>
        </row>
        <row r="8">
          <cell r="C8">
            <v>3</v>
          </cell>
          <cell r="D8">
            <v>88</v>
          </cell>
          <cell r="E8">
            <v>38</v>
          </cell>
          <cell r="H8">
            <v>3</v>
          </cell>
          <cell r="I8">
            <v>150</v>
          </cell>
          <cell r="J8"/>
        </row>
        <row r="9">
          <cell r="C9" t="str">
            <v>Total général</v>
          </cell>
          <cell r="D9">
            <v>97</v>
          </cell>
          <cell r="E9">
            <v>46</v>
          </cell>
          <cell r="H9" t="str">
            <v>Total général</v>
          </cell>
          <cell r="I9">
            <v>183</v>
          </cell>
          <cell r="J9">
            <v>28</v>
          </cell>
        </row>
        <row r="11">
          <cell r="C11" t="str">
            <v>Étiquettes de lignes</v>
          </cell>
          <cell r="D11" t="str">
            <v>Nombre de Point de contrôle 1</v>
          </cell>
          <cell r="E11" t="str">
            <v>Nombre de Vérifié</v>
          </cell>
          <cell r="H11" t="str">
            <v>Étiquettes de lignes</v>
          </cell>
          <cell r="I11" t="str">
            <v>Nombre de Point de contrôle 1</v>
          </cell>
          <cell r="J11" t="str">
            <v>Nombre de Vérifié</v>
          </cell>
        </row>
        <row r="12">
          <cell r="C12">
            <v>1</v>
          </cell>
          <cell r="D12">
            <v>62</v>
          </cell>
          <cell r="E12">
            <v>1</v>
          </cell>
          <cell r="H12">
            <v>1</v>
          </cell>
          <cell r="I12">
            <v>50</v>
          </cell>
          <cell r="J12"/>
        </row>
        <row r="13">
          <cell r="C13">
            <v>2</v>
          </cell>
          <cell r="D13">
            <v>1</v>
          </cell>
          <cell r="E13">
            <v>1</v>
          </cell>
          <cell r="H13">
            <v>2</v>
          </cell>
          <cell r="I13">
            <v>27</v>
          </cell>
          <cell r="J13">
            <v>24</v>
          </cell>
        </row>
        <row r="14">
          <cell r="C14">
            <v>3</v>
          </cell>
          <cell r="D14">
            <v>117</v>
          </cell>
          <cell r="E14">
            <v>29</v>
          </cell>
          <cell r="H14">
            <v>3</v>
          </cell>
          <cell r="I14">
            <v>135</v>
          </cell>
          <cell r="J14">
            <v>29</v>
          </cell>
        </row>
        <row r="15">
          <cell r="C15" t="str">
            <v>Total général</v>
          </cell>
          <cell r="D15">
            <v>180</v>
          </cell>
          <cell r="E15">
            <v>31</v>
          </cell>
          <cell r="H15" t="str">
            <v>Total général</v>
          </cell>
          <cell r="I15">
            <v>212</v>
          </cell>
          <cell r="J15">
            <v>53</v>
          </cell>
        </row>
        <row r="17">
          <cell r="C17" t="str">
            <v>Étiquettes de lignes</v>
          </cell>
          <cell r="D17" t="str">
            <v>Nombre de Point de contrôle 1</v>
          </cell>
          <cell r="E17" t="str">
            <v>Nombre de Vérifié</v>
          </cell>
        </row>
        <row r="18">
          <cell r="C18">
            <v>1</v>
          </cell>
          <cell r="D18">
            <v>7</v>
          </cell>
          <cell r="E18">
            <v>2</v>
          </cell>
        </row>
        <row r="19">
          <cell r="C19">
            <v>2</v>
          </cell>
          <cell r="D19">
            <v>23</v>
          </cell>
          <cell r="E19">
            <v>23</v>
          </cell>
        </row>
        <row r="20">
          <cell r="C20">
            <v>3</v>
          </cell>
          <cell r="D20">
            <v>123</v>
          </cell>
          <cell r="E20">
            <v>18</v>
          </cell>
        </row>
        <row r="21">
          <cell r="C21" t="str">
            <v>Total général</v>
          </cell>
          <cell r="D21">
            <v>153</v>
          </cell>
          <cell r="E21">
            <v>43</v>
          </cell>
        </row>
        <row r="23">
          <cell r="C23" t="str">
            <v>Étiquettes de lignes</v>
          </cell>
          <cell r="D23" t="str">
            <v>Nombre de Point de contrôle 1</v>
          </cell>
          <cell r="E23" t="str">
            <v>Nombre de Vérifié</v>
          </cell>
        </row>
        <row r="24">
          <cell r="C24">
            <v>1</v>
          </cell>
          <cell r="D24">
            <v>20</v>
          </cell>
          <cell r="E24">
            <v>19</v>
          </cell>
        </row>
        <row r="25">
          <cell r="C25">
            <v>3</v>
          </cell>
          <cell r="D25">
            <v>120</v>
          </cell>
          <cell r="E25">
            <v>7</v>
          </cell>
        </row>
        <row r="26">
          <cell r="C26" t="str">
            <v>(vide)</v>
          </cell>
          <cell r="D26"/>
          <cell r="E26"/>
        </row>
        <row r="27">
          <cell r="C27">
            <v>2</v>
          </cell>
          <cell r="D27">
            <v>39</v>
          </cell>
          <cell r="E27">
            <v>29</v>
          </cell>
        </row>
        <row r="29">
          <cell r="C29" t="str">
            <v>Étiquettes de lignes</v>
          </cell>
          <cell r="D29" t="str">
            <v>Nombre de Point de contrôle 1</v>
          </cell>
          <cell r="E29" t="str">
            <v>Nombre de Vérifié</v>
          </cell>
        </row>
        <row r="30">
          <cell r="C30">
            <v>1</v>
          </cell>
          <cell r="D30">
            <v>11</v>
          </cell>
          <cell r="E30">
            <v>10</v>
          </cell>
        </row>
        <row r="31">
          <cell r="C31">
            <v>2</v>
          </cell>
          <cell r="D31">
            <v>13</v>
          </cell>
          <cell r="E31">
            <v>12</v>
          </cell>
        </row>
        <row r="32">
          <cell r="C32">
            <v>3</v>
          </cell>
          <cell r="D32">
            <v>60</v>
          </cell>
          <cell r="E32">
            <v>29</v>
          </cell>
        </row>
        <row r="33">
          <cell r="C33" t="str">
            <v>Total général</v>
          </cell>
          <cell r="D33">
            <v>84</v>
          </cell>
          <cell r="E33">
            <v>51</v>
          </cell>
        </row>
      </sheetData>
      <sheetData sheetId="4">
        <row r="5">
          <cell r="C5" t="str">
            <v>Étiquettes de lignes</v>
          </cell>
          <cell r="D5" t="str">
            <v>Nombre de Point de contrôle 1</v>
          </cell>
          <cell r="E5" t="str">
            <v>Nombre de Vérifié</v>
          </cell>
          <cell r="H5" t="str">
            <v>Étiquettes de lignes</v>
          </cell>
          <cell r="I5" t="str">
            <v>Nombre de Point de contrôle 1</v>
          </cell>
          <cell r="J5" t="str">
            <v>Nombre de Vérifié</v>
          </cell>
        </row>
        <row r="6">
          <cell r="C6">
            <v>1</v>
          </cell>
          <cell r="D6">
            <v>86</v>
          </cell>
          <cell r="E6">
            <v>67</v>
          </cell>
          <cell r="H6">
            <v>1</v>
          </cell>
          <cell r="I6">
            <v>44</v>
          </cell>
          <cell r="J6"/>
        </row>
        <row r="7">
          <cell r="C7">
            <v>2</v>
          </cell>
          <cell r="D7">
            <v>3</v>
          </cell>
          <cell r="E7">
            <v>1</v>
          </cell>
          <cell r="H7">
            <v>3</v>
          </cell>
          <cell r="I7">
            <v>5</v>
          </cell>
          <cell r="J7"/>
        </row>
        <row r="8">
          <cell r="C8">
            <v>3</v>
          </cell>
          <cell r="D8">
            <v>182</v>
          </cell>
          <cell r="E8"/>
          <cell r="H8" t="str">
            <v>Total général</v>
          </cell>
          <cell r="I8">
            <v>49</v>
          </cell>
          <cell r="J8"/>
        </row>
        <row r="9">
          <cell r="C9" t="str">
            <v>Total général</v>
          </cell>
          <cell r="D9">
            <v>271</v>
          </cell>
          <cell r="E9">
            <v>68</v>
          </cell>
        </row>
        <row r="11">
          <cell r="C11" t="str">
            <v>Étiquettes de lignes</v>
          </cell>
          <cell r="D11" t="str">
            <v>Nombre de Point de contrôle 1</v>
          </cell>
          <cell r="E11" t="str">
            <v>Nombre de Vérifié</v>
          </cell>
          <cell r="H11" t="str">
            <v>Étiquettes de lignes</v>
          </cell>
          <cell r="I11" t="str">
            <v>Nombre de Point de contrôle 1</v>
          </cell>
          <cell r="J11" t="str">
            <v>Nombre de Vérifié</v>
          </cell>
        </row>
        <row r="12">
          <cell r="C12">
            <v>1</v>
          </cell>
          <cell r="D12">
            <v>58</v>
          </cell>
          <cell r="E12">
            <v>58</v>
          </cell>
          <cell r="H12">
            <v>1</v>
          </cell>
          <cell r="I12">
            <v>54</v>
          </cell>
          <cell r="J12"/>
        </row>
        <row r="13">
          <cell r="C13">
            <v>2</v>
          </cell>
          <cell r="D13">
            <v>2</v>
          </cell>
          <cell r="E13">
            <v>10</v>
          </cell>
          <cell r="H13">
            <v>3</v>
          </cell>
          <cell r="I13">
            <v>53</v>
          </cell>
          <cell r="J13"/>
        </row>
        <row r="14">
          <cell r="C14">
            <v>3</v>
          </cell>
          <cell r="D14">
            <v>132</v>
          </cell>
          <cell r="E14">
            <v>64</v>
          </cell>
          <cell r="H14" t="str">
            <v>Total général</v>
          </cell>
          <cell r="I14">
            <v>107</v>
          </cell>
          <cell r="J14"/>
        </row>
        <row r="15">
          <cell r="C15" t="str">
            <v>Total général</v>
          </cell>
          <cell r="D15">
            <v>192</v>
          </cell>
          <cell r="E15">
            <v>132</v>
          </cell>
        </row>
        <row r="17">
          <cell r="C17" t="str">
            <v>Étiquettes de lignes</v>
          </cell>
          <cell r="D17" t="str">
            <v>Nombre de Point de contrôle 1</v>
          </cell>
          <cell r="E17" t="str">
            <v>Nombre de Vérifié</v>
          </cell>
          <cell r="H17" t="str">
            <v>Étiquettes de lignes</v>
          </cell>
          <cell r="I17" t="str">
            <v>Nombre de Point de contrôle 1</v>
          </cell>
          <cell r="J17" t="str">
            <v>Nombre de Vérifié</v>
          </cell>
        </row>
        <row r="18">
          <cell r="C18">
            <v>1</v>
          </cell>
          <cell r="D18">
            <v>12</v>
          </cell>
          <cell r="E18">
            <v>12</v>
          </cell>
          <cell r="H18">
            <v>1</v>
          </cell>
          <cell r="I18">
            <v>12</v>
          </cell>
          <cell r="J18"/>
        </row>
        <row r="19">
          <cell r="C19">
            <v>2</v>
          </cell>
          <cell r="D19">
            <v>2</v>
          </cell>
          <cell r="E19">
            <v>2</v>
          </cell>
          <cell r="H19">
            <v>2</v>
          </cell>
          <cell r="I19">
            <v>29</v>
          </cell>
          <cell r="J19">
            <v>29</v>
          </cell>
        </row>
        <row r="20">
          <cell r="C20">
            <v>3</v>
          </cell>
          <cell r="D20">
            <v>49</v>
          </cell>
          <cell r="E20">
            <v>6</v>
          </cell>
          <cell r="H20">
            <v>3</v>
          </cell>
          <cell r="I20">
            <v>167</v>
          </cell>
          <cell r="J20">
            <v>5</v>
          </cell>
        </row>
        <row r="21">
          <cell r="C21" t="str">
            <v>Total général</v>
          </cell>
          <cell r="D21">
            <v>63</v>
          </cell>
          <cell r="E21">
            <v>20</v>
          </cell>
          <cell r="H21" t="str">
            <v>Total général</v>
          </cell>
          <cell r="I21">
            <v>208</v>
          </cell>
          <cell r="J21">
            <v>34</v>
          </cell>
        </row>
        <row r="23">
          <cell r="C23" t="str">
            <v>Étiquettes de lignes</v>
          </cell>
          <cell r="D23" t="str">
            <v>Nombre de Point de contrôle 1</v>
          </cell>
          <cell r="E23" t="str">
            <v>Nombre de Vérifié</v>
          </cell>
        </row>
        <row r="24">
          <cell r="C24">
            <v>3</v>
          </cell>
          <cell r="D24">
            <v>59</v>
          </cell>
          <cell r="E24">
            <v>14</v>
          </cell>
        </row>
        <row r="25">
          <cell r="C25" t="str">
            <v>Total général</v>
          </cell>
          <cell r="D25">
            <v>59</v>
          </cell>
          <cell r="E25">
            <v>14</v>
          </cell>
        </row>
        <row r="29">
          <cell r="C29" t="str">
            <v>Étiquettes de lignes</v>
          </cell>
          <cell r="D29" t="str">
            <v>Nombre de Point de contrôle 1</v>
          </cell>
          <cell r="E29" t="str">
            <v>Nombre de Vérifié</v>
          </cell>
        </row>
        <row r="30">
          <cell r="C30">
            <v>1</v>
          </cell>
          <cell r="D30">
            <v>52</v>
          </cell>
          <cell r="E30">
            <v>41</v>
          </cell>
        </row>
        <row r="31">
          <cell r="C31">
            <v>2</v>
          </cell>
          <cell r="D31"/>
          <cell r="E31"/>
        </row>
        <row r="32">
          <cell r="C32">
            <v>3</v>
          </cell>
          <cell r="D32">
            <v>134</v>
          </cell>
          <cell r="E32">
            <v>58</v>
          </cell>
        </row>
        <row r="33">
          <cell r="C33" t="str">
            <v>Total général</v>
          </cell>
          <cell r="D33">
            <v>186</v>
          </cell>
          <cell r="E33">
            <v>99</v>
          </cell>
        </row>
      </sheetData>
      <sheetData sheetId="5">
        <row r="5">
          <cell r="C5" t="str">
            <v>Étiquettes de lignes</v>
          </cell>
          <cell r="D5" t="str">
            <v>Nombre de Point de contrôle 1</v>
          </cell>
          <cell r="E5" t="str">
            <v>Nombre de Vérifié</v>
          </cell>
          <cell r="H5" t="str">
            <v>Étiquettes de lignes</v>
          </cell>
          <cell r="I5" t="str">
            <v>Nombre de Point de contrôle 1</v>
          </cell>
          <cell r="J5" t="str">
            <v>Nombre de Vérifié</v>
          </cell>
        </row>
        <row r="6">
          <cell r="C6">
            <v>1</v>
          </cell>
          <cell r="D6">
            <v>11</v>
          </cell>
          <cell r="E6">
            <v>11</v>
          </cell>
          <cell r="H6">
            <v>1</v>
          </cell>
          <cell r="I6">
            <v>91</v>
          </cell>
          <cell r="J6">
            <v>5</v>
          </cell>
        </row>
        <row r="7">
          <cell r="C7">
            <v>2</v>
          </cell>
          <cell r="D7">
            <v>5</v>
          </cell>
          <cell r="E7">
            <v>2</v>
          </cell>
          <cell r="H7">
            <v>3</v>
          </cell>
          <cell r="I7">
            <v>114</v>
          </cell>
          <cell r="J7">
            <v>1</v>
          </cell>
        </row>
        <row r="8">
          <cell r="C8">
            <v>3</v>
          </cell>
          <cell r="D8">
            <v>174</v>
          </cell>
          <cell r="E8">
            <v>4</v>
          </cell>
          <cell r="H8">
            <v>2</v>
          </cell>
          <cell r="I8">
            <v>1</v>
          </cell>
          <cell r="J8"/>
        </row>
        <row r="9">
          <cell r="C9" t="str">
            <v>Total général</v>
          </cell>
          <cell r="D9">
            <v>190</v>
          </cell>
          <cell r="E9">
            <v>17</v>
          </cell>
          <cell r="H9" t="str">
            <v>Total général</v>
          </cell>
          <cell r="I9">
            <v>206</v>
          </cell>
          <cell r="J9">
            <v>6</v>
          </cell>
        </row>
        <row r="11">
          <cell r="C11" t="str">
            <v>Étiquettes de lignes</v>
          </cell>
          <cell r="D11" t="str">
            <v>Nombre de Point de contrôle 1</v>
          </cell>
          <cell r="E11" t="str">
            <v>Nombre de Vérifié</v>
          </cell>
          <cell r="H11" t="str">
            <v>Étiquettes de lignes</v>
          </cell>
          <cell r="I11" t="str">
            <v>Nombre de Point de contrôle 1</v>
          </cell>
          <cell r="J11" t="str">
            <v>Nombre de Vérifié</v>
          </cell>
        </row>
        <row r="12">
          <cell r="C12">
            <v>1</v>
          </cell>
          <cell r="D12">
            <v>15</v>
          </cell>
          <cell r="E12">
            <v>13</v>
          </cell>
          <cell r="H12">
            <v>1</v>
          </cell>
          <cell r="I12">
            <v>21</v>
          </cell>
          <cell r="J12">
            <v>10</v>
          </cell>
        </row>
        <row r="13">
          <cell r="C13">
            <v>2</v>
          </cell>
          <cell r="D13">
            <v>10</v>
          </cell>
          <cell r="E13">
            <v>7</v>
          </cell>
          <cell r="H13">
            <v>3</v>
          </cell>
          <cell r="I13">
            <v>128</v>
          </cell>
          <cell r="J13">
            <v>78</v>
          </cell>
        </row>
        <row r="14">
          <cell r="C14">
            <v>3</v>
          </cell>
          <cell r="D14">
            <v>120</v>
          </cell>
          <cell r="E14">
            <v>52</v>
          </cell>
          <cell r="H14">
            <v>2</v>
          </cell>
          <cell r="I14">
            <v>3</v>
          </cell>
          <cell r="J14"/>
        </row>
        <row r="15">
          <cell r="C15" t="str">
            <v>Total général</v>
          </cell>
          <cell r="D15">
            <v>145</v>
          </cell>
          <cell r="E15">
            <v>72</v>
          </cell>
          <cell r="H15" t="str">
            <v>Total général</v>
          </cell>
          <cell r="I15">
            <v>152</v>
          </cell>
          <cell r="J15">
            <v>88</v>
          </cell>
        </row>
        <row r="17">
          <cell r="C17" t="str">
            <v>Étiquettes de lignes</v>
          </cell>
          <cell r="D17" t="str">
            <v>Nombre de Point de contrôle 1</v>
          </cell>
          <cell r="E17" t="str">
            <v>Nombre de Vérifié</v>
          </cell>
          <cell r="H17" t="str">
            <v>Étiquettes de lignes</v>
          </cell>
          <cell r="I17" t="str">
            <v>Nombre de Point de contrôle 1</v>
          </cell>
          <cell r="J17" t="str">
            <v>Nombre de Vérifié</v>
          </cell>
        </row>
        <row r="18">
          <cell r="C18">
            <v>1</v>
          </cell>
          <cell r="D18">
            <v>29</v>
          </cell>
          <cell r="E18">
            <v>12</v>
          </cell>
          <cell r="H18">
            <v>1</v>
          </cell>
          <cell r="I18">
            <v>33</v>
          </cell>
          <cell r="J18">
            <v>15</v>
          </cell>
        </row>
        <row r="19">
          <cell r="C19">
            <v>2</v>
          </cell>
          <cell r="D19">
            <v>12</v>
          </cell>
          <cell r="E19">
            <v>8</v>
          </cell>
          <cell r="H19">
            <v>2</v>
          </cell>
          <cell r="I19">
            <v>27</v>
          </cell>
          <cell r="J19"/>
        </row>
        <row r="20">
          <cell r="C20">
            <v>3</v>
          </cell>
          <cell r="D20">
            <v>126</v>
          </cell>
          <cell r="E20">
            <v>55</v>
          </cell>
          <cell r="H20">
            <v>3</v>
          </cell>
          <cell r="I20">
            <v>141</v>
          </cell>
          <cell r="J20">
            <v>48</v>
          </cell>
        </row>
        <row r="21">
          <cell r="C21" t="str">
            <v>Total général</v>
          </cell>
          <cell r="D21">
            <v>167</v>
          </cell>
          <cell r="E21">
            <v>75</v>
          </cell>
          <cell r="H21" t="str">
            <v>Total général</v>
          </cell>
          <cell r="I21">
            <v>201</v>
          </cell>
          <cell r="J21">
            <v>63</v>
          </cell>
        </row>
        <row r="23">
          <cell r="C23" t="str">
            <v>Étiquettes de lignes</v>
          </cell>
          <cell r="D23" t="str">
            <v>Nombre de Point de contrôle 1</v>
          </cell>
          <cell r="E23" t="str">
            <v>Nombre de Vérifié</v>
          </cell>
          <cell r="H23" t="str">
            <v>Étiquettes de lignes</v>
          </cell>
          <cell r="I23" t="str">
            <v>Nombre de Point de contrôle 1</v>
          </cell>
          <cell r="J23" t="str">
            <v>Nombre de Vérifié</v>
          </cell>
        </row>
        <row r="24">
          <cell r="C24">
            <v>3</v>
          </cell>
          <cell r="D24">
            <v>52</v>
          </cell>
          <cell r="E24">
            <v>47</v>
          </cell>
          <cell r="H24">
            <v>1</v>
          </cell>
          <cell r="I24">
            <v>23</v>
          </cell>
          <cell r="J24">
            <v>23</v>
          </cell>
        </row>
        <row r="25">
          <cell r="C25">
            <v>2</v>
          </cell>
          <cell r="D25"/>
          <cell r="E25">
            <v>2</v>
          </cell>
          <cell r="H25">
            <v>2</v>
          </cell>
          <cell r="I25">
            <v>17</v>
          </cell>
          <cell r="J25">
            <v>2</v>
          </cell>
        </row>
        <row r="26">
          <cell r="C26">
            <v>1</v>
          </cell>
          <cell r="D26">
            <v>8</v>
          </cell>
          <cell r="E26"/>
          <cell r="H26">
            <v>3</v>
          </cell>
          <cell r="I26">
            <v>182</v>
          </cell>
          <cell r="J26">
            <v>76</v>
          </cell>
        </row>
        <row r="27">
          <cell r="C27" t="str">
            <v>Total général</v>
          </cell>
          <cell r="D27">
            <v>60</v>
          </cell>
          <cell r="E27">
            <v>49</v>
          </cell>
          <cell r="H27" t="str">
            <v>Total général</v>
          </cell>
          <cell r="I27">
            <v>222</v>
          </cell>
          <cell r="J27">
            <v>101</v>
          </cell>
        </row>
        <row r="29">
          <cell r="C29" t="str">
            <v>Étiquettes de lignes</v>
          </cell>
          <cell r="D29" t="str">
            <v>Nombre de Point de contrôle 1</v>
          </cell>
          <cell r="E29" t="str">
            <v>Nombre de Vérifié</v>
          </cell>
          <cell r="H29" t="str">
            <v>Étiquettes de lignes</v>
          </cell>
          <cell r="I29" t="str">
            <v>Nombre de Point de contrôle 1</v>
          </cell>
          <cell r="J29" t="str">
            <v>Nombre de Vérifié</v>
          </cell>
        </row>
        <row r="30">
          <cell r="C30">
            <v>1</v>
          </cell>
          <cell r="D30">
            <v>11</v>
          </cell>
          <cell r="E30">
            <v>9</v>
          </cell>
          <cell r="H30">
            <v>1</v>
          </cell>
          <cell r="I30">
            <v>7</v>
          </cell>
          <cell r="J30"/>
        </row>
        <row r="31">
          <cell r="C31">
            <v>2</v>
          </cell>
          <cell r="D31">
            <v>3</v>
          </cell>
          <cell r="E31"/>
          <cell r="H31">
            <v>2</v>
          </cell>
          <cell r="I31">
            <v>8</v>
          </cell>
          <cell r="J31">
            <v>3</v>
          </cell>
        </row>
        <row r="32">
          <cell r="C32">
            <v>3</v>
          </cell>
          <cell r="D32">
            <v>126</v>
          </cell>
          <cell r="E32">
            <v>82</v>
          </cell>
          <cell r="H32">
            <v>3</v>
          </cell>
          <cell r="I32">
            <v>283</v>
          </cell>
          <cell r="J32">
            <v>19</v>
          </cell>
        </row>
        <row r="33">
          <cell r="C33" t="str">
            <v>Total général</v>
          </cell>
          <cell r="D33">
            <v>140</v>
          </cell>
          <cell r="E33">
            <v>91</v>
          </cell>
          <cell r="H33" t="str">
            <v>Total général</v>
          </cell>
          <cell r="I33">
            <v>298</v>
          </cell>
          <cell r="J33">
            <v>22</v>
          </cell>
        </row>
      </sheetData>
      <sheetData sheetId="6">
        <row r="5">
          <cell r="C5" t="str">
            <v>Étiquettes de lignes</v>
          </cell>
          <cell r="D5" t="str">
            <v>Nombre de Point de contrôle 1</v>
          </cell>
          <cell r="E5" t="str">
            <v>Nombre de Vérifié</v>
          </cell>
        </row>
        <row r="6">
          <cell r="C6">
            <v>1</v>
          </cell>
          <cell r="D6">
            <v>2</v>
          </cell>
          <cell r="E6"/>
        </row>
        <row r="7">
          <cell r="C7">
            <v>2</v>
          </cell>
          <cell r="D7">
            <v>17</v>
          </cell>
          <cell r="E7">
            <v>17</v>
          </cell>
        </row>
        <row r="8">
          <cell r="C8">
            <v>3</v>
          </cell>
          <cell r="D8">
            <v>107</v>
          </cell>
          <cell r="E8">
            <v>25</v>
          </cell>
        </row>
        <row r="9">
          <cell r="C9" t="str">
            <v>Total général</v>
          </cell>
          <cell r="D9">
            <v>126</v>
          </cell>
          <cell r="E9">
            <v>42</v>
          </cell>
        </row>
        <row r="11">
          <cell r="C11" t="str">
            <v>Étiquettes de lignes</v>
          </cell>
          <cell r="D11" t="str">
            <v>Nombre de Point de contrôle 1</v>
          </cell>
          <cell r="E11" t="str">
            <v>Nombre de Vérifié</v>
          </cell>
        </row>
        <row r="12">
          <cell r="C12">
            <v>1</v>
          </cell>
          <cell r="D12">
            <v>31</v>
          </cell>
          <cell r="E12">
            <v>10</v>
          </cell>
        </row>
        <row r="13">
          <cell r="C13">
            <v>2</v>
          </cell>
          <cell r="D13">
            <v>36</v>
          </cell>
          <cell r="E13">
            <v>33</v>
          </cell>
        </row>
        <row r="14">
          <cell r="C14">
            <v>3</v>
          </cell>
          <cell r="D14">
            <v>189</v>
          </cell>
          <cell r="E14">
            <v>20</v>
          </cell>
        </row>
        <row r="15">
          <cell r="C15" t="str">
            <v>Total général</v>
          </cell>
          <cell r="D15">
            <v>256</v>
          </cell>
          <cell r="E15">
            <v>63</v>
          </cell>
        </row>
        <row r="17">
          <cell r="C17" t="str">
            <v>Étiquettes de lignes</v>
          </cell>
          <cell r="D17" t="str">
            <v>Nombre de Point de contrôle 1</v>
          </cell>
          <cell r="E17" t="str">
            <v>Nombre de Vérifié</v>
          </cell>
        </row>
        <row r="18">
          <cell r="C18">
            <v>1</v>
          </cell>
          <cell r="D18">
            <v>14</v>
          </cell>
          <cell r="E18">
            <v>11</v>
          </cell>
        </row>
        <row r="19">
          <cell r="C19">
            <v>2</v>
          </cell>
          <cell r="D19">
            <v>26</v>
          </cell>
          <cell r="E19">
            <v>19</v>
          </cell>
        </row>
        <row r="20">
          <cell r="C20">
            <v>3</v>
          </cell>
          <cell r="D20">
            <v>230</v>
          </cell>
          <cell r="E20">
            <v>3</v>
          </cell>
        </row>
        <row r="21">
          <cell r="C21" t="str">
            <v>Total général</v>
          </cell>
          <cell r="D21">
            <v>270</v>
          </cell>
          <cell r="E21">
            <v>33</v>
          </cell>
        </row>
        <row r="23">
          <cell r="C23" t="str">
            <v>Étiquettes de lignes</v>
          </cell>
          <cell r="D23" t="str">
            <v>Nombre de Point de contrôle 1</v>
          </cell>
          <cell r="E23" t="str">
            <v>Nombre de Vérifié</v>
          </cell>
        </row>
        <row r="24">
          <cell r="C24">
            <v>1</v>
          </cell>
          <cell r="D24">
            <v>1</v>
          </cell>
          <cell r="E24"/>
        </row>
        <row r="25">
          <cell r="C25">
            <v>2</v>
          </cell>
          <cell r="D25">
            <v>1</v>
          </cell>
          <cell r="E25"/>
        </row>
        <row r="26">
          <cell r="C26">
            <v>3</v>
          </cell>
          <cell r="D26">
            <v>68</v>
          </cell>
          <cell r="E26">
            <v>1</v>
          </cell>
        </row>
        <row r="27">
          <cell r="C27" t="str">
            <v>Total général</v>
          </cell>
          <cell r="D27">
            <v>70</v>
          </cell>
          <cell r="E27">
            <v>1</v>
          </cell>
        </row>
      </sheetData>
      <sheetData sheetId="7">
        <row r="5">
          <cell r="C5" t="str">
            <v>Étiquettes de lignes</v>
          </cell>
          <cell r="D5" t="str">
            <v>Nombre de Point de contrôle 1</v>
          </cell>
          <cell r="E5" t="str">
            <v>Nombre de Vérifié</v>
          </cell>
          <cell r="H5" t="str">
            <v>Étiquettes de lignes</v>
          </cell>
          <cell r="I5" t="str">
            <v>Nombre de Point de contrôle 1</v>
          </cell>
          <cell r="J5" t="str">
            <v>Nombre de Vérifié</v>
          </cell>
        </row>
        <row r="6">
          <cell r="C6">
            <v>1</v>
          </cell>
          <cell r="D6">
            <v>2</v>
          </cell>
          <cell r="E6"/>
          <cell r="H6">
            <v>1</v>
          </cell>
          <cell r="I6">
            <v>2</v>
          </cell>
          <cell r="J6"/>
        </row>
        <row r="7">
          <cell r="C7">
            <v>3</v>
          </cell>
          <cell r="D7">
            <v>90</v>
          </cell>
          <cell r="E7">
            <v>7</v>
          </cell>
          <cell r="H7">
            <v>2</v>
          </cell>
          <cell r="I7">
            <v>18</v>
          </cell>
          <cell r="J7"/>
        </row>
        <row r="8">
          <cell r="C8">
            <v>2</v>
          </cell>
          <cell r="D8">
            <v>1</v>
          </cell>
          <cell r="E8"/>
          <cell r="H8">
            <v>3</v>
          </cell>
          <cell r="I8">
            <v>86</v>
          </cell>
          <cell r="J8"/>
        </row>
        <row r="9">
          <cell r="C9" t="str">
            <v>Total général</v>
          </cell>
          <cell r="D9">
            <v>93</v>
          </cell>
          <cell r="E9">
            <v>7</v>
          </cell>
          <cell r="H9" t="str">
            <v>Total général</v>
          </cell>
          <cell r="I9">
            <v>106</v>
          </cell>
          <cell r="J9"/>
        </row>
        <row r="11">
          <cell r="C11" t="str">
            <v>Étiquettes de lignes</v>
          </cell>
          <cell r="D11" t="str">
            <v>Nombre de Point de contrôle 1</v>
          </cell>
          <cell r="E11" t="str">
            <v>Nombre de Vérifié</v>
          </cell>
        </row>
        <row r="12">
          <cell r="C12">
            <v>1</v>
          </cell>
          <cell r="D12">
            <v>2</v>
          </cell>
          <cell r="E12">
            <v>2</v>
          </cell>
        </row>
        <row r="13">
          <cell r="C13">
            <v>3</v>
          </cell>
          <cell r="D13">
            <v>43</v>
          </cell>
          <cell r="E13"/>
        </row>
        <row r="14">
          <cell r="C14" t="str">
            <v>Total général</v>
          </cell>
          <cell r="D14">
            <v>45</v>
          </cell>
          <cell r="E14">
            <v>2</v>
          </cell>
        </row>
        <row r="17">
          <cell r="C17" t="str">
            <v>Étiquettes de lignes</v>
          </cell>
          <cell r="D17" t="str">
            <v>Nombre de Point de contrôle 1</v>
          </cell>
          <cell r="E17" t="str">
            <v>Nombre de Vérifié</v>
          </cell>
        </row>
        <row r="18">
          <cell r="C18">
            <v>3</v>
          </cell>
          <cell r="D18">
            <v>50</v>
          </cell>
          <cell r="E18"/>
        </row>
        <row r="19">
          <cell r="C19" t="str">
            <v>Total général</v>
          </cell>
          <cell r="D19">
            <v>50</v>
          </cell>
          <cell r="E19"/>
        </row>
        <row r="23">
          <cell r="C23" t="str">
            <v>Étiquettes de lignes</v>
          </cell>
          <cell r="D23" t="str">
            <v>Nombre de Point de contrôle 1</v>
          </cell>
          <cell r="E23" t="str">
            <v>Nombre de Vérifié</v>
          </cell>
        </row>
        <row r="24">
          <cell r="C24">
            <v>1</v>
          </cell>
          <cell r="D24">
            <v>10</v>
          </cell>
          <cell r="E24">
            <v>10</v>
          </cell>
        </row>
        <row r="25">
          <cell r="C25">
            <v>3</v>
          </cell>
          <cell r="D25">
            <v>57</v>
          </cell>
          <cell r="E25">
            <v>9</v>
          </cell>
        </row>
        <row r="26">
          <cell r="C26" t="str">
            <v>Total général</v>
          </cell>
          <cell r="D26">
            <v>67</v>
          </cell>
          <cell r="E26">
            <v>19</v>
          </cell>
        </row>
        <row r="29">
          <cell r="C29" t="str">
            <v>Étiquettes de lignes</v>
          </cell>
          <cell r="D29" t="str">
            <v>Nombre de Point de contrôle 1</v>
          </cell>
          <cell r="E29" t="str">
            <v>Nombre de Vérifié</v>
          </cell>
        </row>
        <row r="30">
          <cell r="C30">
            <v>1</v>
          </cell>
          <cell r="D30">
            <v>34</v>
          </cell>
          <cell r="E30">
            <v>32</v>
          </cell>
        </row>
        <row r="31">
          <cell r="C31">
            <v>2</v>
          </cell>
          <cell r="D31">
            <v>2</v>
          </cell>
          <cell r="E31">
            <v>1</v>
          </cell>
        </row>
        <row r="32">
          <cell r="C32">
            <v>3</v>
          </cell>
          <cell r="D32">
            <v>167</v>
          </cell>
          <cell r="E32">
            <v>50</v>
          </cell>
        </row>
        <row r="33">
          <cell r="C33" t="str">
            <v>Total général</v>
          </cell>
          <cell r="D33">
            <v>203</v>
          </cell>
          <cell r="E33">
            <v>83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Windows" refreshedDate="43514.717548032408" createdVersion="6" refreshedVersion="6" minRefreshableVersion="3" recordCount="996">
  <cacheSource type="worksheet">
    <worksheetSource ref="AZ4:BY1000" sheet="NRO_28"/>
  </cacheSource>
  <cacheFields count="26">
    <cacheField name="Numéro" numFmtId="0">
      <sharedItems containsString="0" containsBlank="1" containsNumber="1" containsInteger="1" minValue="183" maxValue="1455"/>
    </cacheField>
    <cacheField name="Titre" numFmtId="0">
      <sharedItems containsBlank="1" containsMixedTypes="1" containsNumber="1" containsInteger="1" minValue="0" maxValue="46999"/>
    </cacheField>
    <cacheField name="Priorité" numFmtId="0">
      <sharedItems containsString="0" containsBlank="1" containsNumber="1" containsInteger="1" minValue="1" maxValue="3" count="4">
        <n v="3"/>
        <n v="2"/>
        <n v="1"/>
        <m/>
      </sharedItems>
    </cacheField>
    <cacheField name="Catégorie" numFmtId="0">
      <sharedItems containsBlank="1"/>
    </cacheField>
    <cacheField name="Responsable" numFmtId="0">
      <sharedItems containsBlank="1"/>
    </cacheField>
    <cacheField name="Date de début" numFmtId="0">
      <sharedItems containsString="0" containsBlank="1" containsNumber="1" containsInteger="1" minValue="43343" maxValue="43343"/>
    </cacheField>
    <cacheField name="Date de fin" numFmtId="0">
      <sharedItems containsString="0" containsBlank="1" containsNumber="1" containsInteger="1" minValue="43371" maxValue="43371"/>
    </cacheField>
    <cacheField name="Plan" numFmtId="0">
      <sharedItems containsBlank="1"/>
    </cacheField>
    <cacheField name="Position X (%)" numFmtId="0">
      <sharedItems containsString="0" containsBlank="1" containsNumber="1" minValue="17.14" maxValue="90.8"/>
    </cacheField>
    <cacheField name="Position Y (%)" numFmtId="0">
      <sharedItems containsString="0" containsBlank="1" containsNumber="1" minValue="5.74" maxValue="94.68"/>
    </cacheField>
    <cacheField name="Emplacement" numFmtId="0">
      <sharedItems containsNonDate="0" containsString="0" containsBlank="1"/>
    </cacheField>
    <cacheField name="Main-d'œuvre" numFmtId="0">
      <sharedItems containsNonDate="0" containsString="0" containsBlank="1"/>
    </cacheField>
    <cacheField name="Coût" numFmtId="0">
      <sharedItems containsNonDate="0" containsString="0" containsBlank="1"/>
    </cacheField>
    <cacheField name="Dossier de plan" numFmtId="0">
      <sharedItems containsBlank="1"/>
    </cacheField>
    <cacheField name="Lien vers plan" numFmtId="0">
      <sharedItems containsBlank="1"/>
    </cacheField>
    <cacheField name="Créé" numFmtId="0">
      <sharedItems containsString="0" containsBlank="1" containsNumber="1" minValue="43311.638888888891" maxValue="43370.388888888891"/>
    </cacheField>
    <cacheField name="Complété" numFmtId="0">
      <sharedItems containsString="0" containsBlank="1" containsNumber="1" minValue="43110.489583333336" maxValue="43494.477777777778"/>
    </cacheField>
    <cacheField name="Vérifié" numFmtId="0">
      <sharedItems containsString="0" containsBlank="1" containsNumber="1" minValue="43141.44027777778" maxValue="43495.404861111114"/>
    </cacheField>
    <cacheField name="Supprimé" numFmtId="0">
      <sharedItems containsNonDate="0" containsString="0" containsBlank="1"/>
    </cacheField>
    <cacheField name="Dernière mise à jour" numFmtId="0">
      <sharedItems containsString="0" containsBlank="1" containsNumber="1" minValue="43141.44027777778" maxValue="43495.404861111114"/>
    </cacheField>
    <cacheField name="Tag 1" numFmtId="0">
      <sharedItems containsBlank="1"/>
    </cacheField>
    <cacheField name="Point de contrôle 1" numFmtId="0">
      <sharedItems containsBlank="1"/>
    </cacheField>
    <cacheField name="Point de contrôle 2" numFmtId="0">
      <sharedItems containsBlank="1"/>
    </cacheField>
    <cacheField name="Point de contrôle 3" numFmtId="0">
      <sharedItems containsBlank="1"/>
    </cacheField>
    <cacheField name="Point de contrôle 4" numFmtId="0">
      <sharedItems containsBlank="1"/>
    </cacheField>
    <cacheField name="Point de contrôle 5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tilisateur Windows" refreshedDate="43518.469817939818" createdVersion="6" refreshedVersion="6" minRefreshableVersion="3" recordCount="199">
  <cacheSource type="worksheet">
    <worksheetSource ref="AZ4:BY1000" sheet="NRO_30"/>
  </cacheSource>
  <cacheFields count="26">
    <cacheField name="Numéro" numFmtId="0">
      <sharedItems containsString="0" containsBlank="1" containsNumber="1" containsInteger="1" minValue="183" maxValue="1455"/>
    </cacheField>
    <cacheField name="Titre" numFmtId="0">
      <sharedItems containsBlank="1" containsMixedTypes="1" containsNumber="1" containsInteger="1" minValue="0" maxValue="46999"/>
    </cacheField>
    <cacheField name="Priorité" numFmtId="0">
      <sharedItems containsString="0" containsBlank="1" containsNumber="1" containsInteger="1" minValue="1" maxValue="3" count="4">
        <n v="3"/>
        <n v="2"/>
        <n v="1"/>
        <m/>
      </sharedItems>
    </cacheField>
    <cacheField name="Catégorie" numFmtId="0">
      <sharedItems containsBlank="1"/>
    </cacheField>
    <cacheField name="Responsable" numFmtId="0">
      <sharedItems containsBlank="1"/>
    </cacheField>
    <cacheField name="Date de début" numFmtId="0">
      <sharedItems containsString="0" containsBlank="1" containsNumber="1" containsInteger="1" minValue="43343" maxValue="43343"/>
    </cacheField>
    <cacheField name="Date de fin" numFmtId="0">
      <sharedItems containsString="0" containsBlank="1" containsNumber="1" containsInteger="1" minValue="43371" maxValue="43371"/>
    </cacheField>
    <cacheField name="Plan" numFmtId="0">
      <sharedItems containsBlank="1"/>
    </cacheField>
    <cacheField name="Position X (%)" numFmtId="0">
      <sharedItems containsString="0" containsBlank="1" containsNumber="1" minValue="17.14" maxValue="90.8"/>
    </cacheField>
    <cacheField name="Position Y (%)" numFmtId="0">
      <sharedItems containsString="0" containsBlank="1" containsNumber="1" minValue="5.74" maxValue="94.68"/>
    </cacheField>
    <cacheField name="Emplacement" numFmtId="0">
      <sharedItems containsNonDate="0" containsString="0" containsBlank="1"/>
    </cacheField>
    <cacheField name="Main-d'œuvre" numFmtId="0">
      <sharedItems containsNonDate="0" containsString="0" containsBlank="1"/>
    </cacheField>
    <cacheField name="Coût" numFmtId="0">
      <sharedItems containsNonDate="0" containsString="0" containsBlank="1"/>
    </cacheField>
    <cacheField name="Dossier de plan" numFmtId="0">
      <sharedItems containsBlank="1"/>
    </cacheField>
    <cacheField name="Lien vers plan" numFmtId="0">
      <sharedItems containsBlank="1"/>
    </cacheField>
    <cacheField name="Créé" numFmtId="0">
      <sharedItems containsString="0" containsBlank="1" containsNumber="1" minValue="43311.638888888891" maxValue="43370.388888888891"/>
    </cacheField>
    <cacheField name="Complété" numFmtId="0">
      <sharedItems containsString="0" containsBlank="1" containsNumber="1" minValue="43110.489583333336" maxValue="43494.477777777778"/>
    </cacheField>
    <cacheField name="Vérifié" numFmtId="0">
      <sharedItems containsString="0" containsBlank="1" containsNumber="1" minValue="43141.44027777778" maxValue="43495.404861111114"/>
    </cacheField>
    <cacheField name="Supprimé" numFmtId="0">
      <sharedItems containsNonDate="0" containsString="0" containsBlank="1"/>
    </cacheField>
    <cacheField name="Dernière mise à jour" numFmtId="0">
      <sharedItems containsString="0" containsBlank="1" containsNumber="1" minValue="43141.44027777778" maxValue="43495.404861111114"/>
    </cacheField>
    <cacheField name="Tag 1" numFmtId="0">
      <sharedItems containsBlank="1"/>
    </cacheField>
    <cacheField name="Point de contrôle 1" numFmtId="0">
      <sharedItems containsBlank="1"/>
    </cacheField>
    <cacheField name="Point de contrôle 2" numFmtId="0">
      <sharedItems containsBlank="1"/>
    </cacheField>
    <cacheField name="Point de contrôle 3" numFmtId="0">
      <sharedItems containsBlank="1"/>
    </cacheField>
    <cacheField name="Point de contrôle 4" numFmtId="0">
      <sharedItems containsBlank="1"/>
    </cacheField>
    <cacheField name="Point de contrôle 5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Utilisateur Windows" refreshedDate="43521.708903240738" createdVersion="6" refreshedVersion="6" minRefreshableVersion="3" recordCount="204">
  <cacheSource type="worksheet">
    <worksheetSource ref="I4:AF208" sheet="NRO_35"/>
  </cacheSource>
  <cacheFields count="24">
    <cacheField name="Numéro" numFmtId="0">
      <sharedItems containsString="0" containsBlank="1" containsNumber="1" containsInteger="1" minValue="915" maxValue="2499"/>
    </cacheField>
    <cacheField name="Titre" numFmtId="0">
      <sharedItems containsBlank="1" containsMixedTypes="1" containsNumber="1" containsInteger="1" minValue="0" maxValue="0"/>
    </cacheField>
    <cacheField name="Priorité" numFmtId="0">
      <sharedItems containsString="0" containsBlank="1" containsNumber="1" containsInteger="1" minValue="1" maxValue="3" count="4">
        <n v="1"/>
        <n v="3"/>
        <n v="2"/>
        <m/>
      </sharedItems>
    </cacheField>
    <cacheField name="Catégorie" numFmtId="0">
      <sharedItems containsBlank="1"/>
    </cacheField>
    <cacheField name="Responsable" numFmtId="0">
      <sharedItems containsBlank="1"/>
    </cacheField>
    <cacheField name="Date de début" numFmtId="0">
      <sharedItems containsNonDate="0" containsString="0" containsBlank="1"/>
    </cacheField>
    <cacheField name="Date de fin" numFmtId="0">
      <sharedItems containsNonDate="0" containsString="0" containsBlank="1"/>
    </cacheField>
    <cacheField name="Plan" numFmtId="0">
      <sharedItems containsBlank="1"/>
    </cacheField>
    <cacheField name="Position X (%)" numFmtId="0">
      <sharedItems containsString="0" containsBlank="1" containsNumber="1" minValue="4.83" maxValue="88.85"/>
    </cacheField>
    <cacheField name="Position Y (%)" numFmtId="0">
      <sharedItems containsString="0" containsBlank="1" containsNumber="1" minValue="6.67" maxValue="98.74"/>
    </cacheField>
    <cacheField name="Emplacement" numFmtId="0">
      <sharedItems containsNonDate="0" containsString="0" containsBlank="1"/>
    </cacheField>
    <cacheField name="Main-d'œuvre" numFmtId="0">
      <sharedItems containsNonDate="0" containsString="0" containsBlank="1"/>
    </cacheField>
    <cacheField name="Coût" numFmtId="0">
      <sharedItems containsNonDate="0" containsString="0" containsBlank="1"/>
    </cacheField>
    <cacheField name="Dossier de plan" numFmtId="0">
      <sharedItems containsBlank="1"/>
    </cacheField>
    <cacheField name="Lien vers plan" numFmtId="0">
      <sharedItems containsBlank="1"/>
    </cacheField>
    <cacheField name="Créé" numFmtId="0">
      <sharedItems containsString="0" containsBlank="1" containsNumber="1" minValue="43299.665277777778" maxValue="43502.679166666669"/>
    </cacheField>
    <cacheField name="Complété" numFmtId="0">
      <sharedItems containsString="0" containsBlank="1" containsNumber="1" minValue="43486.407638888886" maxValue="43503.712500000001"/>
    </cacheField>
    <cacheField name="Vérifié" numFmtId="0">
      <sharedItems containsString="0" containsBlank="1" containsNumber="1" minValue="43486.43472222222" maxValue="43503.712500000001"/>
    </cacheField>
    <cacheField name="Supprimé" numFmtId="0">
      <sharedItems containsNonDate="0" containsString="0" containsBlank="1"/>
    </cacheField>
    <cacheField name="Dernière mise à jour" numFmtId="0">
      <sharedItems containsString="0" containsBlank="1" containsNumber="1" minValue="43444.667361111111" maxValue="43503.712500000001"/>
    </cacheField>
    <cacheField name="Tag 1" numFmtId="0">
      <sharedItems containsBlank="1"/>
    </cacheField>
    <cacheField name="Point de contrôle 1" numFmtId="0">
      <sharedItems containsBlank="1"/>
    </cacheField>
    <cacheField name="Point de contrôle 2" numFmtId="0">
      <sharedItems containsBlank="1"/>
    </cacheField>
    <cacheField name="Point de contrôle 3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6">
  <r>
    <n v="1455"/>
    <s v="Élagage "/>
    <x v="0"/>
    <m/>
    <s v="romain.aubry@sogetrel.fr"/>
    <m/>
    <m/>
    <s v="NRO_014_228_SID_P1"/>
    <n v="81.84"/>
    <n v="49.96"/>
    <m/>
    <m/>
    <m/>
    <s v="NRO_014_228_SID (version VSO)"/>
    <s v="Lien vers plan"/>
    <n v="43370.388888888891"/>
    <m/>
    <m/>
    <m/>
    <n v="43354.366666666669"/>
    <s v="pc_support_aerien"/>
    <s v="Not set: Jonction aéro-souterraine (MDU) - 2018-09-27"/>
    <s v="Not set: Goulotte inférieure (MDU) - 2018-09-27"/>
    <s v="Not set: Goulotte superieure (MDU) - 2018-09-27"/>
    <s v="Not set: pose et fixation du PBO (MDU) - 2018-09-27"/>
    <s v="Not set: Etiquetage du poteau (MDU) - 2018-09-27"/>
  </r>
  <r>
    <n v="1452"/>
    <s v="L2T FT"/>
    <x v="1"/>
    <m/>
    <s v="maxime.durang@altitudeinfra.fr"/>
    <m/>
    <m/>
    <s v="NRO_014_228_SID_P1"/>
    <n v="27.84"/>
    <n v="77.62"/>
    <m/>
    <m/>
    <m/>
    <s v="NRO_014_228_SID (version VSO)"/>
    <s v="Lien vers plan"/>
    <n v="43368.470833333333"/>
    <n v="43368.47152777778"/>
    <n v="43368.47152777778"/>
    <m/>
    <n v="43368.47152777778"/>
    <s v="pc_chambre"/>
    <s v="Not set: Propreté extérieure (MDU) - 2018-09-25"/>
    <s v="Not set: Scellement du cadre imprpre (MDU) - 2018-09-25"/>
    <s v="Not set: Tampons (MDU) - 2018-09-25"/>
    <s v="Not set: Mise à la côte (MDU) - 2018-09-25"/>
    <s v="Not set: Masque de la chambre (MDU) - 2018-09-25"/>
  </r>
  <r>
    <n v="219"/>
    <n v="46905"/>
    <x v="0"/>
    <s v="Aérien"/>
    <s v="romain.aubry@sogetrel.fr"/>
    <m/>
    <m/>
    <s v="NRO_014_228_SID_P1"/>
    <n v="83.22"/>
    <n v="50.04"/>
    <m/>
    <m/>
    <m/>
    <s v="NRO_014_228_SID (version VSO)"/>
    <s v="Lien vers plan"/>
    <n v="43311.638888888891"/>
    <m/>
    <m/>
    <m/>
    <n v="43354.37222222222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215"/>
    <n v="46908"/>
    <x v="0"/>
    <s v="Aérien"/>
    <s v="maxime.durang@altitudeinfra.fr"/>
    <m/>
    <m/>
    <s v="NRO_014_228_SID_P1"/>
    <n v="76.010000000000005"/>
    <n v="50.37"/>
    <m/>
    <m/>
    <m/>
    <s v="NRO_014_228_SID (version VSO)"/>
    <s v="Lien vers plan"/>
    <n v="43311.638888888891"/>
    <n v="43494.464583333334"/>
    <m/>
    <m/>
    <n v="43494.465277777781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187"/>
    <s v="BT27"/>
    <x v="0"/>
    <s v="Aérien"/>
    <s v="msaikouk@nge.fr"/>
    <m/>
    <m/>
    <s v="NRO_014_228_SID_P1"/>
    <n v="73.959999999999994"/>
    <n v="6.53"/>
    <m/>
    <m/>
    <m/>
    <s v="NRO_014_228_SID (version VSO)"/>
    <s v="Lien vers plan"/>
    <n v="43311.638888888891"/>
    <n v="43370.464583333334"/>
    <n v="43262.730555555558"/>
    <m/>
    <n v="43262.730555555558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204"/>
    <n v="46924"/>
    <x v="0"/>
    <s v="Aérien"/>
    <s v="msaikouk@nge.fr"/>
    <m/>
    <m/>
    <s v="NRO_014_228_SID_P1"/>
    <n v="46.24"/>
    <n v="9.65"/>
    <m/>
    <m/>
    <m/>
    <s v="NRO_014_228_SID (version VSO)"/>
    <s v="Lien vers plan"/>
    <n v="43311.638888888891"/>
    <n v="43371.673611111109"/>
    <n v="43141.442361111112"/>
    <m/>
    <n v="43141.442361111112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MDU) - 2018-07-30"/>
  </r>
  <r>
    <n v="184"/>
    <s v="BT30"/>
    <x v="1"/>
    <s v="Aérien"/>
    <s v="msaikouk@nge.fr"/>
    <m/>
    <m/>
    <s v="NRO_014_228_SID_P1"/>
    <n v="64.819999999999993"/>
    <n v="5.91"/>
    <m/>
    <m/>
    <m/>
    <s v="NRO_014_228_SID (version VSO)"/>
    <s v="Lien vers plan"/>
    <n v="43311.638888888891"/>
    <n v="43370.464583333334"/>
    <n v="43262.730555555558"/>
    <m/>
    <n v="43262.730555555558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216"/>
    <n v="46908"/>
    <x v="2"/>
    <s v="Aérien"/>
    <s v="msaikouk@nge.fr"/>
    <m/>
    <m/>
    <s v="NRO_014_228_SID_P1"/>
    <n v="88.15"/>
    <n v="50.46"/>
    <m/>
    <m/>
    <m/>
    <s v="NRO_014_228_SID (version VSO)"/>
    <s v="Lien vers plan"/>
    <n v="43311.638888888891"/>
    <n v="43370.386111111111"/>
    <n v="43370.386111111111"/>
    <m/>
    <n v="43370.386111111111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186"/>
    <s v="BT28"/>
    <x v="1"/>
    <s v="Aérien"/>
    <s v="msaikouk@nge.fr"/>
    <m/>
    <m/>
    <s v="NRO_014_228_SID_P1"/>
    <n v="71.8"/>
    <n v="6.36"/>
    <m/>
    <m/>
    <m/>
    <s v="NRO_014_228_SID (version VSO)"/>
    <s v="Lien vers plan"/>
    <n v="43311.638888888891"/>
    <n v="43262.730555555558"/>
    <n v="43262.730555555558"/>
    <m/>
    <n v="43262.730555555558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208"/>
    <n v="46920"/>
    <x v="0"/>
    <s v="Aérien"/>
    <s v="msaikouk@nge.fr"/>
    <m/>
    <m/>
    <s v="NRO_014_228_SID_P1"/>
    <n v="43.54"/>
    <n v="8.74"/>
    <m/>
    <m/>
    <m/>
    <s v="NRO_014_228_SID (version VSO)"/>
    <s v="Lien vers plan"/>
    <n v="43311.638888888891"/>
    <n v="43370.46597222222"/>
    <n v="43262.729861111111"/>
    <m/>
    <n v="43262.729861111111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198"/>
    <n v="46932"/>
    <x v="0"/>
    <s v="Aérien"/>
    <s v="msaikouk@nge.fr"/>
    <m/>
    <m/>
    <s v="NRO_014_228_SID_P1"/>
    <n v="58.87"/>
    <n v="5.82"/>
    <m/>
    <m/>
    <m/>
    <s v="NRO_014_228_SID (version VSO)"/>
    <s v="Lien vers plan"/>
    <n v="43311.638888888891"/>
    <n v="43371.67083333333"/>
    <n v="43262.730555555558"/>
    <m/>
    <n v="43262.730555555558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MDU) - 2018-07-30"/>
  </r>
  <r>
    <n v="210"/>
    <n v="46913"/>
    <x v="2"/>
    <s v="Aérien"/>
    <s v="msaikouk@nge.fr"/>
    <m/>
    <m/>
    <s v="NRO_014_228_SID_P1"/>
    <n v="66.150000000000006"/>
    <n v="52.45"/>
    <m/>
    <m/>
    <m/>
    <s v="NRO_014_228_SID (version VSO)"/>
    <s v="Lien vers plan"/>
    <n v="43311.638888888891"/>
    <n v="43370.380555555559"/>
    <n v="43370.380555555559"/>
    <m/>
    <n v="43370.380555555559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201"/>
    <n v="46929"/>
    <x v="0"/>
    <s v="Aérien"/>
    <s v="msaikouk@nge.fr"/>
    <m/>
    <m/>
    <s v="NRO_014_228_SID_P1"/>
    <n v="50.21"/>
    <n v="6.49"/>
    <m/>
    <m/>
    <m/>
    <s v="NRO_014_228_SID (version VSO)"/>
    <s v="Lien vers plan"/>
    <n v="43311.638888888891"/>
    <n v="43371.672222222223"/>
    <n v="43262.731249999997"/>
    <m/>
    <n v="43262.731249999997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MDU) - 2018-07-30"/>
  </r>
  <r>
    <n v="218"/>
    <n v="46906"/>
    <x v="2"/>
    <s v="Aérien"/>
    <s v="msaikouk@nge.fr"/>
    <m/>
    <m/>
    <s v="NRO_014_228_SID_P1"/>
    <n v="80.7"/>
    <n v="49.88"/>
    <m/>
    <m/>
    <m/>
    <s v="NRO_014_228_SID (version VSO)"/>
    <s v="Lien vers plan"/>
    <n v="43311.638888888891"/>
    <n v="43370.382638888892"/>
    <n v="43370.382638888892"/>
    <m/>
    <n v="43370.382638888892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199"/>
    <n v="46931"/>
    <x v="0"/>
    <s v="Aérien"/>
    <s v="msaikouk@nge.fr"/>
    <m/>
    <m/>
    <s v="NRO_014_228_SID_P1"/>
    <n v="55.56"/>
    <n v="5.82"/>
    <m/>
    <m/>
    <m/>
    <s v="NRO_014_228_SID (version VSO)"/>
    <s v="Lien vers plan"/>
    <n v="43311.638888888891"/>
    <n v="43371.67083333333"/>
    <n v="43262.730555555558"/>
    <m/>
    <n v="43262.730555555558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MDU) - 2018-07-30"/>
  </r>
  <r>
    <n v="217"/>
    <n v="46907"/>
    <x v="2"/>
    <s v="Aérien"/>
    <s v="msaikouk@nge.fr"/>
    <m/>
    <m/>
    <s v="NRO_014_228_SID_P1"/>
    <n v="78.23"/>
    <n v="50.08"/>
    <m/>
    <m/>
    <m/>
    <s v="NRO_014_228_SID (version VSO)"/>
    <s v="Lien vers plan"/>
    <n v="43311.638888888891"/>
    <n v="43370.382638888892"/>
    <n v="43370.382638888892"/>
    <m/>
    <n v="43370.382638888892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197"/>
    <n v="46999"/>
    <x v="0"/>
    <s v="Aérien"/>
    <s v="msaikouk@nge.fr"/>
    <m/>
    <m/>
    <s v="NRO_014_228_SID_P1"/>
    <n v="39.869999999999997"/>
    <n v="8.24"/>
    <m/>
    <m/>
    <m/>
    <s v="NRO_014_228_SID (version VSO)"/>
    <s v="Lien vers plan"/>
    <n v="43311.638888888891"/>
    <n v="43370.46597222222"/>
    <n v="43262.729861111111"/>
    <m/>
    <n v="43262.729861111111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203"/>
    <n v="46925"/>
    <x v="0"/>
    <s v="Aérien"/>
    <s v="msaikouk@nge.fr"/>
    <m/>
    <m/>
    <s v="NRO_014_228_SID_P1"/>
    <n v="46.12"/>
    <n v="8.82"/>
    <m/>
    <m/>
    <m/>
    <s v="NRO_014_228_SID (version VSO)"/>
    <s v="Lien vers plan"/>
    <n v="43311.638888888891"/>
    <n v="43371.673611111109"/>
    <n v="43262.729861111111"/>
    <m/>
    <n v="43262.729861111111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MDU) - 2018-07-30"/>
  </r>
  <r>
    <n v="213"/>
    <n v="46910"/>
    <x v="2"/>
    <s v="Aérien"/>
    <s v="msaikouk@nge.fr"/>
    <m/>
    <m/>
    <s v="NRO_014_228_SID_P1"/>
    <n v="71.98"/>
    <n v="51.12"/>
    <m/>
    <m/>
    <m/>
    <s v="NRO_014_228_SID (version VSO)"/>
    <s v="Lien vers plan"/>
    <n v="43311.638888888891"/>
    <n v="43370.381249999999"/>
    <n v="43370.381249999999"/>
    <m/>
    <n v="43370.381249999999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209"/>
    <n v="46914"/>
    <x v="2"/>
    <s v="Aérien"/>
    <s v="msaikouk@nge.fr"/>
    <m/>
    <m/>
    <s v="NRO_014_228_SID_P1"/>
    <n v="63.92"/>
    <n v="52.66"/>
    <m/>
    <m/>
    <m/>
    <s v="NRO_014_228_SID (version VSO)"/>
    <s v="Lien vers plan"/>
    <n v="43311.638888888891"/>
    <n v="43370.379166666666"/>
    <n v="43370.379166666666"/>
    <m/>
    <n v="43370.379166666666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200"/>
    <n v="46930"/>
    <x v="0"/>
    <s v="Aérien"/>
    <s v="msaikouk@nge.fr"/>
    <m/>
    <m/>
    <s v="NRO_014_228_SID_P1"/>
    <n v="52.74"/>
    <n v="6.07"/>
    <m/>
    <m/>
    <m/>
    <s v="NRO_014_228_SID (version VSO)"/>
    <s v="Lien vers plan"/>
    <n v="43311.638888888891"/>
    <n v="43371.671527777777"/>
    <n v="43262.731249999997"/>
    <m/>
    <n v="43262.731249999997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MDU) - 2018-07-30"/>
  </r>
  <r>
    <n v="202"/>
    <n v="46928"/>
    <x v="0"/>
    <s v="Aérien"/>
    <s v="msaikouk@nge.fr"/>
    <m/>
    <m/>
    <s v="NRO_014_228_SID_P1"/>
    <n v="48.11"/>
    <n v="7.2"/>
    <m/>
    <m/>
    <m/>
    <s v="NRO_014_228_SID (version VSO)"/>
    <s v="Lien vers plan"/>
    <n v="43311.638888888891"/>
    <n v="43371.672222222223"/>
    <n v="43262.730555555558"/>
    <m/>
    <n v="43262.730555555558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MDU) - 2018-07-30"/>
  </r>
  <r>
    <n v="211"/>
    <n v="46912"/>
    <x v="2"/>
    <s v="Aérien"/>
    <s v="msaikouk@nge.fr"/>
    <m/>
    <m/>
    <s v="NRO_014_228_SID_P1"/>
    <n v="68.19"/>
    <n v="52.2"/>
    <m/>
    <m/>
    <m/>
    <s v="NRO_014_228_SID (version VSO)"/>
    <s v="Lien vers plan"/>
    <n v="43311.638888888891"/>
    <n v="43370.380555555559"/>
    <n v="43370.380555555559"/>
    <m/>
    <n v="43370.380555555559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214"/>
    <n v="46909"/>
    <x v="2"/>
    <s v="Aérien"/>
    <s v="msaikouk@nge.fr"/>
    <m/>
    <m/>
    <s v="NRO_014_228_SID_P1"/>
    <n v="73.48"/>
    <n v="50.71"/>
    <m/>
    <m/>
    <m/>
    <s v="NRO_014_228_SID (version VSO)"/>
    <s v="Lien vers plan"/>
    <n v="43311.638888888891"/>
    <n v="43370.381944444445"/>
    <n v="43370.381944444445"/>
    <m/>
    <n v="43370.381944444445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220"/>
    <n v="46904"/>
    <x v="0"/>
    <s v="Aérien"/>
    <s v="msaikouk@nge.fr"/>
    <m/>
    <m/>
    <s v="NRO_014_228_SID_P1"/>
    <n v="85.75"/>
    <n v="50.25"/>
    <m/>
    <m/>
    <m/>
    <s v="NRO_014_228_SID (version VSO)"/>
    <s v="Lien vers plan"/>
    <n v="43311.638888888891"/>
    <n v="43414.548611111109"/>
    <n v="43354.37222222222"/>
    <m/>
    <n v="43354.37222222222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185"/>
    <s v="BT29"/>
    <x v="1"/>
    <s v="Aérien"/>
    <s v="msaikouk@nge.fr"/>
    <m/>
    <m/>
    <s v="NRO_014_228_SID_P1"/>
    <n v="68.069999999999993"/>
    <n v="6.11"/>
    <m/>
    <m/>
    <m/>
    <s v="NRO_014_228_SID (version VSO)"/>
    <s v="Lien vers plan"/>
    <n v="43311.638888888891"/>
    <n v="43370.464583333334"/>
    <n v="43262.730555555558"/>
    <m/>
    <n v="43262.730555555558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183"/>
    <s v="BT31"/>
    <x v="0"/>
    <s v="Aérien"/>
    <s v="msaikouk@nge.fr"/>
    <m/>
    <m/>
    <s v="NRO_014_228_SID_P1"/>
    <n v="61.76"/>
    <n v="5.74"/>
    <m/>
    <m/>
    <m/>
    <s v="NRO_014_228_SID (version VSO)"/>
    <s v="Lien vers plan"/>
    <n v="43311.638888888891"/>
    <n v="43370.465277777781"/>
    <n v="43262.730555555558"/>
    <m/>
    <n v="43262.730555555558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212"/>
    <n v="46911"/>
    <x v="2"/>
    <s v="Aérien"/>
    <s v="msaikouk@nge.fr"/>
    <m/>
    <m/>
    <s v="NRO_014_228_SID_P1"/>
    <n v="70.05"/>
    <n v="51.71"/>
    <m/>
    <m/>
    <m/>
    <s v="NRO_014_228_SID (version VSO)"/>
    <s v="Lien vers plan"/>
    <n v="43311.638888888891"/>
    <n v="43370.381249999999"/>
    <n v="43370.381249999999"/>
    <m/>
    <n v="43370.381249999999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221"/>
    <n v="46902"/>
    <x v="2"/>
    <s v="Aérien"/>
    <s v="msaikouk@nge.fr"/>
    <m/>
    <m/>
    <s v="NRO_014_228_SID_P1"/>
    <n v="90.8"/>
    <n v="51"/>
    <m/>
    <m/>
    <m/>
    <s v="NRO_014_228_SID (version VSO)"/>
    <s v="Lien vers plan"/>
    <n v="43311.638888888891"/>
    <n v="43370.386805555558"/>
    <n v="43370.386805555558"/>
    <m/>
    <n v="43370.386805555558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378"/>
    <n v="5"/>
    <x v="2"/>
    <s v="Chambre Losange"/>
    <s v="msaikouk@nge.fr"/>
    <n v="43343"/>
    <n v="43371"/>
    <s v="NRO_014_228_SID_P1"/>
    <n v="47.56"/>
    <n v="71.05"/>
    <m/>
    <m/>
    <m/>
    <s v="NRO_014_228_SID (version VSO)"/>
    <s v="Lien vers plan"/>
    <n v="43311.640277777777"/>
    <n v="43368.453472222223"/>
    <n v="43368.453472222223"/>
    <m/>
    <n v="43368.45347222222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71"/>
    <n v="46"/>
    <x v="0"/>
    <s v="Chambre Tiers"/>
    <s v="romain.aubry@sogetrel.fr"/>
    <m/>
    <m/>
    <s v="NRO_014_228_SID_P1"/>
    <n v="70.349999999999994"/>
    <n v="64.099999999999994"/>
    <m/>
    <m/>
    <m/>
    <s v="NRO_014_228_SID (version VSO)"/>
    <s v="Lien vers plan"/>
    <n v="43311.640277777777"/>
    <m/>
    <m/>
    <m/>
    <n v="43354.37013888888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51"/>
    <n v="1295"/>
    <x v="0"/>
    <s v="Chambre Tiers"/>
    <s v="romain.aubry@sogetrel.fr"/>
    <m/>
    <m/>
    <s v="NRO_014_228_SID_P1"/>
    <n v="65.3"/>
    <n v="63.14"/>
    <m/>
    <m/>
    <m/>
    <s v="NRO_014_228_SID (version VSO)"/>
    <s v="Lien vers plan"/>
    <n v="43311.63958333333"/>
    <m/>
    <m/>
    <m/>
    <n v="43445.69374999999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50"/>
    <n v="1297"/>
    <x v="0"/>
    <s v="Chambre Tiers"/>
    <s v="romain.aubry@sogetrel.fr"/>
    <m/>
    <m/>
    <s v="NRO_014_228_SID_P1"/>
    <n v="64.099999999999994"/>
    <n v="63.19"/>
    <m/>
    <m/>
    <m/>
    <s v="NRO_014_228_SID (version VSO)"/>
    <s v="Lien vers plan"/>
    <n v="43311.63958333333"/>
    <m/>
    <m/>
    <m/>
    <n v="43445.694444444445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38"/>
    <n v="649"/>
    <x v="0"/>
    <s v="Chambre Tiers"/>
    <s v="romain.aubry@sogetrel.fr"/>
    <m/>
    <m/>
    <s v="NRO_014_228_SID_P1"/>
    <n v="38.67"/>
    <n v="78.7"/>
    <m/>
    <m/>
    <m/>
    <s v="NRO_014_228_SID (version VSO)"/>
    <s v="Lien vers plan"/>
    <n v="43311.640277777777"/>
    <m/>
    <m/>
    <m/>
    <n v="43494.482638888891"/>
    <s v="pc_chambre"/>
    <s v="Not set: Propreté extérieure (AGA) - 2018-07-30"/>
    <s v="Not set: Scellement du cadre imprpre (AGA) - 2018-07-30"/>
    <s v="No: Tampons (MDU) - 2018-07-30"/>
    <s v="Not set: Mise à la côte (AGA) - 2018-07-30"/>
    <s v="Not set: Masque de la chambre (AGA) - 2018-07-30"/>
  </r>
  <r>
    <n v="301"/>
    <n v="859"/>
    <x v="2"/>
    <s v="Chambre Tiers"/>
    <s v="maxime.durang@altitudeinfra.fr"/>
    <m/>
    <m/>
    <s v="NRO_014_228_SID_P1"/>
    <n v="46.12"/>
    <n v="75.67"/>
    <m/>
    <m/>
    <m/>
    <s v="NRO_014_228_SID (version VSO)"/>
    <s v="Lien vers plan"/>
    <n v="43311.63958333333"/>
    <m/>
    <m/>
    <m/>
    <n v="43354.42638888888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00"/>
    <n v="860"/>
    <x v="2"/>
    <s v="Chambre Tiers"/>
    <s v="maxime.durang@altitudeinfra.fr"/>
    <m/>
    <m/>
    <s v="NRO_014_228_SID_P1"/>
    <n v="49.37"/>
    <n v="73.88"/>
    <m/>
    <m/>
    <m/>
    <s v="NRO_014_228_SID (version VSO)"/>
    <s v="Lien vers plan"/>
    <n v="43311.63958333333"/>
    <m/>
    <m/>
    <m/>
    <n v="43354.42638888888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63"/>
    <n v="67"/>
    <x v="2"/>
    <s v="Chambre Tiers"/>
    <s v="maxime.durang@altitudeinfra.fr"/>
    <m/>
    <m/>
    <s v="NRO_014_228_SID_P1"/>
    <n v="27.96"/>
    <n v="80.989999999999995"/>
    <m/>
    <m/>
    <m/>
    <s v="NRO_014_228_SID (version VSO)"/>
    <s v="Lien vers plan"/>
    <n v="43311.640277777777"/>
    <m/>
    <m/>
    <m/>
    <n v="43354.42638888888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99"/>
    <n v="861"/>
    <x v="2"/>
    <s v="Chambre Tiers"/>
    <s v="maxime.durang@altitudeinfra.fr"/>
    <m/>
    <m/>
    <s v="NRO_014_228_SID_P1"/>
    <n v="51.17"/>
    <n v="74.58"/>
    <m/>
    <m/>
    <m/>
    <s v="NRO_014_228_SID (version VSO)"/>
    <s v="Lien vers plan"/>
    <n v="43311.63958333333"/>
    <m/>
    <m/>
    <m/>
    <n v="43354.42638888888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70"/>
    <n v="50"/>
    <x v="2"/>
    <s v="Chambre Tiers"/>
    <s v="maxime.durang@altitudeinfra.fr"/>
    <m/>
    <m/>
    <s v="NRO_014_228_SID_P1"/>
    <n v="61.09"/>
    <n v="60.98"/>
    <m/>
    <m/>
    <m/>
    <s v="NRO_014_228_SID (version VSO)"/>
    <s v="Lien vers plan"/>
    <n v="43311.640277777777"/>
    <m/>
    <m/>
    <m/>
    <n v="43354.42638888888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33"/>
    <n v="654"/>
    <x v="2"/>
    <s v="Chambre Tiers"/>
    <s v="maxime.durang@altitudeinfra.fr"/>
    <m/>
    <m/>
    <s v="NRO_014_228_SID_P1"/>
    <n v="32.47"/>
    <n v="78.66"/>
    <m/>
    <m/>
    <m/>
    <s v="NRO_014_228_SID (version VSO)"/>
    <s v="Lien vers plan"/>
    <n v="43311.640277777777"/>
    <m/>
    <m/>
    <m/>
    <n v="43354.42638888888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02"/>
    <n v="858"/>
    <x v="2"/>
    <s v="Chambre Tiers"/>
    <s v="maxime.durang@altitudeinfra.fr"/>
    <m/>
    <m/>
    <s v="NRO_014_228_SID_P1"/>
    <n v="47.44"/>
    <n v="74.33"/>
    <m/>
    <m/>
    <m/>
    <s v="NRO_014_228_SID (version VSO)"/>
    <s v="Lien vers plan"/>
    <n v="43311.63958333333"/>
    <m/>
    <m/>
    <m/>
    <n v="43354.42638888888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1454"/>
    <s v="BPE non posée. Pas de F.A.C "/>
    <x v="1"/>
    <s v="Chambre Tiers"/>
    <s v="maxime.durang@altitudeinfra.fr"/>
    <m/>
    <m/>
    <s v="NRO_014_228_SID_P1"/>
    <n v="62.42"/>
    <n v="63.1"/>
    <m/>
    <m/>
    <m/>
    <s v="NRO_014_228_SID (version VSO)"/>
    <s v="Lien vers plan"/>
    <n v="43369.465277777781"/>
    <m/>
    <m/>
    <m/>
    <n v="43263.353472222225"/>
    <s v="pc_chambre"/>
    <s v="Not set: Propreté extérieure (MDU) - 2018-09-26"/>
    <s v="Not set: Scellement du cadre imprpre (MDU) - 2018-09-26"/>
    <s v="Not set: Tampons (MDU) - 2018-09-26"/>
    <s v="Not set: Mise à la côte (MDU) - 2018-09-26"/>
    <s v="Not set: Masque de la chambre (MDU) - 2018-09-26"/>
  </r>
  <r>
    <n v="293"/>
    <n v="869"/>
    <x v="0"/>
    <s v="Chambre Tiers"/>
    <s v="maxime.durang@altitudeinfra.fr"/>
    <m/>
    <m/>
    <s v="NRO_014_228_SID_P1"/>
    <n v="59.83"/>
    <n v="68.97"/>
    <m/>
    <m/>
    <m/>
    <s v="NRO_014_228_SID (version VSO)"/>
    <s v="Lien vers plan"/>
    <n v="43311.63958333333"/>
    <n v="43494.476388888892"/>
    <m/>
    <m/>
    <n v="43494.47638888889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06"/>
    <n v="834"/>
    <x v="0"/>
    <s v="Chambre Tiers"/>
    <s v="maxime.durang@altitudeinfra.fr"/>
    <m/>
    <m/>
    <s v="NRO_014_228_SID_P1"/>
    <n v="59.11"/>
    <n v="80.319999999999993"/>
    <m/>
    <m/>
    <m/>
    <s v="NRO_014_228_SID (version VSO)"/>
    <s v="Lien vers plan"/>
    <n v="43311.63958333333"/>
    <n v="43494.477777777778"/>
    <m/>
    <m/>
    <n v="43494.47777777777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78"/>
    <n v="894"/>
    <x v="0"/>
    <s v="Chambre Tiers"/>
    <s v="maxime.durang@altitudeinfra.fr"/>
    <m/>
    <m/>
    <s v="NRO_014_228_SID_P1"/>
    <n v="50.57"/>
    <n v="34.979999999999997"/>
    <m/>
    <m/>
    <m/>
    <s v="NRO_014_228_SID (version VSO)"/>
    <s v="Lien vers plan"/>
    <n v="43311.63958333333"/>
    <n v="43494.438888888886"/>
    <n v="43495.404861111114"/>
    <m/>
    <n v="43495.404861111114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11"/>
    <n v="688"/>
    <x v="1"/>
    <s v="Chambre Tiers"/>
    <s v="maxime.durang@altitudeinfra.fr"/>
    <m/>
    <m/>
    <s v="NRO_014_228_SID_P1"/>
    <n v="43.84"/>
    <n v="75.5"/>
    <m/>
    <m/>
    <m/>
    <s v="NRO_014_228_SID (version VSO)"/>
    <s v="Lien vers plan"/>
    <n v="43311.63958333333"/>
    <n v="43413.654166666667"/>
    <n v="43448.432638888888"/>
    <m/>
    <n v="43448.43263888888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64"/>
    <n v="61"/>
    <x v="1"/>
    <s v="Chambre Tiers"/>
    <s v="msaikouk@nge.fr"/>
    <m/>
    <m/>
    <s v="NRO_014_228_SID_P1"/>
    <n v="24.89"/>
    <n v="77.540000000000006"/>
    <m/>
    <m/>
    <m/>
    <s v="NRO_014_228_SID (version VSO)"/>
    <s v="Lien vers plan"/>
    <n v="43311.640277777777"/>
    <n v="43413.640972222223"/>
    <n v="43368.474305555559"/>
    <m/>
    <n v="43368.47430555555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47"/>
    <n v="639"/>
    <x v="0"/>
    <s v="Chambre Tiers"/>
    <s v="msaikouk@nge.fr"/>
    <m/>
    <m/>
    <s v="NRO_014_228_SID_P1"/>
    <n v="34.76"/>
    <n v="85.11"/>
    <m/>
    <m/>
    <m/>
    <s v="NRO_014_228_SID (version VSO)"/>
    <s v="Lien vers plan"/>
    <n v="43311.640277777777"/>
    <n v="43368.601388888892"/>
    <n v="43368.601388888892"/>
    <m/>
    <n v="43368.60138888889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12"/>
    <n v="687"/>
    <x v="2"/>
    <s v="Chambre Tiers"/>
    <s v="msaikouk@nge.fr"/>
    <m/>
    <m/>
    <s v="NRO_014_228_SID_P1"/>
    <n v="40.53"/>
    <n v="77.91"/>
    <m/>
    <m/>
    <m/>
    <s v="NRO_014_228_SID (version VSO)"/>
    <s v="Lien vers plan"/>
    <n v="43311.63958333333"/>
    <n v="43368.583333333336"/>
    <n v="43368.583333333336"/>
    <m/>
    <n v="43368.583333333336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74"/>
    <n v="932"/>
    <x v="0"/>
    <s v="Chambre Tiers"/>
    <s v="msaikouk@nge.fr"/>
    <m/>
    <m/>
    <s v="NRO_014_228_SID_P1"/>
    <n v="76.489999999999995"/>
    <n v="67.510000000000005"/>
    <m/>
    <m/>
    <m/>
    <s v="NRO_014_228_SID (version VSO)"/>
    <s v="Lien vers plan"/>
    <n v="43311.63958333333"/>
    <n v="43371.595833333333"/>
    <n v="43141.448611111111"/>
    <m/>
    <n v="43141.44861111111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59"/>
    <n v="625"/>
    <x v="1"/>
    <s v="Chambre Tiers"/>
    <s v="msaikouk@nge.fr"/>
    <m/>
    <m/>
    <s v="NRO_014_228_SID_P1"/>
    <n v="34.28"/>
    <n v="94.43"/>
    <m/>
    <m/>
    <m/>
    <s v="NRO_014_228_SID (version VSO)"/>
    <s v="Lien vers plan"/>
    <n v="43311.640277777777"/>
    <n v="43382.728472222225"/>
    <n v="43368.613194444442"/>
    <m/>
    <n v="43368.61319444444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57"/>
    <n v="627"/>
    <x v="1"/>
    <s v="Chambre Tiers"/>
    <s v="msaikouk@nge.fr"/>
    <m/>
    <m/>
    <s v="NRO_014_228_SID_P1"/>
    <n v="40.17"/>
    <n v="93.76"/>
    <m/>
    <m/>
    <m/>
    <s v="NRO_014_228_SID (version VSO)"/>
    <s v="Lien vers plan"/>
    <n v="43311.640277777777"/>
    <n v="43382.728472222225"/>
    <n v="43368.611805555556"/>
    <m/>
    <n v="43368.611805555556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84"/>
    <n v="883"/>
    <x v="1"/>
    <s v="Chambre Tiers"/>
    <s v="msaikouk@nge.fr"/>
    <m/>
    <m/>
    <s v="NRO_014_228_SID_P1"/>
    <n v="56.95"/>
    <n v="59.82"/>
    <m/>
    <m/>
    <m/>
    <s v="NRO_014_228_SID (version VSO)"/>
    <s v="Lien vers plan"/>
    <n v="43311.63958333333"/>
    <n v="43382.584027777775"/>
    <n v="43370.508333333331"/>
    <m/>
    <n v="43370.50833333333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83"/>
    <n v="0"/>
    <x v="1"/>
    <s v="Chambre Tiers"/>
    <s v="msaikouk@nge.fr"/>
    <m/>
    <m/>
    <s v="NRO_014_228_SID_P1"/>
    <n v="81.42"/>
    <n v="76.41"/>
    <m/>
    <m/>
    <m/>
    <s v="NRO_014_228_SID (version VSO)"/>
    <s v="Lien vers plan"/>
    <n v="43311.640277777777"/>
    <n v="43382.734722222223"/>
    <n v="43370.363194444442"/>
    <m/>
    <n v="43370.36319444444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04"/>
    <n v="856"/>
    <x v="1"/>
    <s v="Chambre Tiers"/>
    <s v="msaikouk@nge.fr"/>
    <m/>
    <m/>
    <s v="NRO_014_228_SID_P1"/>
    <n v="45.64"/>
    <n v="73.84"/>
    <m/>
    <m/>
    <m/>
    <s v="NRO_014_228_SID (version VSO)"/>
    <s v="Lien vers plan"/>
    <n v="43311.63958333333"/>
    <n v="43413.654166666667"/>
    <n v="43368.584722222222"/>
    <m/>
    <n v="43368.58472222222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94"/>
    <n v="868"/>
    <x v="1"/>
    <s v="Chambre Tiers"/>
    <s v="msaikouk@nge.fr"/>
    <m/>
    <m/>
    <s v="NRO_014_228_SID_P1"/>
    <n v="58.09"/>
    <n v="68.680000000000007"/>
    <m/>
    <m/>
    <m/>
    <s v="NRO_014_228_SID (version VSO)"/>
    <s v="Lien vers plan"/>
    <n v="43311.63958333333"/>
    <n v="43382.740277777775"/>
    <n v="43369.4375"/>
    <m/>
    <n v="43369.4375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66"/>
    <n v="953"/>
    <x v="1"/>
    <s v="Chambre Tiers"/>
    <s v="msaikouk@nge.fr"/>
    <m/>
    <m/>
    <s v="NRO_014_228_SID_P1"/>
    <n v="78.83"/>
    <n v="65.89"/>
    <m/>
    <m/>
    <m/>
    <s v="NRO_014_228_SID (version VSO)"/>
    <s v="Lien vers plan"/>
    <n v="43311.63958333333"/>
    <n v="43382.738888888889"/>
    <n v="43369.445138888892"/>
    <m/>
    <n v="43369.44513888889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67"/>
    <n v="55"/>
    <x v="1"/>
    <s v="Chambre Tiers"/>
    <s v="msaikouk@nge.fr"/>
    <m/>
    <m/>
    <s v="NRO_014_228_SID_P1"/>
    <n v="73.599999999999994"/>
    <n v="73.63"/>
    <m/>
    <m/>
    <m/>
    <s v="NRO_014_228_SID (version VSO)"/>
    <s v="Lien vers plan"/>
    <n v="43311.640277777777"/>
    <n v="43382.734027777777"/>
    <n v="43370.35833333333"/>
    <m/>
    <n v="43370.3583333333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72"/>
    <n v="934"/>
    <x v="0"/>
    <s v="Chambre Tiers"/>
    <s v="msaikouk@nge.fr"/>
    <m/>
    <m/>
    <s v="NRO_014_228_SID_P1"/>
    <n v="82.26"/>
    <n v="71.13"/>
    <m/>
    <m/>
    <m/>
    <s v="NRO_014_228_SID (version VSO)"/>
    <s v="Lien vers plan"/>
    <n v="43311.63958333333"/>
    <n v="43371.587500000001"/>
    <n v="43141.448611111111"/>
    <m/>
    <n v="43141.44861111111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54"/>
    <n v="1245"/>
    <x v="1"/>
    <s v="Chambre Tiers"/>
    <s v="msaikouk@nge.fr"/>
    <m/>
    <m/>
    <s v="NRO_014_228_SID_P1"/>
    <n v="64.22"/>
    <n v="54.37"/>
    <m/>
    <m/>
    <m/>
    <s v="NRO_014_228_SID (version VSO)"/>
    <s v="Lien vers plan"/>
    <n v="43311.63958333333"/>
    <n v="43382.581250000003"/>
    <n v="43370.393750000003"/>
    <m/>
    <n v="43370.39375000000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62"/>
    <n v="957"/>
    <x v="1"/>
    <s v="Chambre Tiers"/>
    <s v="msaikouk@nge.fr"/>
    <m/>
    <m/>
    <s v="NRO_014_228_SID_P1"/>
    <n v="85.51"/>
    <n v="66.22"/>
    <m/>
    <m/>
    <m/>
    <s v="NRO_014_228_SID (version VSO)"/>
    <s v="Lien vers plan"/>
    <n v="43311.63958333333"/>
    <n v="43382.738888888889"/>
    <n v="43369.450694444444"/>
    <m/>
    <n v="43369.450694444444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50"/>
    <n v="636"/>
    <x v="1"/>
    <s v="Chambre Tiers"/>
    <s v="msaikouk@nge.fr"/>
    <m/>
    <m/>
    <s v="NRO_014_228_SID_P1"/>
    <n v="35.36"/>
    <n v="83.9"/>
    <m/>
    <m/>
    <m/>
    <s v="NRO_014_228_SID (version VSO)"/>
    <s v="Lien vers plan"/>
    <n v="43311.640277777777"/>
    <n v="43382.731944444444"/>
    <n v="43368.598611111112"/>
    <m/>
    <n v="43368.59861111111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52"/>
    <n v="633"/>
    <x v="0"/>
    <s v="Chambre Tiers"/>
    <s v="msaikouk@nge.fr"/>
    <m/>
    <m/>
    <s v="NRO_014_228_SID_P1"/>
    <n v="35.840000000000003"/>
    <n v="88.56"/>
    <m/>
    <m/>
    <m/>
    <s v="NRO_014_228_SID (version VSO)"/>
    <s v="Lien vers plan"/>
    <n v="43311.640277777777"/>
    <n v="43363.663888888892"/>
    <n v="43368.604861111111"/>
    <m/>
    <n v="43368.60486111111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88"/>
    <n v="0"/>
    <x v="1"/>
    <s v="Chambre Tiers"/>
    <s v="msaikouk@nge.fr"/>
    <m/>
    <m/>
    <s v="NRO_014_228_SID_P1"/>
    <n v="75.650000000000006"/>
    <n v="79.2"/>
    <m/>
    <m/>
    <m/>
    <s v="NRO_014_228_SID (version VSO)"/>
    <s v="Lien vers plan"/>
    <n v="43311.640277777777"/>
    <n v="43382.734722222223"/>
    <n v="43370.368750000001"/>
    <m/>
    <n v="43370.36875000000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82"/>
    <n v="886"/>
    <x v="2"/>
    <s v="Chambre Tiers"/>
    <s v="msaikouk@nge.fr"/>
    <m/>
    <m/>
    <s v="NRO_014_228_SID_P1"/>
    <n v="71.739999999999995"/>
    <n v="66.72"/>
    <m/>
    <m/>
    <m/>
    <s v="NRO_014_228_SID (version VSO)"/>
    <s v="Lien vers plan"/>
    <n v="43311.63958333333"/>
    <n v="43371.604166666664"/>
    <n v="43262.731944444444"/>
    <m/>
    <n v="43262.731944444444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46"/>
    <n v="1428"/>
    <x v="0"/>
    <s v="Chambre Tiers"/>
    <s v="msaikouk@nge.fr"/>
    <m/>
    <m/>
    <s v="NRO_014_228_SID_P1"/>
    <n v="29.22"/>
    <n v="72.59"/>
    <m/>
    <m/>
    <m/>
    <s v="NRO_014_228_SID (version VSO)"/>
    <s v="Lien vers plan"/>
    <n v="43311.63958333333"/>
    <n v="43370.779861111114"/>
    <n v="43262.732638888891"/>
    <m/>
    <n v="43262.73263888889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44"/>
    <n v="643"/>
    <x v="0"/>
    <s v="Chambre Tiers"/>
    <s v="msaikouk@nge.fr"/>
    <m/>
    <m/>
    <s v="NRO_014_228_SID_P1"/>
    <n v="44.5"/>
    <n v="93.26"/>
    <m/>
    <m/>
    <m/>
    <s v="NRO_014_228_SID (version VSO)"/>
    <s v="Lien vers plan"/>
    <n v="43311.640277777777"/>
    <n v="43363.663888888892"/>
    <n v="43368.609722222223"/>
    <m/>
    <n v="43368.60972222222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65"/>
    <n v="57"/>
    <x v="1"/>
    <s v="Chambre Tiers"/>
    <s v="msaikouk@nge.fr"/>
    <m/>
    <m/>
    <s v="NRO_014_228_SID_P1"/>
    <n v="79.31"/>
    <n v="80.91"/>
    <m/>
    <m/>
    <m/>
    <s v="NRO_014_228_SID (version VSO)"/>
    <s v="Lien vers plan"/>
    <n v="43311.640277777777"/>
    <n v="43382.734722222223"/>
    <n v="43370.370833333334"/>
    <m/>
    <n v="43370.370833333334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77"/>
    <n v="40"/>
    <x v="0"/>
    <s v="Chambre Tiers"/>
    <s v="msaikouk@nge.fr"/>
    <m/>
    <m/>
    <s v="NRO_014_228_SID_P1"/>
    <n v="69.75"/>
    <n v="54.95"/>
    <m/>
    <m/>
    <m/>
    <s v="NRO_014_228_SID (version VSO)"/>
    <s v="Lien vers plan"/>
    <n v="43311.640277777777"/>
    <n v="43370.395138888889"/>
    <n v="43370.395138888889"/>
    <m/>
    <n v="43370.39513888888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79"/>
    <n v="892"/>
    <x v="0"/>
    <s v="Chambre Tiers"/>
    <s v="msaikouk@nge.fr"/>
    <m/>
    <m/>
    <s v="NRO_014_228_SID_P1"/>
    <n v="54.24"/>
    <n v="47.34"/>
    <m/>
    <m/>
    <m/>
    <s v="NRO_014_228_SID (version VSO)"/>
    <s v="Lien vers plan"/>
    <n v="43311.63958333333"/>
    <n v="43370.460416666669"/>
    <n v="43370.487500000003"/>
    <m/>
    <n v="43370.48750000000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69"/>
    <n v="937"/>
    <x v="0"/>
    <s v="Chambre Tiers"/>
    <s v="msaikouk@nge.fr"/>
    <m/>
    <m/>
    <s v="NRO_014_228_SID_P1"/>
    <n v="76.19"/>
    <n v="68.97"/>
    <m/>
    <m/>
    <m/>
    <s v="NRO_014_228_SID (version VSO)"/>
    <s v="Lien vers plan"/>
    <n v="43311.63958333333"/>
    <n v="43110.489583333336"/>
    <n v="43141.449305555558"/>
    <m/>
    <n v="43141.44930555555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14"/>
    <n v="685"/>
    <x v="1"/>
    <s v="Chambre Tiers"/>
    <s v="msaikouk@nge.fr"/>
    <m/>
    <m/>
    <s v="NRO_014_228_SID_P1"/>
    <n v="25.86"/>
    <n v="77.12"/>
    <m/>
    <m/>
    <m/>
    <s v="NRO_014_228_SID (version VSO)"/>
    <s v="Lien vers plan"/>
    <n v="43311.63958333333"/>
    <n v="43413.640972222223"/>
    <n v="43368.472222222219"/>
    <m/>
    <n v="43368.47222222221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09"/>
    <n v="829"/>
    <x v="1"/>
    <s v="Chambre Tiers"/>
    <s v="msaikouk@nge.fr"/>
    <m/>
    <m/>
    <s v="NRO_014_228_SID_P1"/>
    <n v="46.3"/>
    <n v="82.36"/>
    <m/>
    <m/>
    <m/>
    <s v="NRO_014_228_SID (version VSO)"/>
    <s v="Lien vers plan"/>
    <n v="43311.63958333333"/>
    <n v="43382.732638888891"/>
    <n v="43368.580555555556"/>
    <m/>
    <n v="43368.580555555556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88"/>
    <n v="874"/>
    <x v="1"/>
    <s v="Chambre Tiers"/>
    <s v="msaikouk@nge.fr"/>
    <m/>
    <m/>
    <s v="NRO_014_228_SID_P1"/>
    <n v="73.42"/>
    <n v="64.180000000000007"/>
    <m/>
    <m/>
    <m/>
    <s v="NRO_014_228_SID (version VSO)"/>
    <s v="Lien vers plan"/>
    <n v="43311.63958333333"/>
    <n v="43168.479166666664"/>
    <n v="43290.473611111112"/>
    <m/>
    <n v="43290.473611111112"/>
    <s v="pc_chambre"/>
    <s v="Not set: Propreté extérieure (AGA) - 2018-07-30"/>
    <s v="Not set: Scellement du cadre imprpre (MDU) - 2018-07-30"/>
    <s v="Not set: Tampons (AGA) - 2018-07-30"/>
    <s v="Not set: Mise à la côte (AGA) - 2018-07-30"/>
    <s v="Not set: Masque de la chambre (AGA) - 2018-07-30"/>
  </r>
  <r>
    <n v="331"/>
    <n v="663"/>
    <x v="1"/>
    <s v="Chambre Tiers"/>
    <s v="msaikouk@nge.fr"/>
    <m/>
    <m/>
    <s v="NRO_014_228_SID_P1"/>
    <n v="19.84"/>
    <n v="91.1"/>
    <m/>
    <m/>
    <m/>
    <s v="NRO_014_228_SID (version VSO)"/>
    <s v="Lien vers plan"/>
    <n v="43311.640277777777"/>
    <n v="43382.729861111111"/>
    <n v="43368.488194444442"/>
    <m/>
    <n v="43368.48888888888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20"/>
    <n v="677"/>
    <x v="1"/>
    <s v="Chambre Tiers"/>
    <s v="msaikouk@nge.fr"/>
    <m/>
    <m/>
    <s v="NRO_014_228_SID_P1"/>
    <n v="43.96"/>
    <n v="78.16"/>
    <m/>
    <m/>
    <m/>
    <s v="NRO_014_228_SID (version VSO)"/>
    <s v="Lien vers plan"/>
    <n v="43311.640277777777"/>
    <n v="43382.732638888891"/>
    <n v="43368.578472222223"/>
    <m/>
    <n v="43368.57847222222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62"/>
    <n v="70"/>
    <x v="0"/>
    <s v="Chambre Tiers"/>
    <s v="msaikouk@nge.fr"/>
    <m/>
    <m/>
    <s v="NRO_014_228_SID_P1"/>
    <n v="43.24"/>
    <n v="93.39"/>
    <m/>
    <m/>
    <m/>
    <s v="NRO_014_228_SID (version VSO)"/>
    <s v="Lien vers plan"/>
    <n v="43311.640277777777"/>
    <n v="43353.704861111109"/>
    <n v="43353.738888888889"/>
    <m/>
    <n v="43353.73888888888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19"/>
    <n v="679"/>
    <x v="1"/>
    <s v="Chambre Tiers"/>
    <s v="msaikouk@nge.fr"/>
    <m/>
    <m/>
    <s v="NRO_014_228_SID_P1"/>
    <n v="41.97"/>
    <n v="71.34"/>
    <m/>
    <m/>
    <m/>
    <s v="NRO_014_228_SID (version VSO)"/>
    <s v="Lien vers plan"/>
    <n v="43311.640277777777"/>
    <n v="43382.741666666669"/>
    <n v="43368.460416666669"/>
    <m/>
    <n v="43368.46041666666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85"/>
    <n v="878"/>
    <x v="1"/>
    <s v="Chambre Tiers"/>
    <s v="msaikouk@nge.fr"/>
    <m/>
    <m/>
    <s v="NRO_014_228_SID_P1"/>
    <n v="71.38"/>
    <n v="61.23"/>
    <m/>
    <m/>
    <m/>
    <s v="NRO_014_228_SID (version VSO)"/>
    <s v="Lien vers plan"/>
    <n v="43311.63958333333"/>
    <n v="43382.586805555555"/>
    <n v="43369.463194444441"/>
    <m/>
    <n v="43369.46319444444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71"/>
    <n v="935"/>
    <x v="1"/>
    <s v="Chambre Tiers"/>
    <s v="msaikouk@nge.fr"/>
    <m/>
    <m/>
    <s v="NRO_014_228_SID_P1"/>
    <n v="79.680000000000007"/>
    <n v="71.459999999999994"/>
    <m/>
    <m/>
    <m/>
    <s v="NRO_014_228_SID (version VSO)"/>
    <s v="Lien vers plan"/>
    <n v="43311.63958333333"/>
    <n v="43382.736805555556"/>
    <n v="43370.354861111111"/>
    <m/>
    <n v="43370.35486111111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23"/>
    <n v="673"/>
    <x v="2"/>
    <s v="Chambre Tiers"/>
    <s v="msaikouk@nge.fr"/>
    <m/>
    <m/>
    <s v="NRO_014_228_SID_P1"/>
    <n v="25.2"/>
    <n v="80.069999999999993"/>
    <m/>
    <m/>
    <m/>
    <s v="NRO_014_228_SID (version VSO)"/>
    <s v="Lien vers plan"/>
    <n v="43311.640277777777"/>
    <n v="43397.818749999999"/>
    <n v="43262.73333333333"/>
    <m/>
    <n v="43262.7333333333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56"/>
    <n v="1243"/>
    <x v="1"/>
    <s v="Chambre Tiers"/>
    <s v="msaikouk@nge.fr"/>
    <m/>
    <m/>
    <s v="NRO_014_228_SID_P1"/>
    <n v="57.07"/>
    <n v="56.61"/>
    <m/>
    <m/>
    <m/>
    <s v="NRO_014_228_SID (version VSO)"/>
    <s v="Lien vers plan"/>
    <n v="43311.63958333333"/>
    <n v="43382.581944444442"/>
    <n v="43370.506249999999"/>
    <m/>
    <n v="43370.50624999999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86"/>
    <n v="877"/>
    <x v="1"/>
    <s v="Chambre Tiers"/>
    <s v="msaikouk@nge.fr"/>
    <m/>
    <m/>
    <s v="NRO_014_228_SID_P1"/>
    <n v="69.27"/>
    <n v="63.27"/>
    <m/>
    <m/>
    <m/>
    <s v="NRO_014_228_SID (version VSO)"/>
    <s v="Lien vers plan"/>
    <n v="43311.63958333333"/>
    <n v="43168.481944444444"/>
    <n v="43290.473611111112"/>
    <m/>
    <n v="43290.47361111111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84"/>
    <n v="0"/>
    <x v="1"/>
    <s v="Chambre Tiers"/>
    <s v="msaikouk@nge.fr"/>
    <m/>
    <m/>
    <s v="NRO_014_228_SID_P1"/>
    <n v="84.19"/>
    <n v="75.92"/>
    <m/>
    <m/>
    <m/>
    <s v="NRO_014_228_SID (version VSO)"/>
    <s v="Lien vers plan"/>
    <n v="43311.640277777777"/>
    <n v="43382.734722222223"/>
    <n v="43370.362500000003"/>
    <m/>
    <n v="43370.36250000000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13"/>
    <n v="686"/>
    <x v="0"/>
    <s v="Chambre Tiers"/>
    <s v="msaikouk@nge.fr"/>
    <m/>
    <m/>
    <s v="NRO_014_228_SID_P1"/>
    <n v="28.74"/>
    <n v="77.790000000000006"/>
    <m/>
    <m/>
    <m/>
    <s v="NRO_014_228_SID (version VSO)"/>
    <s v="Lien vers plan"/>
    <n v="43311.63958333333"/>
    <n v="43353.70208333333"/>
    <n v="43262.73333333333"/>
    <m/>
    <n v="43262.7333333333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96"/>
    <n v="865"/>
    <x v="1"/>
    <s v="Chambre Tiers"/>
    <s v="msaikouk@nge.fr"/>
    <m/>
    <m/>
    <s v="NRO_014_228_SID_P1"/>
    <n v="47.08"/>
    <n v="70.010000000000005"/>
    <m/>
    <m/>
    <m/>
    <s v="NRO_014_228_SID (version VSO)"/>
    <s v="Lien vers plan"/>
    <n v="43311.63958333333"/>
    <n v="43382.741666666669"/>
    <n v="43368.456250000003"/>
    <m/>
    <n v="43368.45625000000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79"/>
    <n v="0"/>
    <x v="2"/>
    <s v="Chambre Tiers"/>
    <s v="msaikouk@nge.fr"/>
    <m/>
    <m/>
    <s v="NRO_014_228_SID_P1"/>
    <n v="79.680000000000007"/>
    <n v="74.08"/>
    <m/>
    <m/>
    <m/>
    <s v="NRO_014_228_SID (version VSO)"/>
    <s v="Lien vers plan"/>
    <n v="43311.640277777777"/>
    <n v="43370.36041666667"/>
    <n v="43370.36041666667"/>
    <m/>
    <n v="43370.36041666667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66"/>
    <n v="56"/>
    <x v="1"/>
    <s v="Chambre Tiers"/>
    <s v="msaikouk@nge.fr"/>
    <m/>
    <m/>
    <s v="NRO_014_228_SID_P1"/>
    <n v="80.819999999999993"/>
    <n v="78.62"/>
    <m/>
    <m/>
    <m/>
    <s v="NRO_014_228_SID (version VSO)"/>
    <s v="Lien vers plan"/>
    <n v="43311.640277777777"/>
    <n v="43382.734722222223"/>
    <n v="43370.367361111108"/>
    <m/>
    <n v="43370.36736111110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68"/>
    <n v="54"/>
    <x v="2"/>
    <s v="Chambre Tiers"/>
    <s v="msaikouk@nge.fr"/>
    <m/>
    <m/>
    <s v="NRO_014_228_SID_P1"/>
    <n v="69.510000000000005"/>
    <n v="67.180000000000007"/>
    <m/>
    <m/>
    <m/>
    <s v="NRO_014_228_SID (version VSO)"/>
    <s v="Lien vers plan"/>
    <n v="43311.640277777777"/>
    <n v="43397.820138888892"/>
    <n v="43262.731249999997"/>
    <m/>
    <n v="43262.731249999997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61"/>
    <n v="71"/>
    <x v="0"/>
    <s v="Chambre Tiers"/>
    <s v="msaikouk@nge.fr"/>
    <m/>
    <m/>
    <s v="NRO_014_228_SID_P1"/>
    <n v="47.93"/>
    <n v="70.72"/>
    <m/>
    <m/>
    <m/>
    <s v="NRO_014_228_SID (version VSO)"/>
    <s v="Lien vers plan"/>
    <n v="43311.640277777777"/>
    <n v="43261.740277777775"/>
    <n v="43262.731944444444"/>
    <m/>
    <n v="43262.731944444444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24"/>
    <n v="671"/>
    <x v="0"/>
    <s v="Chambre Tiers"/>
    <s v="msaikouk@nge.fr"/>
    <m/>
    <m/>
    <s v="NRO_014_228_SID_P1"/>
    <n v="25.56"/>
    <n v="82.49"/>
    <m/>
    <m/>
    <m/>
    <s v="NRO_014_228_SID (version VSO)"/>
    <s v="Lien vers plan"/>
    <n v="43311.640277777777"/>
    <n v="43363.661111111112"/>
    <n v="43368.480555555558"/>
    <m/>
    <n v="43368.48055555555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56"/>
    <n v="629"/>
    <x v="1"/>
    <s v="Chambre Tiers"/>
    <s v="msaikouk@nge.fr"/>
    <m/>
    <m/>
    <s v="NRO_014_228_SID_P1"/>
    <n v="41.01"/>
    <n v="94.22"/>
    <m/>
    <m/>
    <m/>
    <s v="NRO_014_228_SID (version VSO)"/>
    <s v="Lien vers plan"/>
    <n v="43311.640277777777"/>
    <n v="43382.728472222225"/>
    <n v="43368.611111111109"/>
    <m/>
    <n v="43368.61111111110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91"/>
    <n v="871"/>
    <x v="1"/>
    <s v="Chambre Tiers"/>
    <s v="msaikouk@nge.fr"/>
    <m/>
    <m/>
    <s v="NRO_014_228_SID_P1"/>
    <n v="67.17"/>
    <n v="68.010000000000005"/>
    <m/>
    <m/>
    <m/>
    <s v="NRO_014_228_SID (version VSO)"/>
    <s v="Lien vers plan"/>
    <n v="43311.63958333333"/>
    <n v="43382.741666666669"/>
    <n v="43369.44027777778"/>
    <m/>
    <n v="43369.4402777777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75"/>
    <n v="919"/>
    <x v="0"/>
    <s v="Chambre Tiers"/>
    <s v="msaikouk@nge.fr"/>
    <m/>
    <m/>
    <s v="NRO_014_228_SID_P1"/>
    <n v="50.39"/>
    <n v="70.260000000000005"/>
    <m/>
    <m/>
    <m/>
    <s v="NRO_014_228_SID (version VSO)"/>
    <s v="Lien vers plan"/>
    <n v="43311.63958333333"/>
    <n v="43371.586805555555"/>
    <n v="43141.447916666664"/>
    <m/>
    <n v="43141.447916666664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60"/>
    <n v="624"/>
    <x v="1"/>
    <s v="Chambre Tiers"/>
    <s v="msaikouk@nge.fr"/>
    <m/>
    <m/>
    <s v="NRO_014_228_SID_P1"/>
    <n v="31.99"/>
    <n v="94.68"/>
    <m/>
    <m/>
    <m/>
    <s v="NRO_014_228_SID (version VSO)"/>
    <s v="Lien vers plan"/>
    <n v="43311.640277777777"/>
    <n v="43382.727777777778"/>
    <n v="43368.613888888889"/>
    <m/>
    <n v="43368.61388888888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48"/>
    <n v="638"/>
    <x v="1"/>
    <s v="Chambre Tiers"/>
    <s v="msaikouk@nge.fr"/>
    <m/>
    <m/>
    <s v="NRO_014_228_SID_P1"/>
    <n v="34.82"/>
    <n v="84.07"/>
    <m/>
    <m/>
    <m/>
    <s v="NRO_014_228_SID (version VSO)"/>
    <s v="Lien vers plan"/>
    <n v="43311.640277777777"/>
    <n v="43382.731944444444"/>
    <n v="43368.599305555559"/>
    <m/>
    <n v="43368.59930555555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57"/>
    <n v="962"/>
    <x v="1"/>
    <s v="Chambre Tiers"/>
    <s v="msaikouk@nge.fr"/>
    <m/>
    <m/>
    <s v="NRO_014_228_SID_P1"/>
    <n v="78.290000000000006"/>
    <n v="62.65"/>
    <m/>
    <m/>
    <m/>
    <s v="NRO_014_228_SID (version VSO)"/>
    <s v="Lien vers plan"/>
    <n v="43311.63958333333"/>
    <n v="43382.739583333336"/>
    <n v="43369.447222222225"/>
    <m/>
    <n v="43369.447222222225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76"/>
    <n v="896"/>
    <x v="1"/>
    <s v="Chambre Tiers"/>
    <s v="msaikouk@nge.fr"/>
    <m/>
    <m/>
    <s v="NRO_014_228_SID_P1"/>
    <n v="46.42"/>
    <n v="10.11"/>
    <m/>
    <m/>
    <m/>
    <s v="NRO_014_228_SID (version VSO)"/>
    <s v="Lien vers plan"/>
    <n v="43311.63958333333"/>
    <n v="43370.506249999999"/>
    <n v="43370.506249999999"/>
    <m/>
    <n v="43370.50624999999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82"/>
    <n v="0"/>
    <x v="1"/>
    <s v="Chambre Tiers"/>
    <s v="msaikouk@nge.fr"/>
    <m/>
    <m/>
    <s v="NRO_014_228_SID_P1"/>
    <n v="83.64"/>
    <n v="51.96"/>
    <m/>
    <m/>
    <m/>
    <s v="NRO_014_228_SID (version VSO)"/>
    <s v="Lien vers plan"/>
    <n v="43311.640277777777"/>
    <n v="43382.581250000003"/>
    <n v="43370.400000000001"/>
    <m/>
    <n v="43370.40069444444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27"/>
    <n v="668"/>
    <x v="0"/>
    <s v="Chambre Tiers"/>
    <s v="msaikouk@nge.fr"/>
    <m/>
    <m/>
    <s v="NRO_014_228_SID_P1"/>
    <n v="17.14"/>
    <n v="85.77"/>
    <m/>
    <m/>
    <m/>
    <s v="NRO_014_228_SID (version VSO)"/>
    <s v="Lien vers plan"/>
    <n v="43311.640277777777"/>
    <n v="43353.703472222223"/>
    <n v="43353.739583333336"/>
    <m/>
    <n v="43353.739583333336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90"/>
    <n v="872"/>
    <x v="0"/>
    <s v="Chambre Tiers"/>
    <s v="msaikouk@nge.fr"/>
    <m/>
    <m/>
    <s v="NRO_014_228_SID_P1"/>
    <n v="74.44"/>
    <n v="67.8"/>
    <m/>
    <m/>
    <m/>
    <s v="NRO_014_228_SID (version VSO)"/>
    <s v="Lien vers plan"/>
    <n v="43311.63958333333"/>
    <n v="43396.568749999999"/>
    <n v="43396.684027777781"/>
    <m/>
    <n v="43396.68402777778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77"/>
    <n v="895"/>
    <x v="1"/>
    <s v="Chambre Tiers"/>
    <s v="msaikouk@nge.fr"/>
    <m/>
    <m/>
    <s v="NRO_014_228_SID_P1"/>
    <n v="47.5"/>
    <n v="22.63"/>
    <m/>
    <m/>
    <m/>
    <s v="NRO_014_228_SID (version VSO)"/>
    <s v="Lien vers plan"/>
    <n v="43311.63958333333"/>
    <n v="43370.506249999999"/>
    <n v="43370.506249999999"/>
    <m/>
    <n v="43370.50624999999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28"/>
    <n v="666"/>
    <x v="0"/>
    <s v="Chambre Tiers"/>
    <s v="msaikouk@nge.fr"/>
    <m/>
    <m/>
    <s v="NRO_014_228_SID_P1"/>
    <n v="22.13"/>
    <n v="87.27"/>
    <m/>
    <m/>
    <m/>
    <s v="NRO_014_228_SID (version VSO)"/>
    <s v="Lien vers plan"/>
    <n v="43311.640277777777"/>
    <n v="43363.663888888892"/>
    <n v="43368.486805555556"/>
    <m/>
    <n v="43368.486805555556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83"/>
    <n v="884"/>
    <x v="1"/>
    <s v="Chambre Tiers"/>
    <s v="msaikouk@nge.fr"/>
    <m/>
    <m/>
    <s v="NRO_014_228_SID_P1"/>
    <n v="60.79"/>
    <n v="71.959999999999994"/>
    <m/>
    <m/>
    <m/>
    <s v="NRO_014_228_SID (version VSO)"/>
    <s v="Lien vers plan"/>
    <n v="43311.63958333333"/>
    <n v="43363.665277777778"/>
    <n v="43370.48541666667"/>
    <m/>
    <n v="43370.48541666667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60"/>
    <n v="959"/>
    <x v="0"/>
    <s v="Chambre Tiers"/>
    <s v="msaikouk@nge.fr"/>
    <m/>
    <m/>
    <s v="NRO_014_228_SID_P1"/>
    <n v="83.04"/>
    <n v="61.65"/>
    <m/>
    <m/>
    <m/>
    <s v="NRO_014_228_SID (version VSO)"/>
    <s v="Lien vers plan"/>
    <n v="43311.63958333333"/>
    <n v="43371.599305555559"/>
    <n v="43141.445138888892"/>
    <m/>
    <n v="43141.44513888889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41"/>
    <n v="646"/>
    <x v="1"/>
    <s v="Chambre Tiers"/>
    <s v="msaikouk@nge.fr"/>
    <m/>
    <m/>
    <s v="NRO_014_228_SID_P1"/>
    <n v="32.47"/>
    <n v="79.58"/>
    <m/>
    <m/>
    <m/>
    <s v="NRO_014_228_SID (version VSO)"/>
    <s v="Lien vers plan"/>
    <n v="43311.640277777777"/>
    <n v="43413.644444444442"/>
    <n v="43368.571527777778"/>
    <m/>
    <n v="43368.57152777777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52"/>
    <n v="1247"/>
    <x v="0"/>
    <s v="Chambre Tiers"/>
    <s v="msaikouk@nge.fr"/>
    <m/>
    <m/>
    <s v="NRO_014_228_SID_P1"/>
    <n v="54.96"/>
    <n v="51.16"/>
    <m/>
    <m/>
    <m/>
    <s v="NRO_014_228_SID (version VSO)"/>
    <s v="Lien vers plan"/>
    <n v="43311.63958333333"/>
    <n v="43370.459722222222"/>
    <n v="43370.487500000003"/>
    <m/>
    <n v="43370.48750000000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98"/>
    <n v="862"/>
    <x v="1"/>
    <s v="Chambre Tiers"/>
    <s v="msaikouk@nge.fr"/>
    <m/>
    <m/>
    <s v="NRO_014_228_SID_P1"/>
    <n v="46.96"/>
    <n v="71.209999999999994"/>
    <m/>
    <m/>
    <m/>
    <s v="NRO_014_228_SID (version VSO)"/>
    <s v="Lien vers plan"/>
    <n v="43311.63958333333"/>
    <n v="43368.59097222222"/>
    <n v="43368.59097222222"/>
    <m/>
    <n v="43368.5909722222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89"/>
    <n v="0"/>
    <x v="1"/>
    <s v="Chambre Tiers"/>
    <s v="msaikouk@nge.fr"/>
    <m/>
    <m/>
    <s v="NRO_014_228_SID_P1"/>
    <n v="75.23"/>
    <n v="74.58"/>
    <m/>
    <m/>
    <m/>
    <s v="NRO_014_228_SID (version VSO)"/>
    <s v="Lien vers plan"/>
    <n v="43311.640277777777"/>
    <n v="43382.734722222223"/>
    <n v="43370.356944444444"/>
    <m/>
    <n v="43370.35763888889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68"/>
    <n v="938"/>
    <x v="1"/>
    <s v="Chambre Tiers"/>
    <s v="msaikouk@nge.fr"/>
    <m/>
    <m/>
    <s v="NRO_014_228_SID_P1"/>
    <n v="78.709999999999994"/>
    <n v="68.97"/>
    <m/>
    <m/>
    <m/>
    <s v="NRO_014_228_SID (version VSO)"/>
    <s v="Lien vers plan"/>
    <n v="43311.63958333333"/>
    <n v="43382.736805555556"/>
    <n v="43370.35"/>
    <m/>
    <n v="43370.350694444445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65"/>
    <n v="954"/>
    <x v="0"/>
    <s v="Chambre Tiers"/>
    <s v="msaikouk@nge.fr"/>
    <m/>
    <m/>
    <s v="NRO_014_228_SID_P1"/>
    <n v="81.3"/>
    <n v="66.099999999999994"/>
    <m/>
    <m/>
    <m/>
    <s v="NRO_014_228_SID (version VSO)"/>
    <s v="Lien vers plan"/>
    <n v="43311.63958333333"/>
    <n v="43371.59652777778"/>
    <n v="43141.446527777778"/>
    <m/>
    <n v="43141.44652777777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45"/>
    <n v="641"/>
    <x v="1"/>
    <s v="Chambre Tiers"/>
    <s v="msaikouk@nge.fr"/>
    <m/>
    <m/>
    <s v="NRO_014_228_SID_P1"/>
    <n v="33.130000000000003"/>
    <n v="83.69"/>
    <m/>
    <m/>
    <m/>
    <s v="NRO_014_228_SID (version VSO)"/>
    <s v="Lien vers plan"/>
    <n v="43311.640277777777"/>
    <n v="43382.731944444444"/>
    <n v="43368.600694444445"/>
    <m/>
    <n v="43368.600694444445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73"/>
    <n v="933"/>
    <x v="1"/>
    <s v="Chambre Tiers"/>
    <s v="msaikouk@nge.fr"/>
    <m/>
    <m/>
    <s v="NRO_014_228_SID_P1"/>
    <n v="83.88"/>
    <n v="70.09"/>
    <m/>
    <m/>
    <m/>
    <s v="NRO_014_228_SID (version VSO)"/>
    <s v="Lien vers plan"/>
    <n v="43311.63958333333"/>
    <n v="43382.736805555556"/>
    <n v="43370.352083333331"/>
    <m/>
    <n v="43370.35208333333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21"/>
    <n v="676"/>
    <x v="0"/>
    <s v="Chambre Tiers"/>
    <s v="msaikouk@nge.fr"/>
    <m/>
    <m/>
    <s v="NRO_014_228_SID_P1"/>
    <n v="27.36"/>
    <n v="82.03"/>
    <m/>
    <m/>
    <m/>
    <s v="NRO_014_228_SID (version VSO)"/>
    <s v="Lien vers plan"/>
    <n v="43311.640277777777"/>
    <n v="43363.661111111112"/>
    <n v="43368.478472222225"/>
    <m/>
    <n v="43368.478472222225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51"/>
    <n v="635"/>
    <x v="0"/>
    <s v="Chambre Tiers"/>
    <s v="msaikouk@nge.fr"/>
    <m/>
    <m/>
    <s v="NRO_014_228_SID_P1"/>
    <n v="36.56"/>
    <n v="85.61"/>
    <m/>
    <m/>
    <m/>
    <s v="NRO_014_228_SID (version VSO)"/>
    <s v="Lien vers plan"/>
    <n v="43311.640277777777"/>
    <n v="43368.602777777778"/>
    <n v="43368.602777777778"/>
    <m/>
    <n v="43368.60277777777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73"/>
    <n v="44"/>
    <x v="0"/>
    <s v="Chambre Tiers"/>
    <s v="msaikouk@nge.fr"/>
    <m/>
    <m/>
    <s v="NRO_014_228_SID_P1"/>
    <n v="84.31"/>
    <n v="53.41"/>
    <m/>
    <m/>
    <m/>
    <s v="NRO_014_228_SID (version VSO)"/>
    <s v="Lien vers plan"/>
    <n v="43311.640277777777"/>
    <n v="43371.603472222225"/>
    <n v="43141.443749999999"/>
    <m/>
    <n v="43141.44374999999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54"/>
    <n v="631"/>
    <x v="0"/>
    <s v="Chambre Tiers"/>
    <s v="msaikouk@nge.fr"/>
    <m/>
    <m/>
    <s v="NRO_014_228_SID_P1"/>
    <n v="40.17"/>
    <n v="90.31"/>
    <m/>
    <m/>
    <m/>
    <s v="NRO_014_228_SID (version VSO)"/>
    <s v="Lien vers plan"/>
    <n v="43311.640277777777"/>
    <n v="43353.70416666667"/>
    <n v="43353.738888888889"/>
    <m/>
    <n v="43353.73888888888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55"/>
    <n v="630"/>
    <x v="1"/>
    <s v="Chambre Tiers"/>
    <s v="msaikouk@nge.fr"/>
    <m/>
    <m/>
    <s v="NRO_014_228_SID_P1"/>
    <n v="41.25"/>
    <n v="92.64"/>
    <m/>
    <m/>
    <m/>
    <s v="NRO_014_228_SID (version VSO)"/>
    <s v="Lien vers plan"/>
    <n v="43311.640277777777"/>
    <n v="43382.728472222225"/>
    <n v="43368.60833333333"/>
    <m/>
    <n v="43368.6083333333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61"/>
    <n v="958"/>
    <x v="1"/>
    <s v="Chambre Tiers"/>
    <s v="msaikouk@nge.fr"/>
    <m/>
    <m/>
    <s v="NRO_014_228_SID_P1"/>
    <n v="84.67"/>
    <n v="63.77"/>
    <m/>
    <m/>
    <m/>
    <s v="NRO_014_228_SID (version VSO)"/>
    <s v="Lien vers plan"/>
    <n v="43311.63958333333"/>
    <n v="43382.739583333336"/>
    <n v="43369.45"/>
    <m/>
    <n v="43369.45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36"/>
    <n v="651"/>
    <x v="1"/>
    <s v="Chambre Tiers"/>
    <s v="msaikouk@nge.fr"/>
    <m/>
    <m/>
    <s v="NRO_014_228_SID_P1"/>
    <n v="36.32"/>
    <n v="78.58"/>
    <m/>
    <m/>
    <m/>
    <s v="NRO_014_228_SID (version VSO)"/>
    <s v="Lien vers plan"/>
    <n v="43311.640277777777"/>
    <n v="43413.65347222222"/>
    <n v="43368.572916666664"/>
    <m/>
    <n v="43368.572916666664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64"/>
    <n v="955"/>
    <x v="0"/>
    <s v="Chambre Tiers"/>
    <s v="msaikouk@nge.fr"/>
    <m/>
    <m/>
    <s v="NRO_014_228_SID_P1"/>
    <n v="81.42"/>
    <n v="65.39"/>
    <m/>
    <m/>
    <m/>
    <s v="NRO_014_228_SID (version VSO)"/>
    <s v="Lien vers plan"/>
    <n v="43311.63958333333"/>
    <n v="43371.597222222219"/>
    <n v="43141.446527777778"/>
    <m/>
    <n v="43141.44652777777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16"/>
    <n v="682"/>
    <x v="0"/>
    <s v="Chambre Tiers"/>
    <s v="msaikouk@nge.fr"/>
    <m/>
    <m/>
    <s v="NRO_014_228_SID_P1"/>
    <n v="28.38"/>
    <n v="72.59"/>
    <m/>
    <m/>
    <m/>
    <s v="NRO_014_228_SID (version VSO)"/>
    <s v="Lien vers plan"/>
    <n v="43311.63958333333"/>
    <n v="43370.779861111114"/>
    <n v="43262.732638888891"/>
    <m/>
    <n v="43262.73263888889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85"/>
    <n v="0"/>
    <x v="1"/>
    <s v="Chambre Tiers"/>
    <s v="msaikouk@nge.fr"/>
    <m/>
    <m/>
    <s v="NRO_014_228_SID_P1"/>
    <n v="85.09"/>
    <n v="77.95"/>
    <m/>
    <m/>
    <m/>
    <s v="NRO_014_228_SID (version VSO)"/>
    <s v="Lien vers plan"/>
    <n v="43311.640277777777"/>
    <n v="43382.734722222223"/>
    <n v="43370.365972222222"/>
    <m/>
    <n v="43370.36597222222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86"/>
    <n v="0"/>
    <x v="1"/>
    <s v="Chambre Tiers"/>
    <s v="msaikouk@nge.fr"/>
    <m/>
    <m/>
    <s v="NRO_014_228_SID_P1"/>
    <n v="74.86"/>
    <n v="81.41"/>
    <m/>
    <m/>
    <m/>
    <s v="NRO_014_228_SID (version VSO)"/>
    <s v="Lien vers plan"/>
    <n v="43311.640277777777"/>
    <n v="43382.734722222223"/>
    <n v="43370.369444444441"/>
    <m/>
    <n v="43370.36944444444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22"/>
    <n v="674"/>
    <x v="0"/>
    <s v="Chambre Tiers"/>
    <s v="msaikouk@nge.fr"/>
    <m/>
    <m/>
    <s v="NRO_014_228_SID_P1"/>
    <n v="24.41"/>
    <n v="78.739999999999995"/>
    <m/>
    <m/>
    <m/>
    <s v="NRO_014_228_SID (version VSO)"/>
    <s v="Lien vers plan"/>
    <n v="43311.640277777777"/>
    <n v="43397.819444444445"/>
    <n v="43262.73333333333"/>
    <m/>
    <n v="43262.7333333333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18"/>
    <n v="680"/>
    <x v="1"/>
    <s v="Chambre Tiers"/>
    <s v="msaikouk@nge.fr"/>
    <m/>
    <m/>
    <s v="NRO_014_228_SID_P1"/>
    <n v="36.979999999999997"/>
    <n v="72"/>
    <m/>
    <m/>
    <m/>
    <s v="NRO_014_228_SID (version VSO)"/>
    <s v="Lien vers plan"/>
    <n v="43311.640277777777"/>
    <n v="43413.640277777777"/>
    <n v="43368.461111111108"/>
    <m/>
    <n v="43368.46111111110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53"/>
    <n v="632"/>
    <x v="1"/>
    <s v="Chambre Tiers"/>
    <s v="msaikouk@nge.fr"/>
    <m/>
    <m/>
    <s v="NRO_014_228_SID_P1"/>
    <n v="37.76"/>
    <n v="88.31"/>
    <m/>
    <m/>
    <m/>
    <s v="NRO_014_228_SID (version VSO)"/>
    <s v="Lien vers plan"/>
    <n v="43311.640277777777"/>
    <n v="43382.728472222225"/>
    <n v="43368.604166666664"/>
    <m/>
    <n v="43368.604166666664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87"/>
    <n v="876"/>
    <x v="0"/>
    <s v="Chambre Tiers"/>
    <s v="msaikouk@nge.fr"/>
    <m/>
    <m/>
    <s v="NRO_014_228_SID_P1"/>
    <n v="70.900000000000006"/>
    <n v="64.52"/>
    <m/>
    <m/>
    <m/>
    <s v="NRO_014_228_SID (version VSO)"/>
    <s v="Lien vers plan"/>
    <n v="43311.63958333333"/>
    <n v="43371.6"/>
    <n v="43141.445138888892"/>
    <m/>
    <n v="43141.44513888889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40"/>
    <n v="647"/>
    <x v="0"/>
    <s v="Chambre Tiers"/>
    <s v="msaikouk@nge.fr"/>
    <m/>
    <m/>
    <s v="NRO_014_228_SID_P1"/>
    <n v="33.130000000000003"/>
    <n v="79.12"/>
    <m/>
    <m/>
    <m/>
    <s v="NRO_014_228_SID (version VSO)"/>
    <s v="Lien vers plan"/>
    <n v="43311.640277777777"/>
    <n v="43368.572222222225"/>
    <n v="43368.572222222225"/>
    <m/>
    <n v="43368.572222222225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08"/>
    <n v="832"/>
    <x v="0"/>
    <s v="Chambre Tiers"/>
    <s v="msaikouk@nge.fr"/>
    <m/>
    <m/>
    <s v="NRO_014_228_SID_P1"/>
    <n v="53.94"/>
    <n v="91.1"/>
    <m/>
    <m/>
    <m/>
    <s v="NRO_014_228_SID (version VSO)"/>
    <s v="Lien vers plan"/>
    <n v="43311.63958333333"/>
    <n v="43370.45208333333"/>
    <n v="43370.487500000003"/>
    <m/>
    <n v="43370.48750000000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74"/>
    <n v="43"/>
    <x v="1"/>
    <s v="Chambre Tiers"/>
    <s v="msaikouk@nge.fr"/>
    <m/>
    <m/>
    <s v="NRO_014_228_SID_P1"/>
    <n v="83.76"/>
    <n v="54.95"/>
    <m/>
    <m/>
    <m/>
    <s v="NRO_014_228_SID (version VSO)"/>
    <s v="Lien vers plan"/>
    <n v="43311.640277777777"/>
    <n v="43382.581250000003"/>
    <n v="43370.398611111108"/>
    <m/>
    <n v="43370.39861111110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30"/>
    <n v="664"/>
    <x v="1"/>
    <s v="Chambre Tiers"/>
    <s v="msaikouk@nge.fr"/>
    <m/>
    <m/>
    <s v="NRO_014_228_SID_P1"/>
    <n v="19.059999999999999"/>
    <n v="89.14"/>
    <m/>
    <m/>
    <m/>
    <s v="NRO_014_228_SID (version VSO)"/>
    <s v="Lien vers plan"/>
    <n v="43311.640277777777"/>
    <n v="43382.729861111111"/>
    <n v="43368.487500000003"/>
    <m/>
    <n v="43368.48750000000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55"/>
    <n v="1244"/>
    <x v="0"/>
    <s v="Chambre Tiers"/>
    <s v="msaikouk@nge.fr"/>
    <m/>
    <m/>
    <s v="NRO_014_228_SID_P1"/>
    <n v="55.62"/>
    <n v="56.91"/>
    <m/>
    <m/>
    <m/>
    <s v="NRO_014_228_SID (version VSO)"/>
    <s v="Lien vers plan"/>
    <n v="43311.63958333333"/>
    <n v="43353.438888888886"/>
    <n v="43353.438888888886"/>
    <m/>
    <n v="43353.438888888886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17"/>
    <n v="681"/>
    <x v="0"/>
    <s v="Chambre Tiers"/>
    <s v="msaikouk@nge.fr"/>
    <m/>
    <m/>
    <s v="NRO_014_228_SID_P1"/>
    <n v="29.28"/>
    <n v="73.38"/>
    <m/>
    <m/>
    <m/>
    <s v="NRO_014_228_SID (version VSO)"/>
    <s v="Lien vers plan"/>
    <n v="43311.640277777777"/>
    <n v="43353.701388888891"/>
    <n v="43262.73333333333"/>
    <m/>
    <n v="43262.7333333333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45"/>
    <n v="1429"/>
    <x v="0"/>
    <s v="Chambre Tiers"/>
    <s v="msaikouk@nge.fr"/>
    <m/>
    <m/>
    <s v="NRO_014_228_SID_P1"/>
    <n v="30.55"/>
    <n v="72.42"/>
    <m/>
    <m/>
    <m/>
    <s v="NRO_014_228_SID (version VSO)"/>
    <s v="Lien vers plan"/>
    <n v="43311.63958333333"/>
    <n v="43370.779166666667"/>
    <n v="43262.732638888891"/>
    <m/>
    <n v="43262.73263888889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76"/>
    <n v="41"/>
    <x v="1"/>
    <s v="Chambre Tiers"/>
    <s v="msaikouk@nge.fr"/>
    <m/>
    <m/>
    <s v="NRO_014_228_SID_P1"/>
    <n v="75.349999999999994"/>
    <n v="53.83"/>
    <m/>
    <m/>
    <m/>
    <s v="NRO_014_228_SID (version VSO)"/>
    <s v="Lien vers plan"/>
    <n v="43311.640277777777"/>
    <n v="43382.581250000003"/>
    <n v="43370.396527777775"/>
    <m/>
    <n v="43370.396527777775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53"/>
    <n v="1246"/>
    <x v="0"/>
    <s v="Chambre Tiers"/>
    <s v="msaikouk@nge.fr"/>
    <m/>
    <m/>
    <s v="NRO_014_228_SID_P1"/>
    <n v="64.040000000000006"/>
    <n v="52.7"/>
    <m/>
    <m/>
    <m/>
    <s v="NRO_014_228_SID (version VSO)"/>
    <s v="Lien vers plan"/>
    <n v="43311.63958333333"/>
    <n v="43370.461805555555"/>
    <n v="43370.488194444442"/>
    <m/>
    <n v="43370.48819444444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63"/>
    <n v="956"/>
    <x v="0"/>
    <s v="Chambre Tiers"/>
    <s v="msaikouk@nge.fr"/>
    <m/>
    <m/>
    <s v="NRO_014_228_SID_P1"/>
    <n v="80.400000000000006"/>
    <n v="64.52"/>
    <m/>
    <m/>
    <m/>
    <s v="NRO_014_228_SID (version VSO)"/>
    <s v="Lien vers plan"/>
    <n v="43311.63958333333"/>
    <n v="43371.597916666666"/>
    <n v="43141.446527777778"/>
    <m/>
    <n v="43141.44652777777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43"/>
    <n v="644"/>
    <x v="0"/>
    <s v="Chambre Tiers"/>
    <s v="msaikouk@nge.fr"/>
    <m/>
    <m/>
    <s v="NRO_014_228_SID_P1"/>
    <n v="29.65"/>
    <n v="81.489999999999995"/>
    <m/>
    <m/>
    <m/>
    <s v="NRO_014_228_SID (version VSO)"/>
    <s v="Lien vers plan"/>
    <n v="43311.640277777777"/>
    <n v="43368.597222222219"/>
    <n v="43368.597222222219"/>
    <m/>
    <n v="43368.59722222221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03"/>
    <n v="857"/>
    <x v="1"/>
    <s v="Chambre Tiers"/>
    <s v="msaikouk@nge.fr"/>
    <m/>
    <m/>
    <s v="NRO_014_228_SID_P1"/>
    <n v="47.44"/>
    <n v="73.88"/>
    <m/>
    <m/>
    <m/>
    <s v="NRO_014_228_SID (version VSO)"/>
    <s v="Lien vers plan"/>
    <n v="43311.63958333333"/>
    <n v="43413.654166666667"/>
    <n v="43368.588888888888"/>
    <m/>
    <n v="43368.58888888888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10"/>
    <n v="689"/>
    <x v="0"/>
    <s v="Chambre Tiers"/>
    <s v="msaikouk@nge.fr"/>
    <m/>
    <m/>
    <s v="NRO_014_228_SID_P1"/>
    <n v="34.64"/>
    <n v="72.3"/>
    <m/>
    <m/>
    <m/>
    <s v="NRO_014_228_SID (version VSO)"/>
    <s v="Lien vers plan"/>
    <n v="43311.63958333333"/>
    <n v="43262.732638888891"/>
    <n v="43262.732638888891"/>
    <m/>
    <n v="43262.73263888889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39"/>
    <n v="648"/>
    <x v="1"/>
    <s v="Chambre Tiers"/>
    <s v="msaikouk@nge.fr"/>
    <m/>
    <m/>
    <s v="NRO_014_228_SID_P1"/>
    <n v="41.07"/>
    <n v="78.33"/>
    <m/>
    <m/>
    <m/>
    <s v="NRO_014_228_SID (version VSO)"/>
    <s v="Lien vers plan"/>
    <n v="43311.640277777777"/>
    <n v="43382.732638888891"/>
    <n v="43368.577777777777"/>
    <m/>
    <n v="43368.577777777777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80"/>
    <n v="0"/>
    <x v="1"/>
    <s v="Chambre Tiers"/>
    <s v="msaikouk@nge.fr"/>
    <m/>
    <m/>
    <s v="NRO_014_228_SID_P1"/>
    <n v="77.03"/>
    <n v="76.959999999999994"/>
    <m/>
    <m/>
    <m/>
    <s v="NRO_014_228_SID (version VSO)"/>
    <s v="Lien vers plan"/>
    <n v="43311.640277777777"/>
    <n v="43382.734722222223"/>
    <n v="43370.363888888889"/>
    <m/>
    <n v="43370.36388888888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46"/>
    <n v="640"/>
    <x v="1"/>
    <s v="Chambre Tiers"/>
    <s v="msaikouk@nge.fr"/>
    <m/>
    <m/>
    <s v="NRO_014_228_SID_P1"/>
    <n v="34.880000000000003"/>
    <n v="85.86"/>
    <m/>
    <m/>
    <m/>
    <s v="NRO_014_228_SID (version VSO)"/>
    <s v="Lien vers plan"/>
    <n v="43311.640277777777"/>
    <n v="43382.731249999997"/>
    <n v="43368.602083333331"/>
    <m/>
    <n v="43368.60208333333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92"/>
    <n v="870"/>
    <x v="0"/>
    <s v="Chambre Tiers"/>
    <s v="msaikouk@nge.fr"/>
    <m/>
    <m/>
    <s v="NRO_014_228_SID_P1"/>
    <n v="62.78"/>
    <n v="68.22"/>
    <m/>
    <m/>
    <m/>
    <s v="NRO_014_228_SID (version VSO)"/>
    <s v="Lien vers plan"/>
    <n v="43311.63958333333"/>
    <n v="43369.439583333333"/>
    <n v="43369.439583333333"/>
    <m/>
    <n v="43369.43958333333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67"/>
    <n v="939"/>
    <x v="1"/>
    <s v="Chambre Tiers"/>
    <s v="msaikouk@nge.fr"/>
    <m/>
    <m/>
    <s v="NRO_014_228_SID_P1"/>
    <n v="81.72"/>
    <n v="68.930000000000007"/>
    <m/>
    <m/>
    <m/>
    <s v="NRO_014_228_SID (version VSO)"/>
    <s v="Lien vers plan"/>
    <n v="43311.63958333333"/>
    <n v="43382.736805555556"/>
    <n v="43370.351388888892"/>
    <m/>
    <n v="43370.35138888889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87"/>
    <n v="0"/>
    <x v="1"/>
    <s v="Chambre Tiers"/>
    <s v="msaikouk@nge.fr"/>
    <m/>
    <m/>
    <s v="NRO_014_228_SID_P1"/>
    <n v="85.21"/>
    <n v="79.37"/>
    <m/>
    <m/>
    <m/>
    <s v="NRO_014_228_SID (version VSO)"/>
    <s v="Lien vers plan"/>
    <n v="43311.640277777777"/>
    <n v="43382.734722222223"/>
    <n v="43370.37222222222"/>
    <m/>
    <n v="43370.3722222222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97"/>
    <n v="863"/>
    <x v="0"/>
    <s v="Chambre Tiers"/>
    <s v="msaikouk@nge.fr"/>
    <m/>
    <m/>
    <s v="NRO_014_228_SID_P1"/>
    <n v="47.99"/>
    <n v="70.63"/>
    <m/>
    <m/>
    <m/>
    <s v="NRO_014_228_SID (version VSO)"/>
    <s v="Lien vers plan"/>
    <n v="43311.63958333333"/>
    <n v="43262.731944444444"/>
    <n v="43262.731944444444"/>
    <m/>
    <n v="43262.731944444444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26"/>
    <n v="669"/>
    <x v="0"/>
    <s v="Chambre Tiers"/>
    <s v="msaikouk@nge.fr"/>
    <m/>
    <m/>
    <s v="NRO_014_228_SID_P1"/>
    <n v="19.899999999999999"/>
    <n v="83.94"/>
    <m/>
    <m/>
    <m/>
    <s v="NRO_014_228_SID (version VSO)"/>
    <s v="Lien vers plan"/>
    <n v="43311.640277777777"/>
    <n v="43353.702777777777"/>
    <n v="43353.739583333336"/>
    <m/>
    <n v="43353.739583333336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35"/>
    <n v="652"/>
    <x v="1"/>
    <s v="Chambre Tiers"/>
    <s v="msaikouk@nge.fr"/>
    <m/>
    <m/>
    <s v="NRO_014_228_SID_P1"/>
    <n v="36.08"/>
    <n v="79.03"/>
    <m/>
    <m/>
    <m/>
    <s v="NRO_014_228_SID (version VSO)"/>
    <s v="Lien vers plan"/>
    <n v="43311.640277777777"/>
    <n v="43413.65347222222"/>
    <n v="43368.594444444447"/>
    <m/>
    <n v="43368.594444444447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72"/>
    <n v="45"/>
    <x v="0"/>
    <s v="Chambre Tiers"/>
    <s v="msaikouk@nge.fr"/>
    <m/>
    <m/>
    <s v="NRO_014_228_SID_P1"/>
    <n v="75.650000000000006"/>
    <n v="67.64"/>
    <m/>
    <m/>
    <m/>
    <s v="NRO_014_228_SID (version VSO)"/>
    <s v="Lien vers plan"/>
    <n v="43311.640277777777"/>
    <n v="43371.594444444447"/>
    <n v="43141.447222222225"/>
    <m/>
    <n v="43141.447222222225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05"/>
    <n v="835"/>
    <x v="1"/>
    <s v="Chambre Tiers"/>
    <s v="msaikouk@nge.fr"/>
    <m/>
    <m/>
    <s v="NRO_014_228_SID_P1"/>
    <n v="45.64"/>
    <n v="80.45"/>
    <m/>
    <m/>
    <m/>
    <s v="NRO_014_228_SID (version VSO)"/>
    <s v="Lien vers plan"/>
    <n v="43311.63958333333"/>
    <n v="43382.732638888891"/>
    <n v="43368.579861111109"/>
    <m/>
    <n v="43368.57986111110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58"/>
    <n v="626"/>
    <x v="0"/>
    <s v="Chambre Tiers"/>
    <s v="msaikouk@nge.fr"/>
    <m/>
    <m/>
    <s v="NRO_014_228_SID_P1"/>
    <n v="35.78"/>
    <n v="94.26"/>
    <m/>
    <m/>
    <m/>
    <s v="NRO_014_228_SID (version VSO)"/>
    <s v="Lien vers plan"/>
    <n v="43311.640277777777"/>
    <n v="43363.663194444445"/>
    <n v="43200.595833333333"/>
    <m/>
    <n v="43200.59583333333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29"/>
    <n v="665"/>
    <x v="0"/>
    <s v="Chambre Tiers"/>
    <s v="msaikouk@nge.fr"/>
    <m/>
    <m/>
    <s v="NRO_014_228_SID_P1"/>
    <n v="17.920000000000002"/>
    <n v="87.15"/>
    <m/>
    <m/>
    <m/>
    <s v="NRO_014_228_SID (version VSO)"/>
    <s v="Lien vers plan"/>
    <n v="43311.640277777777"/>
    <n v="43353.703472222223"/>
    <n v="43353.740277777775"/>
    <m/>
    <n v="43353.740277777775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07"/>
    <n v="833"/>
    <x v="0"/>
    <s v="Chambre Tiers"/>
    <s v="msaikouk@nge.fr"/>
    <m/>
    <m/>
    <s v="NRO_014_228_SID_P1"/>
    <n v="52.86"/>
    <n v="90.97"/>
    <m/>
    <m/>
    <m/>
    <s v="NRO_014_228_SID (version VSO)"/>
    <s v="Lien vers plan"/>
    <n v="43311.63958333333"/>
    <n v="43397.818055555559"/>
    <n v="43398.379166666666"/>
    <m/>
    <n v="43398.379166666666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34"/>
    <n v="653"/>
    <x v="1"/>
    <s v="Chambre Tiers"/>
    <s v="msaikouk@nge.fr"/>
    <m/>
    <m/>
    <s v="NRO_014_228_SID_P1"/>
    <n v="34.1"/>
    <n v="79.41"/>
    <m/>
    <m/>
    <m/>
    <s v="NRO_014_228_SID (version VSO)"/>
    <s v="Lien vers plan"/>
    <n v="43311.640277777777"/>
    <n v="43413.65347222222"/>
    <n v="43368.595138888886"/>
    <m/>
    <n v="43368.595138888886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75"/>
    <n v="42"/>
    <x v="0"/>
    <s v="Chambre Tiers"/>
    <s v="msaikouk@nge.fr"/>
    <m/>
    <m/>
    <s v="NRO_014_228_SID_P1"/>
    <n v="78.77"/>
    <n v="53.41"/>
    <m/>
    <m/>
    <m/>
    <s v="NRO_014_228_SID (version VSO)"/>
    <s v="Lien vers plan"/>
    <n v="43311.640277777777"/>
    <n v="43371.601388888892"/>
    <n v="43141.444444444445"/>
    <m/>
    <n v="43141.444444444445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81"/>
    <n v="888"/>
    <x v="0"/>
    <s v="Chambre Tiers"/>
    <s v="msaikouk@nge.fr"/>
    <m/>
    <m/>
    <s v="NRO_014_228_SID_P1"/>
    <n v="53.64"/>
    <n v="69.8"/>
    <m/>
    <m/>
    <m/>
    <s v="NRO_014_228_SID (version VSO)"/>
    <s v="Lien vers plan"/>
    <n v="43311.63958333333"/>
    <n v="43372.535416666666"/>
    <n v="43141.44027777778"/>
    <m/>
    <n v="43141.4402777777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70"/>
    <n v="936"/>
    <x v="0"/>
    <s v="Chambre Tiers"/>
    <s v="msaikouk@nge.fr"/>
    <m/>
    <m/>
    <s v="NRO_014_228_SID_P1"/>
    <n v="78.290000000000006"/>
    <n v="71.92"/>
    <m/>
    <m/>
    <m/>
    <s v="NRO_014_228_SID (version VSO)"/>
    <s v="Lien vers plan"/>
    <n v="43311.63958333333"/>
    <n v="43371.587500000001"/>
    <n v="43141.447222222225"/>
    <m/>
    <n v="43141.447222222225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15"/>
    <n v="684"/>
    <x v="1"/>
    <s v="Chambre Tiers"/>
    <s v="msaikouk@nge.fr"/>
    <m/>
    <m/>
    <s v="NRO_014_228_SID_P1"/>
    <n v="25.92"/>
    <n v="75.87"/>
    <m/>
    <m/>
    <m/>
    <s v="NRO_014_228_SID (version VSO)"/>
    <s v="Lien vers plan"/>
    <n v="43311.63958333333"/>
    <n v="43413.640972222223"/>
    <n v="43368.472916666666"/>
    <m/>
    <n v="43368.472916666666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89"/>
    <n v="873"/>
    <x v="1"/>
    <s v="Chambre Tiers"/>
    <s v="msaikouk@nge.fr"/>
    <m/>
    <m/>
    <s v="NRO_014_228_SID_P1"/>
    <n v="71.8"/>
    <n v="65.22"/>
    <m/>
    <m/>
    <m/>
    <s v="NRO_014_228_SID (version VSO)"/>
    <s v="Lien vers plan"/>
    <n v="43311.63958333333"/>
    <n v="43369.458333333336"/>
    <n v="43369.458333333336"/>
    <m/>
    <n v="43369.458333333336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81"/>
    <n v="0"/>
    <x v="1"/>
    <s v="Chambre Tiers"/>
    <s v="msaikouk@nge.fr"/>
    <m/>
    <m/>
    <s v="NRO_014_228_SID_P1"/>
    <n v="83.34"/>
    <n v="73.67"/>
    <m/>
    <m/>
    <m/>
    <s v="NRO_014_228_SID (version VSO)"/>
    <s v="Lien vers plan"/>
    <n v="43311.640277777777"/>
    <n v="43382.734722222223"/>
    <n v="43370.361111111109"/>
    <m/>
    <n v="43370.36111111110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25"/>
    <n v="670"/>
    <x v="0"/>
    <s v="Chambre Tiers"/>
    <s v="msaikouk@nge.fr"/>
    <m/>
    <m/>
    <s v="NRO_014_228_SID_P1"/>
    <n v="23.03"/>
    <n v="83.15"/>
    <m/>
    <m/>
    <m/>
    <s v="NRO_014_228_SID (version VSO)"/>
    <s v="Lien vers plan"/>
    <n v="43311.640277777777"/>
    <n v="43414.552083333336"/>
    <n v="43414.712500000001"/>
    <m/>
    <n v="43414.71250000000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32"/>
    <n v="662"/>
    <x v="1"/>
    <s v="Chambre Tiers"/>
    <s v="msaikouk@nge.fr"/>
    <m/>
    <m/>
    <s v="NRO_014_228_SID_P1"/>
    <n v="19.3"/>
    <n v="91.97"/>
    <m/>
    <m/>
    <m/>
    <s v="NRO_014_228_SID (version VSO)"/>
    <s v="Lien vers plan"/>
    <n v="43311.640277777777"/>
    <n v="43382.729166666664"/>
    <n v="43368.489583333336"/>
    <m/>
    <n v="43368.489583333336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59"/>
    <n v="960"/>
    <x v="0"/>
    <s v="Chambre Tiers"/>
    <s v="msaikouk@nge.fr"/>
    <m/>
    <m/>
    <s v="NRO_014_228_SID_P1"/>
    <n v="81.239999999999995"/>
    <n v="61.44"/>
    <m/>
    <m/>
    <m/>
    <s v="NRO_014_228_SID (version VSO)"/>
    <s v="Lien vers plan"/>
    <n v="43311.63958333333"/>
    <n v="43396.517361111109"/>
    <n v="43396.565972222219"/>
    <m/>
    <n v="43396.56597222221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80"/>
    <n v="890"/>
    <x v="1"/>
    <s v="Chambre Tiers"/>
    <s v="msaikouk@nge.fr"/>
    <m/>
    <m/>
    <s v="NRO_014_228_SID_P1"/>
    <n v="68.97"/>
    <n v="62.1"/>
    <m/>
    <m/>
    <m/>
    <s v="NRO_014_228_SID (version VSO)"/>
    <s v="Lien vers plan"/>
    <n v="43311.63958333333"/>
    <n v="43382.586805555555"/>
    <n v="43369.462500000001"/>
    <m/>
    <n v="43369.46250000000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58"/>
    <n v="961"/>
    <x v="0"/>
    <s v="Chambre Tiers"/>
    <s v="msaikouk@nge.fr"/>
    <m/>
    <m/>
    <s v="NRO_014_228_SID_P1"/>
    <n v="78.83"/>
    <n v="61.52"/>
    <m/>
    <m/>
    <m/>
    <s v="NRO_014_228_SID (version VSO)"/>
    <s v="Lien vers plan"/>
    <n v="43311.63958333333"/>
    <n v="43371.598611111112"/>
    <n v="43141.445833333331"/>
    <m/>
    <n v="43141.44583333333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49"/>
    <n v="637"/>
    <x v="1"/>
    <s v="Chambre Tiers"/>
    <s v="msaikouk@nge.fr"/>
    <m/>
    <m/>
    <s v="NRO_014_228_SID_P1"/>
    <n v="34.64"/>
    <n v="84.4"/>
    <m/>
    <m/>
    <m/>
    <s v="NRO_014_228_SID (version VSO)"/>
    <s v="Lien vers plan"/>
    <n v="43311.640277777777"/>
    <n v="43382.731944444444"/>
    <n v="43368.601388888892"/>
    <m/>
    <n v="43368.60138888889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37"/>
    <n v="650"/>
    <x v="1"/>
    <s v="Chambre Tiers"/>
    <s v="msaikouk@nge.fr"/>
    <m/>
    <m/>
    <s v="NRO_014_228_SID_P1"/>
    <n v="38.299999999999997"/>
    <n v="78.239999999999995"/>
    <m/>
    <m/>
    <m/>
    <s v="NRO_014_228_SID (version VSO)"/>
    <s v="Lien vers plan"/>
    <n v="43311.640277777777"/>
    <n v="43413.65347222222"/>
    <n v="43368.573611111111"/>
    <m/>
    <n v="43368.57361111111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42"/>
    <n v="645"/>
    <x v="1"/>
    <s v="Chambre Tiers"/>
    <s v="msaikouk@nge.fr"/>
    <m/>
    <m/>
    <s v="NRO_014_228_SID_P1"/>
    <n v="31.39"/>
    <n v="80.66"/>
    <m/>
    <m/>
    <m/>
    <s v="NRO_014_228_SID (version VSO)"/>
    <s v="Lien vers plan"/>
    <n v="43311.640277777777"/>
    <n v="43413.644444444442"/>
    <n v="43368.570833333331"/>
    <m/>
    <n v="43368.57083333333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95"/>
    <n v="867"/>
    <x v="1"/>
    <s v="Chambre Tiers"/>
    <s v="msaikouk@nge.fr"/>
    <m/>
    <m/>
    <s v="NRO_014_228_SID_P1"/>
    <n v="57.91"/>
    <n v="69.180000000000007"/>
    <m/>
    <m/>
    <m/>
    <s v="NRO_014_228_SID (version VSO)"/>
    <s v="Lien vers plan"/>
    <n v="43311.63958333333"/>
    <n v="43382.740277777775"/>
    <n v="43369.436805555553"/>
    <m/>
    <n v="43369.43680555555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69"/>
    <n v="52"/>
    <x v="0"/>
    <s v="Chambre Tiers"/>
    <s v="msaikouk@nge.fr"/>
    <m/>
    <m/>
    <s v="NRO_014_228_SID_P1"/>
    <n v="66.569999999999993"/>
    <n v="63.14"/>
    <m/>
    <m/>
    <m/>
    <s v="NRO_014_228_SID (version VSO)"/>
    <s v="Lien vers plan"/>
    <n v="43311.640277777777"/>
    <n v="43414.552777777775"/>
    <n v="43354.369444444441"/>
    <m/>
    <n v="43354.36944444444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48"/>
    <n v="1415"/>
    <x v="2"/>
    <s v="Facade"/>
    <s v="maxime.durang@altitudeinfra.fr"/>
    <m/>
    <m/>
    <s v="NRO_014_228_SID_P1"/>
    <n v="47.87"/>
    <n v="74.58"/>
    <m/>
    <m/>
    <m/>
    <s v="NRO_014_228_SID (version VSO)"/>
    <s v="Lien vers plan"/>
    <n v="43311.63958333333"/>
    <m/>
    <m/>
    <m/>
    <n v="43354.426388888889"/>
    <s v="pc_facade"/>
    <s v="Not set: Jonction aéro-souterraine (AGA) - 2018-07-30"/>
    <s v="Not set: Goulotte inférieure (AGA) - 2018-07-30"/>
    <s v="Not set: fixation du / des cable(s) (AGA) - 2018-07-30"/>
    <s v="Not set: pose et fixation du PBO (AGA) - 2018-07-30"/>
    <s v="Not set: Etiquetage des câbles (AGA) - 2018-07-30"/>
  </r>
  <r>
    <n v="240"/>
    <n v="4435"/>
    <x v="2"/>
    <s v="Facade"/>
    <s v="maxime.durang@altitudeinfra.fr"/>
    <m/>
    <m/>
    <s v="NRO_014_228_SID_P1"/>
    <n v="43.48"/>
    <n v="75.290000000000006"/>
    <m/>
    <m/>
    <m/>
    <s v="NRO_014_228_SID (version VSO)"/>
    <s v="Lien vers plan"/>
    <n v="43311.63958333333"/>
    <m/>
    <m/>
    <m/>
    <n v="43354.426388888889"/>
    <s v="pc_facade"/>
    <s v="Not set: Jonction aéro-souterraine (AGA) - 2018-07-30"/>
    <s v="Not set: Goulotte inférieure (AGA) - 2018-07-30"/>
    <s v="Not set: fixation du / des cable(s) (AGA) - 2018-07-30"/>
    <s v="Not set: pose et fixation du PBO (AGA) - 2018-07-30"/>
    <s v="Not set: Etiquetage des câbles (AGA) - 2018-07-30"/>
  </r>
  <r>
    <n v="238"/>
    <n v="4450"/>
    <x v="2"/>
    <s v="Facade"/>
    <s v="maxime.durang@altitudeinfra.fr"/>
    <m/>
    <m/>
    <s v="NRO_014_228_SID_P1"/>
    <n v="40.17"/>
    <n v="76.209999999999994"/>
    <m/>
    <m/>
    <m/>
    <s v="NRO_014_228_SID (version VSO)"/>
    <s v="Lien vers plan"/>
    <n v="43311.63958333333"/>
    <m/>
    <m/>
    <m/>
    <n v="43354.426388888889"/>
    <s v="pc_facade"/>
    <s v="Not set: Jonction aéro-souterraine (AGA) - 2018-07-30"/>
    <s v="Not set: Goulotte inférieure (AGA) - 2018-07-30"/>
    <s v="Not set: fixation du / des cable(s) (AGA) - 2018-07-30"/>
    <s v="Not set: pose et fixation du PBO (AGA) - 2018-07-30"/>
    <s v="Not set: Etiquetage des câbles (AGA) - 2018-07-30"/>
  </r>
  <r>
    <n v="237"/>
    <n v="4485"/>
    <x v="2"/>
    <s v="Facade"/>
    <s v="maxime.durang@altitudeinfra.fr"/>
    <m/>
    <m/>
    <s v="NRO_014_228_SID_P1"/>
    <n v="36.5"/>
    <n v="76.91"/>
    <m/>
    <m/>
    <m/>
    <s v="NRO_014_228_SID (version VSO)"/>
    <s v="Lien vers plan"/>
    <n v="43311.63958333333"/>
    <m/>
    <m/>
    <m/>
    <n v="43354.426388888889"/>
    <s v="pc_facade"/>
    <s v="Not set: Jonction aéro-souterraine (AGA) - 2018-07-30"/>
    <s v="Not set: Goulotte inférieure (AGA) - 2018-07-30"/>
    <s v="Not set: fixation du / des cable(s) (AGA) - 2018-07-30"/>
    <s v="Not set: pose et fixation du PBO (AGA) - 2018-07-30"/>
    <s v="Not set: Etiquetage des câbles (AGA) - 2018-07-30"/>
  </r>
  <r>
    <n v="236"/>
    <n v="4490"/>
    <x v="2"/>
    <s v="Facade"/>
    <s v="maxime.durang@altitudeinfra.fr"/>
    <m/>
    <m/>
    <s v="NRO_014_228_SID_P1"/>
    <n v="36.14"/>
    <n v="77.75"/>
    <m/>
    <m/>
    <m/>
    <s v="NRO_014_228_SID (version VSO)"/>
    <s v="Lien vers plan"/>
    <n v="43311.638888888891"/>
    <m/>
    <m/>
    <m/>
    <n v="43354.426388888889"/>
    <s v="pc_facade"/>
    <s v="Not set: Jonction aéro-souterraine (AGA) - 2018-07-30"/>
    <s v="Not set: Goulotte inférieure (AGA) - 2018-07-30"/>
    <s v="Not set: fixation du / des cable(s) (AGA) - 2018-07-30"/>
    <s v="Not set: pose et fixation du PBO (AGA) - 2018-07-30"/>
    <s v="Not set: Etiquetage des câbles (AGA) - 2018-07-30"/>
  </r>
  <r>
    <n v="234"/>
    <n v="4525"/>
    <x v="2"/>
    <s v="Facade"/>
    <s v="maxime.durang@altitudeinfra.fr"/>
    <m/>
    <m/>
    <s v="NRO_014_228_SID_P1"/>
    <n v="31.93"/>
    <n v="79.16"/>
    <m/>
    <m/>
    <m/>
    <s v="NRO_014_228_SID (version VSO)"/>
    <s v="Lien vers plan"/>
    <n v="43311.638888888891"/>
    <m/>
    <m/>
    <m/>
    <n v="43354.426388888889"/>
    <s v="pc_facade"/>
    <s v="Not set: Jonction aéro-souterraine (AGA) - 2018-07-30"/>
    <s v="Not set: Goulotte inférieure (AGA) - 2018-07-30"/>
    <s v="Not set: fixation du / des cable(s) (AGA) - 2018-07-30"/>
    <s v="Not set: pose et fixation du PBO (AGA) - 2018-07-30"/>
    <s v="Not set: Etiquetage des câbles (AGA) - 2018-07-30"/>
  </r>
  <r>
    <n v="239"/>
    <n v="4445"/>
    <x v="2"/>
    <s v="Facade"/>
    <s v="maxime.durang@altitudeinfra.fr"/>
    <m/>
    <m/>
    <s v="NRO_014_228_SID_P1"/>
    <n v="39.630000000000003"/>
    <n v="77.16"/>
    <m/>
    <m/>
    <m/>
    <s v="NRO_014_228_SID (version VSO)"/>
    <s v="Lien vers plan"/>
    <n v="43311.63958333333"/>
    <m/>
    <m/>
    <m/>
    <n v="43354.426388888889"/>
    <s v="pc_facade"/>
    <s v="Not set: Jonction aéro-souterraine (AGA) - 2018-07-30"/>
    <s v="Not set: Goulotte inférieure (AGA) - 2018-07-30"/>
    <s v="Not set: fixation du / des cable(s) (AGA) - 2018-07-30"/>
    <s v="Not set: pose et fixation du PBO (AGA) - 2018-07-30"/>
    <s v="Not set: Etiquetage des câbles (AGA) - 2018-07-30"/>
  </r>
  <r>
    <n v="249"/>
    <n v="1405"/>
    <x v="2"/>
    <s v="Facade"/>
    <s v="maxime.durang@altitudeinfra.fr"/>
    <m/>
    <m/>
    <s v="NRO_014_228_SID_P1"/>
    <n v="51.41"/>
    <n v="74.709999999999994"/>
    <m/>
    <m/>
    <m/>
    <s v="NRO_014_228_SID (version VSO)"/>
    <s v="Lien vers plan"/>
    <n v="43311.63958333333"/>
    <m/>
    <m/>
    <m/>
    <n v="43354.426388888889"/>
    <s v="pc_facade"/>
    <s v="Not set: Jonction aéro-souterraine (AGA) - 2018-07-30"/>
    <s v="Not set: Goulotte inférieure (AGA) - 2018-07-30"/>
    <s v="Not set: fixation du / des cable(s) (AGA) - 2018-07-30"/>
    <s v="Not set: pose et fixation du PBO (AGA) - 2018-07-30"/>
    <s v="Not set: Etiquetage des câbles (AGA) - 2018-07-30"/>
  </r>
  <r>
    <n v="247"/>
    <n v="1425"/>
    <x v="2"/>
    <s v="Facade"/>
    <s v="maxime.durang@altitudeinfra.fr"/>
    <m/>
    <m/>
    <s v="NRO_014_228_SID_P1"/>
    <n v="46.42"/>
    <n v="75.83"/>
    <m/>
    <m/>
    <m/>
    <s v="NRO_014_228_SID (version VSO)"/>
    <s v="Lien vers plan"/>
    <n v="43311.63958333333"/>
    <m/>
    <m/>
    <m/>
    <n v="43354.426388888889"/>
    <s v="pc_facade"/>
    <s v="Not set: Jonction aéro-souterraine (AGA) - 2018-07-30"/>
    <s v="Not set: Goulotte inférieure (AGA) - 2018-07-30"/>
    <s v="Not set: fixation du / des cable(s) (AGA) - 2018-07-30"/>
    <s v="Not set: pose et fixation du PBO (AGA) - 2018-07-30"/>
    <s v="Not set: Etiquetage des câbles (AGA) - 2018-07-30"/>
  </r>
  <r>
    <n v="233"/>
    <n v="4540"/>
    <x v="2"/>
    <s v="Facade"/>
    <s v="maxime.durang@altitudeinfra.fr"/>
    <m/>
    <m/>
    <s v="NRO_014_228_SID_P1"/>
    <n v="30.49"/>
    <n v="80.16"/>
    <m/>
    <m/>
    <m/>
    <s v="NRO_014_228_SID (version VSO)"/>
    <s v="Lien vers plan"/>
    <n v="43311.638888888891"/>
    <m/>
    <m/>
    <m/>
    <n v="43354.426388888889"/>
    <s v="pc_facade"/>
    <s v="Not set: Jonction aéro-souterraine (AGA) - 2018-07-30"/>
    <s v="Not set: Goulotte inférieure (AGA) - 2018-07-30"/>
    <s v="Not set: fixation du / des cable(s) (AGA) - 2018-07-30"/>
    <s v="Not set: pose et fixation du PBO (AGA) - 2018-07-30"/>
    <s v="Not set: Etiquetage des câbles (AGA) - 2018-07-30"/>
  </r>
  <r>
    <n v="235"/>
    <n v="4520"/>
    <x v="2"/>
    <s v="Facade"/>
    <s v="maxime.durang@altitudeinfra.fr"/>
    <m/>
    <m/>
    <s v="NRO_014_228_SID_P1"/>
    <n v="33.01"/>
    <n v="77.95"/>
    <m/>
    <m/>
    <m/>
    <s v="NRO_014_228_SID (version VSO)"/>
    <s v="Lien vers plan"/>
    <n v="43311.638888888891"/>
    <m/>
    <m/>
    <m/>
    <n v="43354.426388888889"/>
    <s v="pc_facade"/>
    <s v="Not set: Jonction aéro-souterraine (AGA) - 2018-07-30"/>
    <s v="Not set: Goulotte inférieure (AGA) - 2018-07-30"/>
    <s v="Not set: fixation du / des cable(s) (AGA) - 2018-07-30"/>
    <s v="Not set: pose et fixation du PBO (AGA) - 2018-07-30"/>
    <s v="Not set: Etiquetage des câbles (AGA) - 2018-07-30"/>
  </r>
  <r>
    <n v="230"/>
    <n v="4570"/>
    <x v="1"/>
    <s v="IMMEUBLE"/>
    <s v="maxime.durang@altitudeinfra.fr"/>
    <m/>
    <m/>
    <s v="NRO_014_228_SID_P1"/>
    <n v="39.15"/>
    <n v="76.790000000000006"/>
    <m/>
    <m/>
    <m/>
    <s v="NRO_014_228_SID (version VSO)"/>
    <s v="Lien vers plan"/>
    <n v="43311.638888888891"/>
    <m/>
    <m/>
    <m/>
    <n v="43263.353472222225"/>
    <m/>
    <m/>
    <m/>
    <m/>
    <m/>
    <m/>
  </r>
  <r>
    <n v="223"/>
    <n v="4605"/>
    <x v="1"/>
    <s v="IMMEUBLE"/>
    <s v="maxime.durang@altitudeinfra.fr"/>
    <m/>
    <m/>
    <s v="NRO_014_228_SID_P1"/>
    <n v="29.95"/>
    <n v="80.53"/>
    <m/>
    <m/>
    <m/>
    <s v="NRO_014_228_SID (version VSO)"/>
    <s v="Lien vers plan"/>
    <n v="43311.638888888891"/>
    <m/>
    <m/>
    <m/>
    <n v="43263.353472222225"/>
    <m/>
    <m/>
    <m/>
    <m/>
    <m/>
    <m/>
  </r>
  <r>
    <n v="225"/>
    <n v="4595"/>
    <x v="1"/>
    <s v="IMMEUBLE"/>
    <s v="maxime.durang@altitudeinfra.fr"/>
    <m/>
    <m/>
    <s v="NRO_014_228_SID_P1"/>
    <n v="31.15"/>
    <n v="78.989999999999995"/>
    <m/>
    <m/>
    <m/>
    <s v="NRO_014_228_SID (version VSO)"/>
    <s v="Lien vers plan"/>
    <n v="43311.638888888891"/>
    <m/>
    <m/>
    <m/>
    <n v="43263.353472222225"/>
    <m/>
    <m/>
    <m/>
    <m/>
    <m/>
    <m/>
  </r>
  <r>
    <n v="244"/>
    <n v="1545"/>
    <x v="1"/>
    <s v="IMMEUBLE"/>
    <s v="maxime.durang@altitudeinfra.fr"/>
    <m/>
    <m/>
    <s v="NRO_014_228_SID_P1"/>
    <n v="51.17"/>
    <n v="75.67"/>
    <m/>
    <m/>
    <m/>
    <s v="NRO_014_228_SID (version VSO)"/>
    <s v="Lien vers plan"/>
    <n v="43311.63958333333"/>
    <m/>
    <m/>
    <m/>
    <n v="43263.353472222225"/>
    <m/>
    <m/>
    <m/>
    <m/>
    <m/>
    <m/>
  </r>
  <r>
    <n v="243"/>
    <n v="1550"/>
    <x v="1"/>
    <s v="IMMEUBLE"/>
    <s v="maxime.durang@altitudeinfra.fr"/>
    <m/>
    <m/>
    <s v="NRO_014_228_SID_P1"/>
    <n v="48.05"/>
    <n v="74.88"/>
    <m/>
    <m/>
    <m/>
    <s v="NRO_014_228_SID (version VSO)"/>
    <s v="Lien vers plan"/>
    <n v="43311.63958333333"/>
    <m/>
    <m/>
    <m/>
    <n v="43263.353472222225"/>
    <m/>
    <m/>
    <m/>
    <m/>
    <m/>
    <m/>
  </r>
  <r>
    <n v="228"/>
    <n v="4580"/>
    <x v="1"/>
    <s v="IMMEUBLE"/>
    <s v="maxime.durang@altitudeinfra.fr"/>
    <m/>
    <m/>
    <s v="NRO_014_228_SID_P1"/>
    <n v="36.020000000000003"/>
    <n v="77.08"/>
    <m/>
    <m/>
    <m/>
    <s v="NRO_014_228_SID (version VSO)"/>
    <s v="Lien vers plan"/>
    <n v="43311.638888888891"/>
    <m/>
    <m/>
    <m/>
    <n v="43263.353472222225"/>
    <m/>
    <m/>
    <m/>
    <m/>
    <m/>
    <m/>
  </r>
  <r>
    <n v="231"/>
    <n v="4565"/>
    <x v="1"/>
    <s v="IMMEUBLE"/>
    <s v="maxime.durang@altitudeinfra.fr"/>
    <m/>
    <m/>
    <s v="NRO_014_228_SID_P1"/>
    <n v="40.049999999999997"/>
    <n v="76"/>
    <m/>
    <m/>
    <m/>
    <s v="NRO_014_228_SID (version VSO)"/>
    <s v="Lien vers plan"/>
    <n v="43311.638888888891"/>
    <m/>
    <m/>
    <m/>
    <n v="43263.353472222225"/>
    <m/>
    <m/>
    <m/>
    <m/>
    <m/>
    <m/>
  </r>
  <r>
    <n v="224"/>
    <n v="4600"/>
    <x v="1"/>
    <s v="IMMEUBLE"/>
    <s v="maxime.durang@altitudeinfra.fr"/>
    <m/>
    <m/>
    <s v="NRO_014_228_SID_P1"/>
    <n v="30.19"/>
    <n v="79.7"/>
    <m/>
    <m/>
    <m/>
    <s v="NRO_014_228_SID (version VSO)"/>
    <s v="Lien vers plan"/>
    <n v="43311.638888888891"/>
    <m/>
    <m/>
    <m/>
    <n v="43263.353472222225"/>
    <m/>
    <m/>
    <m/>
    <m/>
    <m/>
    <m/>
  </r>
  <r>
    <n v="227"/>
    <n v="4585"/>
    <x v="1"/>
    <s v="IMMEUBLE"/>
    <s v="maxime.durang@altitudeinfra.fr"/>
    <m/>
    <m/>
    <s v="NRO_014_228_SID_P1"/>
    <n v="33.97"/>
    <n v="76.959999999999994"/>
    <m/>
    <m/>
    <m/>
    <s v="NRO_014_228_SID (version VSO)"/>
    <s v="Lien vers plan"/>
    <n v="43311.638888888891"/>
    <m/>
    <m/>
    <m/>
    <n v="43263.353472222225"/>
    <m/>
    <m/>
    <m/>
    <m/>
    <m/>
    <m/>
  </r>
  <r>
    <n v="232"/>
    <n v="4560"/>
    <x v="1"/>
    <s v="IMMEUBLE"/>
    <s v="maxime.durang@altitudeinfra.fr"/>
    <m/>
    <m/>
    <s v="NRO_014_228_SID_P1"/>
    <n v="42.63"/>
    <n v="75.67"/>
    <m/>
    <m/>
    <m/>
    <s v="NRO_014_228_SID (version VSO)"/>
    <s v="Lien vers plan"/>
    <n v="43311.638888888891"/>
    <m/>
    <m/>
    <m/>
    <n v="43263.353472222225"/>
    <m/>
    <m/>
    <m/>
    <m/>
    <m/>
    <m/>
  </r>
  <r>
    <n v="226"/>
    <n v="4590"/>
    <x v="1"/>
    <s v="IMMEUBLE"/>
    <s v="maxime.durang@altitudeinfra.fr"/>
    <m/>
    <m/>
    <s v="NRO_014_228_SID_P1"/>
    <n v="33.19"/>
    <n v="77.5"/>
    <m/>
    <m/>
    <m/>
    <s v="NRO_014_228_SID (version VSO)"/>
    <s v="Lien vers plan"/>
    <n v="43311.638888888891"/>
    <m/>
    <m/>
    <m/>
    <n v="43263.353472222225"/>
    <m/>
    <m/>
    <m/>
    <m/>
    <m/>
    <m/>
  </r>
  <r>
    <n v="242"/>
    <n v="1555"/>
    <x v="1"/>
    <s v="IMMEUBLE"/>
    <s v="maxime.durang@altitudeinfra.fr"/>
    <m/>
    <m/>
    <s v="NRO_014_228_SID_P1"/>
    <n v="46.66"/>
    <n v="76.62"/>
    <m/>
    <m/>
    <m/>
    <s v="NRO_014_228_SID (version VSO)"/>
    <s v="Lien vers plan"/>
    <n v="43311.63958333333"/>
    <m/>
    <m/>
    <m/>
    <n v="43263.353472222225"/>
    <m/>
    <m/>
    <m/>
    <m/>
    <m/>
    <m/>
  </r>
  <r>
    <n v="241"/>
    <n v="2845"/>
    <x v="1"/>
    <s v="IMMEUBLE"/>
    <s v="maxime.durang@altitudeinfra.fr"/>
    <m/>
    <m/>
    <s v="NRO_014_228_SID_P1"/>
    <n v="59.29"/>
    <n v="55.12"/>
    <m/>
    <m/>
    <m/>
    <s v="NRO_014_228_SID (version VSO)"/>
    <s v="Lien vers plan"/>
    <n v="43311.63958333333"/>
    <m/>
    <m/>
    <m/>
    <n v="43263.353472222225"/>
    <m/>
    <m/>
    <m/>
    <m/>
    <m/>
    <m/>
  </r>
  <r>
    <n v="229"/>
    <n v="4575"/>
    <x v="1"/>
    <s v="IMMEUBLE"/>
    <s v="maxime.durang@altitudeinfra.fr"/>
    <m/>
    <m/>
    <s v="NRO_014_228_SID_P1"/>
    <n v="36.86"/>
    <n v="76.5"/>
    <m/>
    <m/>
    <m/>
    <s v="NRO_014_228_SID (version VSO)"/>
    <s v="Lien vers plan"/>
    <n v="43311.638888888891"/>
    <m/>
    <m/>
    <m/>
    <n v="43263.353472222225"/>
    <m/>
    <m/>
    <m/>
    <m/>
    <m/>
    <m/>
  </r>
  <r>
    <n v="390"/>
    <s v="SRO_54_014_228"/>
    <x v="2"/>
    <s v="SRO"/>
    <s v="msaikouk@nge.fr"/>
    <m/>
    <m/>
    <s v="NRO_014_228_SID_P1"/>
    <n v="47.93"/>
    <n v="71.05"/>
    <m/>
    <m/>
    <m/>
    <s v="NRO_014_228_SID (version VSO)"/>
    <s v="Lien vers plan"/>
    <n v="43311.64166666667"/>
    <n v="43261.74722222222"/>
    <n v="43354.367361111108"/>
    <m/>
    <n v="43354.367361111108"/>
    <s v="pc_sro"/>
    <s v="Not set: Scellement du cadre et dalle (AGA) - 2018-07-30"/>
    <s v="Not set: Fixation du SRO sur la dalle  (AGA) - 2018-07-30"/>
    <s v="Not set: Etiquetage du SRO (MDU) - 2018-07-30"/>
    <s v="Not set: Aspect extérieur du SRO (AGA) - 2018-07-30"/>
    <s v="Not set: Entrées de câbles et étanchéité (AGA) - 2018-07-30"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99">
  <r>
    <n v="1455"/>
    <s v="Élagage "/>
    <x v="0"/>
    <m/>
    <s v="romain.aubry@sogetrel.fr"/>
    <m/>
    <m/>
    <s v="NRO_014_228_SID_P1"/>
    <n v="81.84"/>
    <n v="49.96"/>
    <m/>
    <m/>
    <m/>
    <s v="NRO_014_228_SID (version VSO)"/>
    <s v="Lien vers plan"/>
    <n v="43370.388888888891"/>
    <m/>
    <m/>
    <m/>
    <n v="43354.366666666669"/>
    <s v="pc_support_aerien"/>
    <s v="Not set: Jonction aéro-souterraine (MDU) - 2018-09-27"/>
    <s v="Not set: Goulotte inférieure (MDU) - 2018-09-27"/>
    <s v="Not set: Goulotte superieure (MDU) - 2018-09-27"/>
    <s v="Not set: pose et fixation du PBO (MDU) - 2018-09-27"/>
    <s v="Not set: Etiquetage du poteau (MDU) - 2018-09-27"/>
  </r>
  <r>
    <n v="1452"/>
    <s v="L2T FT"/>
    <x v="1"/>
    <m/>
    <s v="maxime.durang@altitudeinfra.fr"/>
    <m/>
    <m/>
    <s v="NRO_014_228_SID_P1"/>
    <n v="27.84"/>
    <n v="77.62"/>
    <m/>
    <m/>
    <m/>
    <s v="NRO_014_228_SID (version VSO)"/>
    <s v="Lien vers plan"/>
    <n v="43368.470833333333"/>
    <n v="43368.47152777778"/>
    <n v="43368.47152777778"/>
    <m/>
    <n v="43368.47152777778"/>
    <s v="pc_chambre"/>
    <s v="Not set: Propreté extérieure (MDU) - 2018-09-25"/>
    <s v="Not set: Scellement du cadre imprpre (MDU) - 2018-09-25"/>
    <s v="Not set: Tampons (MDU) - 2018-09-25"/>
    <s v="Not set: Mise à la côte (MDU) - 2018-09-25"/>
    <s v="Not set: Masque de la chambre (MDU) - 2018-09-25"/>
  </r>
  <r>
    <n v="219"/>
    <n v="46905"/>
    <x v="0"/>
    <s v="Aérien"/>
    <s v="romain.aubry@sogetrel.fr"/>
    <m/>
    <m/>
    <s v="NRO_014_228_SID_P1"/>
    <n v="83.22"/>
    <n v="50.04"/>
    <m/>
    <m/>
    <m/>
    <s v="NRO_014_228_SID (version VSO)"/>
    <s v="Lien vers plan"/>
    <n v="43311.638888888891"/>
    <m/>
    <m/>
    <m/>
    <n v="43354.37222222222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215"/>
    <n v="46908"/>
    <x v="0"/>
    <s v="Aérien"/>
    <s v="maxime.durang@altitudeinfra.fr"/>
    <m/>
    <m/>
    <s v="NRO_014_228_SID_P1"/>
    <n v="76.010000000000005"/>
    <n v="50.37"/>
    <m/>
    <m/>
    <m/>
    <s v="NRO_014_228_SID (version VSO)"/>
    <s v="Lien vers plan"/>
    <n v="43311.638888888891"/>
    <n v="43494.464583333334"/>
    <m/>
    <m/>
    <n v="43494.465277777781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187"/>
    <s v="BT27"/>
    <x v="0"/>
    <s v="Aérien"/>
    <s v="msaikouk@nge.fr"/>
    <m/>
    <m/>
    <s v="NRO_014_228_SID_P1"/>
    <n v="73.959999999999994"/>
    <n v="6.53"/>
    <m/>
    <m/>
    <m/>
    <s v="NRO_014_228_SID (version VSO)"/>
    <s v="Lien vers plan"/>
    <n v="43311.638888888891"/>
    <n v="43370.464583333334"/>
    <n v="43262.730555555558"/>
    <m/>
    <n v="43262.730555555558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204"/>
    <n v="46924"/>
    <x v="0"/>
    <s v="Aérien"/>
    <s v="msaikouk@nge.fr"/>
    <m/>
    <m/>
    <s v="NRO_014_228_SID_P1"/>
    <n v="46.24"/>
    <n v="9.65"/>
    <m/>
    <m/>
    <m/>
    <s v="NRO_014_228_SID (version VSO)"/>
    <s v="Lien vers plan"/>
    <n v="43311.638888888891"/>
    <n v="43371.673611111109"/>
    <n v="43141.442361111112"/>
    <m/>
    <n v="43141.442361111112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MDU) - 2018-07-30"/>
  </r>
  <r>
    <n v="184"/>
    <s v="BT30"/>
    <x v="1"/>
    <s v="Aérien"/>
    <s v="msaikouk@nge.fr"/>
    <m/>
    <m/>
    <s v="NRO_014_228_SID_P1"/>
    <n v="64.819999999999993"/>
    <n v="5.91"/>
    <m/>
    <m/>
    <m/>
    <s v="NRO_014_228_SID (version VSO)"/>
    <s v="Lien vers plan"/>
    <n v="43311.638888888891"/>
    <n v="43370.464583333334"/>
    <n v="43262.730555555558"/>
    <m/>
    <n v="43262.730555555558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216"/>
    <n v="46908"/>
    <x v="2"/>
    <s v="Aérien"/>
    <s v="msaikouk@nge.fr"/>
    <m/>
    <m/>
    <s v="NRO_014_228_SID_P1"/>
    <n v="88.15"/>
    <n v="50.46"/>
    <m/>
    <m/>
    <m/>
    <s v="NRO_014_228_SID (version VSO)"/>
    <s v="Lien vers plan"/>
    <n v="43311.638888888891"/>
    <n v="43370.386111111111"/>
    <n v="43370.386111111111"/>
    <m/>
    <n v="43370.386111111111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186"/>
    <s v="BT28"/>
    <x v="1"/>
    <s v="Aérien"/>
    <s v="msaikouk@nge.fr"/>
    <m/>
    <m/>
    <s v="NRO_014_228_SID_P1"/>
    <n v="71.8"/>
    <n v="6.36"/>
    <m/>
    <m/>
    <m/>
    <s v="NRO_014_228_SID (version VSO)"/>
    <s v="Lien vers plan"/>
    <n v="43311.638888888891"/>
    <n v="43262.730555555558"/>
    <n v="43262.730555555558"/>
    <m/>
    <n v="43262.730555555558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208"/>
    <n v="46920"/>
    <x v="0"/>
    <s v="Aérien"/>
    <s v="msaikouk@nge.fr"/>
    <m/>
    <m/>
    <s v="NRO_014_228_SID_P1"/>
    <n v="43.54"/>
    <n v="8.74"/>
    <m/>
    <m/>
    <m/>
    <s v="NRO_014_228_SID (version VSO)"/>
    <s v="Lien vers plan"/>
    <n v="43311.638888888891"/>
    <n v="43370.46597222222"/>
    <n v="43262.729861111111"/>
    <m/>
    <n v="43262.729861111111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198"/>
    <n v="46932"/>
    <x v="0"/>
    <s v="Aérien"/>
    <s v="msaikouk@nge.fr"/>
    <m/>
    <m/>
    <s v="NRO_014_228_SID_P1"/>
    <n v="58.87"/>
    <n v="5.82"/>
    <m/>
    <m/>
    <m/>
    <s v="NRO_014_228_SID (version VSO)"/>
    <s v="Lien vers plan"/>
    <n v="43311.638888888891"/>
    <n v="43371.67083333333"/>
    <n v="43262.730555555558"/>
    <m/>
    <n v="43262.730555555558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MDU) - 2018-07-30"/>
  </r>
  <r>
    <n v="210"/>
    <n v="46913"/>
    <x v="2"/>
    <s v="Aérien"/>
    <s v="msaikouk@nge.fr"/>
    <m/>
    <m/>
    <s v="NRO_014_228_SID_P1"/>
    <n v="66.150000000000006"/>
    <n v="52.45"/>
    <m/>
    <m/>
    <m/>
    <s v="NRO_014_228_SID (version VSO)"/>
    <s v="Lien vers plan"/>
    <n v="43311.638888888891"/>
    <n v="43370.380555555559"/>
    <n v="43370.380555555559"/>
    <m/>
    <n v="43370.380555555559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201"/>
    <n v="46929"/>
    <x v="0"/>
    <s v="Aérien"/>
    <s v="msaikouk@nge.fr"/>
    <m/>
    <m/>
    <s v="NRO_014_228_SID_P1"/>
    <n v="50.21"/>
    <n v="6.49"/>
    <m/>
    <m/>
    <m/>
    <s v="NRO_014_228_SID (version VSO)"/>
    <s v="Lien vers plan"/>
    <n v="43311.638888888891"/>
    <n v="43371.672222222223"/>
    <n v="43262.731249999997"/>
    <m/>
    <n v="43262.731249999997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MDU) - 2018-07-30"/>
  </r>
  <r>
    <n v="218"/>
    <n v="46906"/>
    <x v="2"/>
    <s v="Aérien"/>
    <s v="msaikouk@nge.fr"/>
    <m/>
    <m/>
    <s v="NRO_014_228_SID_P1"/>
    <n v="80.7"/>
    <n v="49.88"/>
    <m/>
    <m/>
    <m/>
    <s v="NRO_014_228_SID (version VSO)"/>
    <s v="Lien vers plan"/>
    <n v="43311.638888888891"/>
    <n v="43370.382638888892"/>
    <n v="43370.382638888892"/>
    <m/>
    <n v="43370.382638888892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199"/>
    <n v="46931"/>
    <x v="0"/>
    <s v="Aérien"/>
    <s v="msaikouk@nge.fr"/>
    <m/>
    <m/>
    <s v="NRO_014_228_SID_P1"/>
    <n v="55.56"/>
    <n v="5.82"/>
    <m/>
    <m/>
    <m/>
    <s v="NRO_014_228_SID (version VSO)"/>
    <s v="Lien vers plan"/>
    <n v="43311.638888888891"/>
    <n v="43371.67083333333"/>
    <n v="43262.730555555558"/>
    <m/>
    <n v="43262.730555555558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MDU) - 2018-07-30"/>
  </r>
  <r>
    <n v="217"/>
    <n v="46907"/>
    <x v="2"/>
    <s v="Aérien"/>
    <s v="msaikouk@nge.fr"/>
    <m/>
    <m/>
    <s v="NRO_014_228_SID_P1"/>
    <n v="78.23"/>
    <n v="50.08"/>
    <m/>
    <m/>
    <m/>
    <s v="NRO_014_228_SID (version VSO)"/>
    <s v="Lien vers plan"/>
    <n v="43311.638888888891"/>
    <n v="43370.382638888892"/>
    <n v="43370.382638888892"/>
    <m/>
    <n v="43370.382638888892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197"/>
    <n v="46999"/>
    <x v="0"/>
    <s v="Aérien"/>
    <s v="msaikouk@nge.fr"/>
    <m/>
    <m/>
    <s v="NRO_014_228_SID_P1"/>
    <n v="39.869999999999997"/>
    <n v="8.24"/>
    <m/>
    <m/>
    <m/>
    <s v="NRO_014_228_SID (version VSO)"/>
    <s v="Lien vers plan"/>
    <n v="43311.638888888891"/>
    <n v="43370.46597222222"/>
    <n v="43262.729861111111"/>
    <m/>
    <n v="43262.729861111111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203"/>
    <n v="46925"/>
    <x v="0"/>
    <s v="Aérien"/>
    <s v="msaikouk@nge.fr"/>
    <m/>
    <m/>
    <s v="NRO_014_228_SID_P1"/>
    <n v="46.12"/>
    <n v="8.82"/>
    <m/>
    <m/>
    <m/>
    <s v="NRO_014_228_SID (version VSO)"/>
    <s v="Lien vers plan"/>
    <n v="43311.638888888891"/>
    <n v="43371.673611111109"/>
    <n v="43262.729861111111"/>
    <m/>
    <n v="43262.729861111111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MDU) - 2018-07-30"/>
  </r>
  <r>
    <n v="213"/>
    <n v="46910"/>
    <x v="2"/>
    <s v="Aérien"/>
    <s v="msaikouk@nge.fr"/>
    <m/>
    <m/>
    <s v="NRO_014_228_SID_P1"/>
    <n v="71.98"/>
    <n v="51.12"/>
    <m/>
    <m/>
    <m/>
    <s v="NRO_014_228_SID (version VSO)"/>
    <s v="Lien vers plan"/>
    <n v="43311.638888888891"/>
    <n v="43370.381249999999"/>
    <n v="43370.381249999999"/>
    <m/>
    <n v="43370.381249999999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209"/>
    <n v="46914"/>
    <x v="2"/>
    <s v="Aérien"/>
    <s v="msaikouk@nge.fr"/>
    <m/>
    <m/>
    <s v="NRO_014_228_SID_P1"/>
    <n v="63.92"/>
    <n v="52.66"/>
    <m/>
    <m/>
    <m/>
    <s v="NRO_014_228_SID (version VSO)"/>
    <s v="Lien vers plan"/>
    <n v="43311.638888888891"/>
    <n v="43370.379166666666"/>
    <n v="43370.379166666666"/>
    <m/>
    <n v="43370.379166666666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200"/>
    <n v="46930"/>
    <x v="0"/>
    <s v="Aérien"/>
    <s v="msaikouk@nge.fr"/>
    <m/>
    <m/>
    <s v="NRO_014_228_SID_P1"/>
    <n v="52.74"/>
    <n v="6.07"/>
    <m/>
    <m/>
    <m/>
    <s v="NRO_014_228_SID (version VSO)"/>
    <s v="Lien vers plan"/>
    <n v="43311.638888888891"/>
    <n v="43371.671527777777"/>
    <n v="43262.731249999997"/>
    <m/>
    <n v="43262.731249999997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MDU) - 2018-07-30"/>
  </r>
  <r>
    <n v="202"/>
    <n v="46928"/>
    <x v="0"/>
    <s v="Aérien"/>
    <s v="msaikouk@nge.fr"/>
    <m/>
    <m/>
    <s v="NRO_014_228_SID_P1"/>
    <n v="48.11"/>
    <n v="7.2"/>
    <m/>
    <m/>
    <m/>
    <s v="NRO_014_228_SID (version VSO)"/>
    <s v="Lien vers plan"/>
    <n v="43311.638888888891"/>
    <n v="43371.672222222223"/>
    <n v="43262.730555555558"/>
    <m/>
    <n v="43262.730555555558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MDU) - 2018-07-30"/>
  </r>
  <r>
    <n v="211"/>
    <n v="46912"/>
    <x v="2"/>
    <s v="Aérien"/>
    <s v="msaikouk@nge.fr"/>
    <m/>
    <m/>
    <s v="NRO_014_228_SID_P1"/>
    <n v="68.19"/>
    <n v="52.2"/>
    <m/>
    <m/>
    <m/>
    <s v="NRO_014_228_SID (version VSO)"/>
    <s v="Lien vers plan"/>
    <n v="43311.638888888891"/>
    <n v="43370.380555555559"/>
    <n v="43370.380555555559"/>
    <m/>
    <n v="43370.380555555559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214"/>
    <n v="46909"/>
    <x v="2"/>
    <s v="Aérien"/>
    <s v="msaikouk@nge.fr"/>
    <m/>
    <m/>
    <s v="NRO_014_228_SID_P1"/>
    <n v="73.48"/>
    <n v="50.71"/>
    <m/>
    <m/>
    <m/>
    <s v="NRO_014_228_SID (version VSO)"/>
    <s v="Lien vers plan"/>
    <n v="43311.638888888891"/>
    <n v="43370.381944444445"/>
    <n v="43370.381944444445"/>
    <m/>
    <n v="43370.381944444445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220"/>
    <n v="46904"/>
    <x v="0"/>
    <s v="Aérien"/>
    <s v="msaikouk@nge.fr"/>
    <m/>
    <m/>
    <s v="NRO_014_228_SID_P1"/>
    <n v="85.75"/>
    <n v="50.25"/>
    <m/>
    <m/>
    <m/>
    <s v="NRO_014_228_SID (version VSO)"/>
    <s v="Lien vers plan"/>
    <n v="43311.638888888891"/>
    <n v="43414.548611111109"/>
    <n v="43354.37222222222"/>
    <m/>
    <n v="43354.37222222222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185"/>
    <s v="BT29"/>
    <x v="1"/>
    <s v="Aérien"/>
    <s v="msaikouk@nge.fr"/>
    <m/>
    <m/>
    <s v="NRO_014_228_SID_P1"/>
    <n v="68.069999999999993"/>
    <n v="6.11"/>
    <m/>
    <m/>
    <m/>
    <s v="NRO_014_228_SID (version VSO)"/>
    <s v="Lien vers plan"/>
    <n v="43311.638888888891"/>
    <n v="43370.464583333334"/>
    <n v="43262.730555555558"/>
    <m/>
    <n v="43262.730555555558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183"/>
    <s v="BT31"/>
    <x v="0"/>
    <s v="Aérien"/>
    <s v="msaikouk@nge.fr"/>
    <m/>
    <m/>
    <s v="NRO_014_228_SID_P1"/>
    <n v="61.76"/>
    <n v="5.74"/>
    <m/>
    <m/>
    <m/>
    <s v="NRO_014_228_SID (version VSO)"/>
    <s v="Lien vers plan"/>
    <n v="43311.638888888891"/>
    <n v="43370.465277777781"/>
    <n v="43262.730555555558"/>
    <m/>
    <n v="43262.730555555558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212"/>
    <n v="46911"/>
    <x v="2"/>
    <s v="Aérien"/>
    <s v="msaikouk@nge.fr"/>
    <m/>
    <m/>
    <s v="NRO_014_228_SID_P1"/>
    <n v="70.05"/>
    <n v="51.71"/>
    <m/>
    <m/>
    <m/>
    <s v="NRO_014_228_SID (version VSO)"/>
    <s v="Lien vers plan"/>
    <n v="43311.638888888891"/>
    <n v="43370.381249999999"/>
    <n v="43370.381249999999"/>
    <m/>
    <n v="43370.381249999999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221"/>
    <n v="46902"/>
    <x v="2"/>
    <s v="Aérien"/>
    <s v="msaikouk@nge.fr"/>
    <m/>
    <m/>
    <s v="NRO_014_228_SID_P1"/>
    <n v="90.8"/>
    <n v="51"/>
    <m/>
    <m/>
    <m/>
    <s v="NRO_014_228_SID (version VSO)"/>
    <s v="Lien vers plan"/>
    <n v="43311.638888888891"/>
    <n v="43370.386805555558"/>
    <n v="43370.386805555558"/>
    <m/>
    <n v="43370.386805555558"/>
    <s v="pc_support aerien"/>
    <s v="Not set: Jonction aéro-souterraine (AGA) - 2018-07-30"/>
    <s v="Not set: Goulotte inférieure (AGA) - 2018-07-30"/>
    <s v="Not set: Goulotte superieure (AGA) - 2018-07-30"/>
    <s v="Not set: pose et fixation du PBO (AGA) - 2018-07-30"/>
    <s v="Not set: Etiquetage du poteau (AGA) - 2018-07-30"/>
  </r>
  <r>
    <n v="378"/>
    <n v="5"/>
    <x v="2"/>
    <s v="Chambre Losange"/>
    <s v="msaikouk@nge.fr"/>
    <n v="43343"/>
    <n v="43371"/>
    <s v="NRO_014_228_SID_P1"/>
    <n v="47.56"/>
    <n v="71.05"/>
    <m/>
    <m/>
    <m/>
    <s v="NRO_014_228_SID (version VSO)"/>
    <s v="Lien vers plan"/>
    <n v="43311.640277777777"/>
    <n v="43368.453472222223"/>
    <n v="43368.453472222223"/>
    <m/>
    <n v="43368.45347222222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71"/>
    <n v="46"/>
    <x v="0"/>
    <s v="Chambre Tiers"/>
    <s v="romain.aubry@sogetrel.fr"/>
    <m/>
    <m/>
    <s v="NRO_014_228_SID_P1"/>
    <n v="70.349999999999994"/>
    <n v="64.099999999999994"/>
    <m/>
    <m/>
    <m/>
    <s v="NRO_014_228_SID (version VSO)"/>
    <s v="Lien vers plan"/>
    <n v="43311.640277777777"/>
    <m/>
    <m/>
    <m/>
    <n v="43354.37013888888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51"/>
    <n v="1295"/>
    <x v="0"/>
    <s v="Chambre Tiers"/>
    <s v="romain.aubry@sogetrel.fr"/>
    <m/>
    <m/>
    <s v="NRO_014_228_SID_P1"/>
    <n v="65.3"/>
    <n v="63.14"/>
    <m/>
    <m/>
    <m/>
    <s v="NRO_014_228_SID (version VSO)"/>
    <s v="Lien vers plan"/>
    <n v="43311.63958333333"/>
    <m/>
    <m/>
    <m/>
    <n v="43445.69374999999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50"/>
    <n v="1297"/>
    <x v="0"/>
    <s v="Chambre Tiers"/>
    <s v="romain.aubry@sogetrel.fr"/>
    <m/>
    <m/>
    <s v="NRO_014_228_SID_P1"/>
    <n v="64.099999999999994"/>
    <n v="63.19"/>
    <m/>
    <m/>
    <m/>
    <s v="NRO_014_228_SID (version VSO)"/>
    <s v="Lien vers plan"/>
    <n v="43311.63958333333"/>
    <m/>
    <m/>
    <m/>
    <n v="43445.694444444445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38"/>
    <n v="649"/>
    <x v="0"/>
    <s v="Chambre Tiers"/>
    <s v="romain.aubry@sogetrel.fr"/>
    <m/>
    <m/>
    <s v="NRO_014_228_SID_P1"/>
    <n v="38.67"/>
    <n v="78.7"/>
    <m/>
    <m/>
    <m/>
    <s v="NRO_014_228_SID (version VSO)"/>
    <s v="Lien vers plan"/>
    <n v="43311.640277777777"/>
    <m/>
    <m/>
    <m/>
    <n v="43494.482638888891"/>
    <s v="pc_chambre"/>
    <s v="Not set: Propreté extérieure (AGA) - 2018-07-30"/>
    <s v="Not set: Scellement du cadre imprpre (AGA) - 2018-07-30"/>
    <s v="No: Tampons (MDU) - 2018-07-30"/>
    <s v="Not set: Mise à la côte (AGA) - 2018-07-30"/>
    <s v="Not set: Masque de la chambre (AGA) - 2018-07-30"/>
  </r>
  <r>
    <n v="301"/>
    <n v="859"/>
    <x v="2"/>
    <s v="Chambre Tiers"/>
    <s v="maxime.durang@altitudeinfra.fr"/>
    <m/>
    <m/>
    <s v="NRO_014_228_SID_P1"/>
    <n v="46.12"/>
    <n v="75.67"/>
    <m/>
    <m/>
    <m/>
    <s v="NRO_014_228_SID (version VSO)"/>
    <s v="Lien vers plan"/>
    <n v="43311.63958333333"/>
    <m/>
    <m/>
    <m/>
    <n v="43354.42638888888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00"/>
    <n v="860"/>
    <x v="2"/>
    <s v="Chambre Tiers"/>
    <s v="maxime.durang@altitudeinfra.fr"/>
    <m/>
    <m/>
    <s v="NRO_014_228_SID_P1"/>
    <n v="49.37"/>
    <n v="73.88"/>
    <m/>
    <m/>
    <m/>
    <s v="NRO_014_228_SID (version VSO)"/>
    <s v="Lien vers plan"/>
    <n v="43311.63958333333"/>
    <m/>
    <m/>
    <m/>
    <n v="43354.42638888888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63"/>
    <n v="67"/>
    <x v="2"/>
    <s v="Chambre Tiers"/>
    <s v="maxime.durang@altitudeinfra.fr"/>
    <m/>
    <m/>
    <s v="NRO_014_228_SID_P1"/>
    <n v="27.96"/>
    <n v="80.989999999999995"/>
    <m/>
    <m/>
    <m/>
    <s v="NRO_014_228_SID (version VSO)"/>
    <s v="Lien vers plan"/>
    <n v="43311.640277777777"/>
    <m/>
    <m/>
    <m/>
    <n v="43354.42638888888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99"/>
    <n v="861"/>
    <x v="2"/>
    <s v="Chambre Tiers"/>
    <s v="maxime.durang@altitudeinfra.fr"/>
    <m/>
    <m/>
    <s v="NRO_014_228_SID_P1"/>
    <n v="51.17"/>
    <n v="74.58"/>
    <m/>
    <m/>
    <m/>
    <s v="NRO_014_228_SID (version VSO)"/>
    <s v="Lien vers plan"/>
    <n v="43311.63958333333"/>
    <m/>
    <m/>
    <m/>
    <n v="43354.42638888888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70"/>
    <n v="50"/>
    <x v="2"/>
    <s v="Chambre Tiers"/>
    <s v="maxime.durang@altitudeinfra.fr"/>
    <m/>
    <m/>
    <s v="NRO_014_228_SID_P1"/>
    <n v="61.09"/>
    <n v="60.98"/>
    <m/>
    <m/>
    <m/>
    <s v="NRO_014_228_SID (version VSO)"/>
    <s v="Lien vers plan"/>
    <n v="43311.640277777777"/>
    <m/>
    <m/>
    <m/>
    <n v="43354.42638888888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33"/>
    <n v="654"/>
    <x v="2"/>
    <s v="Chambre Tiers"/>
    <s v="maxime.durang@altitudeinfra.fr"/>
    <m/>
    <m/>
    <s v="NRO_014_228_SID_P1"/>
    <n v="32.47"/>
    <n v="78.66"/>
    <m/>
    <m/>
    <m/>
    <s v="NRO_014_228_SID (version VSO)"/>
    <s v="Lien vers plan"/>
    <n v="43311.640277777777"/>
    <m/>
    <m/>
    <m/>
    <n v="43354.42638888888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02"/>
    <n v="858"/>
    <x v="2"/>
    <s v="Chambre Tiers"/>
    <s v="maxime.durang@altitudeinfra.fr"/>
    <m/>
    <m/>
    <s v="NRO_014_228_SID_P1"/>
    <n v="47.44"/>
    <n v="74.33"/>
    <m/>
    <m/>
    <m/>
    <s v="NRO_014_228_SID (version VSO)"/>
    <s v="Lien vers plan"/>
    <n v="43311.63958333333"/>
    <m/>
    <m/>
    <m/>
    <n v="43354.42638888888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1454"/>
    <s v="BPE non posée. Pas de F.A.C "/>
    <x v="1"/>
    <s v="Chambre Tiers"/>
    <s v="maxime.durang@altitudeinfra.fr"/>
    <m/>
    <m/>
    <s v="NRO_014_228_SID_P1"/>
    <n v="62.42"/>
    <n v="63.1"/>
    <m/>
    <m/>
    <m/>
    <s v="NRO_014_228_SID (version VSO)"/>
    <s v="Lien vers plan"/>
    <n v="43369.465277777781"/>
    <m/>
    <m/>
    <m/>
    <n v="43263.353472222225"/>
    <s v="pc_chambre"/>
    <s v="Not set: Propreté extérieure (MDU) - 2018-09-26"/>
    <s v="Not set: Scellement du cadre imprpre (MDU) - 2018-09-26"/>
    <s v="Not set: Tampons (MDU) - 2018-09-26"/>
    <s v="Not set: Mise à la côte (MDU) - 2018-09-26"/>
    <s v="Not set: Masque de la chambre (MDU) - 2018-09-26"/>
  </r>
  <r>
    <n v="293"/>
    <n v="869"/>
    <x v="0"/>
    <s v="Chambre Tiers"/>
    <s v="maxime.durang@altitudeinfra.fr"/>
    <m/>
    <m/>
    <s v="NRO_014_228_SID_P1"/>
    <n v="59.83"/>
    <n v="68.97"/>
    <m/>
    <m/>
    <m/>
    <s v="NRO_014_228_SID (version VSO)"/>
    <s v="Lien vers plan"/>
    <n v="43311.63958333333"/>
    <n v="43494.476388888892"/>
    <m/>
    <m/>
    <n v="43494.47638888889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06"/>
    <n v="834"/>
    <x v="0"/>
    <s v="Chambre Tiers"/>
    <s v="maxime.durang@altitudeinfra.fr"/>
    <m/>
    <m/>
    <s v="NRO_014_228_SID_P1"/>
    <n v="59.11"/>
    <n v="80.319999999999993"/>
    <m/>
    <m/>
    <m/>
    <s v="NRO_014_228_SID (version VSO)"/>
    <s v="Lien vers plan"/>
    <n v="43311.63958333333"/>
    <n v="43494.477777777778"/>
    <m/>
    <m/>
    <n v="43494.47777777777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78"/>
    <n v="894"/>
    <x v="0"/>
    <s v="Chambre Tiers"/>
    <s v="maxime.durang@altitudeinfra.fr"/>
    <m/>
    <m/>
    <s v="NRO_014_228_SID_P1"/>
    <n v="50.57"/>
    <n v="34.979999999999997"/>
    <m/>
    <m/>
    <m/>
    <s v="NRO_014_228_SID (version VSO)"/>
    <s v="Lien vers plan"/>
    <n v="43311.63958333333"/>
    <n v="43494.438888888886"/>
    <n v="43495.404861111114"/>
    <m/>
    <n v="43495.404861111114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11"/>
    <n v="688"/>
    <x v="1"/>
    <s v="Chambre Tiers"/>
    <s v="maxime.durang@altitudeinfra.fr"/>
    <m/>
    <m/>
    <s v="NRO_014_228_SID_P1"/>
    <n v="43.84"/>
    <n v="75.5"/>
    <m/>
    <m/>
    <m/>
    <s v="NRO_014_228_SID (version VSO)"/>
    <s v="Lien vers plan"/>
    <n v="43311.63958333333"/>
    <n v="43413.654166666667"/>
    <n v="43448.432638888888"/>
    <m/>
    <n v="43448.43263888888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64"/>
    <n v="61"/>
    <x v="1"/>
    <s v="Chambre Tiers"/>
    <s v="msaikouk@nge.fr"/>
    <m/>
    <m/>
    <s v="NRO_014_228_SID_P1"/>
    <n v="24.89"/>
    <n v="77.540000000000006"/>
    <m/>
    <m/>
    <m/>
    <s v="NRO_014_228_SID (version VSO)"/>
    <s v="Lien vers plan"/>
    <n v="43311.640277777777"/>
    <n v="43413.640972222223"/>
    <n v="43368.474305555559"/>
    <m/>
    <n v="43368.47430555555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47"/>
    <n v="639"/>
    <x v="0"/>
    <s v="Chambre Tiers"/>
    <s v="msaikouk@nge.fr"/>
    <m/>
    <m/>
    <s v="NRO_014_228_SID_P1"/>
    <n v="34.76"/>
    <n v="85.11"/>
    <m/>
    <m/>
    <m/>
    <s v="NRO_014_228_SID (version VSO)"/>
    <s v="Lien vers plan"/>
    <n v="43311.640277777777"/>
    <n v="43368.601388888892"/>
    <n v="43368.601388888892"/>
    <m/>
    <n v="43368.60138888889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12"/>
    <n v="687"/>
    <x v="2"/>
    <s v="Chambre Tiers"/>
    <s v="msaikouk@nge.fr"/>
    <m/>
    <m/>
    <s v="NRO_014_228_SID_P1"/>
    <n v="40.53"/>
    <n v="77.91"/>
    <m/>
    <m/>
    <m/>
    <s v="NRO_014_228_SID (version VSO)"/>
    <s v="Lien vers plan"/>
    <n v="43311.63958333333"/>
    <n v="43368.583333333336"/>
    <n v="43368.583333333336"/>
    <m/>
    <n v="43368.583333333336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74"/>
    <n v="932"/>
    <x v="0"/>
    <s v="Chambre Tiers"/>
    <s v="msaikouk@nge.fr"/>
    <m/>
    <m/>
    <s v="NRO_014_228_SID_P1"/>
    <n v="76.489999999999995"/>
    <n v="67.510000000000005"/>
    <m/>
    <m/>
    <m/>
    <s v="NRO_014_228_SID (version VSO)"/>
    <s v="Lien vers plan"/>
    <n v="43311.63958333333"/>
    <n v="43371.595833333333"/>
    <n v="43141.448611111111"/>
    <m/>
    <n v="43141.44861111111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59"/>
    <n v="625"/>
    <x v="1"/>
    <s v="Chambre Tiers"/>
    <s v="msaikouk@nge.fr"/>
    <m/>
    <m/>
    <s v="NRO_014_228_SID_P1"/>
    <n v="34.28"/>
    <n v="94.43"/>
    <m/>
    <m/>
    <m/>
    <s v="NRO_014_228_SID (version VSO)"/>
    <s v="Lien vers plan"/>
    <n v="43311.640277777777"/>
    <n v="43382.728472222225"/>
    <n v="43368.613194444442"/>
    <m/>
    <n v="43368.61319444444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57"/>
    <n v="627"/>
    <x v="1"/>
    <s v="Chambre Tiers"/>
    <s v="msaikouk@nge.fr"/>
    <m/>
    <m/>
    <s v="NRO_014_228_SID_P1"/>
    <n v="40.17"/>
    <n v="93.76"/>
    <m/>
    <m/>
    <m/>
    <s v="NRO_014_228_SID (version VSO)"/>
    <s v="Lien vers plan"/>
    <n v="43311.640277777777"/>
    <n v="43382.728472222225"/>
    <n v="43368.611805555556"/>
    <m/>
    <n v="43368.611805555556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84"/>
    <n v="883"/>
    <x v="1"/>
    <s v="Chambre Tiers"/>
    <s v="msaikouk@nge.fr"/>
    <m/>
    <m/>
    <s v="NRO_014_228_SID_P1"/>
    <n v="56.95"/>
    <n v="59.82"/>
    <m/>
    <m/>
    <m/>
    <s v="NRO_014_228_SID (version VSO)"/>
    <s v="Lien vers plan"/>
    <n v="43311.63958333333"/>
    <n v="43382.584027777775"/>
    <n v="43370.508333333331"/>
    <m/>
    <n v="43370.50833333333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83"/>
    <n v="0"/>
    <x v="1"/>
    <s v="Chambre Tiers"/>
    <s v="msaikouk@nge.fr"/>
    <m/>
    <m/>
    <s v="NRO_014_228_SID_P1"/>
    <n v="81.42"/>
    <n v="76.41"/>
    <m/>
    <m/>
    <m/>
    <s v="NRO_014_228_SID (version VSO)"/>
    <s v="Lien vers plan"/>
    <n v="43311.640277777777"/>
    <n v="43382.734722222223"/>
    <n v="43370.363194444442"/>
    <m/>
    <n v="43370.36319444444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04"/>
    <n v="856"/>
    <x v="1"/>
    <s v="Chambre Tiers"/>
    <s v="msaikouk@nge.fr"/>
    <m/>
    <m/>
    <s v="NRO_014_228_SID_P1"/>
    <n v="45.64"/>
    <n v="73.84"/>
    <m/>
    <m/>
    <m/>
    <s v="NRO_014_228_SID (version VSO)"/>
    <s v="Lien vers plan"/>
    <n v="43311.63958333333"/>
    <n v="43413.654166666667"/>
    <n v="43368.584722222222"/>
    <m/>
    <n v="43368.58472222222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94"/>
    <n v="868"/>
    <x v="1"/>
    <s v="Chambre Tiers"/>
    <s v="msaikouk@nge.fr"/>
    <m/>
    <m/>
    <s v="NRO_014_228_SID_P1"/>
    <n v="58.09"/>
    <n v="68.680000000000007"/>
    <m/>
    <m/>
    <m/>
    <s v="NRO_014_228_SID (version VSO)"/>
    <s v="Lien vers plan"/>
    <n v="43311.63958333333"/>
    <n v="43382.740277777775"/>
    <n v="43369.4375"/>
    <m/>
    <n v="43369.4375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66"/>
    <n v="953"/>
    <x v="1"/>
    <s v="Chambre Tiers"/>
    <s v="msaikouk@nge.fr"/>
    <m/>
    <m/>
    <s v="NRO_014_228_SID_P1"/>
    <n v="78.83"/>
    <n v="65.89"/>
    <m/>
    <m/>
    <m/>
    <s v="NRO_014_228_SID (version VSO)"/>
    <s v="Lien vers plan"/>
    <n v="43311.63958333333"/>
    <n v="43382.738888888889"/>
    <n v="43369.445138888892"/>
    <m/>
    <n v="43369.44513888889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67"/>
    <n v="55"/>
    <x v="1"/>
    <s v="Chambre Tiers"/>
    <s v="msaikouk@nge.fr"/>
    <m/>
    <m/>
    <s v="NRO_014_228_SID_P1"/>
    <n v="73.599999999999994"/>
    <n v="73.63"/>
    <m/>
    <m/>
    <m/>
    <s v="NRO_014_228_SID (version VSO)"/>
    <s v="Lien vers plan"/>
    <n v="43311.640277777777"/>
    <n v="43382.734027777777"/>
    <n v="43370.35833333333"/>
    <m/>
    <n v="43370.3583333333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72"/>
    <n v="934"/>
    <x v="0"/>
    <s v="Chambre Tiers"/>
    <s v="msaikouk@nge.fr"/>
    <m/>
    <m/>
    <s v="NRO_014_228_SID_P1"/>
    <n v="82.26"/>
    <n v="71.13"/>
    <m/>
    <m/>
    <m/>
    <s v="NRO_014_228_SID (version VSO)"/>
    <s v="Lien vers plan"/>
    <n v="43311.63958333333"/>
    <n v="43371.587500000001"/>
    <n v="43141.448611111111"/>
    <m/>
    <n v="43141.44861111111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54"/>
    <n v="1245"/>
    <x v="1"/>
    <s v="Chambre Tiers"/>
    <s v="msaikouk@nge.fr"/>
    <m/>
    <m/>
    <s v="NRO_014_228_SID_P1"/>
    <n v="64.22"/>
    <n v="54.37"/>
    <m/>
    <m/>
    <m/>
    <s v="NRO_014_228_SID (version VSO)"/>
    <s v="Lien vers plan"/>
    <n v="43311.63958333333"/>
    <n v="43382.581250000003"/>
    <n v="43370.393750000003"/>
    <m/>
    <n v="43370.39375000000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62"/>
    <n v="957"/>
    <x v="1"/>
    <s v="Chambre Tiers"/>
    <s v="msaikouk@nge.fr"/>
    <m/>
    <m/>
    <s v="NRO_014_228_SID_P1"/>
    <n v="85.51"/>
    <n v="66.22"/>
    <m/>
    <m/>
    <m/>
    <s v="NRO_014_228_SID (version VSO)"/>
    <s v="Lien vers plan"/>
    <n v="43311.63958333333"/>
    <n v="43382.738888888889"/>
    <n v="43369.450694444444"/>
    <m/>
    <n v="43369.450694444444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50"/>
    <n v="636"/>
    <x v="1"/>
    <s v="Chambre Tiers"/>
    <s v="msaikouk@nge.fr"/>
    <m/>
    <m/>
    <s v="NRO_014_228_SID_P1"/>
    <n v="35.36"/>
    <n v="83.9"/>
    <m/>
    <m/>
    <m/>
    <s v="NRO_014_228_SID (version VSO)"/>
    <s v="Lien vers plan"/>
    <n v="43311.640277777777"/>
    <n v="43382.731944444444"/>
    <n v="43368.598611111112"/>
    <m/>
    <n v="43368.59861111111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52"/>
    <n v="633"/>
    <x v="0"/>
    <s v="Chambre Tiers"/>
    <s v="msaikouk@nge.fr"/>
    <m/>
    <m/>
    <s v="NRO_014_228_SID_P1"/>
    <n v="35.840000000000003"/>
    <n v="88.56"/>
    <m/>
    <m/>
    <m/>
    <s v="NRO_014_228_SID (version VSO)"/>
    <s v="Lien vers plan"/>
    <n v="43311.640277777777"/>
    <n v="43363.663888888892"/>
    <n v="43368.604861111111"/>
    <m/>
    <n v="43368.60486111111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88"/>
    <n v="0"/>
    <x v="1"/>
    <s v="Chambre Tiers"/>
    <s v="msaikouk@nge.fr"/>
    <m/>
    <m/>
    <s v="NRO_014_228_SID_P1"/>
    <n v="75.650000000000006"/>
    <n v="79.2"/>
    <m/>
    <m/>
    <m/>
    <s v="NRO_014_228_SID (version VSO)"/>
    <s v="Lien vers plan"/>
    <n v="43311.640277777777"/>
    <n v="43382.734722222223"/>
    <n v="43370.368750000001"/>
    <m/>
    <n v="43370.36875000000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82"/>
    <n v="886"/>
    <x v="2"/>
    <s v="Chambre Tiers"/>
    <s v="msaikouk@nge.fr"/>
    <m/>
    <m/>
    <s v="NRO_014_228_SID_P1"/>
    <n v="71.739999999999995"/>
    <n v="66.72"/>
    <m/>
    <m/>
    <m/>
    <s v="NRO_014_228_SID (version VSO)"/>
    <s v="Lien vers plan"/>
    <n v="43311.63958333333"/>
    <n v="43371.604166666664"/>
    <n v="43262.731944444444"/>
    <m/>
    <n v="43262.731944444444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46"/>
    <n v="1428"/>
    <x v="0"/>
    <s v="Chambre Tiers"/>
    <s v="msaikouk@nge.fr"/>
    <m/>
    <m/>
    <s v="NRO_014_228_SID_P1"/>
    <n v="29.22"/>
    <n v="72.59"/>
    <m/>
    <m/>
    <m/>
    <s v="NRO_014_228_SID (version VSO)"/>
    <s v="Lien vers plan"/>
    <n v="43311.63958333333"/>
    <n v="43370.779861111114"/>
    <n v="43262.732638888891"/>
    <m/>
    <n v="43262.73263888889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44"/>
    <n v="643"/>
    <x v="0"/>
    <s v="Chambre Tiers"/>
    <s v="msaikouk@nge.fr"/>
    <m/>
    <m/>
    <s v="NRO_014_228_SID_P1"/>
    <n v="44.5"/>
    <n v="93.26"/>
    <m/>
    <m/>
    <m/>
    <s v="NRO_014_228_SID (version VSO)"/>
    <s v="Lien vers plan"/>
    <n v="43311.640277777777"/>
    <n v="43363.663888888892"/>
    <n v="43368.609722222223"/>
    <m/>
    <n v="43368.60972222222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65"/>
    <n v="57"/>
    <x v="1"/>
    <s v="Chambre Tiers"/>
    <s v="msaikouk@nge.fr"/>
    <m/>
    <m/>
    <s v="NRO_014_228_SID_P1"/>
    <n v="79.31"/>
    <n v="80.91"/>
    <m/>
    <m/>
    <m/>
    <s v="NRO_014_228_SID (version VSO)"/>
    <s v="Lien vers plan"/>
    <n v="43311.640277777777"/>
    <n v="43382.734722222223"/>
    <n v="43370.370833333334"/>
    <m/>
    <n v="43370.370833333334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77"/>
    <n v="40"/>
    <x v="0"/>
    <s v="Chambre Tiers"/>
    <s v="msaikouk@nge.fr"/>
    <m/>
    <m/>
    <s v="NRO_014_228_SID_P1"/>
    <n v="69.75"/>
    <n v="54.95"/>
    <m/>
    <m/>
    <m/>
    <s v="NRO_014_228_SID (version VSO)"/>
    <s v="Lien vers plan"/>
    <n v="43311.640277777777"/>
    <n v="43370.395138888889"/>
    <n v="43370.395138888889"/>
    <m/>
    <n v="43370.39513888888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79"/>
    <n v="892"/>
    <x v="0"/>
    <s v="Chambre Tiers"/>
    <s v="msaikouk@nge.fr"/>
    <m/>
    <m/>
    <s v="NRO_014_228_SID_P1"/>
    <n v="54.24"/>
    <n v="47.34"/>
    <m/>
    <m/>
    <m/>
    <s v="NRO_014_228_SID (version VSO)"/>
    <s v="Lien vers plan"/>
    <n v="43311.63958333333"/>
    <n v="43370.460416666669"/>
    <n v="43370.487500000003"/>
    <m/>
    <n v="43370.48750000000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69"/>
    <n v="937"/>
    <x v="0"/>
    <s v="Chambre Tiers"/>
    <s v="msaikouk@nge.fr"/>
    <m/>
    <m/>
    <s v="NRO_014_228_SID_P1"/>
    <n v="76.19"/>
    <n v="68.97"/>
    <m/>
    <m/>
    <m/>
    <s v="NRO_014_228_SID (version VSO)"/>
    <s v="Lien vers plan"/>
    <n v="43311.63958333333"/>
    <n v="43110.489583333336"/>
    <n v="43141.449305555558"/>
    <m/>
    <n v="43141.44930555555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14"/>
    <n v="685"/>
    <x v="1"/>
    <s v="Chambre Tiers"/>
    <s v="msaikouk@nge.fr"/>
    <m/>
    <m/>
    <s v="NRO_014_228_SID_P1"/>
    <n v="25.86"/>
    <n v="77.12"/>
    <m/>
    <m/>
    <m/>
    <s v="NRO_014_228_SID (version VSO)"/>
    <s v="Lien vers plan"/>
    <n v="43311.63958333333"/>
    <n v="43413.640972222223"/>
    <n v="43368.472222222219"/>
    <m/>
    <n v="43368.47222222221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09"/>
    <n v="829"/>
    <x v="1"/>
    <s v="Chambre Tiers"/>
    <s v="msaikouk@nge.fr"/>
    <m/>
    <m/>
    <s v="NRO_014_228_SID_P1"/>
    <n v="46.3"/>
    <n v="82.36"/>
    <m/>
    <m/>
    <m/>
    <s v="NRO_014_228_SID (version VSO)"/>
    <s v="Lien vers plan"/>
    <n v="43311.63958333333"/>
    <n v="43382.732638888891"/>
    <n v="43368.580555555556"/>
    <m/>
    <n v="43368.580555555556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88"/>
    <n v="874"/>
    <x v="1"/>
    <s v="Chambre Tiers"/>
    <s v="msaikouk@nge.fr"/>
    <m/>
    <m/>
    <s v="NRO_014_228_SID_P1"/>
    <n v="73.42"/>
    <n v="64.180000000000007"/>
    <m/>
    <m/>
    <m/>
    <s v="NRO_014_228_SID (version VSO)"/>
    <s v="Lien vers plan"/>
    <n v="43311.63958333333"/>
    <n v="43168.479166666664"/>
    <n v="43290.473611111112"/>
    <m/>
    <n v="43290.473611111112"/>
    <s v="pc_chambre"/>
    <s v="Not set: Propreté extérieure (AGA) - 2018-07-30"/>
    <s v="Not set: Scellement du cadre imprpre (MDU) - 2018-07-30"/>
    <s v="Not set: Tampons (AGA) - 2018-07-30"/>
    <s v="Not set: Mise à la côte (AGA) - 2018-07-30"/>
    <s v="Not set: Masque de la chambre (AGA) - 2018-07-30"/>
  </r>
  <r>
    <n v="331"/>
    <n v="663"/>
    <x v="1"/>
    <s v="Chambre Tiers"/>
    <s v="msaikouk@nge.fr"/>
    <m/>
    <m/>
    <s v="NRO_014_228_SID_P1"/>
    <n v="19.84"/>
    <n v="91.1"/>
    <m/>
    <m/>
    <m/>
    <s v="NRO_014_228_SID (version VSO)"/>
    <s v="Lien vers plan"/>
    <n v="43311.640277777777"/>
    <n v="43382.729861111111"/>
    <n v="43368.488194444442"/>
    <m/>
    <n v="43368.48888888888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20"/>
    <n v="677"/>
    <x v="1"/>
    <s v="Chambre Tiers"/>
    <s v="msaikouk@nge.fr"/>
    <m/>
    <m/>
    <s v="NRO_014_228_SID_P1"/>
    <n v="43.96"/>
    <n v="78.16"/>
    <m/>
    <m/>
    <m/>
    <s v="NRO_014_228_SID (version VSO)"/>
    <s v="Lien vers plan"/>
    <n v="43311.640277777777"/>
    <n v="43382.732638888891"/>
    <n v="43368.578472222223"/>
    <m/>
    <n v="43368.57847222222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62"/>
    <n v="70"/>
    <x v="0"/>
    <s v="Chambre Tiers"/>
    <s v="msaikouk@nge.fr"/>
    <m/>
    <m/>
    <s v="NRO_014_228_SID_P1"/>
    <n v="43.24"/>
    <n v="93.39"/>
    <m/>
    <m/>
    <m/>
    <s v="NRO_014_228_SID (version VSO)"/>
    <s v="Lien vers plan"/>
    <n v="43311.640277777777"/>
    <n v="43353.704861111109"/>
    <n v="43353.738888888889"/>
    <m/>
    <n v="43353.73888888888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19"/>
    <n v="679"/>
    <x v="1"/>
    <s v="Chambre Tiers"/>
    <s v="msaikouk@nge.fr"/>
    <m/>
    <m/>
    <s v="NRO_014_228_SID_P1"/>
    <n v="41.97"/>
    <n v="71.34"/>
    <m/>
    <m/>
    <m/>
    <s v="NRO_014_228_SID (version VSO)"/>
    <s v="Lien vers plan"/>
    <n v="43311.640277777777"/>
    <n v="43382.741666666669"/>
    <n v="43368.460416666669"/>
    <m/>
    <n v="43368.46041666666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85"/>
    <n v="878"/>
    <x v="1"/>
    <s v="Chambre Tiers"/>
    <s v="msaikouk@nge.fr"/>
    <m/>
    <m/>
    <s v="NRO_014_228_SID_P1"/>
    <n v="71.38"/>
    <n v="61.23"/>
    <m/>
    <m/>
    <m/>
    <s v="NRO_014_228_SID (version VSO)"/>
    <s v="Lien vers plan"/>
    <n v="43311.63958333333"/>
    <n v="43382.586805555555"/>
    <n v="43369.463194444441"/>
    <m/>
    <n v="43369.46319444444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71"/>
    <n v="935"/>
    <x v="1"/>
    <s v="Chambre Tiers"/>
    <s v="msaikouk@nge.fr"/>
    <m/>
    <m/>
    <s v="NRO_014_228_SID_P1"/>
    <n v="79.680000000000007"/>
    <n v="71.459999999999994"/>
    <m/>
    <m/>
    <m/>
    <s v="NRO_014_228_SID (version VSO)"/>
    <s v="Lien vers plan"/>
    <n v="43311.63958333333"/>
    <n v="43382.736805555556"/>
    <n v="43370.354861111111"/>
    <m/>
    <n v="43370.35486111111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23"/>
    <n v="673"/>
    <x v="2"/>
    <s v="Chambre Tiers"/>
    <s v="msaikouk@nge.fr"/>
    <m/>
    <m/>
    <s v="NRO_014_228_SID_P1"/>
    <n v="25.2"/>
    <n v="80.069999999999993"/>
    <m/>
    <m/>
    <m/>
    <s v="NRO_014_228_SID (version VSO)"/>
    <s v="Lien vers plan"/>
    <n v="43311.640277777777"/>
    <n v="43397.818749999999"/>
    <n v="43262.73333333333"/>
    <m/>
    <n v="43262.7333333333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56"/>
    <n v="1243"/>
    <x v="1"/>
    <s v="Chambre Tiers"/>
    <s v="msaikouk@nge.fr"/>
    <m/>
    <m/>
    <s v="NRO_014_228_SID_P1"/>
    <n v="57.07"/>
    <n v="56.61"/>
    <m/>
    <m/>
    <m/>
    <s v="NRO_014_228_SID (version VSO)"/>
    <s v="Lien vers plan"/>
    <n v="43311.63958333333"/>
    <n v="43382.581944444442"/>
    <n v="43370.506249999999"/>
    <m/>
    <n v="43370.50624999999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86"/>
    <n v="877"/>
    <x v="1"/>
    <s v="Chambre Tiers"/>
    <s v="msaikouk@nge.fr"/>
    <m/>
    <m/>
    <s v="NRO_014_228_SID_P1"/>
    <n v="69.27"/>
    <n v="63.27"/>
    <m/>
    <m/>
    <m/>
    <s v="NRO_014_228_SID (version VSO)"/>
    <s v="Lien vers plan"/>
    <n v="43311.63958333333"/>
    <n v="43168.481944444444"/>
    <n v="43290.473611111112"/>
    <m/>
    <n v="43290.47361111111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84"/>
    <n v="0"/>
    <x v="1"/>
    <s v="Chambre Tiers"/>
    <s v="msaikouk@nge.fr"/>
    <m/>
    <m/>
    <s v="NRO_014_228_SID_P1"/>
    <n v="84.19"/>
    <n v="75.92"/>
    <m/>
    <m/>
    <m/>
    <s v="NRO_014_228_SID (version VSO)"/>
    <s v="Lien vers plan"/>
    <n v="43311.640277777777"/>
    <n v="43382.734722222223"/>
    <n v="43370.362500000003"/>
    <m/>
    <n v="43370.36250000000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13"/>
    <n v="686"/>
    <x v="0"/>
    <s v="Chambre Tiers"/>
    <s v="msaikouk@nge.fr"/>
    <m/>
    <m/>
    <s v="NRO_014_228_SID_P1"/>
    <n v="28.74"/>
    <n v="77.790000000000006"/>
    <m/>
    <m/>
    <m/>
    <s v="NRO_014_228_SID (version VSO)"/>
    <s v="Lien vers plan"/>
    <n v="43311.63958333333"/>
    <n v="43353.70208333333"/>
    <n v="43262.73333333333"/>
    <m/>
    <n v="43262.7333333333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96"/>
    <n v="865"/>
    <x v="1"/>
    <s v="Chambre Tiers"/>
    <s v="msaikouk@nge.fr"/>
    <m/>
    <m/>
    <s v="NRO_014_228_SID_P1"/>
    <n v="47.08"/>
    <n v="70.010000000000005"/>
    <m/>
    <m/>
    <m/>
    <s v="NRO_014_228_SID (version VSO)"/>
    <s v="Lien vers plan"/>
    <n v="43311.63958333333"/>
    <n v="43382.741666666669"/>
    <n v="43368.456250000003"/>
    <m/>
    <n v="43368.45625000000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79"/>
    <n v="0"/>
    <x v="2"/>
    <s v="Chambre Tiers"/>
    <s v="msaikouk@nge.fr"/>
    <m/>
    <m/>
    <s v="NRO_014_228_SID_P1"/>
    <n v="79.680000000000007"/>
    <n v="74.08"/>
    <m/>
    <m/>
    <m/>
    <s v="NRO_014_228_SID (version VSO)"/>
    <s v="Lien vers plan"/>
    <n v="43311.640277777777"/>
    <n v="43370.36041666667"/>
    <n v="43370.36041666667"/>
    <m/>
    <n v="43370.36041666667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66"/>
    <n v="56"/>
    <x v="1"/>
    <s v="Chambre Tiers"/>
    <s v="msaikouk@nge.fr"/>
    <m/>
    <m/>
    <s v="NRO_014_228_SID_P1"/>
    <n v="80.819999999999993"/>
    <n v="78.62"/>
    <m/>
    <m/>
    <m/>
    <s v="NRO_014_228_SID (version VSO)"/>
    <s v="Lien vers plan"/>
    <n v="43311.640277777777"/>
    <n v="43382.734722222223"/>
    <n v="43370.367361111108"/>
    <m/>
    <n v="43370.36736111110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68"/>
    <n v="54"/>
    <x v="2"/>
    <s v="Chambre Tiers"/>
    <s v="msaikouk@nge.fr"/>
    <m/>
    <m/>
    <s v="NRO_014_228_SID_P1"/>
    <n v="69.510000000000005"/>
    <n v="67.180000000000007"/>
    <m/>
    <m/>
    <m/>
    <s v="NRO_014_228_SID (version VSO)"/>
    <s v="Lien vers plan"/>
    <n v="43311.640277777777"/>
    <n v="43397.820138888892"/>
    <n v="43262.731249999997"/>
    <m/>
    <n v="43262.731249999997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61"/>
    <n v="71"/>
    <x v="0"/>
    <s v="Chambre Tiers"/>
    <s v="msaikouk@nge.fr"/>
    <m/>
    <m/>
    <s v="NRO_014_228_SID_P1"/>
    <n v="47.93"/>
    <n v="70.72"/>
    <m/>
    <m/>
    <m/>
    <s v="NRO_014_228_SID (version VSO)"/>
    <s v="Lien vers plan"/>
    <n v="43311.640277777777"/>
    <n v="43261.740277777775"/>
    <n v="43262.731944444444"/>
    <m/>
    <n v="43262.731944444444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24"/>
    <n v="671"/>
    <x v="0"/>
    <s v="Chambre Tiers"/>
    <s v="msaikouk@nge.fr"/>
    <m/>
    <m/>
    <s v="NRO_014_228_SID_P1"/>
    <n v="25.56"/>
    <n v="82.49"/>
    <m/>
    <m/>
    <m/>
    <s v="NRO_014_228_SID (version VSO)"/>
    <s v="Lien vers plan"/>
    <n v="43311.640277777777"/>
    <n v="43363.661111111112"/>
    <n v="43368.480555555558"/>
    <m/>
    <n v="43368.48055555555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56"/>
    <n v="629"/>
    <x v="1"/>
    <s v="Chambre Tiers"/>
    <s v="msaikouk@nge.fr"/>
    <m/>
    <m/>
    <s v="NRO_014_228_SID_P1"/>
    <n v="41.01"/>
    <n v="94.22"/>
    <m/>
    <m/>
    <m/>
    <s v="NRO_014_228_SID (version VSO)"/>
    <s v="Lien vers plan"/>
    <n v="43311.640277777777"/>
    <n v="43382.728472222225"/>
    <n v="43368.611111111109"/>
    <m/>
    <n v="43368.61111111110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91"/>
    <n v="871"/>
    <x v="1"/>
    <s v="Chambre Tiers"/>
    <s v="msaikouk@nge.fr"/>
    <m/>
    <m/>
    <s v="NRO_014_228_SID_P1"/>
    <n v="67.17"/>
    <n v="68.010000000000005"/>
    <m/>
    <m/>
    <m/>
    <s v="NRO_014_228_SID (version VSO)"/>
    <s v="Lien vers plan"/>
    <n v="43311.63958333333"/>
    <n v="43382.741666666669"/>
    <n v="43369.44027777778"/>
    <m/>
    <n v="43369.4402777777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75"/>
    <n v="919"/>
    <x v="0"/>
    <s v="Chambre Tiers"/>
    <s v="msaikouk@nge.fr"/>
    <m/>
    <m/>
    <s v="NRO_014_228_SID_P1"/>
    <n v="50.39"/>
    <n v="70.260000000000005"/>
    <m/>
    <m/>
    <m/>
    <s v="NRO_014_228_SID (version VSO)"/>
    <s v="Lien vers plan"/>
    <n v="43311.63958333333"/>
    <n v="43371.586805555555"/>
    <n v="43141.447916666664"/>
    <m/>
    <n v="43141.447916666664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60"/>
    <n v="624"/>
    <x v="1"/>
    <s v="Chambre Tiers"/>
    <s v="msaikouk@nge.fr"/>
    <m/>
    <m/>
    <s v="NRO_014_228_SID_P1"/>
    <n v="31.99"/>
    <n v="94.68"/>
    <m/>
    <m/>
    <m/>
    <s v="NRO_014_228_SID (version VSO)"/>
    <s v="Lien vers plan"/>
    <n v="43311.640277777777"/>
    <n v="43382.727777777778"/>
    <n v="43368.613888888889"/>
    <m/>
    <n v="43368.61388888888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48"/>
    <n v="638"/>
    <x v="1"/>
    <s v="Chambre Tiers"/>
    <s v="msaikouk@nge.fr"/>
    <m/>
    <m/>
    <s v="NRO_014_228_SID_P1"/>
    <n v="34.82"/>
    <n v="84.07"/>
    <m/>
    <m/>
    <m/>
    <s v="NRO_014_228_SID (version VSO)"/>
    <s v="Lien vers plan"/>
    <n v="43311.640277777777"/>
    <n v="43382.731944444444"/>
    <n v="43368.599305555559"/>
    <m/>
    <n v="43368.59930555555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57"/>
    <n v="962"/>
    <x v="1"/>
    <s v="Chambre Tiers"/>
    <s v="msaikouk@nge.fr"/>
    <m/>
    <m/>
    <s v="NRO_014_228_SID_P1"/>
    <n v="78.290000000000006"/>
    <n v="62.65"/>
    <m/>
    <m/>
    <m/>
    <s v="NRO_014_228_SID (version VSO)"/>
    <s v="Lien vers plan"/>
    <n v="43311.63958333333"/>
    <n v="43382.739583333336"/>
    <n v="43369.447222222225"/>
    <m/>
    <n v="43369.447222222225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76"/>
    <n v="896"/>
    <x v="1"/>
    <s v="Chambre Tiers"/>
    <s v="msaikouk@nge.fr"/>
    <m/>
    <m/>
    <s v="NRO_014_228_SID_P1"/>
    <n v="46.42"/>
    <n v="10.11"/>
    <m/>
    <m/>
    <m/>
    <s v="NRO_014_228_SID (version VSO)"/>
    <s v="Lien vers plan"/>
    <n v="43311.63958333333"/>
    <n v="43370.506249999999"/>
    <n v="43370.506249999999"/>
    <m/>
    <n v="43370.50624999999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82"/>
    <n v="0"/>
    <x v="1"/>
    <s v="Chambre Tiers"/>
    <s v="msaikouk@nge.fr"/>
    <m/>
    <m/>
    <s v="NRO_014_228_SID_P1"/>
    <n v="83.64"/>
    <n v="51.96"/>
    <m/>
    <m/>
    <m/>
    <s v="NRO_014_228_SID (version VSO)"/>
    <s v="Lien vers plan"/>
    <n v="43311.640277777777"/>
    <n v="43382.581250000003"/>
    <n v="43370.400000000001"/>
    <m/>
    <n v="43370.40069444444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27"/>
    <n v="668"/>
    <x v="0"/>
    <s v="Chambre Tiers"/>
    <s v="msaikouk@nge.fr"/>
    <m/>
    <m/>
    <s v="NRO_014_228_SID_P1"/>
    <n v="17.14"/>
    <n v="85.77"/>
    <m/>
    <m/>
    <m/>
    <s v="NRO_014_228_SID (version VSO)"/>
    <s v="Lien vers plan"/>
    <n v="43311.640277777777"/>
    <n v="43353.703472222223"/>
    <n v="43353.739583333336"/>
    <m/>
    <n v="43353.739583333336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90"/>
    <n v="872"/>
    <x v="0"/>
    <s v="Chambre Tiers"/>
    <s v="msaikouk@nge.fr"/>
    <m/>
    <m/>
    <s v="NRO_014_228_SID_P1"/>
    <n v="74.44"/>
    <n v="67.8"/>
    <m/>
    <m/>
    <m/>
    <s v="NRO_014_228_SID (version VSO)"/>
    <s v="Lien vers plan"/>
    <n v="43311.63958333333"/>
    <n v="43396.568749999999"/>
    <n v="43396.684027777781"/>
    <m/>
    <n v="43396.68402777778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77"/>
    <n v="895"/>
    <x v="1"/>
    <s v="Chambre Tiers"/>
    <s v="msaikouk@nge.fr"/>
    <m/>
    <m/>
    <s v="NRO_014_228_SID_P1"/>
    <n v="47.5"/>
    <n v="22.63"/>
    <m/>
    <m/>
    <m/>
    <s v="NRO_014_228_SID (version VSO)"/>
    <s v="Lien vers plan"/>
    <n v="43311.63958333333"/>
    <n v="43370.506249999999"/>
    <n v="43370.506249999999"/>
    <m/>
    <n v="43370.50624999999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28"/>
    <n v="666"/>
    <x v="0"/>
    <s v="Chambre Tiers"/>
    <s v="msaikouk@nge.fr"/>
    <m/>
    <m/>
    <s v="NRO_014_228_SID_P1"/>
    <n v="22.13"/>
    <n v="87.27"/>
    <m/>
    <m/>
    <m/>
    <s v="NRO_014_228_SID (version VSO)"/>
    <s v="Lien vers plan"/>
    <n v="43311.640277777777"/>
    <n v="43363.663888888892"/>
    <n v="43368.486805555556"/>
    <m/>
    <n v="43368.486805555556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83"/>
    <n v="884"/>
    <x v="1"/>
    <s v="Chambre Tiers"/>
    <s v="msaikouk@nge.fr"/>
    <m/>
    <m/>
    <s v="NRO_014_228_SID_P1"/>
    <n v="60.79"/>
    <n v="71.959999999999994"/>
    <m/>
    <m/>
    <m/>
    <s v="NRO_014_228_SID (version VSO)"/>
    <s v="Lien vers plan"/>
    <n v="43311.63958333333"/>
    <n v="43363.665277777778"/>
    <n v="43370.48541666667"/>
    <m/>
    <n v="43370.48541666667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60"/>
    <n v="959"/>
    <x v="0"/>
    <s v="Chambre Tiers"/>
    <s v="msaikouk@nge.fr"/>
    <m/>
    <m/>
    <s v="NRO_014_228_SID_P1"/>
    <n v="83.04"/>
    <n v="61.65"/>
    <m/>
    <m/>
    <m/>
    <s v="NRO_014_228_SID (version VSO)"/>
    <s v="Lien vers plan"/>
    <n v="43311.63958333333"/>
    <n v="43371.599305555559"/>
    <n v="43141.445138888892"/>
    <m/>
    <n v="43141.44513888889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41"/>
    <n v="646"/>
    <x v="1"/>
    <s v="Chambre Tiers"/>
    <s v="msaikouk@nge.fr"/>
    <m/>
    <m/>
    <s v="NRO_014_228_SID_P1"/>
    <n v="32.47"/>
    <n v="79.58"/>
    <m/>
    <m/>
    <m/>
    <s v="NRO_014_228_SID (version VSO)"/>
    <s v="Lien vers plan"/>
    <n v="43311.640277777777"/>
    <n v="43413.644444444442"/>
    <n v="43368.571527777778"/>
    <m/>
    <n v="43368.57152777777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52"/>
    <n v="1247"/>
    <x v="0"/>
    <s v="Chambre Tiers"/>
    <s v="msaikouk@nge.fr"/>
    <m/>
    <m/>
    <s v="NRO_014_228_SID_P1"/>
    <n v="54.96"/>
    <n v="51.16"/>
    <m/>
    <m/>
    <m/>
    <s v="NRO_014_228_SID (version VSO)"/>
    <s v="Lien vers plan"/>
    <n v="43311.63958333333"/>
    <n v="43370.459722222222"/>
    <n v="43370.487500000003"/>
    <m/>
    <n v="43370.48750000000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98"/>
    <n v="862"/>
    <x v="1"/>
    <s v="Chambre Tiers"/>
    <s v="msaikouk@nge.fr"/>
    <m/>
    <m/>
    <s v="NRO_014_228_SID_P1"/>
    <n v="46.96"/>
    <n v="71.209999999999994"/>
    <m/>
    <m/>
    <m/>
    <s v="NRO_014_228_SID (version VSO)"/>
    <s v="Lien vers plan"/>
    <n v="43311.63958333333"/>
    <n v="43368.59097222222"/>
    <n v="43368.59097222222"/>
    <m/>
    <n v="43368.5909722222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89"/>
    <n v="0"/>
    <x v="1"/>
    <s v="Chambre Tiers"/>
    <s v="msaikouk@nge.fr"/>
    <m/>
    <m/>
    <s v="NRO_014_228_SID_P1"/>
    <n v="75.23"/>
    <n v="74.58"/>
    <m/>
    <m/>
    <m/>
    <s v="NRO_014_228_SID (version VSO)"/>
    <s v="Lien vers plan"/>
    <n v="43311.640277777777"/>
    <n v="43382.734722222223"/>
    <n v="43370.356944444444"/>
    <m/>
    <n v="43370.35763888889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68"/>
    <n v="938"/>
    <x v="1"/>
    <s v="Chambre Tiers"/>
    <s v="msaikouk@nge.fr"/>
    <m/>
    <m/>
    <s v="NRO_014_228_SID_P1"/>
    <n v="78.709999999999994"/>
    <n v="68.97"/>
    <m/>
    <m/>
    <m/>
    <s v="NRO_014_228_SID (version VSO)"/>
    <s v="Lien vers plan"/>
    <n v="43311.63958333333"/>
    <n v="43382.736805555556"/>
    <n v="43370.35"/>
    <m/>
    <n v="43370.350694444445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65"/>
    <n v="954"/>
    <x v="0"/>
    <s v="Chambre Tiers"/>
    <s v="msaikouk@nge.fr"/>
    <m/>
    <m/>
    <s v="NRO_014_228_SID_P1"/>
    <n v="81.3"/>
    <n v="66.099999999999994"/>
    <m/>
    <m/>
    <m/>
    <s v="NRO_014_228_SID (version VSO)"/>
    <s v="Lien vers plan"/>
    <n v="43311.63958333333"/>
    <n v="43371.59652777778"/>
    <n v="43141.446527777778"/>
    <m/>
    <n v="43141.44652777777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45"/>
    <n v="641"/>
    <x v="1"/>
    <s v="Chambre Tiers"/>
    <s v="msaikouk@nge.fr"/>
    <m/>
    <m/>
    <s v="NRO_014_228_SID_P1"/>
    <n v="33.130000000000003"/>
    <n v="83.69"/>
    <m/>
    <m/>
    <m/>
    <s v="NRO_014_228_SID (version VSO)"/>
    <s v="Lien vers plan"/>
    <n v="43311.640277777777"/>
    <n v="43382.731944444444"/>
    <n v="43368.600694444445"/>
    <m/>
    <n v="43368.600694444445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73"/>
    <n v="933"/>
    <x v="1"/>
    <s v="Chambre Tiers"/>
    <s v="msaikouk@nge.fr"/>
    <m/>
    <m/>
    <s v="NRO_014_228_SID_P1"/>
    <n v="83.88"/>
    <n v="70.09"/>
    <m/>
    <m/>
    <m/>
    <s v="NRO_014_228_SID (version VSO)"/>
    <s v="Lien vers plan"/>
    <n v="43311.63958333333"/>
    <n v="43382.736805555556"/>
    <n v="43370.352083333331"/>
    <m/>
    <n v="43370.35208333333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21"/>
    <n v="676"/>
    <x v="0"/>
    <s v="Chambre Tiers"/>
    <s v="msaikouk@nge.fr"/>
    <m/>
    <m/>
    <s v="NRO_014_228_SID_P1"/>
    <n v="27.36"/>
    <n v="82.03"/>
    <m/>
    <m/>
    <m/>
    <s v="NRO_014_228_SID (version VSO)"/>
    <s v="Lien vers plan"/>
    <n v="43311.640277777777"/>
    <n v="43363.661111111112"/>
    <n v="43368.478472222225"/>
    <m/>
    <n v="43368.478472222225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51"/>
    <n v="635"/>
    <x v="0"/>
    <s v="Chambre Tiers"/>
    <s v="msaikouk@nge.fr"/>
    <m/>
    <m/>
    <s v="NRO_014_228_SID_P1"/>
    <n v="36.56"/>
    <n v="85.61"/>
    <m/>
    <m/>
    <m/>
    <s v="NRO_014_228_SID (version VSO)"/>
    <s v="Lien vers plan"/>
    <n v="43311.640277777777"/>
    <n v="43368.602777777778"/>
    <n v="43368.602777777778"/>
    <m/>
    <n v="43368.60277777777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73"/>
    <n v="44"/>
    <x v="0"/>
    <s v="Chambre Tiers"/>
    <s v="msaikouk@nge.fr"/>
    <m/>
    <m/>
    <s v="NRO_014_228_SID_P1"/>
    <n v="84.31"/>
    <n v="53.41"/>
    <m/>
    <m/>
    <m/>
    <s v="NRO_014_228_SID (version VSO)"/>
    <s v="Lien vers plan"/>
    <n v="43311.640277777777"/>
    <n v="43371.603472222225"/>
    <n v="43141.443749999999"/>
    <m/>
    <n v="43141.44374999999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54"/>
    <n v="631"/>
    <x v="0"/>
    <s v="Chambre Tiers"/>
    <s v="msaikouk@nge.fr"/>
    <m/>
    <m/>
    <s v="NRO_014_228_SID_P1"/>
    <n v="40.17"/>
    <n v="90.31"/>
    <m/>
    <m/>
    <m/>
    <s v="NRO_014_228_SID (version VSO)"/>
    <s v="Lien vers plan"/>
    <n v="43311.640277777777"/>
    <n v="43353.70416666667"/>
    <n v="43353.738888888889"/>
    <m/>
    <n v="43353.73888888888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55"/>
    <n v="630"/>
    <x v="1"/>
    <s v="Chambre Tiers"/>
    <s v="msaikouk@nge.fr"/>
    <m/>
    <m/>
    <s v="NRO_014_228_SID_P1"/>
    <n v="41.25"/>
    <n v="92.64"/>
    <m/>
    <m/>
    <m/>
    <s v="NRO_014_228_SID (version VSO)"/>
    <s v="Lien vers plan"/>
    <n v="43311.640277777777"/>
    <n v="43382.728472222225"/>
    <n v="43368.60833333333"/>
    <m/>
    <n v="43368.6083333333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61"/>
    <n v="958"/>
    <x v="1"/>
    <s v="Chambre Tiers"/>
    <s v="msaikouk@nge.fr"/>
    <m/>
    <m/>
    <s v="NRO_014_228_SID_P1"/>
    <n v="84.67"/>
    <n v="63.77"/>
    <m/>
    <m/>
    <m/>
    <s v="NRO_014_228_SID (version VSO)"/>
    <s v="Lien vers plan"/>
    <n v="43311.63958333333"/>
    <n v="43382.739583333336"/>
    <n v="43369.45"/>
    <m/>
    <n v="43369.45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36"/>
    <n v="651"/>
    <x v="1"/>
    <s v="Chambre Tiers"/>
    <s v="msaikouk@nge.fr"/>
    <m/>
    <m/>
    <s v="NRO_014_228_SID_P1"/>
    <n v="36.32"/>
    <n v="78.58"/>
    <m/>
    <m/>
    <m/>
    <s v="NRO_014_228_SID (version VSO)"/>
    <s v="Lien vers plan"/>
    <n v="43311.640277777777"/>
    <n v="43413.65347222222"/>
    <n v="43368.572916666664"/>
    <m/>
    <n v="43368.572916666664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64"/>
    <n v="955"/>
    <x v="0"/>
    <s v="Chambre Tiers"/>
    <s v="msaikouk@nge.fr"/>
    <m/>
    <m/>
    <s v="NRO_014_228_SID_P1"/>
    <n v="81.42"/>
    <n v="65.39"/>
    <m/>
    <m/>
    <m/>
    <s v="NRO_014_228_SID (version VSO)"/>
    <s v="Lien vers plan"/>
    <n v="43311.63958333333"/>
    <n v="43371.597222222219"/>
    <n v="43141.446527777778"/>
    <m/>
    <n v="43141.44652777777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16"/>
    <n v="682"/>
    <x v="0"/>
    <s v="Chambre Tiers"/>
    <s v="msaikouk@nge.fr"/>
    <m/>
    <m/>
    <s v="NRO_014_228_SID_P1"/>
    <n v="28.38"/>
    <n v="72.59"/>
    <m/>
    <m/>
    <m/>
    <s v="NRO_014_228_SID (version VSO)"/>
    <s v="Lien vers plan"/>
    <n v="43311.63958333333"/>
    <n v="43370.779861111114"/>
    <n v="43262.732638888891"/>
    <m/>
    <n v="43262.73263888889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85"/>
    <n v="0"/>
    <x v="1"/>
    <s v="Chambre Tiers"/>
    <s v="msaikouk@nge.fr"/>
    <m/>
    <m/>
    <s v="NRO_014_228_SID_P1"/>
    <n v="85.09"/>
    <n v="77.95"/>
    <m/>
    <m/>
    <m/>
    <s v="NRO_014_228_SID (version VSO)"/>
    <s v="Lien vers plan"/>
    <n v="43311.640277777777"/>
    <n v="43382.734722222223"/>
    <n v="43370.365972222222"/>
    <m/>
    <n v="43370.36597222222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86"/>
    <n v="0"/>
    <x v="1"/>
    <s v="Chambre Tiers"/>
    <s v="msaikouk@nge.fr"/>
    <m/>
    <m/>
    <s v="NRO_014_228_SID_P1"/>
    <n v="74.86"/>
    <n v="81.41"/>
    <m/>
    <m/>
    <m/>
    <s v="NRO_014_228_SID (version VSO)"/>
    <s v="Lien vers plan"/>
    <n v="43311.640277777777"/>
    <n v="43382.734722222223"/>
    <n v="43370.369444444441"/>
    <m/>
    <n v="43370.36944444444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22"/>
    <n v="674"/>
    <x v="0"/>
    <s v="Chambre Tiers"/>
    <s v="msaikouk@nge.fr"/>
    <m/>
    <m/>
    <s v="NRO_014_228_SID_P1"/>
    <n v="24.41"/>
    <n v="78.739999999999995"/>
    <m/>
    <m/>
    <m/>
    <s v="NRO_014_228_SID (version VSO)"/>
    <s v="Lien vers plan"/>
    <n v="43311.640277777777"/>
    <n v="43397.819444444445"/>
    <n v="43262.73333333333"/>
    <m/>
    <n v="43262.7333333333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18"/>
    <n v="680"/>
    <x v="1"/>
    <s v="Chambre Tiers"/>
    <s v="msaikouk@nge.fr"/>
    <m/>
    <m/>
    <s v="NRO_014_228_SID_P1"/>
    <n v="36.979999999999997"/>
    <n v="72"/>
    <m/>
    <m/>
    <m/>
    <s v="NRO_014_228_SID (version VSO)"/>
    <s v="Lien vers plan"/>
    <n v="43311.640277777777"/>
    <n v="43413.640277777777"/>
    <n v="43368.461111111108"/>
    <m/>
    <n v="43368.46111111110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53"/>
    <n v="632"/>
    <x v="1"/>
    <s v="Chambre Tiers"/>
    <s v="msaikouk@nge.fr"/>
    <m/>
    <m/>
    <s v="NRO_014_228_SID_P1"/>
    <n v="37.76"/>
    <n v="88.31"/>
    <m/>
    <m/>
    <m/>
    <s v="NRO_014_228_SID (version VSO)"/>
    <s v="Lien vers plan"/>
    <n v="43311.640277777777"/>
    <n v="43382.728472222225"/>
    <n v="43368.604166666664"/>
    <m/>
    <n v="43368.604166666664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87"/>
    <n v="876"/>
    <x v="0"/>
    <s v="Chambre Tiers"/>
    <s v="msaikouk@nge.fr"/>
    <m/>
    <m/>
    <s v="NRO_014_228_SID_P1"/>
    <n v="70.900000000000006"/>
    <n v="64.52"/>
    <m/>
    <m/>
    <m/>
    <s v="NRO_014_228_SID (version VSO)"/>
    <s v="Lien vers plan"/>
    <n v="43311.63958333333"/>
    <n v="43371.6"/>
    <n v="43141.445138888892"/>
    <m/>
    <n v="43141.44513888889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40"/>
    <n v="647"/>
    <x v="0"/>
    <s v="Chambre Tiers"/>
    <s v="msaikouk@nge.fr"/>
    <m/>
    <m/>
    <s v="NRO_014_228_SID_P1"/>
    <n v="33.130000000000003"/>
    <n v="79.12"/>
    <m/>
    <m/>
    <m/>
    <s v="NRO_014_228_SID (version VSO)"/>
    <s v="Lien vers plan"/>
    <n v="43311.640277777777"/>
    <n v="43368.572222222225"/>
    <n v="43368.572222222225"/>
    <m/>
    <n v="43368.572222222225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08"/>
    <n v="832"/>
    <x v="0"/>
    <s v="Chambre Tiers"/>
    <s v="msaikouk@nge.fr"/>
    <m/>
    <m/>
    <s v="NRO_014_228_SID_P1"/>
    <n v="53.94"/>
    <n v="91.1"/>
    <m/>
    <m/>
    <m/>
    <s v="NRO_014_228_SID (version VSO)"/>
    <s v="Lien vers plan"/>
    <n v="43311.63958333333"/>
    <n v="43370.45208333333"/>
    <n v="43370.487500000003"/>
    <m/>
    <n v="43370.48750000000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74"/>
    <n v="43"/>
    <x v="1"/>
    <s v="Chambre Tiers"/>
    <s v="msaikouk@nge.fr"/>
    <m/>
    <m/>
    <s v="NRO_014_228_SID_P1"/>
    <n v="83.76"/>
    <n v="54.95"/>
    <m/>
    <m/>
    <m/>
    <s v="NRO_014_228_SID (version VSO)"/>
    <s v="Lien vers plan"/>
    <n v="43311.640277777777"/>
    <n v="43382.581250000003"/>
    <n v="43370.398611111108"/>
    <m/>
    <n v="43370.39861111110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30"/>
    <n v="664"/>
    <x v="1"/>
    <s v="Chambre Tiers"/>
    <s v="msaikouk@nge.fr"/>
    <m/>
    <m/>
    <s v="NRO_014_228_SID_P1"/>
    <n v="19.059999999999999"/>
    <n v="89.14"/>
    <m/>
    <m/>
    <m/>
    <s v="NRO_014_228_SID (version VSO)"/>
    <s v="Lien vers plan"/>
    <n v="43311.640277777777"/>
    <n v="43382.729861111111"/>
    <n v="43368.487500000003"/>
    <m/>
    <n v="43368.48750000000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55"/>
    <n v="1244"/>
    <x v="0"/>
    <s v="Chambre Tiers"/>
    <s v="msaikouk@nge.fr"/>
    <m/>
    <m/>
    <s v="NRO_014_228_SID_P1"/>
    <n v="55.62"/>
    <n v="56.91"/>
    <m/>
    <m/>
    <m/>
    <s v="NRO_014_228_SID (version VSO)"/>
    <s v="Lien vers plan"/>
    <n v="43311.63958333333"/>
    <n v="43353.438888888886"/>
    <n v="43353.438888888886"/>
    <m/>
    <n v="43353.438888888886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17"/>
    <n v="681"/>
    <x v="0"/>
    <s v="Chambre Tiers"/>
    <s v="msaikouk@nge.fr"/>
    <m/>
    <m/>
    <s v="NRO_014_228_SID_P1"/>
    <n v="29.28"/>
    <n v="73.38"/>
    <m/>
    <m/>
    <m/>
    <s v="NRO_014_228_SID (version VSO)"/>
    <s v="Lien vers plan"/>
    <n v="43311.640277777777"/>
    <n v="43353.701388888891"/>
    <n v="43262.73333333333"/>
    <m/>
    <n v="43262.7333333333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45"/>
    <n v="1429"/>
    <x v="0"/>
    <s v="Chambre Tiers"/>
    <s v="msaikouk@nge.fr"/>
    <m/>
    <m/>
    <s v="NRO_014_228_SID_P1"/>
    <n v="30.55"/>
    <n v="72.42"/>
    <m/>
    <m/>
    <m/>
    <s v="NRO_014_228_SID (version VSO)"/>
    <s v="Lien vers plan"/>
    <n v="43311.63958333333"/>
    <n v="43370.779166666667"/>
    <n v="43262.732638888891"/>
    <m/>
    <n v="43262.73263888889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76"/>
    <n v="41"/>
    <x v="1"/>
    <s v="Chambre Tiers"/>
    <s v="msaikouk@nge.fr"/>
    <m/>
    <m/>
    <s v="NRO_014_228_SID_P1"/>
    <n v="75.349999999999994"/>
    <n v="53.83"/>
    <m/>
    <m/>
    <m/>
    <s v="NRO_014_228_SID (version VSO)"/>
    <s v="Lien vers plan"/>
    <n v="43311.640277777777"/>
    <n v="43382.581250000003"/>
    <n v="43370.396527777775"/>
    <m/>
    <n v="43370.396527777775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53"/>
    <n v="1246"/>
    <x v="0"/>
    <s v="Chambre Tiers"/>
    <s v="msaikouk@nge.fr"/>
    <m/>
    <m/>
    <s v="NRO_014_228_SID_P1"/>
    <n v="64.040000000000006"/>
    <n v="52.7"/>
    <m/>
    <m/>
    <m/>
    <s v="NRO_014_228_SID (version VSO)"/>
    <s v="Lien vers plan"/>
    <n v="43311.63958333333"/>
    <n v="43370.461805555555"/>
    <n v="43370.488194444442"/>
    <m/>
    <n v="43370.48819444444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63"/>
    <n v="956"/>
    <x v="0"/>
    <s v="Chambre Tiers"/>
    <s v="msaikouk@nge.fr"/>
    <m/>
    <m/>
    <s v="NRO_014_228_SID_P1"/>
    <n v="80.400000000000006"/>
    <n v="64.52"/>
    <m/>
    <m/>
    <m/>
    <s v="NRO_014_228_SID (version VSO)"/>
    <s v="Lien vers plan"/>
    <n v="43311.63958333333"/>
    <n v="43371.597916666666"/>
    <n v="43141.446527777778"/>
    <m/>
    <n v="43141.44652777777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43"/>
    <n v="644"/>
    <x v="0"/>
    <s v="Chambre Tiers"/>
    <s v="msaikouk@nge.fr"/>
    <m/>
    <m/>
    <s v="NRO_014_228_SID_P1"/>
    <n v="29.65"/>
    <n v="81.489999999999995"/>
    <m/>
    <m/>
    <m/>
    <s v="NRO_014_228_SID (version VSO)"/>
    <s v="Lien vers plan"/>
    <n v="43311.640277777777"/>
    <n v="43368.597222222219"/>
    <n v="43368.597222222219"/>
    <m/>
    <n v="43368.59722222221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03"/>
    <n v="857"/>
    <x v="1"/>
    <s v="Chambre Tiers"/>
    <s v="msaikouk@nge.fr"/>
    <m/>
    <m/>
    <s v="NRO_014_228_SID_P1"/>
    <n v="47.44"/>
    <n v="73.88"/>
    <m/>
    <m/>
    <m/>
    <s v="NRO_014_228_SID (version VSO)"/>
    <s v="Lien vers plan"/>
    <n v="43311.63958333333"/>
    <n v="43413.654166666667"/>
    <n v="43368.588888888888"/>
    <m/>
    <n v="43368.58888888888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10"/>
    <n v="689"/>
    <x v="0"/>
    <s v="Chambre Tiers"/>
    <s v="msaikouk@nge.fr"/>
    <m/>
    <m/>
    <s v="NRO_014_228_SID_P1"/>
    <n v="34.64"/>
    <n v="72.3"/>
    <m/>
    <m/>
    <m/>
    <s v="NRO_014_228_SID (version VSO)"/>
    <s v="Lien vers plan"/>
    <n v="43311.63958333333"/>
    <n v="43262.732638888891"/>
    <n v="43262.732638888891"/>
    <m/>
    <n v="43262.73263888889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39"/>
    <n v="648"/>
    <x v="1"/>
    <s v="Chambre Tiers"/>
    <s v="msaikouk@nge.fr"/>
    <m/>
    <m/>
    <s v="NRO_014_228_SID_P1"/>
    <n v="41.07"/>
    <n v="78.33"/>
    <m/>
    <m/>
    <m/>
    <s v="NRO_014_228_SID (version VSO)"/>
    <s v="Lien vers plan"/>
    <n v="43311.640277777777"/>
    <n v="43382.732638888891"/>
    <n v="43368.577777777777"/>
    <m/>
    <n v="43368.577777777777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80"/>
    <n v="0"/>
    <x v="1"/>
    <s v="Chambre Tiers"/>
    <s v="msaikouk@nge.fr"/>
    <m/>
    <m/>
    <s v="NRO_014_228_SID_P1"/>
    <n v="77.03"/>
    <n v="76.959999999999994"/>
    <m/>
    <m/>
    <m/>
    <s v="NRO_014_228_SID (version VSO)"/>
    <s v="Lien vers plan"/>
    <n v="43311.640277777777"/>
    <n v="43382.734722222223"/>
    <n v="43370.363888888889"/>
    <m/>
    <n v="43370.36388888888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46"/>
    <n v="640"/>
    <x v="1"/>
    <s v="Chambre Tiers"/>
    <s v="msaikouk@nge.fr"/>
    <m/>
    <m/>
    <s v="NRO_014_228_SID_P1"/>
    <n v="34.880000000000003"/>
    <n v="85.86"/>
    <m/>
    <m/>
    <m/>
    <s v="NRO_014_228_SID (version VSO)"/>
    <s v="Lien vers plan"/>
    <n v="43311.640277777777"/>
    <n v="43382.731249999997"/>
    <n v="43368.602083333331"/>
    <m/>
    <n v="43368.60208333333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92"/>
    <n v="870"/>
    <x v="0"/>
    <s v="Chambre Tiers"/>
    <s v="msaikouk@nge.fr"/>
    <m/>
    <m/>
    <s v="NRO_014_228_SID_P1"/>
    <n v="62.78"/>
    <n v="68.22"/>
    <m/>
    <m/>
    <m/>
    <s v="NRO_014_228_SID (version VSO)"/>
    <s v="Lien vers plan"/>
    <n v="43311.63958333333"/>
    <n v="43369.439583333333"/>
    <n v="43369.439583333333"/>
    <m/>
    <n v="43369.43958333333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67"/>
    <n v="939"/>
    <x v="1"/>
    <s v="Chambre Tiers"/>
    <s v="msaikouk@nge.fr"/>
    <m/>
    <m/>
    <s v="NRO_014_228_SID_P1"/>
    <n v="81.72"/>
    <n v="68.930000000000007"/>
    <m/>
    <m/>
    <m/>
    <s v="NRO_014_228_SID (version VSO)"/>
    <s v="Lien vers plan"/>
    <n v="43311.63958333333"/>
    <n v="43382.736805555556"/>
    <n v="43370.351388888892"/>
    <m/>
    <n v="43370.35138888889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87"/>
    <n v="0"/>
    <x v="1"/>
    <s v="Chambre Tiers"/>
    <s v="msaikouk@nge.fr"/>
    <m/>
    <m/>
    <s v="NRO_014_228_SID_P1"/>
    <n v="85.21"/>
    <n v="79.37"/>
    <m/>
    <m/>
    <m/>
    <s v="NRO_014_228_SID (version VSO)"/>
    <s v="Lien vers plan"/>
    <n v="43311.640277777777"/>
    <n v="43382.734722222223"/>
    <n v="43370.37222222222"/>
    <m/>
    <n v="43370.3722222222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97"/>
    <n v="863"/>
    <x v="0"/>
    <s v="Chambre Tiers"/>
    <s v="msaikouk@nge.fr"/>
    <m/>
    <m/>
    <s v="NRO_014_228_SID_P1"/>
    <n v="47.99"/>
    <n v="70.63"/>
    <m/>
    <m/>
    <m/>
    <s v="NRO_014_228_SID (version VSO)"/>
    <s v="Lien vers plan"/>
    <n v="43311.63958333333"/>
    <n v="43262.731944444444"/>
    <n v="43262.731944444444"/>
    <m/>
    <n v="43262.731944444444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26"/>
    <n v="669"/>
    <x v="0"/>
    <s v="Chambre Tiers"/>
    <s v="msaikouk@nge.fr"/>
    <m/>
    <m/>
    <s v="NRO_014_228_SID_P1"/>
    <n v="19.899999999999999"/>
    <n v="83.94"/>
    <m/>
    <m/>
    <m/>
    <s v="NRO_014_228_SID (version VSO)"/>
    <s v="Lien vers plan"/>
    <n v="43311.640277777777"/>
    <n v="43353.702777777777"/>
    <n v="43353.739583333336"/>
    <m/>
    <n v="43353.739583333336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35"/>
    <n v="652"/>
    <x v="1"/>
    <s v="Chambre Tiers"/>
    <s v="msaikouk@nge.fr"/>
    <m/>
    <m/>
    <s v="NRO_014_228_SID_P1"/>
    <n v="36.08"/>
    <n v="79.03"/>
    <m/>
    <m/>
    <m/>
    <s v="NRO_014_228_SID (version VSO)"/>
    <s v="Lien vers plan"/>
    <n v="43311.640277777777"/>
    <n v="43413.65347222222"/>
    <n v="43368.594444444447"/>
    <m/>
    <n v="43368.594444444447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72"/>
    <n v="45"/>
    <x v="0"/>
    <s v="Chambre Tiers"/>
    <s v="msaikouk@nge.fr"/>
    <m/>
    <m/>
    <s v="NRO_014_228_SID_P1"/>
    <n v="75.650000000000006"/>
    <n v="67.64"/>
    <m/>
    <m/>
    <m/>
    <s v="NRO_014_228_SID (version VSO)"/>
    <s v="Lien vers plan"/>
    <n v="43311.640277777777"/>
    <n v="43371.594444444447"/>
    <n v="43141.447222222225"/>
    <m/>
    <n v="43141.447222222225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05"/>
    <n v="835"/>
    <x v="1"/>
    <s v="Chambre Tiers"/>
    <s v="msaikouk@nge.fr"/>
    <m/>
    <m/>
    <s v="NRO_014_228_SID_P1"/>
    <n v="45.64"/>
    <n v="80.45"/>
    <m/>
    <m/>
    <m/>
    <s v="NRO_014_228_SID (version VSO)"/>
    <s v="Lien vers plan"/>
    <n v="43311.63958333333"/>
    <n v="43382.732638888891"/>
    <n v="43368.579861111109"/>
    <m/>
    <n v="43368.57986111110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58"/>
    <n v="626"/>
    <x v="0"/>
    <s v="Chambre Tiers"/>
    <s v="msaikouk@nge.fr"/>
    <m/>
    <m/>
    <s v="NRO_014_228_SID_P1"/>
    <n v="35.78"/>
    <n v="94.26"/>
    <m/>
    <m/>
    <m/>
    <s v="NRO_014_228_SID (version VSO)"/>
    <s v="Lien vers plan"/>
    <n v="43311.640277777777"/>
    <n v="43363.663194444445"/>
    <n v="43200.595833333333"/>
    <m/>
    <n v="43200.59583333333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29"/>
    <n v="665"/>
    <x v="0"/>
    <s v="Chambre Tiers"/>
    <s v="msaikouk@nge.fr"/>
    <m/>
    <m/>
    <s v="NRO_014_228_SID_P1"/>
    <n v="17.920000000000002"/>
    <n v="87.15"/>
    <m/>
    <m/>
    <m/>
    <s v="NRO_014_228_SID (version VSO)"/>
    <s v="Lien vers plan"/>
    <n v="43311.640277777777"/>
    <n v="43353.703472222223"/>
    <n v="43353.740277777775"/>
    <m/>
    <n v="43353.740277777775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07"/>
    <n v="833"/>
    <x v="0"/>
    <s v="Chambre Tiers"/>
    <s v="msaikouk@nge.fr"/>
    <m/>
    <m/>
    <s v="NRO_014_228_SID_P1"/>
    <n v="52.86"/>
    <n v="90.97"/>
    <m/>
    <m/>
    <m/>
    <s v="NRO_014_228_SID (version VSO)"/>
    <s v="Lien vers plan"/>
    <n v="43311.63958333333"/>
    <n v="43397.818055555559"/>
    <n v="43398.379166666666"/>
    <m/>
    <n v="43398.379166666666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34"/>
    <n v="653"/>
    <x v="1"/>
    <s v="Chambre Tiers"/>
    <s v="msaikouk@nge.fr"/>
    <m/>
    <m/>
    <s v="NRO_014_228_SID_P1"/>
    <n v="34.1"/>
    <n v="79.41"/>
    <m/>
    <m/>
    <m/>
    <s v="NRO_014_228_SID (version VSO)"/>
    <s v="Lien vers plan"/>
    <n v="43311.640277777777"/>
    <n v="43413.65347222222"/>
    <n v="43368.595138888886"/>
    <m/>
    <n v="43368.595138888886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75"/>
    <n v="42"/>
    <x v="0"/>
    <s v="Chambre Tiers"/>
    <s v="msaikouk@nge.fr"/>
    <m/>
    <m/>
    <s v="NRO_014_228_SID_P1"/>
    <n v="78.77"/>
    <n v="53.41"/>
    <m/>
    <m/>
    <m/>
    <s v="NRO_014_228_SID (version VSO)"/>
    <s v="Lien vers plan"/>
    <n v="43311.640277777777"/>
    <n v="43371.601388888892"/>
    <n v="43141.444444444445"/>
    <m/>
    <n v="43141.444444444445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81"/>
    <n v="888"/>
    <x v="0"/>
    <s v="Chambre Tiers"/>
    <s v="msaikouk@nge.fr"/>
    <m/>
    <m/>
    <s v="NRO_014_228_SID_P1"/>
    <n v="53.64"/>
    <n v="69.8"/>
    <m/>
    <m/>
    <m/>
    <s v="NRO_014_228_SID (version VSO)"/>
    <s v="Lien vers plan"/>
    <n v="43311.63958333333"/>
    <n v="43372.535416666666"/>
    <n v="43141.44027777778"/>
    <m/>
    <n v="43141.44027777778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70"/>
    <n v="936"/>
    <x v="0"/>
    <s v="Chambre Tiers"/>
    <s v="msaikouk@nge.fr"/>
    <m/>
    <m/>
    <s v="NRO_014_228_SID_P1"/>
    <n v="78.290000000000006"/>
    <n v="71.92"/>
    <m/>
    <m/>
    <m/>
    <s v="NRO_014_228_SID (version VSO)"/>
    <s v="Lien vers plan"/>
    <n v="43311.63958333333"/>
    <n v="43371.587500000001"/>
    <n v="43141.447222222225"/>
    <m/>
    <n v="43141.447222222225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15"/>
    <n v="684"/>
    <x v="1"/>
    <s v="Chambre Tiers"/>
    <s v="msaikouk@nge.fr"/>
    <m/>
    <m/>
    <s v="NRO_014_228_SID_P1"/>
    <n v="25.92"/>
    <n v="75.87"/>
    <m/>
    <m/>
    <m/>
    <s v="NRO_014_228_SID (version VSO)"/>
    <s v="Lien vers plan"/>
    <n v="43311.63958333333"/>
    <n v="43413.640972222223"/>
    <n v="43368.472916666666"/>
    <m/>
    <n v="43368.472916666666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89"/>
    <n v="873"/>
    <x v="1"/>
    <s v="Chambre Tiers"/>
    <s v="msaikouk@nge.fr"/>
    <m/>
    <m/>
    <s v="NRO_014_228_SID_P1"/>
    <n v="71.8"/>
    <n v="65.22"/>
    <m/>
    <m/>
    <m/>
    <s v="NRO_014_228_SID (version VSO)"/>
    <s v="Lien vers plan"/>
    <n v="43311.63958333333"/>
    <n v="43369.458333333336"/>
    <n v="43369.458333333336"/>
    <m/>
    <n v="43369.458333333336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81"/>
    <n v="0"/>
    <x v="1"/>
    <s v="Chambre Tiers"/>
    <s v="msaikouk@nge.fr"/>
    <m/>
    <m/>
    <s v="NRO_014_228_SID_P1"/>
    <n v="83.34"/>
    <n v="73.67"/>
    <m/>
    <m/>
    <m/>
    <s v="NRO_014_228_SID (version VSO)"/>
    <s v="Lien vers plan"/>
    <n v="43311.640277777777"/>
    <n v="43382.734722222223"/>
    <n v="43370.361111111109"/>
    <m/>
    <n v="43370.36111111110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25"/>
    <n v="670"/>
    <x v="0"/>
    <s v="Chambre Tiers"/>
    <s v="msaikouk@nge.fr"/>
    <m/>
    <m/>
    <s v="NRO_014_228_SID_P1"/>
    <n v="23.03"/>
    <n v="83.15"/>
    <m/>
    <m/>
    <m/>
    <s v="NRO_014_228_SID (version VSO)"/>
    <s v="Lien vers plan"/>
    <n v="43311.640277777777"/>
    <n v="43414.552083333336"/>
    <n v="43414.712500000001"/>
    <m/>
    <n v="43414.71250000000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32"/>
    <n v="662"/>
    <x v="1"/>
    <s v="Chambre Tiers"/>
    <s v="msaikouk@nge.fr"/>
    <m/>
    <m/>
    <s v="NRO_014_228_SID_P1"/>
    <n v="19.3"/>
    <n v="91.97"/>
    <m/>
    <m/>
    <m/>
    <s v="NRO_014_228_SID (version VSO)"/>
    <s v="Lien vers plan"/>
    <n v="43311.640277777777"/>
    <n v="43382.729166666664"/>
    <n v="43368.489583333336"/>
    <m/>
    <n v="43368.489583333336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59"/>
    <n v="960"/>
    <x v="0"/>
    <s v="Chambre Tiers"/>
    <s v="msaikouk@nge.fr"/>
    <m/>
    <m/>
    <s v="NRO_014_228_SID_P1"/>
    <n v="81.239999999999995"/>
    <n v="61.44"/>
    <m/>
    <m/>
    <m/>
    <s v="NRO_014_228_SID (version VSO)"/>
    <s v="Lien vers plan"/>
    <n v="43311.63958333333"/>
    <n v="43396.517361111109"/>
    <n v="43396.565972222219"/>
    <m/>
    <n v="43396.565972222219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80"/>
    <n v="890"/>
    <x v="1"/>
    <s v="Chambre Tiers"/>
    <s v="msaikouk@nge.fr"/>
    <m/>
    <m/>
    <s v="NRO_014_228_SID_P1"/>
    <n v="68.97"/>
    <n v="62.1"/>
    <m/>
    <m/>
    <m/>
    <s v="NRO_014_228_SID (version VSO)"/>
    <s v="Lien vers plan"/>
    <n v="43311.63958333333"/>
    <n v="43382.586805555555"/>
    <n v="43369.462500000001"/>
    <m/>
    <n v="43369.46250000000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58"/>
    <n v="961"/>
    <x v="0"/>
    <s v="Chambre Tiers"/>
    <s v="msaikouk@nge.fr"/>
    <m/>
    <m/>
    <s v="NRO_014_228_SID_P1"/>
    <n v="78.83"/>
    <n v="61.52"/>
    <m/>
    <m/>
    <m/>
    <s v="NRO_014_228_SID (version VSO)"/>
    <s v="Lien vers plan"/>
    <n v="43311.63958333333"/>
    <n v="43371.598611111112"/>
    <n v="43141.445833333331"/>
    <m/>
    <n v="43141.44583333333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49"/>
    <n v="637"/>
    <x v="1"/>
    <s v="Chambre Tiers"/>
    <s v="msaikouk@nge.fr"/>
    <m/>
    <m/>
    <s v="NRO_014_228_SID_P1"/>
    <n v="34.64"/>
    <n v="84.4"/>
    <m/>
    <m/>
    <m/>
    <s v="NRO_014_228_SID (version VSO)"/>
    <s v="Lien vers plan"/>
    <n v="43311.640277777777"/>
    <n v="43382.731944444444"/>
    <n v="43368.601388888892"/>
    <m/>
    <n v="43368.601388888892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37"/>
    <n v="650"/>
    <x v="1"/>
    <s v="Chambre Tiers"/>
    <s v="msaikouk@nge.fr"/>
    <m/>
    <m/>
    <s v="NRO_014_228_SID_P1"/>
    <n v="38.299999999999997"/>
    <n v="78.239999999999995"/>
    <m/>
    <m/>
    <m/>
    <s v="NRO_014_228_SID (version VSO)"/>
    <s v="Lien vers plan"/>
    <n v="43311.640277777777"/>
    <n v="43413.65347222222"/>
    <n v="43368.573611111111"/>
    <m/>
    <n v="43368.57361111111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42"/>
    <n v="645"/>
    <x v="1"/>
    <s v="Chambre Tiers"/>
    <s v="msaikouk@nge.fr"/>
    <m/>
    <m/>
    <s v="NRO_014_228_SID_P1"/>
    <n v="31.39"/>
    <n v="80.66"/>
    <m/>
    <m/>
    <m/>
    <s v="NRO_014_228_SID (version VSO)"/>
    <s v="Lien vers plan"/>
    <n v="43311.640277777777"/>
    <n v="43413.644444444442"/>
    <n v="43368.570833333331"/>
    <m/>
    <n v="43368.57083333333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95"/>
    <n v="867"/>
    <x v="1"/>
    <s v="Chambre Tiers"/>
    <s v="msaikouk@nge.fr"/>
    <m/>
    <m/>
    <s v="NRO_014_228_SID_P1"/>
    <n v="57.91"/>
    <n v="69.180000000000007"/>
    <m/>
    <m/>
    <m/>
    <s v="NRO_014_228_SID (version VSO)"/>
    <s v="Lien vers plan"/>
    <n v="43311.63958333333"/>
    <n v="43382.740277777775"/>
    <n v="43369.436805555553"/>
    <m/>
    <n v="43369.436805555553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369"/>
    <n v="52"/>
    <x v="0"/>
    <s v="Chambre Tiers"/>
    <s v="msaikouk@nge.fr"/>
    <m/>
    <m/>
    <s v="NRO_014_228_SID_P1"/>
    <n v="66.569999999999993"/>
    <n v="63.14"/>
    <m/>
    <m/>
    <m/>
    <s v="NRO_014_228_SID (version VSO)"/>
    <s v="Lien vers plan"/>
    <n v="43311.640277777777"/>
    <n v="43414.552777777775"/>
    <n v="43354.369444444441"/>
    <m/>
    <n v="43354.369444444441"/>
    <s v="pc_chambre"/>
    <s v="Not set: Propreté extérieure (AGA) - 2018-07-30"/>
    <s v="Not set: Scellement du cadre imprpre (AGA) - 2018-07-30"/>
    <s v="Not set: Tampons (AGA) - 2018-07-30"/>
    <s v="Not set: Mise à la côte (AGA) - 2018-07-30"/>
    <s v="Not set: Masque de la chambre (AGA) - 2018-07-30"/>
  </r>
  <r>
    <n v="248"/>
    <n v="1415"/>
    <x v="2"/>
    <s v="Facade"/>
    <s v="maxime.durang@altitudeinfra.fr"/>
    <m/>
    <m/>
    <s v="NRO_014_228_SID_P1"/>
    <n v="47.87"/>
    <n v="74.58"/>
    <m/>
    <m/>
    <m/>
    <s v="NRO_014_228_SID (version VSO)"/>
    <s v="Lien vers plan"/>
    <n v="43311.63958333333"/>
    <m/>
    <m/>
    <m/>
    <n v="43354.426388888889"/>
    <s v="pc_facade"/>
    <s v="Not set: Jonction aéro-souterraine (AGA) - 2018-07-30"/>
    <s v="Not set: Goulotte inférieure (AGA) - 2018-07-30"/>
    <s v="Not set: fixation du / des cable(s) (AGA) - 2018-07-30"/>
    <s v="Not set: pose et fixation du PBO (AGA) - 2018-07-30"/>
    <s v="Not set: Etiquetage des câbles (AGA) - 2018-07-30"/>
  </r>
  <r>
    <n v="240"/>
    <n v="4435"/>
    <x v="2"/>
    <s v="Facade"/>
    <s v="maxime.durang@altitudeinfra.fr"/>
    <m/>
    <m/>
    <s v="NRO_014_228_SID_P1"/>
    <n v="43.48"/>
    <n v="75.290000000000006"/>
    <m/>
    <m/>
    <m/>
    <s v="NRO_014_228_SID (version VSO)"/>
    <s v="Lien vers plan"/>
    <n v="43311.63958333333"/>
    <m/>
    <m/>
    <m/>
    <n v="43354.426388888889"/>
    <s v="pc_facade"/>
    <s v="Not set: Jonction aéro-souterraine (AGA) - 2018-07-30"/>
    <s v="Not set: Goulotte inférieure (AGA) - 2018-07-30"/>
    <s v="Not set: fixation du / des cable(s) (AGA) - 2018-07-30"/>
    <s v="Not set: pose et fixation du PBO (AGA) - 2018-07-30"/>
    <s v="Not set: Etiquetage des câbles (AGA) - 2018-07-30"/>
  </r>
  <r>
    <n v="238"/>
    <n v="4450"/>
    <x v="2"/>
    <s v="Facade"/>
    <s v="maxime.durang@altitudeinfra.fr"/>
    <m/>
    <m/>
    <s v="NRO_014_228_SID_P1"/>
    <n v="40.17"/>
    <n v="76.209999999999994"/>
    <m/>
    <m/>
    <m/>
    <s v="NRO_014_228_SID (version VSO)"/>
    <s v="Lien vers plan"/>
    <n v="43311.63958333333"/>
    <m/>
    <m/>
    <m/>
    <n v="43354.426388888889"/>
    <s v="pc_facade"/>
    <s v="Not set: Jonction aéro-souterraine (AGA) - 2018-07-30"/>
    <s v="Not set: Goulotte inférieure (AGA) - 2018-07-30"/>
    <s v="Not set: fixation du / des cable(s) (AGA) - 2018-07-30"/>
    <s v="Not set: pose et fixation du PBO (AGA) - 2018-07-30"/>
    <s v="Not set: Etiquetage des câbles (AGA) - 2018-07-30"/>
  </r>
  <r>
    <n v="237"/>
    <n v="4485"/>
    <x v="2"/>
    <s v="Facade"/>
    <s v="maxime.durang@altitudeinfra.fr"/>
    <m/>
    <m/>
    <s v="NRO_014_228_SID_P1"/>
    <n v="36.5"/>
    <n v="76.91"/>
    <m/>
    <m/>
    <m/>
    <s v="NRO_014_228_SID (version VSO)"/>
    <s v="Lien vers plan"/>
    <n v="43311.63958333333"/>
    <m/>
    <m/>
    <m/>
    <n v="43354.426388888889"/>
    <s v="pc_facade"/>
    <s v="Not set: Jonction aéro-souterraine (AGA) - 2018-07-30"/>
    <s v="Not set: Goulotte inférieure (AGA) - 2018-07-30"/>
    <s v="Not set: fixation du / des cable(s) (AGA) - 2018-07-30"/>
    <s v="Not set: pose et fixation du PBO (AGA) - 2018-07-30"/>
    <s v="Not set: Etiquetage des câbles (AGA) - 2018-07-30"/>
  </r>
  <r>
    <n v="236"/>
    <n v="4490"/>
    <x v="2"/>
    <s v="Facade"/>
    <s v="maxime.durang@altitudeinfra.fr"/>
    <m/>
    <m/>
    <s v="NRO_014_228_SID_P1"/>
    <n v="36.14"/>
    <n v="77.75"/>
    <m/>
    <m/>
    <m/>
    <s v="NRO_014_228_SID (version VSO)"/>
    <s v="Lien vers plan"/>
    <n v="43311.638888888891"/>
    <m/>
    <m/>
    <m/>
    <n v="43354.426388888889"/>
    <s v="pc_facade"/>
    <s v="Not set: Jonction aéro-souterraine (AGA) - 2018-07-30"/>
    <s v="Not set: Goulotte inférieure (AGA) - 2018-07-30"/>
    <s v="Not set: fixation du / des cable(s) (AGA) - 2018-07-30"/>
    <s v="Not set: pose et fixation du PBO (AGA) - 2018-07-30"/>
    <s v="Not set: Etiquetage des câbles (AGA) - 2018-07-30"/>
  </r>
  <r>
    <n v="234"/>
    <n v="4525"/>
    <x v="2"/>
    <s v="Facade"/>
    <s v="maxime.durang@altitudeinfra.fr"/>
    <m/>
    <m/>
    <s v="NRO_014_228_SID_P1"/>
    <n v="31.93"/>
    <n v="79.16"/>
    <m/>
    <m/>
    <m/>
    <s v="NRO_014_228_SID (version VSO)"/>
    <s v="Lien vers plan"/>
    <n v="43311.638888888891"/>
    <m/>
    <m/>
    <m/>
    <n v="43354.426388888889"/>
    <s v="pc_facade"/>
    <s v="Not set: Jonction aéro-souterraine (AGA) - 2018-07-30"/>
    <s v="Not set: Goulotte inférieure (AGA) - 2018-07-30"/>
    <s v="Not set: fixation du / des cable(s) (AGA) - 2018-07-30"/>
    <s v="Not set: pose et fixation du PBO (AGA) - 2018-07-30"/>
    <s v="Not set: Etiquetage des câbles (AGA) - 2018-07-30"/>
  </r>
  <r>
    <n v="239"/>
    <n v="4445"/>
    <x v="2"/>
    <s v="Facade"/>
    <s v="maxime.durang@altitudeinfra.fr"/>
    <m/>
    <m/>
    <s v="NRO_014_228_SID_P1"/>
    <n v="39.630000000000003"/>
    <n v="77.16"/>
    <m/>
    <m/>
    <m/>
    <s v="NRO_014_228_SID (version VSO)"/>
    <s v="Lien vers plan"/>
    <n v="43311.63958333333"/>
    <m/>
    <m/>
    <m/>
    <n v="43354.426388888889"/>
    <s v="pc_facade"/>
    <s v="Not set: Jonction aéro-souterraine (AGA) - 2018-07-30"/>
    <s v="Not set: Goulotte inférieure (AGA) - 2018-07-30"/>
    <s v="Not set: fixation du / des cable(s) (AGA) - 2018-07-30"/>
    <s v="Not set: pose et fixation du PBO (AGA) - 2018-07-30"/>
    <s v="Not set: Etiquetage des câbles (AGA) - 2018-07-30"/>
  </r>
  <r>
    <n v="249"/>
    <n v="1405"/>
    <x v="2"/>
    <s v="Facade"/>
    <s v="maxime.durang@altitudeinfra.fr"/>
    <m/>
    <m/>
    <s v="NRO_014_228_SID_P1"/>
    <n v="51.41"/>
    <n v="74.709999999999994"/>
    <m/>
    <m/>
    <m/>
    <s v="NRO_014_228_SID (version VSO)"/>
    <s v="Lien vers plan"/>
    <n v="43311.63958333333"/>
    <m/>
    <m/>
    <m/>
    <n v="43354.426388888889"/>
    <s v="pc_facade"/>
    <s v="Not set: Jonction aéro-souterraine (AGA) - 2018-07-30"/>
    <s v="Not set: Goulotte inférieure (AGA) - 2018-07-30"/>
    <s v="Not set: fixation du / des cable(s) (AGA) - 2018-07-30"/>
    <s v="Not set: pose et fixation du PBO (AGA) - 2018-07-30"/>
    <s v="Not set: Etiquetage des câbles (AGA) - 2018-07-30"/>
  </r>
  <r>
    <n v="247"/>
    <n v="1425"/>
    <x v="2"/>
    <s v="Facade"/>
    <s v="maxime.durang@altitudeinfra.fr"/>
    <m/>
    <m/>
    <s v="NRO_014_228_SID_P1"/>
    <n v="46.42"/>
    <n v="75.83"/>
    <m/>
    <m/>
    <m/>
    <s v="NRO_014_228_SID (version VSO)"/>
    <s v="Lien vers plan"/>
    <n v="43311.63958333333"/>
    <m/>
    <m/>
    <m/>
    <n v="43354.426388888889"/>
    <s v="pc_facade"/>
    <s v="Not set: Jonction aéro-souterraine (AGA) - 2018-07-30"/>
    <s v="Not set: Goulotte inférieure (AGA) - 2018-07-30"/>
    <s v="Not set: fixation du / des cable(s) (AGA) - 2018-07-30"/>
    <s v="Not set: pose et fixation du PBO (AGA) - 2018-07-30"/>
    <s v="Not set: Etiquetage des câbles (AGA) - 2018-07-30"/>
  </r>
  <r>
    <n v="233"/>
    <n v="4540"/>
    <x v="2"/>
    <s v="Facade"/>
    <s v="maxime.durang@altitudeinfra.fr"/>
    <m/>
    <m/>
    <s v="NRO_014_228_SID_P1"/>
    <n v="30.49"/>
    <n v="80.16"/>
    <m/>
    <m/>
    <m/>
    <s v="NRO_014_228_SID (version VSO)"/>
    <s v="Lien vers plan"/>
    <n v="43311.638888888891"/>
    <m/>
    <m/>
    <m/>
    <n v="43354.426388888889"/>
    <s v="pc_facade"/>
    <s v="Not set: Jonction aéro-souterraine (AGA) - 2018-07-30"/>
    <s v="Not set: Goulotte inférieure (AGA) - 2018-07-30"/>
    <s v="Not set: fixation du / des cable(s) (AGA) - 2018-07-30"/>
    <s v="Not set: pose et fixation du PBO (AGA) - 2018-07-30"/>
    <s v="Not set: Etiquetage des câbles (AGA) - 2018-07-30"/>
  </r>
  <r>
    <n v="235"/>
    <n v="4520"/>
    <x v="2"/>
    <s v="Facade"/>
    <s v="maxime.durang@altitudeinfra.fr"/>
    <m/>
    <m/>
    <s v="NRO_014_228_SID_P1"/>
    <n v="33.01"/>
    <n v="77.95"/>
    <m/>
    <m/>
    <m/>
    <s v="NRO_014_228_SID (version VSO)"/>
    <s v="Lien vers plan"/>
    <n v="43311.638888888891"/>
    <m/>
    <m/>
    <m/>
    <n v="43354.426388888889"/>
    <s v="pc_facade"/>
    <s v="Not set: Jonction aéro-souterraine (AGA) - 2018-07-30"/>
    <s v="Not set: Goulotte inférieure (AGA) - 2018-07-30"/>
    <s v="Not set: fixation du / des cable(s) (AGA) - 2018-07-30"/>
    <s v="Not set: pose et fixation du PBO (AGA) - 2018-07-30"/>
    <s v="Not set: Etiquetage des câbles (AGA) - 2018-07-30"/>
  </r>
  <r>
    <n v="230"/>
    <n v="4570"/>
    <x v="1"/>
    <s v="IMMEUBLE"/>
    <s v="maxime.durang@altitudeinfra.fr"/>
    <m/>
    <m/>
    <s v="NRO_014_228_SID_P1"/>
    <n v="39.15"/>
    <n v="76.790000000000006"/>
    <m/>
    <m/>
    <m/>
    <s v="NRO_014_228_SID (version VSO)"/>
    <s v="Lien vers plan"/>
    <n v="43311.638888888891"/>
    <m/>
    <m/>
    <m/>
    <n v="43263.353472222225"/>
    <m/>
    <m/>
    <m/>
    <m/>
    <m/>
    <m/>
  </r>
  <r>
    <n v="223"/>
    <n v="4605"/>
    <x v="1"/>
    <s v="IMMEUBLE"/>
    <s v="maxime.durang@altitudeinfra.fr"/>
    <m/>
    <m/>
    <s v="NRO_014_228_SID_P1"/>
    <n v="29.95"/>
    <n v="80.53"/>
    <m/>
    <m/>
    <m/>
    <s v="NRO_014_228_SID (version VSO)"/>
    <s v="Lien vers plan"/>
    <n v="43311.638888888891"/>
    <m/>
    <m/>
    <m/>
    <n v="43263.353472222225"/>
    <m/>
    <m/>
    <m/>
    <m/>
    <m/>
    <m/>
  </r>
  <r>
    <n v="225"/>
    <n v="4595"/>
    <x v="1"/>
    <s v="IMMEUBLE"/>
    <s v="maxime.durang@altitudeinfra.fr"/>
    <m/>
    <m/>
    <s v="NRO_014_228_SID_P1"/>
    <n v="31.15"/>
    <n v="78.989999999999995"/>
    <m/>
    <m/>
    <m/>
    <s v="NRO_014_228_SID (version VSO)"/>
    <s v="Lien vers plan"/>
    <n v="43311.638888888891"/>
    <m/>
    <m/>
    <m/>
    <n v="43263.353472222225"/>
    <m/>
    <m/>
    <m/>
    <m/>
    <m/>
    <m/>
  </r>
  <r>
    <n v="244"/>
    <n v="1545"/>
    <x v="1"/>
    <s v="IMMEUBLE"/>
    <s v="maxime.durang@altitudeinfra.fr"/>
    <m/>
    <m/>
    <s v="NRO_014_228_SID_P1"/>
    <n v="51.17"/>
    <n v="75.67"/>
    <m/>
    <m/>
    <m/>
    <s v="NRO_014_228_SID (version VSO)"/>
    <s v="Lien vers plan"/>
    <n v="43311.63958333333"/>
    <m/>
    <m/>
    <m/>
    <n v="43263.353472222225"/>
    <m/>
    <m/>
    <m/>
    <m/>
    <m/>
    <m/>
  </r>
  <r>
    <n v="243"/>
    <n v="1550"/>
    <x v="1"/>
    <s v="IMMEUBLE"/>
    <s v="maxime.durang@altitudeinfra.fr"/>
    <m/>
    <m/>
    <s v="NRO_014_228_SID_P1"/>
    <n v="48.05"/>
    <n v="74.88"/>
    <m/>
    <m/>
    <m/>
    <s v="NRO_014_228_SID (version VSO)"/>
    <s v="Lien vers plan"/>
    <n v="43311.63958333333"/>
    <m/>
    <m/>
    <m/>
    <n v="43263.353472222225"/>
    <m/>
    <m/>
    <m/>
    <m/>
    <m/>
    <m/>
  </r>
  <r>
    <n v="228"/>
    <n v="4580"/>
    <x v="1"/>
    <s v="IMMEUBLE"/>
    <s v="maxime.durang@altitudeinfra.fr"/>
    <m/>
    <m/>
    <s v="NRO_014_228_SID_P1"/>
    <n v="36.020000000000003"/>
    <n v="77.08"/>
    <m/>
    <m/>
    <m/>
    <s v="NRO_014_228_SID (version VSO)"/>
    <s v="Lien vers plan"/>
    <n v="43311.638888888891"/>
    <m/>
    <m/>
    <m/>
    <n v="43263.353472222225"/>
    <m/>
    <m/>
    <m/>
    <m/>
    <m/>
    <m/>
  </r>
  <r>
    <n v="231"/>
    <n v="4565"/>
    <x v="1"/>
    <s v="IMMEUBLE"/>
    <s v="maxime.durang@altitudeinfra.fr"/>
    <m/>
    <m/>
    <s v="NRO_014_228_SID_P1"/>
    <n v="40.049999999999997"/>
    <n v="76"/>
    <m/>
    <m/>
    <m/>
    <s v="NRO_014_228_SID (version VSO)"/>
    <s v="Lien vers plan"/>
    <n v="43311.638888888891"/>
    <m/>
    <m/>
    <m/>
    <n v="43263.353472222225"/>
    <m/>
    <m/>
    <m/>
    <m/>
    <m/>
    <m/>
  </r>
  <r>
    <n v="224"/>
    <n v="4600"/>
    <x v="1"/>
    <s v="IMMEUBLE"/>
    <s v="maxime.durang@altitudeinfra.fr"/>
    <m/>
    <m/>
    <s v="NRO_014_228_SID_P1"/>
    <n v="30.19"/>
    <n v="79.7"/>
    <m/>
    <m/>
    <m/>
    <s v="NRO_014_228_SID (version VSO)"/>
    <s v="Lien vers plan"/>
    <n v="43311.638888888891"/>
    <m/>
    <m/>
    <m/>
    <n v="43263.353472222225"/>
    <m/>
    <m/>
    <m/>
    <m/>
    <m/>
    <m/>
  </r>
  <r>
    <n v="227"/>
    <n v="4585"/>
    <x v="1"/>
    <s v="IMMEUBLE"/>
    <s v="maxime.durang@altitudeinfra.fr"/>
    <m/>
    <m/>
    <s v="NRO_014_228_SID_P1"/>
    <n v="33.97"/>
    <n v="76.959999999999994"/>
    <m/>
    <m/>
    <m/>
    <s v="NRO_014_228_SID (version VSO)"/>
    <s v="Lien vers plan"/>
    <n v="43311.638888888891"/>
    <m/>
    <m/>
    <m/>
    <n v="43263.353472222225"/>
    <m/>
    <m/>
    <m/>
    <m/>
    <m/>
    <m/>
  </r>
  <r>
    <n v="232"/>
    <n v="4560"/>
    <x v="1"/>
    <s v="IMMEUBLE"/>
    <s v="maxime.durang@altitudeinfra.fr"/>
    <m/>
    <m/>
    <s v="NRO_014_228_SID_P1"/>
    <n v="42.63"/>
    <n v="75.67"/>
    <m/>
    <m/>
    <m/>
    <s v="NRO_014_228_SID (version VSO)"/>
    <s v="Lien vers plan"/>
    <n v="43311.638888888891"/>
    <m/>
    <m/>
    <m/>
    <n v="43263.353472222225"/>
    <m/>
    <m/>
    <m/>
    <m/>
    <m/>
    <m/>
  </r>
  <r>
    <n v="226"/>
    <n v="4590"/>
    <x v="1"/>
    <s v="IMMEUBLE"/>
    <s v="maxime.durang@altitudeinfra.fr"/>
    <m/>
    <m/>
    <s v="NRO_014_228_SID_P1"/>
    <n v="33.19"/>
    <n v="77.5"/>
    <m/>
    <m/>
    <m/>
    <s v="NRO_014_228_SID (version VSO)"/>
    <s v="Lien vers plan"/>
    <n v="43311.638888888891"/>
    <m/>
    <m/>
    <m/>
    <n v="43263.353472222225"/>
    <m/>
    <m/>
    <m/>
    <m/>
    <m/>
    <m/>
  </r>
  <r>
    <n v="242"/>
    <n v="1555"/>
    <x v="1"/>
    <s v="IMMEUBLE"/>
    <s v="maxime.durang@altitudeinfra.fr"/>
    <m/>
    <m/>
    <s v="NRO_014_228_SID_P1"/>
    <n v="46.66"/>
    <n v="76.62"/>
    <m/>
    <m/>
    <m/>
    <s v="NRO_014_228_SID (version VSO)"/>
    <s v="Lien vers plan"/>
    <n v="43311.63958333333"/>
    <m/>
    <m/>
    <m/>
    <n v="43263.353472222225"/>
    <m/>
    <m/>
    <m/>
    <m/>
    <m/>
    <m/>
  </r>
  <r>
    <n v="241"/>
    <n v="2845"/>
    <x v="1"/>
    <s v="IMMEUBLE"/>
    <s v="maxime.durang@altitudeinfra.fr"/>
    <m/>
    <m/>
    <s v="NRO_014_228_SID_P1"/>
    <n v="59.29"/>
    <n v="55.12"/>
    <m/>
    <m/>
    <m/>
    <s v="NRO_014_228_SID (version VSO)"/>
    <s v="Lien vers plan"/>
    <n v="43311.63958333333"/>
    <m/>
    <m/>
    <m/>
    <n v="43263.353472222225"/>
    <m/>
    <m/>
    <m/>
    <m/>
    <m/>
    <m/>
  </r>
  <r>
    <n v="229"/>
    <n v="4575"/>
    <x v="1"/>
    <s v="IMMEUBLE"/>
    <s v="maxime.durang@altitudeinfra.fr"/>
    <m/>
    <m/>
    <s v="NRO_014_228_SID_P1"/>
    <n v="36.86"/>
    <n v="76.5"/>
    <m/>
    <m/>
    <m/>
    <s v="NRO_014_228_SID (version VSO)"/>
    <s v="Lien vers plan"/>
    <n v="43311.638888888891"/>
    <m/>
    <m/>
    <m/>
    <n v="43263.353472222225"/>
    <m/>
    <m/>
    <m/>
    <m/>
    <m/>
    <m/>
  </r>
  <r>
    <n v="390"/>
    <s v="SRO_54_014_228"/>
    <x v="2"/>
    <s v="SRO"/>
    <s v="msaikouk@nge.fr"/>
    <m/>
    <m/>
    <s v="NRO_014_228_SID_P1"/>
    <n v="47.93"/>
    <n v="71.05"/>
    <m/>
    <m/>
    <m/>
    <s v="NRO_014_228_SID (version VSO)"/>
    <s v="Lien vers plan"/>
    <n v="43311.64166666667"/>
    <n v="43261.74722222222"/>
    <n v="43354.367361111108"/>
    <m/>
    <n v="43354.367361111108"/>
    <s v="pc_sro"/>
    <s v="Not set: Scellement du cadre et dalle (AGA) - 2018-07-30"/>
    <s v="Not set: Fixation du SRO sur la dalle  (AGA) - 2018-07-30"/>
    <s v="Not set: Etiquetage du SRO (MDU) - 2018-07-30"/>
    <s v="Not set: Aspect extérieur du SRO (AGA) - 2018-07-30"/>
    <s v="Not set: Entrées de câbles et étanchéité (AGA) - 2018-07-30"/>
  </r>
  <r>
    <m/>
    <m/>
    <x v="3"/>
    <m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204">
  <r>
    <n v="925"/>
    <s v="BT-0047-381"/>
    <x v="0"/>
    <s v="Aérien"/>
    <s v="dominique.sommer@circet.fr"/>
    <m/>
    <m/>
    <s v="NRO_54_028_381_SID_P1"/>
    <n v="81.78"/>
    <n v="12.39"/>
    <m/>
    <m/>
    <m/>
    <s v="NRO_54_028_381_SID"/>
    <s v="=HYPERLINK(&quot;https://d28ji4sm1vmprj.cloudfront.net/ea9921c55fc7d332a9dd8728f8aeacd2/cb7b89a6dd37e2023af926f2023138cb.jpeg&quot;, &quot;Lien vers plan&quot;)"/>
    <n v="43299.665277777778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940"/>
    <s v="BT-0017-381"/>
    <x v="0"/>
    <s v="Aérien"/>
    <s v="dominique.sommer@circet.fr"/>
    <m/>
    <m/>
    <s v="NRO_54_028_381_SID_P1"/>
    <n v="50.83"/>
    <n v="71.260000000000005"/>
    <m/>
    <m/>
    <m/>
    <s v="NRO_54_028_381_SID"/>
    <s v="=HYPERLINK(&quot;https://d28ji4sm1vmprj.cloudfront.net/ea9921c55fc7d332a9dd8728f8aeacd2/cb7b89a6dd37e2023af926f2023138cb.jpeg&quot;, &quot;Lien vers plan&quot;)"/>
    <n v="43299.665277777778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965"/>
    <n v="0"/>
    <x v="0"/>
    <s v="Aérien"/>
    <s v="dominique.sommer@circet.fr"/>
    <m/>
    <m/>
    <s v="NRO_54_028_381_SID_P1"/>
    <n v="87.35"/>
    <n v="26.28"/>
    <m/>
    <m/>
    <m/>
    <s v="NRO_54_028_381_SID"/>
    <s v="=HYPERLINK(&quot;https://d28ji4sm1vmprj.cloudfront.net/ea9921c55fc7d332a9dd8728f8aeacd2/cb7b89a6dd37e2023af926f2023138cb.jpeg&quot;, &quot;Lien vers plan&quot;)"/>
    <n v="43299.665972222225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956"/>
    <n v="0"/>
    <x v="0"/>
    <s v="Aérien"/>
    <s v="dominique.sommer@circet.fr"/>
    <m/>
    <m/>
    <s v="NRO_54_028_381_SID_P1"/>
    <n v="87.23"/>
    <n v="20.440000000000001"/>
    <m/>
    <m/>
    <m/>
    <s v="NRO_54_028_381_SID"/>
    <s v="=HYPERLINK(&quot;https://d28ji4sm1vmprj.cloudfront.net/ea9921c55fc7d332a9dd8728f8aeacd2/cb7b89a6dd37e2023af926f2023138cb.jpeg&quot;, &quot;Lien vers plan&quot;)"/>
    <n v="43299.665277777778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962"/>
    <n v="0"/>
    <x v="0"/>
    <s v="Aérien"/>
    <s v="dominique.sommer@circet.fr"/>
    <m/>
    <m/>
    <s v="NRO_54_028_381_SID_P1"/>
    <n v="87.98"/>
    <n v="22.31"/>
    <m/>
    <m/>
    <m/>
    <s v="NRO_54_028_381_SID"/>
    <s v="=HYPERLINK(&quot;https://d28ji4sm1vmprj.cloudfront.net/ea9921c55fc7d332a9dd8728f8aeacd2/cb7b89a6dd37e2023af926f2023138cb.jpeg&quot;, &quot;Lien vers plan&quot;)"/>
    <n v="43299.665972222225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977"/>
    <n v="0"/>
    <x v="0"/>
    <s v="Aérien"/>
    <s v="dominique.sommer@circet.fr"/>
    <m/>
    <m/>
    <s v="NRO_54_028_381_SID_P1"/>
    <n v="86.27"/>
    <n v="28.98"/>
    <m/>
    <m/>
    <m/>
    <s v="NRO_54_028_381_SID"/>
    <s v="=HYPERLINK(&quot;https://d28ji4sm1vmprj.cloudfront.net/ea9921c55fc7d332a9dd8728f8aeacd2/cb7b89a6dd37e2023af926f2023138cb.jpeg&quot;, &quot;Lien vers plan&quot;)"/>
    <n v="43299.665972222225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973"/>
    <n v="0"/>
    <x v="0"/>
    <s v="Aérien"/>
    <s v="dominique.sommer@circet.fr"/>
    <m/>
    <m/>
    <s v="NRO_54_028_381_SID_P1"/>
    <n v="41.81"/>
    <n v="88.63"/>
    <m/>
    <m/>
    <m/>
    <s v="NRO_54_028_381_SID"/>
    <s v="=HYPERLINK(&quot;https://d28ji4sm1vmprj.cloudfront.net/ea9921c55fc7d332a9dd8728f8aeacd2/cb7b89a6dd37e2023af926f2023138cb.jpeg&quot;, &quot;Lien vers plan&quot;)"/>
    <n v="43299.665972222225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928"/>
    <s v="BT-0042-381"/>
    <x v="0"/>
    <s v="Aérien"/>
    <s v="dominique.sommer@circet.fr"/>
    <m/>
    <m/>
    <s v="NRO_54_028_381_SID_P1"/>
    <n v="49.63"/>
    <n v="73.78"/>
    <m/>
    <m/>
    <m/>
    <s v="NRO_54_028_381_SID"/>
    <s v="=HYPERLINK(&quot;https://d28ji4sm1vmprj.cloudfront.net/ea9921c55fc7d332a9dd8728f8aeacd2/cb7b89a6dd37e2023af926f2023138cb.jpeg&quot;, &quot;Lien vers plan&quot;)"/>
    <n v="43299.665277777778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935"/>
    <s v="BT-0030-381"/>
    <x v="0"/>
    <s v="Aérien"/>
    <s v="dominique.sommer@circet.fr"/>
    <m/>
    <m/>
    <s v="NRO_54_028_381_SID_P1"/>
    <n v="83.82"/>
    <n v="18.22"/>
    <m/>
    <m/>
    <m/>
    <s v="NRO_54_028_381_SID"/>
    <s v="=HYPERLINK(&quot;https://d28ji4sm1vmprj.cloudfront.net/ea9921c55fc7d332a9dd8728f8aeacd2/cb7b89a6dd37e2023af926f2023138cb.jpeg&quot;, &quot;Lien vers plan&quot;)"/>
    <n v="43299.665277777778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985"/>
    <n v="0"/>
    <x v="0"/>
    <s v="Aérien"/>
    <s v="dominique.sommer@circet.fr"/>
    <m/>
    <m/>
    <s v="NRO_54_028_381_SID_P1"/>
    <n v="84.82"/>
    <n v="31.87"/>
    <m/>
    <m/>
    <m/>
    <s v="NRO_54_028_381_SID"/>
    <s v="=HYPERLINK(&quot;https://d28ji4sm1vmprj.cloudfront.net/ea9921c55fc7d332a9dd8728f8aeacd2/cb7b89a6dd37e2023af926f2023138cb.jpeg&quot;, &quot;Lien vers plan&quot;)"/>
    <n v="43299.665972222225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953"/>
    <n v="0"/>
    <x v="0"/>
    <s v="Aérien"/>
    <s v="dominique.sommer@circet.fr"/>
    <m/>
    <m/>
    <s v="NRO_54_028_381_SID_P1"/>
    <n v="86.73"/>
    <n v="28.02"/>
    <m/>
    <m/>
    <m/>
    <s v="NRO_54_028_381_SID"/>
    <s v="=HYPERLINK(&quot;https://d28ji4sm1vmprj.cloudfront.net/ea9921c55fc7d332a9dd8728f8aeacd2/cb7b89a6dd37e2023af926f2023138cb.jpeg&quot;, &quot;Lien vers plan&quot;)"/>
    <n v="43299.665277777778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982"/>
    <n v="0"/>
    <x v="0"/>
    <s v="Aérien"/>
    <s v="dominique.sommer@circet.fr"/>
    <m/>
    <m/>
    <s v="NRO_54_028_381_SID_P1"/>
    <n v="85.69"/>
    <n v="19.54"/>
    <m/>
    <m/>
    <m/>
    <s v="NRO_54_028_381_SID"/>
    <s v="=HYPERLINK(&quot;https://d28ji4sm1vmprj.cloudfront.net/ea9921c55fc7d332a9dd8728f8aeacd2/cb7b89a6dd37e2023af926f2023138cb.jpeg&quot;, &quot;Lien vers plan&quot;)"/>
    <n v="43299.665972222225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992"/>
    <s v="BT-0046-381"/>
    <x v="0"/>
    <s v="Aérien"/>
    <s v="dominique.sommer@circet.fr"/>
    <m/>
    <m/>
    <s v="NRO_54_028_381_SID_P2"/>
    <n v="23.54"/>
    <n v="73.66"/>
    <m/>
    <m/>
    <m/>
    <s v="NRO_54_028_381_SID"/>
    <s v="=HYPERLINK(&quot;https://d28ji4sm1vmprj.cloudfront.net/73e57b133980dbd7217913d9f233891c/d0607af434ac5dfcfb40670a7d7c94c8.jpeg&quot;, &quot;Lien vers plan&quot;)"/>
    <n v="43299.680555555555"/>
    <m/>
    <m/>
    <m/>
    <n v="43444.667361111111"/>
    <s v="pc_support aerien"/>
    <s v="Not set: Jonction aéro-souterraine (AGA) - 2018-07-18"/>
    <s v="Not set: Goulotte inférieure (AGA) - 2018-07-18"/>
    <s v="No: Goulotte superieure (MSA) - 2018-07-18"/>
  </r>
  <r>
    <n v="1005"/>
    <n v="0"/>
    <x v="0"/>
    <s v="Aérien"/>
    <s v="dominique.sommer@circet.fr"/>
    <m/>
    <m/>
    <s v="NRO_54_028_381_SID_P2"/>
    <n v="24.5"/>
    <n v="75.290000000000006"/>
    <m/>
    <m/>
    <m/>
    <s v="NRO_54_028_381_SID"/>
    <s v="=HYPERLINK(&quot;https://d28ji4sm1vmprj.cloudfront.net/73e57b133980dbd7217913d9f233891c/d0607af434ac5dfcfb40670a7d7c94c8.jpeg&quot;, &quot;Lien vers plan&quot;)"/>
    <n v="43299.680555555555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972"/>
    <n v="0"/>
    <x v="0"/>
    <s v="Aérien"/>
    <s v="dominique.sommer@circet.fr"/>
    <m/>
    <m/>
    <s v="NRO_54_028_381_SID_P1"/>
    <n v="82.95"/>
    <n v="33.67"/>
    <m/>
    <m/>
    <m/>
    <s v="NRO_54_028_381_SID"/>
    <s v="=HYPERLINK(&quot;https://d28ji4sm1vmprj.cloudfront.net/ea9921c55fc7d332a9dd8728f8aeacd2/cb7b89a6dd37e2023af926f2023138cb.jpeg&quot;, &quot;Lien vers plan&quot;)"/>
    <n v="43299.665972222225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951"/>
    <n v="0"/>
    <x v="0"/>
    <s v="Aérien"/>
    <s v="dominique.sommer@circet.fr"/>
    <m/>
    <m/>
    <s v="NRO_54_028_381_SID_P1"/>
    <n v="87.06"/>
    <n v="27.12"/>
    <m/>
    <m/>
    <m/>
    <s v="NRO_54_028_381_SID"/>
    <s v="=HYPERLINK(&quot;https://d28ji4sm1vmprj.cloudfront.net/ea9921c55fc7d332a9dd8728f8aeacd2/cb7b89a6dd37e2023af926f2023138cb.jpeg&quot;, &quot;Lien vers plan&quot;)"/>
    <n v="43299.665277777778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1031"/>
    <s v="BT-0054-381"/>
    <x v="0"/>
    <s v="Aérien"/>
    <s v="dominique.sommer@circet.fr"/>
    <m/>
    <m/>
    <s v="NRO_54_028_381_SID_P3"/>
    <n v="77.58"/>
    <n v="87.31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994"/>
    <s v="BT-0031-381"/>
    <x v="0"/>
    <s v="Aérien"/>
    <s v="dominique.sommer@circet.fr"/>
    <m/>
    <m/>
    <s v="NRO_54_028_381_SID_P2"/>
    <n v="30.41"/>
    <n v="54.84"/>
    <m/>
    <m/>
    <m/>
    <s v="NRO_54_028_381_SID"/>
    <s v="=HYPERLINK(&quot;https://d28ji4sm1vmprj.cloudfront.net/73e57b133980dbd7217913d9f233891c/d0607af434ac5dfcfb40670a7d7c94c8.jpeg&quot;, &quot;Lien vers plan&quot;)"/>
    <n v="43299.680555555555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930"/>
    <s v="BT-0040-381"/>
    <x v="0"/>
    <s v="Aérien"/>
    <s v="dominique.sommer@circet.fr"/>
    <m/>
    <m/>
    <s v="NRO_54_028_381_SID_P1"/>
    <n v="81.739999999999995"/>
    <n v="14.19"/>
    <m/>
    <m/>
    <m/>
    <s v="NRO_54_028_381_SID"/>
    <s v="=HYPERLINK(&quot;https://d28ji4sm1vmprj.cloudfront.net/ea9921c55fc7d332a9dd8728f8aeacd2/cb7b89a6dd37e2023af926f2023138cb.jpeg&quot;, &quot;Lien vers plan&quot;)"/>
    <n v="43299.665277777778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945"/>
    <n v="0"/>
    <x v="0"/>
    <s v="Aérien"/>
    <s v="dominique.sommer@circet.fr"/>
    <m/>
    <m/>
    <s v="NRO_54_028_381_SID_P1"/>
    <n v="85.52"/>
    <n v="30.67"/>
    <m/>
    <m/>
    <m/>
    <s v="NRO_54_028_381_SID"/>
    <s v="=HYPERLINK(&quot;https://d28ji4sm1vmprj.cloudfront.net/ea9921c55fc7d332a9dd8728f8aeacd2/cb7b89a6dd37e2023af926f2023138cb.jpeg&quot;, &quot;Lien vers plan&quot;)"/>
    <n v="43299.665277777778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947"/>
    <n v="0"/>
    <x v="0"/>
    <s v="Aérien"/>
    <s v="dominique.sommer@circet.fr"/>
    <m/>
    <m/>
    <s v="NRO_54_028_381_SID_P1"/>
    <n v="85.19"/>
    <n v="31.33"/>
    <m/>
    <m/>
    <m/>
    <s v="NRO_54_028_381_SID"/>
    <s v="=HYPERLINK(&quot;https://d28ji4sm1vmprj.cloudfront.net/ea9921c55fc7d332a9dd8728f8aeacd2/cb7b89a6dd37e2023af926f2023138cb.jpeg&quot;, &quot;Lien vers plan&quot;)"/>
    <n v="43299.665277777778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1013"/>
    <n v="0"/>
    <x v="0"/>
    <s v="Aérien"/>
    <s v="dominique.sommer@circet.fr"/>
    <m/>
    <m/>
    <s v="NRO_54_028_381_SID_P2"/>
    <n v="21.17"/>
    <n v="71.38"/>
    <m/>
    <m/>
    <m/>
    <s v="NRO_54_028_381_SID"/>
    <s v="=HYPERLINK(&quot;https://d28ji4sm1vmprj.cloudfront.net/73e57b133980dbd7217913d9f233891c/d0607af434ac5dfcfb40670a7d7c94c8.jpeg&quot;, &quot;Lien vers plan&quot;)"/>
    <n v="43299.680555555555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948"/>
    <n v="0"/>
    <x v="0"/>
    <s v="Aérien"/>
    <s v="dominique.sommer@circet.fr"/>
    <m/>
    <m/>
    <s v="NRO_54_028_381_SID_P1"/>
    <n v="82.99"/>
    <n v="16.84"/>
    <m/>
    <m/>
    <m/>
    <s v="NRO_54_028_381_SID"/>
    <s v="=HYPERLINK(&quot;https://d28ji4sm1vmprj.cloudfront.net/ea9921c55fc7d332a9dd8728f8aeacd2/cb7b89a6dd37e2023af926f2023138cb.jpeg&quot;, &quot;Lien vers plan&quot;)"/>
    <n v="43299.665277777778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946"/>
    <n v="0"/>
    <x v="0"/>
    <s v="Aérien"/>
    <s v="dominique.sommer@circet.fr"/>
    <m/>
    <m/>
    <s v="NRO_54_028_381_SID_P1"/>
    <n v="88.02"/>
    <n v="23.63"/>
    <m/>
    <m/>
    <m/>
    <s v="NRO_54_028_381_SID"/>
    <s v="=HYPERLINK(&quot;https://d28ji4sm1vmprj.cloudfront.net/ea9921c55fc7d332a9dd8728f8aeacd2/cb7b89a6dd37e2023af926f2023138cb.jpeg&quot;, &quot;Lien vers plan&quot;)"/>
    <n v="43299.665277777778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981"/>
    <n v="0"/>
    <x v="0"/>
    <s v="Aérien"/>
    <s v="dominique.sommer@circet.fr"/>
    <m/>
    <m/>
    <s v="NRO_54_028_381_SID_P1"/>
    <n v="87.77"/>
    <n v="24.95"/>
    <m/>
    <m/>
    <m/>
    <s v="NRO_54_028_381_SID"/>
    <s v="=HYPERLINK(&quot;https://d28ji4sm1vmprj.cloudfront.net/ea9921c55fc7d332a9dd8728f8aeacd2/cb7b89a6dd37e2023af926f2023138cb.jpeg&quot;, &quot;Lien vers plan&quot;)"/>
    <n v="43299.665972222225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984"/>
    <n v="0"/>
    <x v="0"/>
    <s v="Aérien"/>
    <s v="dominique.sommer@circet.fr"/>
    <m/>
    <m/>
    <s v="NRO_54_028_381_SID_P1"/>
    <n v="84.32"/>
    <n v="32.47"/>
    <m/>
    <m/>
    <m/>
    <s v="NRO_54_028_381_SID"/>
    <s v="=HYPERLINK(&quot;https://d28ji4sm1vmprj.cloudfront.net/ea9921c55fc7d332a9dd8728f8aeacd2/cb7b89a6dd37e2023af926f2023138cb.jpeg&quot;, &quot;Lien vers plan&quot;)"/>
    <n v="43299.665972222225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957"/>
    <n v="0"/>
    <x v="0"/>
    <s v="Aérien"/>
    <s v="dominique.sommer@circet.fr"/>
    <m/>
    <m/>
    <s v="NRO_54_028_381_SID_P1"/>
    <n v="86.44"/>
    <n v="20.079999999999998"/>
    <m/>
    <m/>
    <m/>
    <s v="NRO_54_028_381_SID"/>
    <s v="=HYPERLINK(&quot;https://d28ji4sm1vmprj.cloudfront.net/ea9921c55fc7d332a9dd8728f8aeacd2/cb7b89a6dd37e2023af926f2023138cb.jpeg&quot;, &quot;Lien vers plan&quot;)"/>
    <n v="43299.665972222225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1092"/>
    <n v="0"/>
    <x v="0"/>
    <s v="Aérien"/>
    <s v="dominique.sommer@circet.fr"/>
    <m/>
    <m/>
    <s v="NRO_54_028_381_SID_P3"/>
    <n v="51.62"/>
    <n v="44.44"/>
    <m/>
    <m/>
    <m/>
    <s v="NRO_54_028_381_SID"/>
    <s v="=HYPERLINK(&quot;https://d28ji4sm1vmprj.cloudfront.net/68b9d7785ed8ad20cbbe2c787c903e0c/b63b63e8cd776c6e518484b41033b341.jpeg&quot;, &quot;Lien vers plan&quot;)"/>
    <n v="43299.686111111114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1035"/>
    <s v="BT-0035-381"/>
    <x v="0"/>
    <s v="Aérien"/>
    <s v="dominique.sommer@circet.fr"/>
    <m/>
    <m/>
    <s v="NRO_54_028_381_SID_P3"/>
    <n v="74.25"/>
    <n v="82.14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919"/>
    <s v="BT-0062-381"/>
    <x v="0"/>
    <s v="Aérien"/>
    <s v="dominique.sommer@circet.fr"/>
    <m/>
    <m/>
    <s v="NRO_54_028_381_SID_P1"/>
    <n v="84.9"/>
    <n v="19.12"/>
    <m/>
    <m/>
    <m/>
    <s v="NRO_54_028_381_SID"/>
    <s v="=HYPERLINK(&quot;https://d28ji4sm1vmprj.cloudfront.net/ea9921c55fc7d332a9dd8728f8aeacd2/cb7b89a6dd37e2023af926f2023138cb.jpeg&quot;, &quot;Lien vers plan&quot;)"/>
    <n v="43299.665277777778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976"/>
    <n v="0"/>
    <x v="0"/>
    <s v="Aérien"/>
    <s v="dominique.sommer@circet.fr"/>
    <m/>
    <m/>
    <s v="NRO_54_028_381_SID_P1"/>
    <n v="83.9"/>
    <n v="32.83"/>
    <m/>
    <m/>
    <m/>
    <s v="NRO_54_028_381_SID"/>
    <s v="=HYPERLINK(&quot;https://d28ji4sm1vmprj.cloudfront.net/ea9921c55fc7d332a9dd8728f8aeacd2/cb7b89a6dd37e2023af926f2023138cb.jpeg&quot;, &quot;Lien vers plan&quot;)"/>
    <n v="43299.665972222225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970"/>
    <n v="0"/>
    <x v="0"/>
    <s v="Aérien"/>
    <s v="dominique.sommer@circet.fr"/>
    <m/>
    <m/>
    <s v="NRO_54_028_381_SID_P1"/>
    <n v="82.57"/>
    <n v="16.059999999999999"/>
    <m/>
    <m/>
    <m/>
    <s v="NRO_54_028_381_SID"/>
    <s v="=HYPERLINK(&quot;https://d28ji4sm1vmprj.cloudfront.net/ea9921c55fc7d332a9dd8728f8aeacd2/cb7b89a6dd37e2023af926f2023138cb.jpeg&quot;, &quot;Lien vers plan&quot;)"/>
    <n v="43299.665972222225"/>
    <m/>
    <m/>
    <m/>
    <n v="43444.667361111111"/>
    <s v="pc_support aerien"/>
    <s v="Not set: Jonction aéro-souterraine (AGA) - 2018-07-18"/>
    <s v="Not set: Goulotte inférieure (AGA) - 2018-07-18"/>
    <s v="Not set: Goulotte superieure (AGA) - 2018-07-18"/>
  </r>
  <r>
    <n v="1095"/>
    <n v="0"/>
    <x v="1"/>
    <s v="Aérien"/>
    <s v="dominique.sommer@circet.fr"/>
    <m/>
    <m/>
    <s v="NRO_54_028_381_SID_P3"/>
    <n v="64.599999999999994"/>
    <n v="62.6"/>
    <m/>
    <m/>
    <m/>
    <s v="NRO_54_028_381_SID"/>
    <s v="=HYPERLINK(&quot;https://d28ji4sm1vmprj.cloudfront.net/68b9d7785ed8ad20cbbe2c787c903e0c/b63b63e8cd776c6e518484b41033b341.jpeg&quot;, &quot;Lien vers plan&quot;)"/>
    <n v="43299.686111111114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66"/>
    <n v="0"/>
    <x v="1"/>
    <s v="Aérien"/>
    <s v="dominique.sommer@circet.fr"/>
    <m/>
    <m/>
    <s v="NRO_54_028_381_SID_P3"/>
    <n v="52.87"/>
    <n v="45.16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42"/>
    <s v="BT-0016-381"/>
    <x v="1"/>
    <s v="Aérien"/>
    <s v="dominique.sommer@circet.fr"/>
    <m/>
    <m/>
    <s v="NRO_54_028_381_SID_P3"/>
    <n v="75.17"/>
    <n v="86.11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86.442361111112"/>
    <s v="pc_support aerien"/>
    <s v="Not set: Jonction aéro-souterraine (AGA) - 2018-07-18"/>
    <s v="Not set: Goulotte inférieure (AGA) - 2018-07-18"/>
    <s v="Not set: Goulotte superieure (AGA) - 2018-07-18"/>
  </r>
  <r>
    <n v="952"/>
    <n v="0"/>
    <x v="1"/>
    <s v="Aérien"/>
    <s v="dominique.sommer@circet.fr"/>
    <m/>
    <m/>
    <s v="NRO_54_028_381_SID_P1"/>
    <n v="37.85"/>
    <n v="96.75"/>
    <m/>
    <m/>
    <m/>
    <s v="NRO_54_028_381_SID"/>
    <s v="=HYPERLINK(&quot;https://d28ji4sm1vmprj.cloudfront.net/ea9921c55fc7d332a9dd8728f8aeacd2/cb7b89a6dd37e2023af926f2023138cb.jpeg&quot;, &quot;Lien vers plan&quot;)"/>
    <n v="43299.665277777778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96"/>
    <n v="0"/>
    <x v="1"/>
    <s v="Aérien"/>
    <s v="dominique.sommer@circet.fr"/>
    <m/>
    <m/>
    <s v="NRO_54_028_381_SID_P3"/>
    <n v="59.65"/>
    <n v="53.64"/>
    <m/>
    <m/>
    <m/>
    <s v="NRO_54_028_381_SID"/>
    <s v="=HYPERLINK(&quot;https://d28ji4sm1vmprj.cloudfront.net/68b9d7785ed8ad20cbbe2c787c903e0c/b63b63e8cd776c6e518484b41033b341.jpeg&quot;, &quot;Lien vers plan&quot;)"/>
    <n v="43299.686111111114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26"/>
    <s v="BT-0063-381"/>
    <x v="1"/>
    <s v="Aérien"/>
    <s v="dominique.sommer@circet.fr"/>
    <m/>
    <m/>
    <s v="NRO_54_028_381_SID_P3"/>
    <n v="79.87"/>
    <n v="83.64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86.445833333331"/>
    <s v="pc_support aerien"/>
    <s v="Not set: Jonction aéro-souterraine (AGA) - 2018-07-18"/>
    <s v="Not set: Goulotte inférieure (AGA) - 2018-07-18"/>
    <s v="Not set: Goulotte superieure (AGA) - 2018-07-18"/>
  </r>
  <r>
    <n v="1016"/>
    <n v="0"/>
    <x v="1"/>
    <s v="Aérien"/>
    <s v="dominique.sommer@circet.fr"/>
    <m/>
    <m/>
    <s v="NRO_54_028_381_SID_P2"/>
    <n v="24.21"/>
    <n v="72.819999999999993"/>
    <m/>
    <m/>
    <m/>
    <s v="NRO_54_028_381_SID"/>
    <s v="=HYPERLINK(&quot;https://d28ji4sm1vmprj.cloudfront.net/73e57b133980dbd7217913d9f233891c/d0607af434ac5dfcfb40670a7d7c94c8.jpeg&quot;, &quot;Lien vers plan&quot;)"/>
    <n v="43299.680555555555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974"/>
    <n v="0"/>
    <x v="1"/>
    <s v="Aérien"/>
    <s v="dominique.sommer@circet.fr"/>
    <m/>
    <m/>
    <s v="NRO_54_028_381_SID_P1"/>
    <n v="40.72"/>
    <n v="90.5"/>
    <m/>
    <m/>
    <m/>
    <s v="NRO_54_028_381_SID"/>
    <s v="=HYPERLINK(&quot;https://d28ji4sm1vmprj.cloudfront.net/ea9921c55fc7d332a9dd8728f8aeacd2/cb7b89a6dd37e2023af926f2023138cb.jpeg&quot;, &quot;Lien vers plan&quot;)"/>
    <n v="43299.665972222225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958"/>
    <n v="0"/>
    <x v="1"/>
    <s v="Aérien"/>
    <s v="dominique.sommer@circet.fr"/>
    <m/>
    <m/>
    <s v="NRO_54_028_381_SID_P1"/>
    <n v="37.479999999999997"/>
    <n v="98.74"/>
    <m/>
    <m/>
    <m/>
    <s v="NRO_54_028_381_SID"/>
    <s v="=HYPERLINK(&quot;https://d28ji4sm1vmprj.cloudfront.net/ea9921c55fc7d332a9dd8728f8aeacd2/cb7b89a6dd37e2023af926f2023138cb.jpeg&quot;, &quot;Lien vers plan&quot;)"/>
    <n v="43299.665972222225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71"/>
    <n v="0"/>
    <x v="1"/>
    <s v="Aérien"/>
    <s v="dominique.sommer@circet.fr"/>
    <m/>
    <m/>
    <s v="NRO_54_028_381_SID_P3"/>
    <n v="31.82"/>
    <n v="19.239999999999998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79"/>
    <n v="0"/>
    <x v="1"/>
    <s v="Aérien"/>
    <s v="dominique.sommer@circet.fr"/>
    <m/>
    <m/>
    <s v="NRO_54_028_381_SID_P3"/>
    <n v="74.08"/>
    <n v="83.4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89"/>
    <n v="0"/>
    <x v="1"/>
    <s v="Aérien"/>
    <s v="dominique.sommer@circet.fr"/>
    <m/>
    <m/>
    <s v="NRO_54_028_381_SID_P3"/>
    <n v="47.38"/>
    <n v="38.67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60"/>
    <n v="0"/>
    <x v="1"/>
    <s v="Aérien"/>
    <s v="dominique.sommer@circet.fr"/>
    <m/>
    <m/>
    <s v="NRO_54_028_381_SID_P3"/>
    <n v="30.78"/>
    <n v="17.62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86"/>
    <n v="0"/>
    <x v="1"/>
    <s v="Aérien"/>
    <s v="dominique.sommer@circet.fr"/>
    <m/>
    <m/>
    <s v="NRO_54_028_381_SID_P3"/>
    <n v="43.72"/>
    <n v="34.03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65"/>
    <n v="0"/>
    <x v="1"/>
    <s v="Aérien"/>
    <s v="dominique.sommer@circet.fr"/>
    <m/>
    <m/>
    <s v="NRO_54_028_381_SID_P3"/>
    <n v="69.680000000000007"/>
    <n v="74.2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87"/>
    <n v="0"/>
    <x v="1"/>
    <s v="Aérien"/>
    <s v="dominique.sommer@circet.fr"/>
    <m/>
    <m/>
    <s v="NRO_54_028_381_SID_P3"/>
    <n v="66.349999999999994"/>
    <n v="66.510000000000005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82"/>
    <n v="0"/>
    <x v="1"/>
    <s v="Aérien"/>
    <s v="dominique.sommer@circet.fr"/>
    <m/>
    <m/>
    <s v="NRO_54_028_381_SID_P3"/>
    <n v="54.12"/>
    <n v="46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76"/>
    <n v="0"/>
    <x v="1"/>
    <s v="Aérien"/>
    <s v="dominique.sommer@circet.fr"/>
    <m/>
    <m/>
    <s v="NRO_54_028_381_SID_P3"/>
    <n v="57.4"/>
    <n v="48.71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97"/>
    <n v="0"/>
    <x v="1"/>
    <s v="Aérien"/>
    <s v="dominique.sommer@circet.fr"/>
    <m/>
    <m/>
    <s v="NRO_54_028_381_SID_P3"/>
    <n v="46.09"/>
    <n v="37.340000000000003"/>
    <m/>
    <m/>
    <m/>
    <s v="NRO_54_028_381_SID"/>
    <s v="=HYPERLINK(&quot;https://d28ji4sm1vmprj.cloudfront.net/68b9d7785ed8ad20cbbe2c787c903e0c/b63b63e8cd776c6e518484b41033b341.jpeg&quot;, &quot;Lien vers plan&quot;)"/>
    <n v="43299.686111111114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978"/>
    <n v="0"/>
    <x v="1"/>
    <s v="Aérien"/>
    <s v="dominique.sommer@circet.fr"/>
    <m/>
    <m/>
    <s v="NRO_54_028_381_SID_P1"/>
    <n v="39.85"/>
    <n v="92.06"/>
    <m/>
    <m/>
    <m/>
    <s v="NRO_54_028_381_SID"/>
    <s v="=HYPERLINK(&quot;https://d28ji4sm1vmprj.cloudfront.net/ea9921c55fc7d332a9dd8728f8aeacd2/cb7b89a6dd37e2023af926f2023138cb.jpeg&quot;, &quot;Lien vers plan&quot;)"/>
    <n v="43299.665972222225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995"/>
    <s v="BT-0027-381"/>
    <x v="1"/>
    <s v="Aérien"/>
    <s v="dominique.sommer@circet.fr"/>
    <m/>
    <m/>
    <s v="NRO_54_028_381_SID_P2"/>
    <n v="22.88"/>
    <n v="66.510000000000005"/>
    <m/>
    <m/>
    <m/>
    <s v="NRO_54_028_381_SID"/>
    <s v="=HYPERLINK(&quot;https://d28ji4sm1vmprj.cloudfront.net/73e57b133980dbd7217913d9f233891c/d0607af434ac5dfcfb40670a7d7c94c8.jpeg&quot;, &quot;Lien vers plan&quot;)"/>
    <n v="43299.680555555555"/>
    <m/>
    <m/>
    <m/>
    <n v="43486.457638888889"/>
    <s v="pc_support aerien"/>
    <s v="Not set: Jonction aéro-souterraine (AGA) - 2018-07-18"/>
    <s v="Not set: Goulotte inférieure (AGA) - 2018-07-18"/>
    <s v="Not set: Goulotte superieure (AGA) - 2018-07-18"/>
  </r>
  <r>
    <n v="990"/>
    <s v="BT-0053-381"/>
    <x v="1"/>
    <s v="Aérien"/>
    <s v="dominique.sommer@circet.fr"/>
    <m/>
    <m/>
    <s v="NRO_54_028_381_SID_P2"/>
    <n v="18.64"/>
    <n v="68.010000000000005"/>
    <m/>
    <m/>
    <m/>
    <s v="NRO_54_028_381_SID"/>
    <s v="=HYPERLINK(&quot;https://d28ji4sm1vmprj.cloudfront.net/73e57b133980dbd7217913d9f233891c/d0607af434ac5dfcfb40670a7d7c94c8.jpeg&quot;, &quot;Lien vers plan&quot;)"/>
    <n v="43299.680555555555"/>
    <m/>
    <m/>
    <m/>
    <n v="43486.45416666667"/>
    <s v="pc_support aerien"/>
    <s v="Not set: Jonction aéro-souterraine (AGA) - 2018-07-18"/>
    <s v="Not set: Goulotte inférieure (AGA) - 2018-07-18"/>
    <s v="Not set: Goulotte superieure (AGA) - 2018-07-18"/>
  </r>
  <r>
    <n v="1070"/>
    <n v="0"/>
    <x v="1"/>
    <s v="Aérien"/>
    <s v="dominique.sommer@circet.fr"/>
    <m/>
    <m/>
    <s v="NRO_54_028_381_SID_P3"/>
    <n v="61.73"/>
    <n v="57.13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52"/>
    <n v="0"/>
    <x v="1"/>
    <s v="Aérien"/>
    <s v="dominique.sommer@circet.fr"/>
    <m/>
    <m/>
    <s v="NRO_54_028_381_SID_P3"/>
    <n v="63.73"/>
    <n v="60.73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47"/>
    <n v="0"/>
    <x v="1"/>
    <s v="Aérien"/>
    <s v="dominique.sommer@circet.fr"/>
    <m/>
    <m/>
    <s v="NRO_54_028_381_SID_P3"/>
    <n v="49.54"/>
    <n v="42.27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74"/>
    <n v="0"/>
    <x v="1"/>
    <s v="Aérien"/>
    <s v="dominique.sommer@circet.fr"/>
    <m/>
    <m/>
    <s v="NRO_54_028_381_SID_P3"/>
    <n v="71.09"/>
    <n v="75.83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49"/>
    <n v="0"/>
    <x v="1"/>
    <s v="Aérien"/>
    <s v="dominique.sommer@circet.fr"/>
    <m/>
    <m/>
    <s v="NRO_54_028_381_SID_P3"/>
    <n v="36.729999999999997"/>
    <n v="29.16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57"/>
    <n v="0"/>
    <x v="1"/>
    <s v="Aérien"/>
    <s v="dominique.sommer@circet.fr"/>
    <m/>
    <m/>
    <s v="NRO_54_028_381_SID_P3"/>
    <n v="72.34"/>
    <n v="77.63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81"/>
    <n v="0"/>
    <x v="1"/>
    <s v="Aérien"/>
    <s v="dominique.sommer@circet.fr"/>
    <m/>
    <m/>
    <s v="NRO_54_028_381_SID_P3"/>
    <n v="58.19"/>
    <n v="50.45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80"/>
    <n v="0"/>
    <x v="1"/>
    <s v="Aérien"/>
    <s v="dominique.sommer@circet.fr"/>
    <m/>
    <m/>
    <s v="NRO_54_028_381_SID_P3"/>
    <n v="73.709999999999994"/>
    <n v="80.88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54"/>
    <n v="0"/>
    <x v="1"/>
    <s v="Aérien"/>
    <s v="dominique.sommer@circet.fr"/>
    <m/>
    <m/>
    <s v="NRO_54_028_381_SID_P3"/>
    <n v="67.22"/>
    <n v="68.73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84"/>
    <n v="0"/>
    <x v="1"/>
    <s v="Aérien"/>
    <s v="dominique.sommer@circet.fr"/>
    <m/>
    <m/>
    <s v="NRO_54_028_381_SID_P3"/>
    <n v="33.78"/>
    <n v="22.07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77"/>
    <n v="0"/>
    <x v="1"/>
    <s v="Aérien"/>
    <s v="dominique.sommer@circet.fr"/>
    <m/>
    <m/>
    <s v="NRO_54_028_381_SID_P3"/>
    <n v="58.9"/>
    <n v="52.07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30"/>
    <s v="BT-0057-381"/>
    <x v="1"/>
    <s v="Aérien"/>
    <s v="dominique.sommer@circet.fr"/>
    <m/>
    <m/>
    <s v="NRO_54_028_381_SID_P3"/>
    <n v="77.2"/>
    <n v="92.18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48"/>
    <n v="0"/>
    <x v="1"/>
    <s v="Aérien"/>
    <s v="dominique.sommer@circet.fr"/>
    <m/>
    <m/>
    <s v="NRO_54_028_381_SID_P3"/>
    <n v="44.8"/>
    <n v="35.479999999999997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94"/>
    <n v="0"/>
    <x v="1"/>
    <s v="Aérien"/>
    <s v="dominique.sommer@circet.fr"/>
    <m/>
    <m/>
    <s v="NRO_54_028_381_SID_P3"/>
    <n v="28.33"/>
    <n v="10.88"/>
    <m/>
    <m/>
    <m/>
    <s v="NRO_54_028_381_SID"/>
    <s v="=HYPERLINK(&quot;https://d28ji4sm1vmprj.cloudfront.net/68b9d7785ed8ad20cbbe2c787c903e0c/b63b63e8cd776c6e518484b41033b341.jpeg&quot;, &quot;Lien vers plan&quot;)"/>
    <n v="43299.686111111114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50"/>
    <n v="0"/>
    <x v="1"/>
    <s v="Aérien"/>
    <s v="dominique.sommer@circet.fr"/>
    <m/>
    <m/>
    <s v="NRO_54_028_381_SID_P3"/>
    <n v="37.729999999999997"/>
    <n v="29.83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58"/>
    <n v="0"/>
    <x v="1"/>
    <s v="Aérien"/>
    <s v="dominique.sommer@circet.fr"/>
    <m/>
    <m/>
    <s v="NRO_54_028_381_SID_P3"/>
    <n v="60.65"/>
    <n v="55.32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64"/>
    <n v="0"/>
    <x v="1"/>
    <s v="Aérien"/>
    <s v="dominique.sommer@circet.fr"/>
    <m/>
    <m/>
    <s v="NRO_54_028_381_SID_P3"/>
    <n v="28.16"/>
    <n v="12.93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85"/>
    <n v="0"/>
    <x v="1"/>
    <s v="Aérien"/>
    <s v="dominique.sommer@circet.fr"/>
    <m/>
    <m/>
    <s v="NRO_54_028_381_SID_P3"/>
    <n v="68.72"/>
    <n v="72.58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51"/>
    <n v="0"/>
    <x v="1"/>
    <s v="Aérien"/>
    <s v="dominique.sommer@circet.fr"/>
    <m/>
    <m/>
    <s v="NRO_54_028_381_SID_P3"/>
    <n v="32.65"/>
    <n v="20.51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78"/>
    <n v="0"/>
    <x v="1"/>
    <s v="Aérien"/>
    <s v="dominique.sommer@circet.fr"/>
    <m/>
    <m/>
    <s v="NRO_54_028_381_SID_P3"/>
    <n v="42.68"/>
    <n v="33.19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28"/>
    <s v="BT-0060-381"/>
    <x v="1"/>
    <s v="Aérien"/>
    <s v="dominique.sommer@circet.fr"/>
    <m/>
    <m/>
    <s v="NRO_54_028_381_SID_P3"/>
    <n v="78.790000000000006"/>
    <n v="87.61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667"/>
    <s v="Passage sur poteau bois pas de FAC "/>
    <x v="1"/>
    <s v="Aérien"/>
    <s v="dominique.sommer@circet.fr"/>
    <m/>
    <m/>
    <s v="NRO_54_028_381_SID_P1"/>
    <n v="45.51"/>
    <n v="81.36"/>
    <m/>
    <m/>
    <m/>
    <s v="NRO_54_028_381_SID"/>
    <s v="=HYPERLINK(&quot;https://d28ji4sm1vmprj.cloudfront.net/ea9921c55fc7d332a9dd8728f8aeacd2/cb7b89a6dd37e2023af926f2023138cb.jpeg&quot;, &quot;Lien vers plan&quot;)"/>
    <n v="43361.488888888889"/>
    <m/>
    <m/>
    <m/>
    <n v="43444.668749999997"/>
    <m/>
    <m/>
    <m/>
    <m/>
  </r>
  <r>
    <n v="1036"/>
    <s v="BT-0033-381"/>
    <x v="1"/>
    <s v="Aérien"/>
    <s v="dominique.sommer@circet.fr"/>
    <m/>
    <m/>
    <s v="NRO_54_028_381_SID_P3"/>
    <n v="76.16"/>
    <n v="79.8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73"/>
    <n v="0"/>
    <x v="1"/>
    <s v="Aérien"/>
    <s v="dominique.sommer@circet.fr"/>
    <m/>
    <m/>
    <s v="NRO_54_028_381_SID_P3"/>
    <n v="71.84"/>
    <n v="76.790000000000006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17"/>
    <n v="0"/>
    <x v="1"/>
    <s v="Aérien"/>
    <s v="dominique.sommer@circet.fr"/>
    <m/>
    <m/>
    <s v="NRO_54_028_381_SID_P2"/>
    <n v="22.42"/>
    <n v="72.58"/>
    <m/>
    <m/>
    <m/>
    <s v="NRO_54_028_381_SID"/>
    <s v="=HYPERLINK(&quot;https://d28ji4sm1vmprj.cloudfront.net/73e57b133980dbd7217913d9f233891c/d0607af434ac5dfcfb40670a7d7c94c8.jpeg&quot;, &quot;Lien vers plan&quot;)"/>
    <n v="43299.681250000001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56"/>
    <n v="0"/>
    <x v="1"/>
    <s v="Aérien"/>
    <s v="dominique.sommer@circet.fr"/>
    <m/>
    <m/>
    <s v="NRO_54_028_381_SID_P3"/>
    <n v="62.85"/>
    <n v="58.93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59"/>
    <n v="0"/>
    <x v="1"/>
    <s v="Aérien"/>
    <s v="dominique.sommer@circet.fr"/>
    <m/>
    <m/>
    <s v="NRO_54_028_381_SID_P3"/>
    <n v="29.58"/>
    <n v="15.57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943"/>
    <n v="0"/>
    <x v="1"/>
    <s v="Aérien"/>
    <s v="dominique.sommer@circet.fr"/>
    <m/>
    <m/>
    <s v="NRO_54_028_381_SID_P1"/>
    <n v="39.020000000000003"/>
    <n v="93.75"/>
    <m/>
    <m/>
    <m/>
    <s v="NRO_54_028_381_SID"/>
    <s v="=HYPERLINK(&quot;https://d28ji4sm1vmprj.cloudfront.net/ea9921c55fc7d332a9dd8728f8aeacd2/cb7b89a6dd37e2023af926f2023138cb.jpeg&quot;, &quot;Lien vers plan&quot;)"/>
    <n v="43299.665277777778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72"/>
    <n v="0"/>
    <x v="1"/>
    <s v="Aérien"/>
    <s v="dominique.sommer@circet.fr"/>
    <m/>
    <m/>
    <s v="NRO_54_028_381_SID_P3"/>
    <n v="34.57"/>
    <n v="25.92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983"/>
    <n v="0"/>
    <x v="1"/>
    <s v="Aérien"/>
    <s v="dominique.sommer@circet.fr"/>
    <m/>
    <m/>
    <s v="NRO_54_028_381_SID_P1"/>
    <n v="38.31"/>
    <n v="95.07"/>
    <m/>
    <m/>
    <m/>
    <s v="NRO_54_028_381_SID"/>
    <s v="=HYPERLINK(&quot;https://d28ji4sm1vmprj.cloudfront.net/ea9921c55fc7d332a9dd8728f8aeacd2/cb7b89a6dd37e2023af926f2023138cb.jpeg&quot;, &quot;Lien vers plan&quot;)"/>
    <n v="43299.665972222225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55"/>
    <n v="0"/>
    <x v="1"/>
    <s v="Aérien"/>
    <s v="dominique.sommer@circet.fr"/>
    <m/>
    <m/>
    <s v="NRO_54_028_381_SID_P3"/>
    <n v="34.15"/>
    <n v="23.99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44"/>
    <n v="0"/>
    <x v="1"/>
    <s v="Aérien"/>
    <s v="dominique.sommer@circet.fr"/>
    <m/>
    <m/>
    <s v="NRO_54_028_381_SID_P3"/>
    <n v="28.12"/>
    <n v="12.15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999"/>
    <n v="0"/>
    <x v="1"/>
    <s v="Aérien"/>
    <s v="dominique.sommer@circet.fr"/>
    <m/>
    <m/>
    <s v="NRO_54_028_381_SID_P2"/>
    <n v="25.79"/>
    <n v="78.17"/>
    <m/>
    <m/>
    <m/>
    <s v="NRO_54_028_381_SID"/>
    <s v="=HYPERLINK(&quot;https://d28ji4sm1vmprj.cloudfront.net/73e57b133980dbd7217913d9f233891c/d0607af434ac5dfcfb40670a7d7c94c8.jpeg&quot;, &quot;Lien vers plan&quot;)"/>
    <n v="43299.680555555555"/>
    <m/>
    <m/>
    <m/>
    <n v="43486.459722222222"/>
    <s v="pc_support aerien"/>
    <s v="Not set: Jonction aéro-souterraine (AGA) - 2018-07-18"/>
    <s v="Not set: Goulotte inférieure (AGA) - 2018-07-18"/>
    <s v="Not set: Goulotte superieure (AGA) - 2018-07-18"/>
  </r>
  <r>
    <n v="1022"/>
    <n v="0"/>
    <x v="1"/>
    <s v="Aérien"/>
    <s v="dominique.sommer@circet.fr"/>
    <m/>
    <m/>
    <s v="NRO_54_028_381_SID_P2"/>
    <n v="25.62"/>
    <n v="77.69"/>
    <m/>
    <m/>
    <m/>
    <s v="NRO_54_028_381_SID"/>
    <s v="=HYPERLINK(&quot;https://d28ji4sm1vmprj.cloudfront.net/73e57b133980dbd7217913d9f233891c/d0607af434ac5dfcfb40670a7d7c94c8.jpeg&quot;, &quot;Lien vers plan&quot;)"/>
    <n v="43299.681250000001"/>
    <m/>
    <m/>
    <m/>
    <n v="43486.426388888889"/>
    <s v="pc_support aerien"/>
    <s v="Not set: Jonction aéro-souterraine (AGA) - 2018-07-18"/>
    <s v="Not set: Goulotte inférieure (AGA) - 2018-07-18"/>
    <s v="Not set: Goulotte superieure (AGA) - 2018-07-18"/>
  </r>
  <r>
    <n v="1088"/>
    <n v="0"/>
    <x v="1"/>
    <s v="Aérien"/>
    <s v="dominique.sommer@circet.fr"/>
    <m/>
    <m/>
    <s v="NRO_54_028_381_SID_P3"/>
    <n v="40.43"/>
    <n v="31.27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998"/>
    <n v="0"/>
    <x v="1"/>
    <s v="Aérien"/>
    <s v="dominique.sommer@circet.fr"/>
    <m/>
    <m/>
    <s v="NRO_54_028_381_SID_P2"/>
    <n v="24.96"/>
    <n v="76.25"/>
    <m/>
    <m/>
    <m/>
    <s v="NRO_54_028_381_SID"/>
    <s v="=HYPERLINK(&quot;https://d28ji4sm1vmprj.cloudfront.net/73e57b133980dbd7217913d9f233891c/d0607af434ac5dfcfb40670a7d7c94c8.jpeg&quot;, &quot;Lien vers plan&quot;)"/>
    <n v="43299.680555555555"/>
    <m/>
    <m/>
    <m/>
    <n v="43486.424305555556"/>
    <s v="pc_support aerien"/>
    <s v="Not set: Jonction aéro-souterraine (AGA) - 2018-07-18"/>
    <s v="Not set: Goulotte inférieure (AGA) - 2018-07-18"/>
    <s v="Not set: Goulotte superieure (AGA) - 2018-07-18"/>
  </r>
  <r>
    <n v="1003"/>
    <n v="0"/>
    <x v="1"/>
    <s v="Aérien"/>
    <s v="dominique.sommer@circet.fr"/>
    <m/>
    <m/>
    <s v="NRO_54_028_381_SID_P2"/>
    <n v="21.51"/>
    <n v="69.930000000000007"/>
    <m/>
    <m/>
    <m/>
    <s v="NRO_54_028_381_SID"/>
    <s v="=HYPERLINK(&quot;https://d28ji4sm1vmprj.cloudfront.net/73e57b133980dbd7217913d9f233891c/d0607af434ac5dfcfb40670a7d7c94c8.jpeg&quot;, &quot;Lien vers plan&quot;)"/>
    <n v="43299.680555555555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45"/>
    <n v="0"/>
    <x v="1"/>
    <s v="Aérien"/>
    <s v="dominique.sommer@circet.fr"/>
    <m/>
    <m/>
    <s v="NRO_54_028_381_SID_P3"/>
    <n v="67.930000000000007"/>
    <n v="70.599999999999994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62"/>
    <n v="0"/>
    <x v="1"/>
    <s v="Aérien"/>
    <s v="dominique.sommer@circet.fr"/>
    <m/>
    <m/>
    <s v="NRO_54_028_381_SID_P3"/>
    <n v="55.49"/>
    <n v="46.84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90"/>
    <n v="0"/>
    <x v="1"/>
    <s v="Aérien"/>
    <s v="dominique.sommer@circet.fr"/>
    <m/>
    <m/>
    <s v="NRO_54_028_381_SID_P3"/>
    <n v="28.7"/>
    <n v="13.95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02"/>
    <n v="0"/>
    <x v="1"/>
    <s v="Aérien"/>
    <s v="dominique.sommer@circet.fr"/>
    <m/>
    <m/>
    <s v="NRO_54_028_381_SID_P2"/>
    <n v="25.21"/>
    <n v="74.62"/>
    <m/>
    <m/>
    <m/>
    <s v="NRO_54_028_381_SID"/>
    <s v="=HYPERLINK(&quot;https://d28ji4sm1vmprj.cloudfront.net/73e57b133980dbd7217913d9f233891c/d0607af434ac5dfcfb40670a7d7c94c8.jpeg&quot;, &quot;Lien vers plan&quot;)"/>
    <n v="43299.680555555555"/>
    <m/>
    <m/>
    <m/>
    <n v="43486.456250000003"/>
    <s v="pc_support aerien"/>
    <s v="Not set: Jonction aéro-souterraine (AGA) - 2018-07-18"/>
    <s v="Not set: Goulotte inférieure (AGA) - 2018-07-18"/>
    <s v="Not set: Goulotte superieure (AGA) - 2018-07-18"/>
  </r>
  <r>
    <n v="1069"/>
    <n v="0"/>
    <x v="1"/>
    <s v="Aérien"/>
    <s v="dominique.sommer@circet.fr"/>
    <m/>
    <m/>
    <s v="NRO_54_028_381_SID_P3"/>
    <n v="48.54"/>
    <n v="40.590000000000003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83"/>
    <n v="0"/>
    <x v="1"/>
    <s v="Aérien"/>
    <s v="dominique.sommer@circet.fr"/>
    <m/>
    <m/>
    <s v="NRO_54_028_381_SID_P3"/>
    <n v="56.53"/>
    <n v="47.68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07"/>
    <n v="0"/>
    <x v="1"/>
    <s v="Aérien"/>
    <s v="dominique.sommer@circet.fr"/>
    <m/>
    <m/>
    <s v="NRO_54_028_381_SID_P2"/>
    <n v="24.58"/>
    <n v="75.83"/>
    <m/>
    <m/>
    <m/>
    <s v="NRO_54_028_381_SID"/>
    <s v="=HYPERLINK(&quot;https://d28ji4sm1vmprj.cloudfront.net/73e57b133980dbd7217913d9f233891c/d0607af434ac5dfcfb40670a7d7c94c8.jpeg&quot;, &quot;Lien vers plan&quot;)"/>
    <n v="43299.680555555555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08"/>
    <n v="0"/>
    <x v="1"/>
    <s v="Aérien"/>
    <s v="dominique.sommer@circet.fr"/>
    <m/>
    <m/>
    <s v="NRO_54_028_381_SID_P2"/>
    <n v="22.25"/>
    <n v="68.61"/>
    <m/>
    <m/>
    <m/>
    <s v="NRO_54_028_381_SID"/>
    <s v="=HYPERLINK(&quot;https://d28ji4sm1vmprj.cloudfront.net/73e57b133980dbd7217913d9f233891c/d0607af434ac5dfcfb40670a7d7c94c8.jpeg&quot;, &quot;Lien vers plan&quot;)"/>
    <n v="43299.680555555555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67"/>
    <n v="0"/>
    <x v="1"/>
    <s v="Aérien"/>
    <s v="dominique.sommer@circet.fr"/>
    <m/>
    <m/>
    <s v="NRO_54_028_381_SID_P3"/>
    <n v="35.57"/>
    <n v="27.66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99"/>
    <n v="0"/>
    <x v="1"/>
    <s v="Aérien"/>
    <s v="dominique.sommer@circet.fr"/>
    <m/>
    <m/>
    <s v="NRO_54_028_381_SID_P3"/>
    <n v="65.47"/>
    <n v="64.52"/>
    <m/>
    <m/>
    <m/>
    <s v="NRO_54_028_381_SID"/>
    <s v="=HYPERLINK(&quot;https://d28ji4sm1vmprj.cloudfront.net/68b9d7785ed8ad20cbbe2c787c903e0c/b63b63e8cd776c6e518484b41033b341.jpeg&quot;, &quot;Lien vers plan&quot;)"/>
    <n v="43299.686111111114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68"/>
    <n v="0"/>
    <x v="1"/>
    <s v="Aérien"/>
    <s v="dominique.sommer@circet.fr"/>
    <m/>
    <m/>
    <s v="NRO_54_028_381_SID_P3"/>
    <n v="41.72"/>
    <n v="31.99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53"/>
    <n v="0"/>
    <x v="1"/>
    <s v="Aérien"/>
    <s v="dominique.sommer@circet.fr"/>
    <m/>
    <m/>
    <s v="NRO_54_028_381_SID_P3"/>
    <n v="50.58"/>
    <n v="43.36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33"/>
    <s v="BT-0043-381"/>
    <x v="1"/>
    <s v="Aérien"/>
    <s v="dominique.sommer@circet.fr"/>
    <m/>
    <m/>
    <s v="NRO_54_028_381_SID_P3"/>
    <n v="77"/>
    <n v="90.5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63"/>
    <n v="0"/>
    <x v="1"/>
    <s v="Aérien"/>
    <s v="dominique.sommer@circet.fr"/>
    <m/>
    <m/>
    <s v="NRO_54_028_381_SID_P3"/>
    <n v="39.06"/>
    <n v="30.55"/>
    <m/>
    <m/>
    <m/>
    <s v="NRO_54_028_381_SID"/>
    <s v="=HYPERLINK(&quot;https://d28ji4sm1vmprj.cloudfront.net/68b9d7785ed8ad20cbbe2c787c903e0c/b63b63e8cd776c6e518484b41033b341.jpeg&quot;, &quot;Lien vers plan&quot;)"/>
    <n v="43299.685416666667"/>
    <m/>
    <m/>
    <m/>
    <n v="43444.668749999997"/>
    <s v="pc_support aerien"/>
    <s v="Not set: Jonction aéro-souterraine (AGA) - 2018-07-18"/>
    <s v="Not set: Goulotte inférieure (AGA) - 2018-07-18"/>
    <s v="Not set: Goulotte superieure (AGA) - 2018-07-18"/>
  </r>
  <r>
    <n v="1014"/>
    <n v="0"/>
    <x v="1"/>
    <s v="Aérien"/>
    <s v="dominique.sommer@circet.fr"/>
    <m/>
    <m/>
    <s v="NRO_54_028_381_SID_P2"/>
    <n v="25.46"/>
    <n v="71.62"/>
    <m/>
    <m/>
    <m/>
    <s v="NRO_54_028_381_SID"/>
    <s v="=HYPERLINK(&quot;https://d28ji4sm1vmprj.cloudfront.net/73e57b133980dbd7217913d9f233891c/d0607af434ac5dfcfb40670a7d7c94c8.jpeg&quot;, &quot;Lien vers plan&quot;)"/>
    <n v="43299.680555555555"/>
    <m/>
    <m/>
    <m/>
    <n v="43486.455555555556"/>
    <s v="pc_support aerien"/>
    <s v="Not set: Jonction aéro-souterraine (AGA) - 2018-07-18"/>
    <s v="Not set: Goulotte inférieure (AGA) - 2018-07-18"/>
    <s v="Not set: Goulotte superieure (AGA) - 2018-07-18"/>
  </r>
  <r>
    <n v="1015"/>
    <n v="0"/>
    <x v="1"/>
    <s v="Aérien"/>
    <s v="dominique.sommer@circet.fr"/>
    <m/>
    <m/>
    <s v="NRO_54_028_381_SID_P2"/>
    <n v="27.12"/>
    <n v="77.03"/>
    <m/>
    <m/>
    <m/>
    <s v="NRO_54_028_381_SID"/>
    <s v="=HYPERLINK(&quot;https://d28ji4sm1vmprj.cloudfront.net/73e57b133980dbd7217913d9f233891c/d0607af434ac5dfcfb40670a7d7c94c8.jpeg&quot;, &quot;Lien vers plan&quot;)"/>
    <n v="43299.680555555555"/>
    <m/>
    <m/>
    <m/>
    <n v="43486.456944444442"/>
    <s v="pc_support aerien"/>
    <s v="Not set: Jonction aéro-souterraine (AGA) - 2018-07-18"/>
    <s v="Not set: Goulotte inférieure (AGA) - 2018-07-18"/>
    <s v="Not set: Goulotte superieure (AGA) - 2018-07-18"/>
  </r>
  <r>
    <n v="1093"/>
    <n v="0"/>
    <x v="1"/>
    <s v="Aérien"/>
    <s v="dominique.sommer@circet.fr"/>
    <m/>
    <m/>
    <s v="NRO_54_028_381_SID_P3"/>
    <n v="73.09"/>
    <n v="79.31"/>
    <m/>
    <m/>
    <m/>
    <s v="NRO_54_028_381_SID"/>
    <s v="=HYPERLINK(&quot;https://d28ji4sm1vmprj.cloudfront.net/68b9d7785ed8ad20cbbe2c787c903e0c/b63b63e8cd776c6e518484b41033b341.jpeg&quot;, &quot;Lien vers plan&quot;)"/>
    <n v="43299.686111111114"/>
    <m/>
    <m/>
    <m/>
    <n v="43486.46597222222"/>
    <s v="pc_support aerien"/>
    <s v="Not set: Jonction aéro-souterraine (AGA) - 2018-07-18"/>
    <s v="Not set: Goulotte inférieure (AGA) - 2018-07-18"/>
    <s v="Not set: Goulotte superieure (AGA) - 2018-07-18"/>
  </r>
  <r>
    <n v="1029"/>
    <s v="BT-0059-381"/>
    <x v="0"/>
    <s v="Aérien"/>
    <s v="dominique.sommer@circet.fr"/>
    <m/>
    <m/>
    <s v="NRO_54_028_381_SID_P3"/>
    <n v="80.7"/>
    <n v="85.99"/>
    <m/>
    <m/>
    <m/>
    <s v="NRO_54_028_381_SID"/>
    <s v="=HYPERLINK(&quot;https://d28ji4sm1vmprj.cloudfront.net/68b9d7785ed8ad20cbbe2c787c903e0c/b63b63e8cd776c6e518484b41033b341.jpeg&quot;, &quot;Lien vers plan&quot;)"/>
    <n v="43299.685416666667"/>
    <n v="43486.444444444445"/>
    <n v="43486.464583333334"/>
    <m/>
    <n v="43486.464583333334"/>
    <s v="pc_support aerien"/>
    <s v="Not set: Jonction aéro-souterraine (AGA) - 2018-07-18"/>
    <s v="Not set: Goulotte inférieure (AGA) - 2018-07-18"/>
    <s v="Not set: Goulotte superieure (AGA) - 2018-07-18"/>
  </r>
  <r>
    <n v="915"/>
    <s v="BT-0070-381"/>
    <x v="1"/>
    <s v="Aérien"/>
    <s v="dominique.sommer@circet.fr"/>
    <m/>
    <m/>
    <s v="NRO_54_028_381_SID_P1"/>
    <n v="86.9"/>
    <n v="7.16"/>
    <m/>
    <m/>
    <m/>
    <s v="NRO_54_028_381_SID"/>
    <s v="=HYPERLINK(&quot;https://d28ji4sm1vmprj.cloudfront.net/ea9921c55fc7d332a9dd8728f8aeacd2/cb7b89a6dd37e2023af926f2023138cb.jpeg&quot;, &quot;Lien vers plan&quot;)"/>
    <n v="43299.665277777778"/>
    <n v="43486.407638888886"/>
    <n v="43486.43472222222"/>
    <m/>
    <n v="43486.43472222222"/>
    <s v="pc_support aerien"/>
    <s v="Not set: Jonction aéro-souterraine (AGA) - 2018-07-18"/>
    <s v="Not set: Goulotte inférieure (AGA) - 2018-07-18"/>
    <s v="Not set: Goulotte superieure (AGA) - 2018-07-18"/>
  </r>
  <r>
    <n v="2472"/>
    <s v="BT-0026-381"/>
    <x v="1"/>
    <s v="Aérien"/>
    <s v="msaikouk@nge.fr"/>
    <m/>
    <m/>
    <s v="NRO_54_028_381_SID_P1"/>
    <n v="87.48"/>
    <n v="6.67"/>
    <m/>
    <m/>
    <m/>
    <s v="NRO_54_028_381_SID"/>
    <s v="=HYPERLINK(&quot;https://d28ji4sm1vmprj.cloudfront.net/ea9921c55fc7d332a9dd8728f8aeacd2/cb7b89a6dd37e2023af926f2023138cb.jpeg&quot;, &quot;Lien vers plan&quot;)"/>
    <n v="43502.655555555553"/>
    <m/>
    <m/>
    <m/>
    <n v="43503.631249999999"/>
    <s v="pc_support aerien"/>
    <s v="Not set: Jonction aéro-souterraine (MSA) - 2019-02-06"/>
    <s v="Not set: Goulotte inférieure (MSA) - 2019-02-06"/>
    <s v="Not set: Goulotte superieure (MSA) - 2019-02-06"/>
  </r>
  <r>
    <n v="2469"/>
    <s v="BT-0034-381"/>
    <x v="1"/>
    <s v="Aérien"/>
    <s v="msaikouk@nge.fr"/>
    <m/>
    <m/>
    <s v="NRO_54_028_381_SID_P1"/>
    <n v="82.53"/>
    <n v="11.06"/>
    <m/>
    <m/>
    <m/>
    <s v="NRO_54_028_381_SID"/>
    <s v="=HYPERLINK(&quot;https://d28ji4sm1vmprj.cloudfront.net/ea9921c55fc7d332a9dd8728f8aeacd2/cb7b89a6dd37e2023af926f2023138cb.jpeg&quot;, &quot;Lien vers plan&quot;)"/>
    <n v="43502.655555555553"/>
    <m/>
    <m/>
    <m/>
    <n v="43503.630555555559"/>
    <s v="pc_support aerien"/>
    <s v="Not set: Jonction aéro-souterraine (MSA) - 2019-02-06"/>
    <s v="Not set: Goulotte inférieure (MSA) - 2019-02-06"/>
    <s v="Not set: Goulotte superieure (MSA) - 2019-02-06"/>
  </r>
  <r>
    <n v="2475"/>
    <s v="BT-0015-381"/>
    <x v="1"/>
    <s v="Aérien"/>
    <s v="msaikouk@nge.fr"/>
    <m/>
    <m/>
    <s v="NRO_54_028_381_SID_P1"/>
    <n v="80.66"/>
    <n v="13.47"/>
    <m/>
    <m/>
    <m/>
    <s v="NRO_54_028_381_SID"/>
    <s v="=HYPERLINK(&quot;https://d28ji4sm1vmprj.cloudfront.net/ea9921c55fc7d332a9dd8728f8aeacd2/cb7b89a6dd37e2023af926f2023138cb.jpeg&quot;, &quot;Lien vers plan&quot;)"/>
    <n v="43502.65625"/>
    <m/>
    <m/>
    <m/>
    <n v="43503.629861111112"/>
    <s v="pc_support aerien"/>
    <s v="Not set: Jonction aéro-souterraine (MSA) - 2019-02-06"/>
    <s v="Not set: Goulotte inférieure (MSA) - 2019-02-06"/>
    <s v="Not set: Goulotte superieure (MSA) - 2019-02-06"/>
  </r>
  <r>
    <n v="2460"/>
    <s v="BT-0056-381"/>
    <x v="1"/>
    <s v="Aérien"/>
    <s v="msaikouk@nge.fr"/>
    <m/>
    <m/>
    <s v="NRO_54_028_381_SID_P1"/>
    <n v="84.94"/>
    <n v="9.26"/>
    <m/>
    <m/>
    <m/>
    <s v="NRO_54_028_381_SID"/>
    <s v="=HYPERLINK(&quot;https://d28ji4sm1vmprj.cloudfront.net/ea9921c55fc7d332a9dd8728f8aeacd2/cb7b89a6dd37e2023af926f2023138cb.jpeg&quot;, &quot;Lien vers plan&quot;)"/>
    <n v="43502.655555555553"/>
    <m/>
    <m/>
    <m/>
    <n v="43503.629166666666"/>
    <s v="pc_support aerien"/>
    <s v="Not set: Jonction aéro-souterraine (MSA) - 2019-02-06"/>
    <s v="Not set: Goulotte inférieure (MSA) - 2019-02-06"/>
    <s v="Not set: Goulotte superieure (MSA) - 2019-02-06"/>
  </r>
  <r>
    <n v="2466"/>
    <s v="BT-0041-381"/>
    <x v="1"/>
    <s v="Aérien"/>
    <s v="msaikouk@nge.fr"/>
    <m/>
    <m/>
    <s v="NRO_54_028_381_SID_P1"/>
    <n v="83.78"/>
    <n v="10.4"/>
    <m/>
    <m/>
    <m/>
    <s v="NRO_54_028_381_SID"/>
    <s v="=HYPERLINK(&quot;https://d28ji4sm1vmprj.cloudfront.net/ea9921c55fc7d332a9dd8728f8aeacd2/cb7b89a6dd37e2023af926f2023138cb.jpeg&quot;, &quot;Lien vers plan&quot;)"/>
    <n v="43502.655555555553"/>
    <m/>
    <m/>
    <m/>
    <n v="43503.633333333331"/>
    <s v="pc_support aerien"/>
    <s v="Not set: Jonction aéro-souterraine (MSA) - 2019-02-06"/>
    <s v="Not set: Goulotte inférieure (MSA) - 2019-02-06"/>
    <s v="Not set: Goulotte superieure (MSA) - 2019-02-06"/>
  </r>
  <r>
    <n v="2467"/>
    <s v="BT-0038-381"/>
    <x v="1"/>
    <s v="Aérien"/>
    <s v="msaikouk@nge.fr"/>
    <m/>
    <m/>
    <s v="NRO_54_028_381_SID_P1"/>
    <n v="80.819999999999993"/>
    <n v="14.85"/>
    <m/>
    <m/>
    <m/>
    <s v="NRO_54_028_381_SID"/>
    <s v="=HYPERLINK(&quot;https://d28ji4sm1vmprj.cloudfront.net/ea9921c55fc7d332a9dd8728f8aeacd2/cb7b89a6dd37e2023af926f2023138cb.jpeg&quot;, &quot;Lien vers plan&quot;)"/>
    <n v="43502.655555555553"/>
    <m/>
    <m/>
    <m/>
    <n v="43503.629166666666"/>
    <s v="pc_support aerien"/>
    <s v="Not set: Jonction aéro-souterraine (MSA) - 2019-02-06"/>
    <s v="Not set: Goulotte inférieure (MSA) - 2019-02-06"/>
    <s v="Not set: Goulotte superieure (MSA) - 2019-02-06"/>
  </r>
  <r>
    <n v="2476"/>
    <n v="0"/>
    <x v="1"/>
    <s v="Aérien"/>
    <s v="msaikouk@nge.fr"/>
    <m/>
    <m/>
    <s v="NRO_54_028_381_SID_P1"/>
    <n v="85.82"/>
    <n v="8.06"/>
    <m/>
    <m/>
    <m/>
    <s v="NRO_54_028_381_SID"/>
    <s v="=HYPERLINK(&quot;https://d28ji4sm1vmprj.cloudfront.net/ea9921c55fc7d332a9dd8728f8aeacd2/cb7b89a6dd37e2023af926f2023138cb.jpeg&quot;, &quot;Lien vers plan&quot;)"/>
    <n v="43502.65625"/>
    <m/>
    <m/>
    <m/>
    <n v="43503.633333333331"/>
    <s v="pc_support aerien"/>
    <s v="Not set: Jonction aéro-souterraine (MSA) - 2019-02-06"/>
    <s v="Not set: Goulotte inférieure (MSA) - 2019-02-06"/>
    <s v="Not set: Goulotte superieure (MSA) - 2019-02-06"/>
  </r>
  <r>
    <n v="2463"/>
    <s v="BT-0048-381"/>
    <x v="1"/>
    <s v="Aérien"/>
    <s v="msaikouk@nge.fr"/>
    <m/>
    <m/>
    <s v="NRO_54_028_381_SID_P1"/>
    <n v="79.37"/>
    <n v="13.29"/>
    <m/>
    <m/>
    <m/>
    <s v="NRO_54_028_381_SID"/>
    <s v="=HYPERLINK(&quot;https://d28ji4sm1vmprj.cloudfront.net/ea9921c55fc7d332a9dd8728f8aeacd2/cb7b89a6dd37e2023af926f2023138cb.jpeg&quot;, &quot;Lien vers plan&quot;)"/>
    <n v="43502.655555555553"/>
    <m/>
    <m/>
    <m/>
    <n v="43503.627083333333"/>
    <s v="pc_support aerien"/>
    <s v="Not set: Jonction aéro-souterraine (MSA) - 2019-02-06"/>
    <s v="Not set: Goulotte inférieure (MSA) - 2019-02-06"/>
    <s v="Not set: Goulotte superieure (MSA) - 2019-02-06"/>
  </r>
  <r>
    <n v="2459"/>
    <s v="BT-0064-381"/>
    <x v="1"/>
    <s v="Aérien"/>
    <s v="msaikouk@nge.fr"/>
    <m/>
    <m/>
    <s v="NRO_54_028_381_SID_P1"/>
    <n v="79.239999999999995"/>
    <n v="15.81"/>
    <m/>
    <m/>
    <m/>
    <s v="NRO_54_028_381_SID"/>
    <s v="=HYPERLINK(&quot;https://d28ji4sm1vmprj.cloudfront.net/ea9921c55fc7d332a9dd8728f8aeacd2/cb7b89a6dd37e2023af926f2023138cb.jpeg&quot;, &quot;Lien vers plan&quot;)"/>
    <n v="43502.655555555553"/>
    <m/>
    <m/>
    <m/>
    <n v="43503.628472222219"/>
    <s v="pc_support aerien"/>
    <s v="Not set: Jonction aéro-souterraine (MSA) - 2019-02-06"/>
    <s v="Not set: Goulotte inférieure (MSA) - 2019-02-06"/>
    <s v="Not set: Goulotte superieure (MSA) - 2019-02-06"/>
  </r>
  <r>
    <n v="2497"/>
    <s v="BT-0021-381"/>
    <x v="1"/>
    <s v="Aérien"/>
    <s v="msaikouk@nge.fr"/>
    <m/>
    <m/>
    <s v="NRO_54_028_381_SID_P3"/>
    <n v="77.540000000000006"/>
    <n v="94.71"/>
    <m/>
    <m/>
    <m/>
    <s v="NRO_54_028_381_SID"/>
    <s v="=HYPERLINK(&quot;https://d28ji4sm1vmprj.cloudfront.net/68b9d7785ed8ad20cbbe2c787c903e0c/b63b63e8cd776c6e518484b41033b341.jpeg&quot;, &quot;Lien vers plan&quot;)"/>
    <n v="43502.679166666669"/>
    <n v="43503.711805555555"/>
    <n v="43503.711805555555"/>
    <m/>
    <n v="43503.711805555555"/>
    <s v="pc_support aerien"/>
    <s v="Not set: Jonction aéro-souterraine (MSA) - 2019-02-06"/>
    <s v="Not set: Goulotte inférieure (MSA) - 2019-02-06"/>
    <s v="Not set: Goulotte superieure (MSA) - 2019-02-06"/>
  </r>
  <r>
    <n v="2479"/>
    <s v="BT-0049-381"/>
    <x v="1"/>
    <s v="Aérien"/>
    <s v="msaikouk@nge.fr"/>
    <m/>
    <m/>
    <s v="NRO_54_028_381_SID_P2"/>
    <n v="26.25"/>
    <n v="63.74"/>
    <m/>
    <m/>
    <m/>
    <s v="NRO_54_028_381_SID"/>
    <s v="=HYPERLINK(&quot;https://d28ji4sm1vmprj.cloudfront.net/73e57b133980dbd7217913d9f233891c/d0607af434ac5dfcfb40670a7d7c94c8.jpeg&quot;, &quot;Lien vers plan&quot;)"/>
    <n v="43502.668749999997"/>
    <n v="43503.709722222222"/>
    <n v="43503.709722222222"/>
    <m/>
    <n v="43503.709722222222"/>
    <s v="pc_support aerien"/>
    <s v="Not set: Jonction aéro-souterraine (MSA) - 2019-02-06"/>
    <s v="Not set: Goulotte inférieure (MSA) - 2019-02-06"/>
    <s v="Not set: Goulotte superieure (MSA) - 2019-02-06"/>
  </r>
  <r>
    <n v="2481"/>
    <s v="BT-0025-381"/>
    <x v="1"/>
    <s v="Aérien"/>
    <s v="msaikouk@nge.fr"/>
    <m/>
    <m/>
    <s v="NRO_54_028_381_SID_P2"/>
    <n v="19.88"/>
    <n v="69.81"/>
    <m/>
    <m/>
    <m/>
    <s v="NRO_54_028_381_SID"/>
    <s v="=HYPERLINK(&quot;https://d28ji4sm1vmprj.cloudfront.net/73e57b133980dbd7217913d9f233891c/d0607af434ac5dfcfb40670a7d7c94c8.jpeg&quot;, &quot;Lien vers plan&quot;)"/>
    <n v="43502.668749999997"/>
    <n v="43503.709722222222"/>
    <n v="43503.709722222222"/>
    <m/>
    <n v="43503.709722222222"/>
    <s v="pc_support aerien"/>
    <s v="Not set: Jonction aéro-souterraine (MSA) - 2019-02-06"/>
    <s v="Not set: Goulotte inférieure (MSA) - 2019-02-06"/>
    <s v="Not set: Goulotte superieure (MSA) - 2019-02-06"/>
  </r>
  <r>
    <n v="2465"/>
    <s v="BT-0044-381"/>
    <x v="1"/>
    <s v="Aérien"/>
    <s v="msaikouk@nge.fr"/>
    <m/>
    <m/>
    <s v="NRO_54_028_381_SID_P1"/>
    <n v="40.97"/>
    <n v="90.98"/>
    <m/>
    <m/>
    <m/>
    <s v="NRO_54_028_381_SID"/>
    <s v="=HYPERLINK(&quot;https://d28ji4sm1vmprj.cloudfront.net/ea9921c55fc7d332a9dd8728f8aeacd2/cb7b89a6dd37e2023af926f2023138cb.jpeg&quot;, &quot;Lien vers plan&quot;)"/>
    <n v="43502.655555555553"/>
    <n v="43503.704861111109"/>
    <n v="43503.704861111109"/>
    <m/>
    <n v="43503.704861111109"/>
    <s v="pc_support aerien"/>
    <s v="Not set: Jonction aéro-souterraine (MSA) - 2019-02-06"/>
    <s v="Not set: Goulotte inférieure (MSA) - 2019-02-06"/>
    <s v="Not set: Goulotte superieure (MSA) - 2019-02-06"/>
  </r>
  <r>
    <n v="2468"/>
    <s v="BT-0037-381"/>
    <x v="1"/>
    <s v="Aérien"/>
    <s v="msaikouk@nge.fr"/>
    <m/>
    <m/>
    <s v="NRO_54_028_381_SID_P1"/>
    <n v="38.06"/>
    <n v="86.35"/>
    <m/>
    <m/>
    <m/>
    <s v="NRO_54_028_381_SID"/>
    <s v="=HYPERLINK(&quot;https://d28ji4sm1vmprj.cloudfront.net/ea9921c55fc7d332a9dd8728f8aeacd2/cb7b89a6dd37e2023af926f2023138cb.jpeg&quot;, &quot;Lien vers plan&quot;)"/>
    <n v="43502.655555555553"/>
    <n v="43503.70416666667"/>
    <n v="43503.70416666667"/>
    <m/>
    <n v="43503.70416666667"/>
    <s v="pc_support aerien"/>
    <s v="Not set: Jonction aéro-souterraine (MSA) - 2019-02-06"/>
    <s v="Not set: Goulotte inférieure (MSA) - 2019-02-06"/>
    <s v="Not set: Goulotte superieure (MSA) - 2019-02-06"/>
  </r>
  <r>
    <n v="2496"/>
    <s v="BT-0023-381"/>
    <x v="1"/>
    <s v="Aérien"/>
    <s v="msaikouk@nge.fr"/>
    <m/>
    <m/>
    <s v="NRO_54_028_381_SID_P3"/>
    <n v="79.58"/>
    <n v="86.41"/>
    <m/>
    <m/>
    <m/>
    <s v="NRO_54_028_381_SID"/>
    <s v="=HYPERLINK(&quot;https://d28ji4sm1vmprj.cloudfront.net/68b9d7785ed8ad20cbbe2c787c903e0c/b63b63e8cd776c6e518484b41033b341.jpeg&quot;, &quot;Lien vers plan&quot;)"/>
    <n v="43502.679166666669"/>
    <n v="43503.711111111108"/>
    <n v="43503.711111111108"/>
    <m/>
    <n v="43503.711111111108"/>
    <s v="pc_support aerien"/>
    <s v="Not set: Jonction aéro-souterraine (MSA) - 2019-02-06"/>
    <s v="Not set: Goulotte inférieure (MSA) - 2019-02-06"/>
    <s v="Not set: Goulotte superieure (MSA) - 2019-02-06"/>
  </r>
  <r>
    <n v="2458"/>
    <s v="BT-0066-381"/>
    <x v="1"/>
    <s v="Aérien"/>
    <s v="msaikouk@nge.fr"/>
    <m/>
    <m/>
    <s v="NRO_54_028_381_SID_P1"/>
    <n v="40.43"/>
    <n v="88.39"/>
    <m/>
    <m/>
    <m/>
    <s v="NRO_54_028_381_SID"/>
    <s v="=HYPERLINK(&quot;https://d28ji4sm1vmprj.cloudfront.net/ea9921c55fc7d332a9dd8728f8aeacd2/cb7b89a6dd37e2023af926f2023138cb.jpeg&quot;, &quot;Lien vers plan&quot;)"/>
    <n v="43502.655555555553"/>
    <n v="43503.704861111109"/>
    <n v="43503.704861111109"/>
    <m/>
    <n v="43503.704861111109"/>
    <s v="pc_support aerien"/>
    <s v="Not set: Jonction aéro-souterraine (MSA) - 2019-02-06"/>
    <s v="Not set: Goulotte inférieure (MSA) - 2019-02-06"/>
    <s v="Not set: Goulotte superieure (MSA) - 2019-02-06"/>
  </r>
  <r>
    <n v="2464"/>
    <s v="BT-0045-381"/>
    <x v="1"/>
    <s v="Aérien"/>
    <s v="msaikouk@nge.fr"/>
    <m/>
    <m/>
    <s v="NRO_54_028_381_SID_P1"/>
    <n v="47.75"/>
    <n v="77.45"/>
    <m/>
    <m/>
    <m/>
    <s v="NRO_54_028_381_SID"/>
    <s v="=HYPERLINK(&quot;https://d28ji4sm1vmprj.cloudfront.net/ea9921c55fc7d332a9dd8728f8aeacd2/cb7b89a6dd37e2023af926f2023138cb.jpeg&quot;, &quot;Lien vers plan&quot;)"/>
    <n v="43502.655555555553"/>
    <n v="43503.707638888889"/>
    <n v="43503.707638888889"/>
    <m/>
    <n v="43503.707638888889"/>
    <s v="pc_support aerien"/>
    <s v="Not set: Jonction aéro-souterraine (MSA) - 2019-02-06"/>
    <s v="Not set: Goulotte inférieure (MSA) - 2019-02-06"/>
    <s v="Not set: Goulotte superieure (MSA) - 2019-02-06"/>
  </r>
  <r>
    <n v="2462"/>
    <s v="BT-0051-381"/>
    <x v="1"/>
    <s v="Aérien"/>
    <s v="msaikouk@nge.fr"/>
    <m/>
    <m/>
    <s v="NRO_54_028_381_SID_P1"/>
    <n v="46.13"/>
    <n v="80.040000000000006"/>
    <m/>
    <m/>
    <m/>
    <s v="NRO_54_028_381_SID"/>
    <s v="=HYPERLINK(&quot;https://d28ji4sm1vmprj.cloudfront.net/ea9921c55fc7d332a9dd8728f8aeacd2/cb7b89a6dd37e2023af926f2023138cb.jpeg&quot;, &quot;Lien vers plan&quot;)"/>
    <n v="43502.655555555553"/>
    <n v="43503.705555555556"/>
    <n v="43503.705555555556"/>
    <m/>
    <n v="43503.705555555556"/>
    <s v="pc_support aerien"/>
    <s v="Not set: Jonction aéro-souterraine (SRO) - 2019-02-06"/>
    <s v="Not set: Goulotte inférieure (MSA) - 2019-02-06"/>
    <s v="Not set: Goulotte superieure (MSA) - 2019-02-06"/>
  </r>
  <r>
    <n v="2473"/>
    <s v="BT-0022-381"/>
    <x v="1"/>
    <s v="Aérien"/>
    <s v="msaikouk@nge.fr"/>
    <m/>
    <m/>
    <s v="NRO_54_028_381_SID_P1"/>
    <n v="39.35"/>
    <n v="87.43"/>
    <m/>
    <m/>
    <m/>
    <s v="NRO_54_028_381_SID"/>
    <s v="=HYPERLINK(&quot;https://d28ji4sm1vmprj.cloudfront.net/ea9921c55fc7d332a9dd8728f8aeacd2/cb7b89a6dd37e2023af926f2023138cb.jpeg&quot;, &quot;Lien vers plan&quot;)"/>
    <n v="43502.655555555553"/>
    <n v="43503.704861111109"/>
    <n v="43503.704861111109"/>
    <m/>
    <n v="43503.704861111109"/>
    <s v="pc_support aerien"/>
    <s v="Not set: Jonction aéro-souterraine (MSA) - 2019-02-06"/>
    <s v="Not set: Goulotte inférieure (MSA) - 2019-02-06"/>
    <s v="Not set: Goulotte superieure (MSA) - 2019-02-06"/>
  </r>
  <r>
    <n v="2499"/>
    <s v="BT-0014-381"/>
    <x v="1"/>
    <s v="Aérien"/>
    <s v="msaikouk@nge.fr"/>
    <m/>
    <m/>
    <s v="NRO_54_028_381_SID_P3"/>
    <n v="73.75"/>
    <n v="82.62"/>
    <m/>
    <m/>
    <m/>
    <s v="NRO_54_028_381_SID"/>
    <s v="=HYPERLINK(&quot;https://d28ji4sm1vmprj.cloudfront.net/68b9d7785ed8ad20cbbe2c787c903e0c/b63b63e8cd776c6e518484b41033b341.jpeg&quot;, &quot;Lien vers plan&quot;)"/>
    <n v="43502.679166666669"/>
    <n v="43503.712500000001"/>
    <n v="43503.712500000001"/>
    <m/>
    <n v="43503.712500000001"/>
    <s v="pc_support aerien"/>
    <s v="Not set: Jonction aéro-souterraine (MSA) - 2019-02-06"/>
    <s v="Not set: Goulotte inférieure (MSA) - 2019-02-06"/>
    <s v="Not set: Goulotte superieure (MSA) - 2019-02-06"/>
  </r>
  <r>
    <n v="2471"/>
    <s v="BT-0028-381"/>
    <x v="1"/>
    <s v="Aérien"/>
    <s v="msaikouk@nge.fr"/>
    <m/>
    <m/>
    <s v="NRO_54_028_381_SID_P1"/>
    <n v="42.64"/>
    <n v="85.99"/>
    <m/>
    <m/>
    <m/>
    <s v="NRO_54_028_381_SID"/>
    <s v="=HYPERLINK(&quot;https://d28ji4sm1vmprj.cloudfront.net/ea9921c55fc7d332a9dd8728f8aeacd2/cb7b89a6dd37e2023af926f2023138cb.jpeg&quot;, &quot;Lien vers plan&quot;)"/>
    <n v="43502.655555555553"/>
    <n v="43503.704861111109"/>
    <n v="43503.704861111109"/>
    <m/>
    <n v="43503.704861111109"/>
    <s v="pc_support aerien"/>
    <s v="Not set: Jonction aéro-souterraine (MSA) - 2019-02-06"/>
    <s v="Not set: Goulotte inférieure (MSA) - 2019-02-06"/>
    <s v="Not set: Goulotte superieure (MSA) - 2019-02-06"/>
  </r>
  <r>
    <n v="2461"/>
    <s v="BT-0055-381"/>
    <x v="1"/>
    <s v="Aérien"/>
    <s v="msaikouk@nge.fr"/>
    <m/>
    <m/>
    <s v="NRO_54_028_381_SID_P1"/>
    <n v="36.36"/>
    <n v="84.67"/>
    <m/>
    <m/>
    <m/>
    <s v="NRO_54_028_381_SID"/>
    <s v="=HYPERLINK(&quot;https://d28ji4sm1vmprj.cloudfront.net/ea9921c55fc7d332a9dd8728f8aeacd2/cb7b89a6dd37e2023af926f2023138cb.jpeg&quot;, &quot;Lien vers plan&quot;)"/>
    <n v="43502.655555555553"/>
    <n v="43503.704861111109"/>
    <n v="43503.704861111109"/>
    <m/>
    <n v="43503.704861111109"/>
    <s v="pc_support aerien"/>
    <s v="Not set: Jonction aéro-souterraine (MSA) - 2019-02-06"/>
    <s v="Not set: Goulotte inférieure (MSA) - 2019-02-06"/>
    <s v="Not set: Goulotte superieure (MSA) - 2019-02-06"/>
  </r>
  <r>
    <n v="2470"/>
    <s v="BT-0032-381"/>
    <x v="1"/>
    <s v="Aérien"/>
    <s v="msaikouk@nge.fr"/>
    <m/>
    <m/>
    <s v="NRO_54_028_381_SID_P1"/>
    <n v="43.3"/>
    <n v="84.49"/>
    <m/>
    <m/>
    <m/>
    <s v="NRO_54_028_381_SID"/>
    <s v="=HYPERLINK(&quot;https://d28ji4sm1vmprj.cloudfront.net/ea9921c55fc7d332a9dd8728f8aeacd2/cb7b89a6dd37e2023af926f2023138cb.jpeg&quot;, &quot;Lien vers plan&quot;)"/>
    <n v="43502.655555555553"/>
    <n v="43503.704861111109"/>
    <n v="43503.704861111109"/>
    <m/>
    <n v="43503.704861111109"/>
    <s v="pc_support aerien"/>
    <s v="Not set: Jonction aéro-souterraine (MSA) - 2019-02-06"/>
    <s v="Not set: Goulotte inférieure (MSA) - 2019-02-06"/>
    <s v="Not set: Goulotte superieure (MSA) - 2019-02-06"/>
  </r>
  <r>
    <n v="2493"/>
    <s v="BT-0039-381"/>
    <x v="1"/>
    <s v="Aérien"/>
    <s v="msaikouk@nge.fr"/>
    <m/>
    <m/>
    <s v="NRO_54_028_381_SID_P3"/>
    <n v="78.33"/>
    <n v="86.17"/>
    <m/>
    <m/>
    <m/>
    <s v="NRO_54_028_381_SID"/>
    <s v="=HYPERLINK(&quot;https://d28ji4sm1vmprj.cloudfront.net/68b9d7785ed8ad20cbbe2c787c903e0c/b63b63e8cd776c6e518484b41033b341.jpeg&quot;, &quot;Lien vers plan&quot;)"/>
    <n v="43502.679166666669"/>
    <n v="43503.711111111108"/>
    <n v="43503.711111111108"/>
    <m/>
    <n v="43503.711111111108"/>
    <s v="pc_support aerien"/>
    <s v="Not set: Jonction aéro-souterraine (MSA) - 2019-02-06"/>
    <s v="Not set: Goulotte inférieure (MSA) - 2019-02-06"/>
    <s v="Not set: Goulotte superieure (MSA) - 2019-02-06"/>
  </r>
  <r>
    <n v="2478"/>
    <s v="BT-0058-381"/>
    <x v="1"/>
    <s v="Aérien"/>
    <s v="msaikouk@nge.fr"/>
    <m/>
    <m/>
    <s v="NRO_54_028_381_SID_P2"/>
    <n v="23.84"/>
    <n v="65.36"/>
    <m/>
    <m/>
    <m/>
    <s v="NRO_54_028_381_SID"/>
    <s v="=HYPERLINK(&quot;https://d28ji4sm1vmprj.cloudfront.net/73e57b133980dbd7217913d9f233891c/d0607af434ac5dfcfb40670a7d7c94c8.jpeg&quot;, &quot;Lien vers plan&quot;)"/>
    <n v="43502.668749999997"/>
    <n v="43503.709722222222"/>
    <n v="43503.709722222222"/>
    <m/>
    <n v="43503.709722222222"/>
    <s v="pc_support aerien"/>
    <s v="Not set: Jonction aéro-souterraine (MSA) - 2019-02-06"/>
    <s v="Not set: Goulotte inférieure (MSA) - 2019-02-06"/>
    <s v="Not set: Goulotte superieure (MSA) - 2019-02-06"/>
  </r>
  <r>
    <n v="2489"/>
    <s v="BT-0069-381"/>
    <x v="2"/>
    <s v="Aérien"/>
    <s v="msaikouk@nge.fr"/>
    <m/>
    <m/>
    <s v="NRO_54_028_381_SID_P3"/>
    <n v="75.040000000000006"/>
    <n v="81.3"/>
    <m/>
    <m/>
    <m/>
    <s v="NRO_54_028_381_SID"/>
    <s v="=HYPERLINK(&quot;https://d28ji4sm1vmprj.cloudfront.net/68b9d7785ed8ad20cbbe2c787c903e0c/b63b63e8cd776c6e518484b41033b341.jpeg&quot;, &quot;Lien vers plan&quot;)"/>
    <n v="43502.679166666669"/>
    <n v="43502.680555555555"/>
    <n v="43502.680555555555"/>
    <m/>
    <n v="43502.680555555555"/>
    <s v="pc_support aerien"/>
    <s v="Not set: Jonction aéro-souterraine (MSA) - 2019-02-06"/>
    <s v="Not set: Goulotte inférieure (MSA) - 2019-02-06"/>
    <s v="Not set: Goulotte superieure (MSA) - 2019-02-06"/>
  </r>
  <r>
    <n v="2498"/>
    <s v="BT-0018-381"/>
    <x v="1"/>
    <s v="Aérien"/>
    <s v="msaikouk@nge.fr"/>
    <m/>
    <m/>
    <s v="NRO_54_028_381_SID_P3"/>
    <n v="75.83"/>
    <n v="87.79"/>
    <m/>
    <m/>
    <m/>
    <s v="NRO_54_028_381_SID"/>
    <s v="=HYPERLINK(&quot;https://d28ji4sm1vmprj.cloudfront.net/68b9d7785ed8ad20cbbe2c787c903e0c/b63b63e8cd776c6e518484b41033b341.jpeg&quot;, &quot;Lien vers plan&quot;)"/>
    <n v="43502.679166666669"/>
    <n v="43503.710416666669"/>
    <n v="43503.710416666669"/>
    <m/>
    <n v="43503.710416666669"/>
    <s v="pc_support aerien"/>
    <s v="Not set: Jonction aéro-souterraine (MSA) - 2019-02-06"/>
    <s v="Not set: Goulotte inférieure (MSA) - 2019-02-06"/>
    <s v="Not set: Goulotte superieure (MSA) - 2019-02-06"/>
  </r>
  <r>
    <n v="2474"/>
    <s v="BT-0019-381"/>
    <x v="1"/>
    <s v="Aérien"/>
    <s v="msaikouk@nge.fr"/>
    <m/>
    <m/>
    <s v="NRO_54_028_381_SID_P1"/>
    <n v="42.26"/>
    <n v="87.19"/>
    <m/>
    <m/>
    <m/>
    <s v="NRO_54_028_381_SID"/>
    <s v="=HYPERLINK(&quot;https://d28ji4sm1vmprj.cloudfront.net/ea9921c55fc7d332a9dd8728f8aeacd2/cb7b89a6dd37e2023af926f2023138cb.jpeg&quot;, &quot;Lien vers plan&quot;)"/>
    <n v="43502.65625"/>
    <n v="43503.704861111109"/>
    <n v="43503.704861111109"/>
    <m/>
    <n v="43503.704861111109"/>
    <s v="pc_support aerien"/>
    <s v="Not set: Jonction aéro-souterraine (MSA) - 2019-02-06"/>
    <s v="Not set: Goulotte inférieure (MSA) - 2019-02-06"/>
    <s v="Not set: Goulotte superieure (MSA) - 2019-02-06"/>
  </r>
  <r>
    <n v="2457"/>
    <s v="BT-0067-381"/>
    <x v="1"/>
    <s v="Aérien"/>
    <s v="msaikouk@nge.fr"/>
    <m/>
    <m/>
    <s v="NRO_54_028_381_SID_P1"/>
    <n v="47.05"/>
    <n v="78.53"/>
    <m/>
    <m/>
    <m/>
    <s v="NRO_54_028_381_SID"/>
    <s v="=HYPERLINK(&quot;https://d28ji4sm1vmprj.cloudfront.net/ea9921c55fc7d332a9dd8728f8aeacd2/cb7b89a6dd37e2023af926f2023138cb.jpeg&quot;, &quot;Lien vers plan&quot;)"/>
    <n v="43502.655555555553"/>
    <n v="43503.706944444442"/>
    <n v="43503.706944444442"/>
    <m/>
    <n v="43503.706944444442"/>
    <s v="pc_support aerien"/>
    <s v="Not set: Jonction aéro-souterraine (MSA) - 2019-02-06"/>
    <s v="Not set: Goulotte inférieure (MSA) - 2019-02-06"/>
    <s v="Not set: Goulotte superieure (MSA) - 2019-02-06"/>
  </r>
  <r>
    <n v="2490"/>
    <s v="BT-0065-381"/>
    <x v="1"/>
    <s v="Aérien"/>
    <s v="msaikouk@nge.fr"/>
    <m/>
    <m/>
    <s v="NRO_54_028_381_SID_P3"/>
    <n v="76.83"/>
    <n v="87.25"/>
    <m/>
    <m/>
    <m/>
    <s v="NRO_54_028_381_SID"/>
    <s v="=HYPERLINK(&quot;https://d28ji4sm1vmprj.cloudfront.net/68b9d7785ed8ad20cbbe2c787c903e0c/b63b63e8cd776c6e518484b41033b341.jpeg&quot;, &quot;Lien vers plan&quot;)"/>
    <n v="43502.679166666669"/>
    <n v="43503.711111111108"/>
    <n v="43503.711111111108"/>
    <m/>
    <n v="43503.711111111108"/>
    <s v="pc_support aerien"/>
    <s v="Not set: Jonction aéro-souterraine (MSA) - 2019-02-06"/>
    <s v="Not set: Goulotte inférieure (MSA) - 2019-02-06"/>
    <s v="Not set: Goulotte superieure (MSA) - 2019-02-06"/>
  </r>
  <r>
    <n v="2482"/>
    <s v="BT-0020-381"/>
    <x v="1"/>
    <s v="Aérien"/>
    <s v="msaikouk@nge.fr"/>
    <m/>
    <m/>
    <s v="NRO_54_028_381_SID_P2"/>
    <n v="21.55"/>
    <n v="73.48"/>
    <m/>
    <m/>
    <m/>
    <s v="NRO_54_028_381_SID"/>
    <s v="=HYPERLINK(&quot;https://d28ji4sm1vmprj.cloudfront.net/73e57b133980dbd7217913d9f233891c/d0607af434ac5dfcfb40670a7d7c94c8.jpeg&quot;, &quot;Lien vers plan&quot;)"/>
    <n v="43502.668749999997"/>
    <n v="43503.709027777775"/>
    <n v="43503.709027777775"/>
    <m/>
    <n v="43503.709027777775"/>
    <s v="pc_support aerien"/>
    <s v="Not set: Jonction aéro-souterraine (MSA) - 2019-02-06"/>
    <s v="Not set: Goulotte inférieure (MSA) - 2019-02-06"/>
    <s v="Not set: Goulotte superieure (MSA) - 2019-02-06"/>
  </r>
  <r>
    <n v="2491"/>
    <s v="BT-0061-381"/>
    <x v="1"/>
    <s v="Aérien"/>
    <s v="msaikouk@nge.fr"/>
    <m/>
    <m/>
    <s v="NRO_54_028_381_SID_P3"/>
    <n v="78.95"/>
    <n v="85.09"/>
    <m/>
    <m/>
    <m/>
    <s v="NRO_54_028_381_SID"/>
    <s v="=HYPERLINK(&quot;https://d28ji4sm1vmprj.cloudfront.net/68b9d7785ed8ad20cbbe2c787c903e0c/b63b63e8cd776c6e518484b41033b341.jpeg&quot;, &quot;Lien vers plan&quot;)"/>
    <n v="43502.679166666669"/>
    <n v="43503.711111111108"/>
    <n v="43503.711111111108"/>
    <m/>
    <n v="43503.711111111108"/>
    <s v="pc_support aerien"/>
    <s v="Not set: Jonction aéro-souterraine (MSA) - 2019-02-06"/>
    <s v="Not set: Goulotte inférieure (MSA) - 2019-02-06"/>
    <s v="Not set: Goulotte superieure (MSA) - 2019-02-06"/>
  </r>
  <r>
    <n v="2477"/>
    <s v="BT-0068-381"/>
    <x v="1"/>
    <s v="Aérien"/>
    <s v="msaikouk@nge.fr"/>
    <m/>
    <m/>
    <s v="NRO_54_028_381_SID_P2"/>
    <n v="26.25"/>
    <n v="64.58"/>
    <m/>
    <m/>
    <m/>
    <s v="NRO_54_028_381_SID"/>
    <s v="=HYPERLINK(&quot;https://d28ji4sm1vmprj.cloudfront.net/73e57b133980dbd7217913d9f233891c/d0607af434ac5dfcfb40670a7d7c94c8.jpeg&quot;, &quot;Lien vers plan&quot;)"/>
    <n v="43502.668749999997"/>
    <n v="43503.710416666669"/>
    <n v="43503.710416666669"/>
    <m/>
    <n v="43503.710416666669"/>
    <s v="pc_support aerien"/>
    <s v="Not set: Jonction aéro-souterraine (MSA) - 2019-02-06"/>
    <s v="Not set: Goulotte inférieure (MSA) - 2019-02-06"/>
    <s v="Not set: Goulotte superieure (MSA) - 2019-02-06"/>
  </r>
  <r>
    <n v="2492"/>
    <s v="BT-0052-381"/>
    <x v="1"/>
    <s v="Aérien"/>
    <s v="msaikouk@nge.fr"/>
    <m/>
    <m/>
    <s v="NRO_54_028_381_SID_P3"/>
    <n v="77.08"/>
    <n v="78.59"/>
    <m/>
    <m/>
    <m/>
    <s v="NRO_54_028_381_SID"/>
    <s v="=HYPERLINK(&quot;https://d28ji4sm1vmprj.cloudfront.net/68b9d7785ed8ad20cbbe2c787c903e0c/b63b63e8cd776c6e518484b41033b341.jpeg&quot;, &quot;Lien vers plan&quot;)"/>
    <n v="43502.679166666669"/>
    <n v="43503.710416666669"/>
    <n v="43503.710416666669"/>
    <m/>
    <n v="43503.710416666669"/>
    <s v="pc_support aerien"/>
    <s v="Not set: Jonction aéro-souterraine (MSA) - 2019-02-06"/>
    <s v="Not set: Goulotte inférieure (MSA) - 2019-02-06"/>
    <s v="Not set: Goulotte superieure (MSA) - 2019-02-06"/>
  </r>
  <r>
    <n v="2494"/>
    <s v="BT-0029-381"/>
    <x v="1"/>
    <s v="Aérien"/>
    <s v="msaikouk@nge.fr"/>
    <m/>
    <m/>
    <s v="NRO_54_028_381_SID_P3"/>
    <n v="77.790000000000006"/>
    <n v="89.24"/>
    <m/>
    <m/>
    <m/>
    <s v="NRO_54_028_381_SID"/>
    <s v="=HYPERLINK(&quot;https://d28ji4sm1vmprj.cloudfront.net/68b9d7785ed8ad20cbbe2c787c903e0c/b63b63e8cd776c6e518484b41033b341.jpeg&quot;, &quot;Lien vers plan&quot;)"/>
    <n v="43502.679166666669"/>
    <n v="43503.711805555555"/>
    <n v="43503.711805555555"/>
    <m/>
    <n v="43503.711805555555"/>
    <s v="pc_support aerien"/>
    <s v="Not set: Jonction aéro-souterraine (MSA) - 2019-02-06"/>
    <s v="Not set: Goulotte inférieure (MSA) - 2019-02-06"/>
    <s v="Not set: Goulotte superieure (MSA) - 2019-02-06"/>
  </r>
  <r>
    <n v="2495"/>
    <s v="BT-0024-381"/>
    <x v="1"/>
    <s v="Aérien"/>
    <s v="msaikouk@nge.fr"/>
    <m/>
    <m/>
    <s v="NRO_54_028_381_SID_P3"/>
    <n v="74.63"/>
    <n v="84.73"/>
    <m/>
    <m/>
    <m/>
    <s v="NRO_54_028_381_SID"/>
    <s v="=HYPERLINK(&quot;https://d28ji4sm1vmprj.cloudfront.net/68b9d7785ed8ad20cbbe2c787c903e0c/b63b63e8cd776c6e518484b41033b341.jpeg&quot;, &quot;Lien vers plan&quot;)"/>
    <n v="43502.679166666669"/>
    <n v="43503.711805555555"/>
    <n v="43503.711805555555"/>
    <m/>
    <n v="43503.711805555555"/>
    <s v="pc_support aerien"/>
    <s v="Not set: Jonction aéro-souterraine (MSA) - 2019-02-06"/>
    <s v="Not set: Goulotte inférieure (MSA) - 2019-02-06"/>
    <s v="Not set: Goulotte superieure (MSA) - 2019-02-06"/>
  </r>
  <r>
    <n v="2480"/>
    <s v="BT-0036-381"/>
    <x v="1"/>
    <s v="Aérien"/>
    <s v="msaikouk@nge.fr"/>
    <m/>
    <m/>
    <s v="NRO_54_028_381_SID_P2"/>
    <n v="25.12"/>
    <n v="64.400000000000006"/>
    <m/>
    <m/>
    <m/>
    <s v="NRO_54_028_381_SID"/>
    <s v="=HYPERLINK(&quot;https://d28ji4sm1vmprj.cloudfront.net/73e57b133980dbd7217913d9f233891c/d0607af434ac5dfcfb40670a7d7c94c8.jpeg&quot;, &quot;Lien vers plan&quot;)"/>
    <n v="43502.668749999997"/>
    <n v="43503.709722222222"/>
    <n v="43503.709722222222"/>
    <m/>
    <n v="43503.709722222222"/>
    <s v="pc_support aerien"/>
    <s v="Not set: Jonction aéro-souterraine (MSA) - 2019-02-06"/>
    <s v="Not set: Goulotte inférieure (MSA) - 2019-02-06"/>
    <s v="Not set: Goulotte superieure (MSA) - 2019-02-06"/>
  </r>
  <r>
    <n v="2456"/>
    <s v="BT-0071-381"/>
    <x v="1"/>
    <s v="Aérien"/>
    <s v="msaikouk@nge.fr"/>
    <m/>
    <m/>
    <s v="NRO_54_028_381_SID_P1"/>
    <n v="44.3"/>
    <n v="83.1"/>
    <m/>
    <m/>
    <m/>
    <s v="NRO_54_028_381_SID"/>
    <s v="=HYPERLINK(&quot;https://d28ji4sm1vmprj.cloudfront.net/ea9921c55fc7d332a9dd8728f8aeacd2/cb7b89a6dd37e2023af926f2023138cb.jpeg&quot;, &quot;Lien vers plan&quot;)"/>
    <n v="43502.655555555553"/>
    <n v="43503.705555555556"/>
    <n v="43503.705555555556"/>
    <m/>
    <n v="43503.705555555556"/>
    <s v="pc_support aerien"/>
    <s v="Not set: Jonction aéro-souterraine (MSA) - 2019-02-06"/>
    <s v="Not set: Goulotte inférieure (MSA) - 2019-02-06"/>
    <s v="Not set: Goulotte superieure (MSA) - 2019-02-06"/>
  </r>
  <r>
    <n v="979"/>
    <n v="0"/>
    <x v="0"/>
    <s v="Chambre Losange"/>
    <s v="dominique.sommer@circet.fr"/>
    <m/>
    <m/>
    <s v="NRO_54_028_381_SID_P1"/>
    <n v="49.04"/>
    <n v="74.680000000000007"/>
    <m/>
    <m/>
    <m/>
    <s v="NRO_54_028_381_SID"/>
    <s v="=HYPERLINK(&quot;https://d28ji4sm1vmprj.cloudfront.net/ea9921c55fc7d332a9dd8728f8aeacd2/cb7b89a6dd37e2023af926f2023138cb.jpeg&quot;, &quot;Lien vers plan&quot;)"/>
    <n v="43299.665972222225"/>
    <m/>
    <m/>
    <m/>
    <n v="43444.667361111111"/>
    <s v="pc_chambre"/>
    <s v="Not set: Propreté extérieure (AGA) - 2018-07-18"/>
    <s v="Not set: Scellement du cadre imprpre (AGA) - 2018-07-18"/>
    <s v="Not set: Tampons (AGA) - 2018-07-18"/>
  </r>
  <r>
    <n v="944"/>
    <n v="0"/>
    <x v="0"/>
    <s v="Chambre Losange"/>
    <s v="dominique.sommer@circet.fr"/>
    <m/>
    <m/>
    <s v="NRO_54_028_381_SID_P1"/>
    <n v="63.23"/>
    <n v="59.11"/>
    <m/>
    <m/>
    <m/>
    <s v="NRO_54_028_381_SID"/>
    <s v="=HYPERLINK(&quot;https://d28ji4sm1vmprj.cloudfront.net/ea9921c55fc7d332a9dd8728f8aeacd2/cb7b89a6dd37e2023af926f2023138cb.jpeg&quot;, &quot;Lien vers plan&quot;)"/>
    <n v="43299.665277777778"/>
    <m/>
    <m/>
    <m/>
    <n v="43444.667361111111"/>
    <s v="pc_chambre"/>
    <s v="Not set: Propreté extérieure (AGA) - 2018-07-18"/>
    <s v="Not set: Scellement du cadre imprpre (AGA) - 2018-07-18"/>
    <s v="Not set: Tampons (AGA) - 2018-07-18"/>
  </r>
  <r>
    <n v="966"/>
    <n v="0"/>
    <x v="0"/>
    <s v="Chambre Losange"/>
    <s v="dominique.sommer@circet.fr"/>
    <m/>
    <m/>
    <s v="NRO_54_028_381_SID_P1"/>
    <n v="82.74"/>
    <n v="33.79"/>
    <m/>
    <m/>
    <m/>
    <s v="NRO_54_028_381_SID"/>
    <s v="=HYPERLINK(&quot;https://d28ji4sm1vmprj.cloudfront.net/ea9921c55fc7d332a9dd8728f8aeacd2/cb7b89a6dd37e2023af926f2023138cb.jpeg&quot;, &quot;Lien vers plan&quot;)"/>
    <n v="43299.665972222225"/>
    <m/>
    <m/>
    <m/>
    <n v="43444.667361111111"/>
    <s v="pc_chambre"/>
    <s v="Not set: Propreté extérieure (AGA) - 2018-07-18"/>
    <s v="Not set: Scellement du cadre imprpre (AGA) - 2018-07-18"/>
    <s v="Not set: Tampons (AGA) - 2018-07-18"/>
  </r>
  <r>
    <n v="1011"/>
    <n v="0"/>
    <x v="0"/>
    <s v="Chambre Losange"/>
    <s v="dominique.sommer@circet.fr"/>
    <m/>
    <m/>
    <s v="NRO_54_028_381_SID_P2"/>
    <n v="88.85"/>
    <n v="13.77"/>
    <m/>
    <m/>
    <m/>
    <s v="NRO_54_028_381_SID"/>
    <s v="=HYPERLINK(&quot;https://d28ji4sm1vmprj.cloudfront.net/73e57b133980dbd7217913d9f233891c/d0607af434ac5dfcfb40670a7d7c94c8.jpeg&quot;, &quot;Lien vers plan&quot;)"/>
    <n v="43299.680555555555"/>
    <m/>
    <m/>
    <m/>
    <n v="43444.667361111111"/>
    <s v="pc_chambre"/>
    <s v="Not set: Propreté extérieure (AGA) - 2018-07-18"/>
    <s v="Not set: Scellement du cadre imprpre (AGA) - 2018-07-18"/>
    <s v="Not set: Tampons (AGA) - 2018-07-18"/>
  </r>
  <r>
    <n v="1001"/>
    <n v="0"/>
    <x v="0"/>
    <s v="Chambre Losange"/>
    <s v="dominique.sommer@circet.fr"/>
    <m/>
    <m/>
    <s v="NRO_54_028_381_SID_P2"/>
    <n v="32.200000000000003"/>
    <n v="42.03"/>
    <m/>
    <m/>
    <m/>
    <s v="NRO_54_028_381_SID"/>
    <s v="=HYPERLINK(&quot;https://d28ji4sm1vmprj.cloudfront.net/73e57b133980dbd7217913d9f233891c/d0607af434ac5dfcfb40670a7d7c94c8.jpeg&quot;, &quot;Lien vers plan&quot;)"/>
    <n v="43299.680555555555"/>
    <m/>
    <m/>
    <m/>
    <n v="43444.667361111111"/>
    <s v="pc_chambre"/>
    <s v="Not set: Propreté extérieure (AGA) - 2018-07-18"/>
    <s v="Not set: Scellement du cadre imprpre (AGA) - 2018-07-18"/>
    <s v="Not set: Tampons (AGA) - 2018-07-18"/>
  </r>
  <r>
    <n v="955"/>
    <n v="0"/>
    <x v="0"/>
    <s v="Chambre Losange"/>
    <s v="dominique.sommer@circet.fr"/>
    <m/>
    <m/>
    <s v="NRO_54_028_381_SID_P1"/>
    <n v="23.42"/>
    <n v="58.81"/>
    <m/>
    <m/>
    <m/>
    <s v="NRO_54_028_381_SID"/>
    <s v="=HYPERLINK(&quot;https://d28ji4sm1vmprj.cloudfront.net/ea9921c55fc7d332a9dd8728f8aeacd2/cb7b89a6dd37e2023af926f2023138cb.jpeg&quot;, &quot;Lien vers plan&quot;)"/>
    <n v="43299.665277777778"/>
    <m/>
    <m/>
    <m/>
    <n v="43444.667361111111"/>
    <s v="pc_chambre"/>
    <s v="Not set: Propreté extérieure (AGA) - 2018-07-18"/>
    <s v="Not set: Scellement du cadre imprpre (AGA) - 2018-07-18"/>
    <s v="Not set: Tampons (AGA) - 2018-07-18"/>
  </r>
  <r>
    <n v="950"/>
    <n v="0"/>
    <x v="0"/>
    <s v="Chambre Losange"/>
    <s v="dominique.sommer@circet.fr"/>
    <m/>
    <m/>
    <s v="NRO_54_028_381_SID_P1"/>
    <n v="44.34"/>
    <n v="81.84"/>
    <m/>
    <m/>
    <m/>
    <s v="NRO_54_028_381_SID"/>
    <s v="=HYPERLINK(&quot;https://d28ji4sm1vmprj.cloudfront.net/ea9921c55fc7d332a9dd8728f8aeacd2/cb7b89a6dd37e2023af926f2023138cb.jpeg&quot;, &quot;Lien vers plan&quot;)"/>
    <n v="43299.665277777778"/>
    <m/>
    <m/>
    <m/>
    <n v="43444.667361111111"/>
    <s v="pc_chambre"/>
    <s v="Not set: Propreté extérieure (AGA) - 2018-07-18"/>
    <s v="Not set: Scellement du cadre imprpre (AGA) - 2018-07-18"/>
    <s v="Not set: Tampons (AGA) - 2018-07-18"/>
  </r>
  <r>
    <n v="969"/>
    <n v="0"/>
    <x v="0"/>
    <s v="Chambre Losange"/>
    <s v="dominique.sommer@circet.fr"/>
    <m/>
    <m/>
    <s v="NRO_54_028_381_SID_P1"/>
    <n v="33.9"/>
    <n v="69.87"/>
    <m/>
    <m/>
    <m/>
    <s v="NRO_54_028_381_SID"/>
    <s v="=HYPERLINK(&quot;https://d28ji4sm1vmprj.cloudfront.net/ea9921c55fc7d332a9dd8728f8aeacd2/cb7b89a6dd37e2023af926f2023138cb.jpeg&quot;, &quot;Lien vers plan&quot;)"/>
    <n v="43299.665972222225"/>
    <m/>
    <m/>
    <m/>
    <n v="43444.667361111111"/>
    <s v="pc_chambre"/>
    <s v="Not set: Propreté extérieure (AGA) - 2018-07-18"/>
    <s v="Not set: Scellement du cadre imprpre (AGA) - 2018-07-18"/>
    <s v="Not set: Tampons (AGA) - 2018-07-18"/>
  </r>
  <r>
    <n v="960"/>
    <n v="0"/>
    <x v="0"/>
    <s v="Chambre Losange"/>
    <s v="dominique.sommer@circet.fr"/>
    <m/>
    <m/>
    <s v="NRO_54_028_381_SID_P1"/>
    <n v="51"/>
    <n v="70.900000000000006"/>
    <m/>
    <m/>
    <m/>
    <s v="NRO_54_028_381_SID"/>
    <s v="=HYPERLINK(&quot;https://d28ji4sm1vmprj.cloudfront.net/ea9921c55fc7d332a9dd8728f8aeacd2/cb7b89a6dd37e2023af926f2023138cb.jpeg&quot;, &quot;Lien vers plan&quot;)"/>
    <n v="43299.665972222225"/>
    <m/>
    <m/>
    <m/>
    <n v="43444.667361111111"/>
    <s v="pc_chambre"/>
    <s v="Not set: Propreté extérieure (AGA) - 2018-07-18"/>
    <s v="Not set: Scellement du cadre imprpre (AGA) - 2018-07-18"/>
    <s v="Not set: Tampons (AGA) - 2018-07-18"/>
  </r>
  <r>
    <n v="987"/>
    <n v="0"/>
    <x v="0"/>
    <s v="Chambre Losange"/>
    <s v="dominique.sommer@circet.fr"/>
    <m/>
    <m/>
    <s v="NRO_54_028_381_SID_P1"/>
    <n v="13.23"/>
    <n v="64.64"/>
    <m/>
    <m/>
    <m/>
    <s v="NRO_54_028_381_SID"/>
    <s v="=HYPERLINK(&quot;https://d28ji4sm1vmprj.cloudfront.net/ea9921c55fc7d332a9dd8728f8aeacd2/cb7b89a6dd37e2023af926f2023138cb.jpeg&quot;, &quot;Lien vers plan&quot;)"/>
    <n v="43299.665972222225"/>
    <m/>
    <m/>
    <m/>
    <n v="43444.667361111111"/>
    <s v="pc_chambre"/>
    <s v="Not set: Propreté extérieure (AGA) - 2018-07-18"/>
    <s v="Not set: Scellement du cadre imprpre (AGA) - 2018-07-18"/>
    <s v="Not set: Tampons (AGA) - 2018-07-18"/>
  </r>
  <r>
    <n v="1012"/>
    <n v="0"/>
    <x v="0"/>
    <s v="Chambre Losange"/>
    <s v="dominique.sommer@circet.fr"/>
    <m/>
    <m/>
    <s v="NRO_54_028_381_SID_P2"/>
    <n v="51.71"/>
    <n v="29.71"/>
    <m/>
    <m/>
    <m/>
    <s v="NRO_54_028_381_SID"/>
    <s v="=HYPERLINK(&quot;https://d28ji4sm1vmprj.cloudfront.net/73e57b133980dbd7217913d9f233891c/d0607af434ac5dfcfb40670a7d7c94c8.jpeg&quot;, &quot;Lien vers plan&quot;)"/>
    <n v="43299.680555555555"/>
    <m/>
    <m/>
    <m/>
    <n v="43444.667361111111"/>
    <s v="pc_chambre"/>
    <s v="Not set: Propreté extérieure (AGA) - 2018-07-18"/>
    <s v="Not set: Scellement du cadre imprpre (AGA) - 2018-07-18"/>
    <s v="Not set: Tampons (AGA) - 2018-07-18"/>
  </r>
  <r>
    <n v="1020"/>
    <n v="0"/>
    <x v="0"/>
    <s v="Chambre Tiers"/>
    <s v="dominique.sommer@circet.fr"/>
    <m/>
    <m/>
    <s v="NRO_54_028_381_SID_P2"/>
    <n v="28.24"/>
    <n v="55.02"/>
    <m/>
    <m/>
    <m/>
    <s v="NRO_54_028_381_SID"/>
    <s v="=HYPERLINK(&quot;https://d28ji4sm1vmprj.cloudfront.net/73e57b133980dbd7217913d9f233891c/d0607af434ac5dfcfb40670a7d7c94c8.jpeg&quot;, &quot;Lien vers plan&quot;)"/>
    <n v="43299.681250000001"/>
    <m/>
    <m/>
    <m/>
    <n v="43444.668055555558"/>
    <s v="pc_chambre"/>
    <s v="Not set: Propreté extérieure (AGA) - 2018-07-18"/>
    <s v="Not set: Scellement du cadre imprpre (AGA) - 2018-07-18"/>
    <s v="Not set: Tampons (AGA) - 2018-07-18"/>
  </r>
  <r>
    <n v="1009"/>
    <n v="0"/>
    <x v="0"/>
    <s v="Chambre Tiers"/>
    <s v="dominique.sommer@circet.fr"/>
    <m/>
    <m/>
    <s v="NRO_54_028_381_SID_P2"/>
    <n v="31.41"/>
    <n v="43.84"/>
    <m/>
    <m/>
    <m/>
    <s v="NRO_54_028_381_SID"/>
    <s v="=HYPERLINK(&quot;https://d28ji4sm1vmprj.cloudfront.net/73e57b133980dbd7217913d9f233891c/d0607af434ac5dfcfb40670a7d7c94c8.jpeg&quot;, &quot;Lien vers plan&quot;)"/>
    <n v="43299.680555555555"/>
    <m/>
    <m/>
    <m/>
    <n v="43444.668055555558"/>
    <s v="pc_chambre"/>
    <s v="Not set: Propreté extérieure (AGA) - 2018-07-18"/>
    <s v="Not set: Scellement du cadre imprpre (AGA) - 2018-07-18"/>
    <s v="Not set: Tampons (AGA) - 2018-07-18"/>
  </r>
  <r>
    <n v="1019"/>
    <n v="0"/>
    <x v="0"/>
    <s v="Chambre Tiers"/>
    <s v="dominique.sommer@circet.fr"/>
    <m/>
    <m/>
    <s v="NRO_54_028_381_SID_P2"/>
    <n v="30.82"/>
    <n v="43.9"/>
    <m/>
    <m/>
    <m/>
    <s v="NRO_54_028_381_SID"/>
    <s v="=HYPERLINK(&quot;https://d28ji4sm1vmprj.cloudfront.net/73e57b133980dbd7217913d9f233891c/d0607af434ac5dfcfb40670a7d7c94c8.jpeg&quot;, &quot;Lien vers plan&quot;)"/>
    <n v="43299.681250000001"/>
    <m/>
    <m/>
    <m/>
    <n v="43444.668055555558"/>
    <s v="pc_chambre"/>
    <s v="Not set: Propreté extérieure (AGA) - 2018-07-18"/>
    <s v="Not set: Scellement du cadre imprpre (AGA) - 2018-07-18"/>
    <s v="Not set: Tampons (AGA) - 2018-07-18"/>
  </r>
  <r>
    <n v="975"/>
    <n v="0"/>
    <x v="0"/>
    <s v="Chambre Tiers"/>
    <s v="dominique.sommer@circet.fr"/>
    <m/>
    <m/>
    <s v="NRO_54_028_381_SID_P1"/>
    <n v="34.11"/>
    <n v="70.599999999999994"/>
    <m/>
    <m/>
    <m/>
    <s v="NRO_54_028_381_SID"/>
    <s v="=HYPERLINK(&quot;https://d28ji4sm1vmprj.cloudfront.net/ea9921c55fc7d332a9dd8728f8aeacd2/cb7b89a6dd37e2023af926f2023138cb.jpeg&quot;, &quot;Lien vers plan&quot;)"/>
    <n v="43299.665972222225"/>
    <m/>
    <m/>
    <m/>
    <n v="43444.667361111111"/>
    <s v="pc_chambre"/>
    <s v="Not set: Propreté extérieure (AGA) - 2018-07-18"/>
    <s v="Not set: Scellement du cadre imprpre (AGA) - 2018-07-18"/>
    <s v="Not set: Tampons (AGA) - 2018-07-18"/>
  </r>
  <r>
    <n v="963"/>
    <n v="0"/>
    <x v="0"/>
    <s v="Chambre Tiers"/>
    <s v="dominique.sommer@circet.fr"/>
    <m/>
    <m/>
    <s v="NRO_54_028_381_SID_P1"/>
    <n v="4.83"/>
    <n v="64.64"/>
    <m/>
    <m/>
    <m/>
    <s v="NRO_54_028_381_SID"/>
    <s v="=HYPERLINK(&quot;https://d28ji4sm1vmprj.cloudfront.net/ea9921c55fc7d332a9dd8728f8aeacd2/cb7b89a6dd37e2023af926f2023138cb.jpeg&quot;, &quot;Lien vers plan&quot;)"/>
    <n v="43299.665972222225"/>
    <m/>
    <m/>
    <m/>
    <n v="43444.667361111111"/>
    <s v="pc_chambre"/>
    <s v="Not set: Propreté extérieure (AGA) - 2018-07-18"/>
    <s v="Not set: Scellement du cadre imprpre (AGA) - 2018-07-18"/>
    <s v="Not set: Tampons (AGA) - 2018-07-18"/>
  </r>
  <r>
    <n v="971"/>
    <n v="0"/>
    <x v="0"/>
    <s v="Chambre Tiers"/>
    <s v="dominique.sommer@circet.fr"/>
    <m/>
    <m/>
    <s v="NRO_54_028_381_SID_P1"/>
    <n v="48.5"/>
    <n v="75.23"/>
    <m/>
    <m/>
    <m/>
    <s v="NRO_54_028_381_SID"/>
    <s v="=HYPERLINK(&quot;https://d28ji4sm1vmprj.cloudfront.net/ea9921c55fc7d332a9dd8728f8aeacd2/cb7b89a6dd37e2023af926f2023138cb.jpeg&quot;, &quot;Lien vers plan&quot;)"/>
    <n v="43299.665972222225"/>
    <m/>
    <m/>
    <m/>
    <n v="43444.667361111111"/>
    <s v="pc_chambre"/>
    <s v="Not set: Propreté extérieure (AGA) - 2018-07-18"/>
    <s v="Not set: Scellement du cadre imprpre (AGA) - 2018-07-18"/>
    <s v="Not set: Tampons (AGA) - 2018-07-18"/>
  </r>
  <r>
    <n v="980"/>
    <n v="0"/>
    <x v="0"/>
    <s v="Chambre Tiers"/>
    <s v="dominique.sommer@circet.fr"/>
    <m/>
    <m/>
    <s v="NRO_54_028_381_SID_P1"/>
    <n v="36.61"/>
    <n v="72.52"/>
    <m/>
    <m/>
    <m/>
    <s v="NRO_54_028_381_SID"/>
    <s v="=HYPERLINK(&quot;https://d28ji4sm1vmprj.cloudfront.net/ea9921c55fc7d332a9dd8728f8aeacd2/cb7b89a6dd37e2023af926f2023138cb.jpeg&quot;, &quot;Lien vers plan&quot;)"/>
    <n v="43299.665972222225"/>
    <m/>
    <m/>
    <m/>
    <n v="43444.667361111111"/>
    <s v="pc_chambre"/>
    <s v="Not set: Propreté extérieure (AGA) - 2018-07-18"/>
    <s v="Not set: Scellement du cadre imprpre (AGA) - 2018-07-18"/>
    <s v="Not set: Tampons (AGA) - 2018-07-18"/>
  </r>
  <r>
    <n v="942"/>
    <n v="0"/>
    <x v="0"/>
    <s v="Chambre Tiers"/>
    <s v="dominique.sommer@circet.fr"/>
    <m/>
    <m/>
    <s v="NRO_54_028_381_SID_P1"/>
    <n v="42.68"/>
    <n v="78.83"/>
    <m/>
    <m/>
    <m/>
    <s v="NRO_54_028_381_SID"/>
    <s v="=HYPERLINK(&quot;https://d28ji4sm1vmprj.cloudfront.net/ea9921c55fc7d332a9dd8728f8aeacd2/cb7b89a6dd37e2023af926f2023138cb.jpeg&quot;, &quot;Lien vers plan&quot;)"/>
    <n v="43299.665277777778"/>
    <m/>
    <m/>
    <m/>
    <n v="43444.667361111111"/>
    <s v="pc_chambre"/>
    <s v="Not set: Propreté extérieure (AGA) - 2018-07-18"/>
    <s v="Not set: Scellement du cadre imprpre (AGA) - 2018-07-18"/>
    <s v="Not set: Tampons (AGA) - 2018-07-18"/>
  </r>
  <r>
    <n v="959"/>
    <n v="0"/>
    <x v="0"/>
    <s v="Chambre Tiers"/>
    <s v="dominique.sommer@circet.fr"/>
    <m/>
    <m/>
    <s v="NRO_54_028_381_SID_P1"/>
    <n v="39.93"/>
    <n v="75.59"/>
    <m/>
    <m/>
    <m/>
    <s v="NRO_54_028_381_SID"/>
    <s v="=HYPERLINK(&quot;https://d28ji4sm1vmprj.cloudfront.net/ea9921c55fc7d332a9dd8728f8aeacd2/cb7b89a6dd37e2023af926f2023138cb.jpeg&quot;, &quot;Lien vers plan&quot;)"/>
    <n v="43299.665972222225"/>
    <m/>
    <m/>
    <m/>
    <n v="43444.667361111111"/>
    <s v="pc_chambre"/>
    <s v="Not set: Propreté extérieure (AGA) - 2018-07-18"/>
    <s v="Not set: Scellement du cadre imprpre (AGA) - 2018-07-18"/>
    <s v="Not set: Tampons (AGA) - 2018-07-18"/>
  </r>
  <r>
    <n v="964"/>
    <n v="0"/>
    <x v="0"/>
    <s v="Chambre Tiers"/>
    <s v="dominique.sommer@circet.fr"/>
    <m/>
    <m/>
    <s v="NRO_54_028_381_SID_P1"/>
    <n v="37.15"/>
    <n v="72.52"/>
    <m/>
    <m/>
    <m/>
    <s v="NRO_54_028_381_SID"/>
    <s v="=HYPERLINK(&quot;https://d28ji4sm1vmprj.cloudfront.net/ea9921c55fc7d332a9dd8728f8aeacd2/cb7b89a6dd37e2023af926f2023138cb.jpeg&quot;, &quot;Lien vers plan&quot;)"/>
    <n v="43299.665972222225"/>
    <m/>
    <m/>
    <m/>
    <n v="43444.667361111111"/>
    <s v="pc_chambre"/>
    <s v="Not set: Propreté extérieure (AGA) - 2018-07-18"/>
    <s v="Not set: Scellement du cadre imprpre (AGA) - 2018-07-18"/>
    <s v="Not set: Tampons (AGA) - 2018-07-18"/>
  </r>
  <r>
    <n v="968"/>
    <n v="0"/>
    <x v="0"/>
    <s v="Chambre Tiers"/>
    <s v="dominique.sommer@circet.fr"/>
    <m/>
    <m/>
    <s v="NRO_54_028_381_SID_P1"/>
    <n v="25.17"/>
    <n v="55.14"/>
    <m/>
    <m/>
    <m/>
    <s v="NRO_54_028_381_SID"/>
    <s v="=HYPERLINK(&quot;https://d28ji4sm1vmprj.cloudfront.net/ea9921c55fc7d332a9dd8728f8aeacd2/cb7b89a6dd37e2023af926f2023138cb.jpeg&quot;, &quot;Lien vers plan&quot;)"/>
    <n v="43299.665972222225"/>
    <m/>
    <m/>
    <m/>
    <n v="43444.667361111111"/>
    <s v="pc_chambre"/>
    <s v="Not set: Propreté extérieure (AGA) - 2018-07-18"/>
    <s v="Not set: Scellement du cadre imprpre (AGA) - 2018-07-18"/>
    <s v="Not set: Tampons (AGA) - 2018-07-18"/>
  </r>
  <r>
    <n v="986"/>
    <n v="0"/>
    <x v="0"/>
    <s v="Chambre Tiers"/>
    <s v="dominique.sommer@circet.fr"/>
    <m/>
    <m/>
    <s v="NRO_54_028_381_SID_P1"/>
    <n v="44.26"/>
    <n v="80.28"/>
    <m/>
    <m/>
    <m/>
    <s v="NRO_54_028_381_SID"/>
    <s v="=HYPERLINK(&quot;https://d28ji4sm1vmprj.cloudfront.net/ea9921c55fc7d332a9dd8728f8aeacd2/cb7b89a6dd37e2023af926f2023138cb.jpeg&quot;, &quot;Lien vers plan&quot;)"/>
    <n v="43299.665972222225"/>
    <m/>
    <m/>
    <m/>
    <n v="43444.668055555558"/>
    <s v="pc_chambre"/>
    <s v="Not set: Propreté extérieure (AGA) - 2018-07-18"/>
    <s v="Not set: Scellement du cadre imprpre (AGA) - 2018-07-18"/>
    <s v="Not set: Tampons (AGA) - 2018-07-18"/>
  </r>
  <r>
    <n v="1004"/>
    <n v="0"/>
    <x v="0"/>
    <s v="Chambre Tiers"/>
    <s v="dominique.sommer@circet.fr"/>
    <m/>
    <m/>
    <s v="NRO_54_028_381_SID_P2"/>
    <n v="30.78"/>
    <n v="46"/>
    <m/>
    <m/>
    <m/>
    <s v="NRO_54_028_381_SID"/>
    <s v="=HYPERLINK(&quot;https://d28ji4sm1vmprj.cloudfront.net/73e57b133980dbd7217913d9f233891c/d0607af434ac5dfcfb40670a7d7c94c8.jpeg&quot;, &quot;Lien vers plan&quot;)"/>
    <n v="43299.680555555555"/>
    <m/>
    <m/>
    <m/>
    <n v="43444.668055555558"/>
    <s v="pc_chambre"/>
    <s v="Not set: Propreté extérieure (AGA) - 2018-07-18"/>
    <s v="Not set: Scellement du cadre imprpre (AGA) - 2018-07-18"/>
    <s v="Not set: Tampons (AGA) - 2018-07-18"/>
  </r>
  <r>
    <n v="1006"/>
    <n v="0"/>
    <x v="0"/>
    <s v="Chambre Tiers"/>
    <s v="dominique.sommer@circet.fr"/>
    <m/>
    <m/>
    <s v="NRO_54_028_381_SID_P2"/>
    <n v="26.83"/>
    <n v="59.65"/>
    <m/>
    <m/>
    <m/>
    <s v="NRO_54_028_381_SID"/>
    <s v="=HYPERLINK(&quot;https://d28ji4sm1vmprj.cloudfront.net/73e57b133980dbd7217913d9f233891c/d0607af434ac5dfcfb40670a7d7c94c8.jpeg&quot;, &quot;Lien vers plan&quot;)"/>
    <n v="43299.680555555555"/>
    <m/>
    <m/>
    <m/>
    <n v="43444.668055555558"/>
    <s v="pc_chambre"/>
    <s v="Not set: Propreté extérieure (AGA) - 2018-07-18"/>
    <s v="Not set: Scellement du cadre imprpre (AGA) - 2018-07-18"/>
    <s v="Not set: Tampons (AGA) - 2018-07-18"/>
  </r>
  <r>
    <n v="1000"/>
    <n v="0"/>
    <x v="0"/>
    <s v="Chambre Tiers"/>
    <s v="dominique.sommer@circet.fr"/>
    <m/>
    <m/>
    <s v="NRO_54_028_381_SID_P2"/>
    <n v="31.03"/>
    <n v="43.84"/>
    <m/>
    <m/>
    <m/>
    <s v="NRO_54_028_381_SID"/>
    <s v="=HYPERLINK(&quot;https://d28ji4sm1vmprj.cloudfront.net/73e57b133980dbd7217913d9f233891c/d0607af434ac5dfcfb40670a7d7c94c8.jpeg&quot;, &quot;Lien vers plan&quot;)"/>
    <n v="43299.680555555555"/>
    <m/>
    <m/>
    <m/>
    <n v="43444.668055555558"/>
    <s v="pc_chambre"/>
    <s v="Not set: Propreté extérieure (AGA) - 2018-07-18"/>
    <s v="Not set: Scellement du cadre imprpre (AGA) - 2018-07-18"/>
    <s v="Not set: Tampons (AGA) - 2018-07-18"/>
  </r>
  <r>
    <n v="1021"/>
    <n v="0"/>
    <x v="0"/>
    <s v="Chambre Tiers"/>
    <s v="dominique.sommer@circet.fr"/>
    <m/>
    <m/>
    <s v="NRO_54_028_381_SID_P2"/>
    <n v="29.74"/>
    <n v="49.73"/>
    <m/>
    <m/>
    <m/>
    <s v="NRO_54_028_381_SID"/>
    <s v="=HYPERLINK(&quot;https://d28ji4sm1vmprj.cloudfront.net/73e57b133980dbd7217913d9f233891c/d0607af434ac5dfcfb40670a7d7c94c8.jpeg&quot;, &quot;Lien vers plan&quot;)"/>
    <n v="43299.681250000001"/>
    <m/>
    <m/>
    <m/>
    <n v="43444.668055555558"/>
    <s v="pc_chambre"/>
    <s v="Not set: Propreté extérieure (AGA) - 2018-07-18"/>
    <s v="Not set: Scellement du cadre imprpre (AGA) - 2018-07-18"/>
    <s v="Not set: Tampons (AGA) - 2018-07-18"/>
  </r>
  <r>
    <n v="961"/>
    <n v="0"/>
    <x v="0"/>
    <s v="Chambre Tiers"/>
    <s v="dominique.sommer@circet.fr"/>
    <m/>
    <m/>
    <s v="NRO_54_028_381_SID_P1"/>
    <n v="27.2"/>
    <n v="51.29"/>
    <m/>
    <m/>
    <m/>
    <s v="NRO_54_028_381_SID"/>
    <s v="=HYPERLINK(&quot;https://d28ji4sm1vmprj.cloudfront.net/ea9921c55fc7d332a9dd8728f8aeacd2/cb7b89a6dd37e2023af926f2023138cb.jpeg&quot;, &quot;Lien vers plan&quot;)"/>
    <n v="43299.665972222225"/>
    <m/>
    <m/>
    <m/>
    <n v="43444.667361111111"/>
    <s v="pc_chambre"/>
    <s v="Not set: Propreté extérieure (AGA) - 2018-07-18"/>
    <s v="Not set: Scellement du cadre imprpre (AGA) - 2018-07-18"/>
    <s v="Not set: Tampons (AGA) - 2018-07-18"/>
  </r>
  <r>
    <n v="1018"/>
    <n v="0"/>
    <x v="1"/>
    <s v="Chambre Tiers"/>
    <s v="dominique.sommer@circet.fr"/>
    <m/>
    <m/>
    <s v="NRO_54_028_381_SID_P2"/>
    <n v="26.75"/>
    <n v="60.13"/>
    <m/>
    <m/>
    <m/>
    <s v="NRO_54_028_381_SID"/>
    <s v="=HYPERLINK(&quot;https://d28ji4sm1vmprj.cloudfront.net/73e57b133980dbd7217913d9f233891c/d0607af434ac5dfcfb40670a7d7c94c8.jpeg&quot;, &quot;Lien vers plan&quot;)"/>
    <n v="43299.681250000001"/>
    <m/>
    <m/>
    <m/>
    <n v="43444.668749999997"/>
    <s v="pc_chambre"/>
    <s v="Not set: Propreté extérieure (AGA) - 2018-07-18"/>
    <s v="Not set: Scellement du cadre imprpre (AGA) - 2018-07-18"/>
    <s v="Not set: Tampons (AGA) - 2018-07-18"/>
  </r>
  <r>
    <n v="949"/>
    <n v="0"/>
    <x v="1"/>
    <s v="Chambre Tiers"/>
    <s v="dominique.sommer@circet.fr"/>
    <m/>
    <m/>
    <s v="NRO_54_028_381_SID_P1"/>
    <n v="24.04"/>
    <n v="58.15"/>
    <m/>
    <m/>
    <m/>
    <s v="NRO_54_028_381_SID"/>
    <s v="=HYPERLINK(&quot;https://d28ji4sm1vmprj.cloudfront.net/ea9921c55fc7d332a9dd8728f8aeacd2/cb7b89a6dd37e2023af926f2023138cb.jpeg&quot;, &quot;Lien vers plan&quot;)"/>
    <n v="43299.665277777778"/>
    <m/>
    <m/>
    <m/>
    <n v="43444.668749999997"/>
    <s v="pc_chambre"/>
    <s v="Not set: Propreté extérieure (AGA) - 2018-07-18"/>
    <s v="Not set: Scellement du cadre imprpre (AGA) - 2018-07-18"/>
    <s v="Not set: Tampons (AGA) - 2018-07-18"/>
  </r>
  <r>
    <n v="1010"/>
    <n v="0"/>
    <x v="1"/>
    <s v="Chambre Tiers"/>
    <s v="dominique.sommer@circet.fr"/>
    <m/>
    <m/>
    <s v="NRO_54_028_381_SID_P2"/>
    <n v="27.37"/>
    <n v="58.15"/>
    <m/>
    <m/>
    <m/>
    <s v="NRO_54_028_381_SID"/>
    <s v="=HYPERLINK(&quot;https://d28ji4sm1vmprj.cloudfront.net/73e57b133980dbd7217913d9f233891c/d0607af434ac5dfcfb40670a7d7c94c8.jpeg&quot;, &quot;Lien vers plan&quot;)"/>
    <n v="43299.680555555555"/>
    <m/>
    <m/>
    <m/>
    <n v="43444.668749999997"/>
    <s v="pc_chambre"/>
    <s v="Not set: Propreté extérieure (AGA) - 2018-07-18"/>
    <s v="Not set: Scellement du cadre imprpre (AGA) - 2018-07-18"/>
    <s v="Not set: Tampons (AGA) - 2018-07-18"/>
  </r>
  <r>
    <n v="954"/>
    <n v="0"/>
    <x v="1"/>
    <s v="Chambre Tiers"/>
    <s v="dominique.sommer@circet.fr"/>
    <m/>
    <m/>
    <s v="NRO_54_028_381_SID_P1"/>
    <n v="45.09"/>
    <n v="81.239999999999995"/>
    <m/>
    <m/>
    <m/>
    <s v="NRO_54_028_381_SID"/>
    <s v="=HYPERLINK(&quot;https://d28ji4sm1vmprj.cloudfront.net/ea9921c55fc7d332a9dd8728f8aeacd2/cb7b89a6dd37e2023af926f2023138cb.jpeg&quot;, &quot;Lien vers plan&quot;)"/>
    <n v="43299.665277777778"/>
    <m/>
    <m/>
    <m/>
    <n v="43444.668749999997"/>
    <s v="pc_chambre"/>
    <s v="Not set: Propreté extérieure (AGA) - 2018-07-18"/>
    <s v="Not set: Scellement du cadre imprpre (AGA) - 2018-07-18"/>
    <s v="Not set: Tampons (AGA) - 2018-07-18"/>
  </r>
  <r>
    <n v="1100"/>
    <n v="0"/>
    <x v="0"/>
    <s v="IMMEUBLE"/>
    <s v="dominique.sommer@circet.fr"/>
    <m/>
    <m/>
    <s v="NRO_54_028_381_SID_P3"/>
    <n v="74.25"/>
    <n v="81.72"/>
    <m/>
    <m/>
    <m/>
    <s v="NRO_54_028_381_SID"/>
    <s v="=HYPERLINK(&quot;https://d28ji4sm1vmprj.cloudfront.net/68b9d7785ed8ad20cbbe2c787c903e0c/b63b63e8cd776c6e518484b41033b341.jpeg&quot;, &quot;Lien vers plan&quot;)"/>
    <n v="43299.686111111114"/>
    <m/>
    <m/>
    <m/>
    <n v="43486.61041666667"/>
    <m/>
    <m/>
    <m/>
    <m/>
  </r>
  <r>
    <n v="1666"/>
    <s v="Frottement porte gauche,armoire dégradée "/>
    <x v="0"/>
    <s v="SRO"/>
    <s v="dominique.sommer@circet.fr"/>
    <m/>
    <m/>
    <s v="NRO_54_028_381_SID_P1"/>
    <n v="44.05"/>
    <n v="81.72"/>
    <m/>
    <m/>
    <m/>
    <s v="NRO_54_028_381_SID"/>
    <s v="=HYPERLINK(&quot;https://d28ji4sm1vmprj.cloudfront.net/ea9921c55fc7d332a9dd8728f8aeacd2/cb7b89a6dd37e2023af926f2023138cb.jpeg&quot;, &quot;Lien vers plan&quot;)"/>
    <n v="43361.462500000001"/>
    <m/>
    <m/>
    <m/>
    <n v="43444.668055555558"/>
    <s v="pc_sro"/>
    <s v="Not set: Scellement du cadre et dalle (MSA) - 2018-09-18"/>
    <s v="Not set: Fixation du SRO sur la dalle  (MSA) - 2018-09-18"/>
    <s v="Not set: Etiquetage du SRO (MSA) - 2018-09-18"/>
  </r>
  <r>
    <m/>
    <m/>
    <x v="3"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</r>
  <r>
    <m/>
    <m/>
    <x v="3"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outline="1" outlineData="1" multipleFieldFilters="0">
  <location ref="B7:D12" firstHeaderRow="0" firstDataRow="1" firstDataCol="1"/>
  <pivotFields count="24">
    <pivotField showAll="0"/>
    <pivotField showAll="0"/>
    <pivotField axis="axisRow" showAll="0">
      <items count="5">
        <item x="0"/>
        <item x="2"/>
        <item x="1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  <pivotField showAll="0"/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Vérifié" fld="17" subtotal="count" baseField="0" baseItem="0"/>
    <dataField name="Nombre de Point de contrôle 1" fld="2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4" cacheId="1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C19:E23" firstHeaderRow="0" firstDataRow="1" firstDataCol="1"/>
  <pivotFields count="26">
    <pivotField showAll="0"/>
    <pivotField showAll="0"/>
    <pivotField axis="axisRow" showAll="0">
      <items count="5">
        <item x="2"/>
        <item x="1"/>
        <item x="0"/>
        <item h="1"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showAll="0"/>
  </pivotFields>
  <rowFields count="1">
    <field x="2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Vérifié" fld="17" subtotal="count" baseField="0" baseItem="0"/>
    <dataField name="Nombre de Point de contrôle 1" fld="2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5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13:D17" firstHeaderRow="0" firstDataRow="1" firstDataCol="1"/>
  <pivotFields count="26">
    <pivotField showAll="0"/>
    <pivotField showAll="0"/>
    <pivotField axis="axisRow" showAll="0">
      <items count="5">
        <item x="2"/>
        <item x="1"/>
        <item x="0"/>
        <item h="1"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showAll="0"/>
  </pivotFields>
  <rowFields count="1">
    <field x="2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Vérifié" fld="17" subtotal="count" baseField="0" baseItem="0"/>
    <dataField name="Nombre de Point de contrôle 1" fld="2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8" unboundColumnsRight="1">
    <queryTableFields count="7">
      <queryTableField id="1" name="Name" tableColumnId="8"/>
      <queryTableField id="2" name="Extension" tableColumnId="9"/>
      <queryTableField id="3" name="Date accessed" tableColumnId="10"/>
      <queryTableField id="4" name="Date modified" tableColumnId="11"/>
      <queryTableField id="5" name="Date created" tableColumnId="12"/>
      <queryTableField id="6" name="Folder Path" tableColumnId="13"/>
      <queryTableField id="7" dataBound="0" tableColumnId="14"/>
    </queryTableFields>
  </queryTableRefresh>
</queryTable>
</file>

<file path=xl/queryTables/queryTable2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8" unboundColumnsRight="1">
    <queryTableFields count="7">
      <queryTableField id="1" name="Name" tableColumnId="13"/>
      <queryTableField id="2" name="Extension" tableColumnId="14"/>
      <queryTableField id="3" name="Date accessed" tableColumnId="15"/>
      <queryTableField id="4" name="Date modified" tableColumnId="16"/>
      <queryTableField id="5" name="Date created" tableColumnId="17"/>
      <queryTableField id="6" name="Folder Path" tableColumnId="18"/>
      <queryTableField id="7" dataBound="0" tableColumnId="19"/>
    </queryTableFields>
  </queryTableRefresh>
</queryTable>
</file>

<file path=xl/queryTables/queryTable3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8" unboundColumnsRight="1">
    <queryTableFields count="7">
      <queryTableField id="1" name="Name" tableColumnId="13"/>
      <queryTableField id="2" name="Extension" tableColumnId="14"/>
      <queryTableField id="3" name="Date accessed" tableColumnId="15"/>
      <queryTableField id="4" name="Date modified" tableColumnId="16"/>
      <queryTableField id="5" name="Date created" tableColumnId="17"/>
      <queryTableField id="6" name="Folder Path" tableColumnId="18"/>
      <queryTableField id="7" dataBound="0" tableColumnId="1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1" name="NRO_35" displayName="NRO_35" ref="B1:H4" tableType="queryTable" totalsRowShown="0">
  <autoFilter ref="B1:H4"/>
  <tableColumns count="7">
    <tableColumn id="8" uniqueName="8" name="Name" queryTableFieldId="1" dataDxfId="20"/>
    <tableColumn id="9" uniqueName="9" name="Extension" queryTableFieldId="2" dataDxfId="19"/>
    <tableColumn id="10" uniqueName="10" name="Date accessed" queryTableFieldId="3" dataDxfId="18"/>
    <tableColumn id="11" uniqueName="11" name="Date modified" queryTableFieldId="4" dataDxfId="17"/>
    <tableColumn id="12" uniqueName="12" name="Date created" queryTableFieldId="5" dataDxfId="16"/>
    <tableColumn id="13" uniqueName="13" name="Folder Path" queryTableFieldId="6" dataDxfId="15"/>
    <tableColumn id="14" uniqueName="14" name="Lien hyper texte" queryTableFieldId="7" dataDxfId="1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8" name="NRO_30" displayName="NRO_30" ref="B1:H6" tableType="queryTable" totalsRowShown="0">
  <autoFilter ref="B1:H6"/>
  <tableColumns count="7">
    <tableColumn id="13" uniqueName="13" name="Name" queryTableFieldId="1" dataDxfId="13"/>
    <tableColumn id="14" uniqueName="14" name="Extension" queryTableFieldId="2" dataDxfId="12"/>
    <tableColumn id="15" uniqueName="15" name="Date accessed" queryTableFieldId="3" dataDxfId="11"/>
    <tableColumn id="16" uniqueName="16" name="Date modified" queryTableFieldId="4" dataDxfId="10"/>
    <tableColumn id="17" uniqueName="17" name="Date created" queryTableFieldId="5" dataDxfId="9"/>
    <tableColumn id="18" uniqueName="18" name="Folder Path" queryTableFieldId="6" dataDxfId="8"/>
    <tableColumn id="19" uniqueName="19" name="Colonne1" queryTableFieldId="7" dataDxfId="7">
      <calculatedColumnFormula>HYPERLINK(CONCATENATE(NRO_30[[#This Row],[Folder Path]],NRO_30[[#This Row],[Name]]))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7" name="NRO_28__2" displayName="NRO_28__2" ref="B1:H6" tableType="queryTable" totalsRowShown="0">
  <autoFilter ref="B1:H6"/>
  <tableColumns count="7">
    <tableColumn id="13" uniqueName="13" name="Name" queryTableFieldId="1" dataDxfId="6"/>
    <tableColumn id="14" uniqueName="14" name="Extension" queryTableFieldId="2" dataDxfId="5"/>
    <tableColumn id="15" uniqueName="15" name="Date accessed" queryTableFieldId="3" dataDxfId="4"/>
    <tableColumn id="16" uniqueName="16" name="Date modified" queryTableFieldId="4" dataDxfId="3"/>
    <tableColumn id="17" uniqueName="17" name="Date created" queryTableFieldId="5" dataDxfId="2"/>
    <tableColumn id="18" uniqueName="18" name="Folder Path" queryTableFieldId="6" dataDxfId="1"/>
    <tableColumn id="19" uniqueName="19" name="Colonne1" queryTableFieldId="7" dataDxfId="0">
      <calculatedColumnFormula>HYPERLINK(CONCATENATE(NRO_28__2[[#This Row],[Folder Path]],NRO_28__2[[#This Row],[Name]]))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Relationship Id="rId5" Type="http://schemas.openxmlformats.org/officeDocument/2006/relationships/table" Target="../tables/table3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D1:J46"/>
  <sheetViews>
    <sheetView workbookViewId="0">
      <selection activeCell="J6" sqref="J6"/>
    </sheetView>
  </sheetViews>
  <sheetFormatPr baseColWidth="10" defaultRowHeight="15" x14ac:dyDescent="0.25"/>
  <sheetData>
    <row r="1" spans="4:10" ht="15.75" thickBot="1" x14ac:dyDescent="0.3">
      <c r="G1" s="47" t="s">
        <v>2343</v>
      </c>
      <c r="H1" s="47"/>
      <c r="I1" s="47"/>
      <c r="J1" s="17"/>
    </row>
    <row r="2" spans="4:10" ht="15.75" thickBot="1" x14ac:dyDescent="0.3">
      <c r="F2" s="18" t="s">
        <v>2344</v>
      </c>
      <c r="G2" s="18" t="s">
        <v>2344</v>
      </c>
      <c r="H2" s="18" t="s">
        <v>2345</v>
      </c>
      <c r="I2" s="18" t="s">
        <v>2345</v>
      </c>
      <c r="J2" s="18" t="s">
        <v>2346</v>
      </c>
    </row>
    <row r="3" spans="4:10" x14ac:dyDescent="0.25">
      <c r="D3" s="19" t="s">
        <v>2347</v>
      </c>
      <c r="E3" s="20" t="s">
        <v>2348</v>
      </c>
      <c r="F3" s="21">
        <f>IF(ISERROR(G3),"0",G3)</f>
        <v>294</v>
      </c>
      <c r="G3" s="22">
        <f>VLOOKUP(3,S30_452,2,FALSE)-VLOOKUP(3,S30_452,3,FALSE)</f>
        <v>294</v>
      </c>
      <c r="H3" s="23">
        <f>IF(ISERROR(I3),"0",I3)</f>
        <v>1</v>
      </c>
      <c r="I3" s="22">
        <f>VLOOKUP(1,S30_452,2,FALSE)-VLOOKUP(1,S30_452,3,FALSE)</f>
        <v>1</v>
      </c>
      <c r="J3" s="23">
        <f>IF(ISERROR(K3),"0",K3)</f>
        <v>0</v>
      </c>
    </row>
    <row r="4" spans="4:10" x14ac:dyDescent="0.25">
      <c r="D4" s="24" t="s">
        <v>2347</v>
      </c>
      <c r="E4" s="25" t="s">
        <v>2349</v>
      </c>
      <c r="F4" s="26">
        <f t="shared" ref="F4:F46" si="0">IF(ISERROR(G4),"0",G4)</f>
        <v>174</v>
      </c>
      <c r="G4" s="14">
        <f>VLOOKUP(3,S30_453,2,FALSE)-VLOOKUP(3,S30_453,3,FALSE)</f>
        <v>174</v>
      </c>
      <c r="H4" s="27">
        <f t="shared" ref="H4:H46" si="1">IF(ISERROR(I4),"0",I4)</f>
        <v>2</v>
      </c>
      <c r="I4" s="14">
        <f>VLOOKUP(1,S30_453,2,FALSE)-VLOOKUP(1,S30_453,3,FALSE)</f>
        <v>2</v>
      </c>
      <c r="J4" s="27">
        <f t="shared" ref="J4:J46" si="2">IF(ISERROR(K4),"0",K4)</f>
        <v>0</v>
      </c>
    </row>
    <row r="5" spans="4:10" x14ac:dyDescent="0.25">
      <c r="D5" s="24" t="s">
        <v>2347</v>
      </c>
      <c r="E5" s="25" t="s">
        <v>2350</v>
      </c>
      <c r="F5" s="26">
        <f t="shared" si="0"/>
        <v>28</v>
      </c>
      <c r="G5" s="14">
        <f>VLOOKUP(3,S30_455,2,FALSE)-VLOOKUP(3,S30_455,3,FALSE)</f>
        <v>28</v>
      </c>
      <c r="H5" s="27">
        <f t="shared" si="1"/>
        <v>0</v>
      </c>
      <c r="I5" s="14">
        <f>VLOOKUP(1,S30_455,2,FALSE)-VLOOKUP(1,S30_455,3,FALSE)</f>
        <v>0</v>
      </c>
      <c r="J5" s="27">
        <f t="shared" si="2"/>
        <v>0</v>
      </c>
    </row>
    <row r="6" spans="4:10" x14ac:dyDescent="0.25">
      <c r="D6" s="24" t="s">
        <v>2347</v>
      </c>
      <c r="E6" s="25" t="s">
        <v>2351</v>
      </c>
      <c r="F6" s="26">
        <f t="shared" si="0"/>
        <v>118</v>
      </c>
      <c r="G6" s="14">
        <f>VLOOKUP(3,S30_456,2,FALSE)-VLOOKUP(3,S30_456,3,FALSE)</f>
        <v>118</v>
      </c>
      <c r="H6" s="27">
        <f t="shared" si="1"/>
        <v>2</v>
      </c>
      <c r="I6" s="14">
        <f>VLOOKUP(1,S30_456,2,FALSE)-VLOOKUP(1,S30_456,3,FALSE)</f>
        <v>2</v>
      </c>
      <c r="J6" s="27">
        <f t="shared" si="2"/>
        <v>0</v>
      </c>
    </row>
    <row r="7" spans="4:10" x14ac:dyDescent="0.25">
      <c r="D7" s="24" t="s">
        <v>2347</v>
      </c>
      <c r="E7" s="25" t="s">
        <v>2352</v>
      </c>
      <c r="F7" s="26">
        <f t="shared" si="0"/>
        <v>55</v>
      </c>
      <c r="G7" s="14">
        <f>VLOOKUP(3,S30_457,2,FALSE)-VLOOKUP(3,S30_457,3,FALSE)</f>
        <v>55</v>
      </c>
      <c r="H7" s="27">
        <f t="shared" si="1"/>
        <v>0</v>
      </c>
      <c r="I7" s="14">
        <f>VLOOKUP(1,S30_457,2,FALSE)-VLOOKUP(1,S30_457,3,FALSE)</f>
        <v>0</v>
      </c>
      <c r="J7" s="27">
        <f t="shared" si="2"/>
        <v>0</v>
      </c>
    </row>
    <row r="8" spans="4:10" x14ac:dyDescent="0.25">
      <c r="D8" s="28" t="s">
        <v>2353</v>
      </c>
      <c r="E8" s="29"/>
      <c r="F8" s="26">
        <f t="shared" si="0"/>
        <v>38</v>
      </c>
      <c r="G8" s="14">
        <f>VLOOKUP(3,SIT_035,2,FALSE)-VLOOKUP(3,SIT_035,3,FALSE)</f>
        <v>38</v>
      </c>
      <c r="H8" s="27">
        <f t="shared" si="1"/>
        <v>4</v>
      </c>
      <c r="I8" s="14">
        <f>VLOOKUP(1,SIT_035,2,FALSE)-VLOOKUP(1,SIT_035,3,FALSE)</f>
        <v>4</v>
      </c>
      <c r="J8" s="27">
        <f t="shared" si="2"/>
        <v>0</v>
      </c>
    </row>
    <row r="9" spans="4:10" x14ac:dyDescent="0.25">
      <c r="D9" s="30" t="s">
        <v>2354</v>
      </c>
      <c r="E9" s="29" t="s">
        <v>2355</v>
      </c>
      <c r="F9" s="26">
        <f t="shared" si="0"/>
        <v>172</v>
      </c>
      <c r="G9" s="14">
        <f>VLOOKUP(3,S35_487,2,FALSE)-VLOOKUP(3,S35_487,3,FALSE)</f>
        <v>172</v>
      </c>
      <c r="H9" s="27">
        <f t="shared" si="1"/>
        <v>24</v>
      </c>
      <c r="I9" s="14">
        <f>VLOOKUP(1,S35_487,2,FALSE)-VLOOKUP(1,S35_487,3,FALSE)</f>
        <v>24</v>
      </c>
      <c r="J9" s="27">
        <f t="shared" si="2"/>
        <v>0</v>
      </c>
    </row>
    <row r="10" spans="4:10" x14ac:dyDescent="0.25">
      <c r="D10" s="30" t="s">
        <v>2354</v>
      </c>
      <c r="E10" s="29" t="s">
        <v>2356</v>
      </c>
      <c r="F10" s="26">
        <f t="shared" si="0"/>
        <v>153</v>
      </c>
      <c r="G10" s="14">
        <f>VLOOKUP(3,S35_488,2,FALSE)-VLOOKUP(3,S35_488,3,FALSE)</f>
        <v>153</v>
      </c>
      <c r="H10" s="27">
        <f t="shared" si="1"/>
        <v>3</v>
      </c>
      <c r="I10" s="14">
        <f>VLOOKUP(1,S35_488,2,FALSE)-VLOOKUP(1,S35_488,3,FALSE)</f>
        <v>3</v>
      </c>
      <c r="J10" s="27">
        <f t="shared" si="2"/>
        <v>0</v>
      </c>
    </row>
    <row r="11" spans="4:10" x14ac:dyDescent="0.25">
      <c r="D11" s="30" t="s">
        <v>2354</v>
      </c>
      <c r="E11" s="29" t="s">
        <v>2357</v>
      </c>
      <c r="F11" s="26">
        <f t="shared" si="0"/>
        <v>135</v>
      </c>
      <c r="G11" s="14">
        <f>VLOOKUP(3,S35_489,2,FALSE)-VLOOKUP(3,S35_489,3,FALSE)</f>
        <v>135</v>
      </c>
      <c r="H11" s="27">
        <f t="shared" si="1"/>
        <v>3</v>
      </c>
      <c r="I11" s="14">
        <f>VLOOKUP(1,S35_489,2,FALSE)-VLOOKUP(1,S35_489,3,FALSE)</f>
        <v>3</v>
      </c>
      <c r="J11" s="27">
        <f t="shared" si="2"/>
        <v>0</v>
      </c>
    </row>
    <row r="12" spans="4:10" x14ac:dyDescent="0.25">
      <c r="D12" s="31" t="s">
        <v>2358</v>
      </c>
      <c r="E12" s="32"/>
      <c r="F12" s="26">
        <f t="shared" si="0"/>
        <v>106</v>
      </c>
      <c r="G12" s="14">
        <f>VLOOKUP(3,SIT_028,2,FALSE)-VLOOKUP(3,SIT_028,3,FALSE)</f>
        <v>106</v>
      </c>
      <c r="H12" s="27">
        <f t="shared" si="1"/>
        <v>50</v>
      </c>
      <c r="I12" s="14">
        <f>VLOOKUP(1,SIT_028,2,FALSE)-VLOOKUP(1,SIT_028,3,FALSE)</f>
        <v>50</v>
      </c>
      <c r="J12" s="27">
        <f t="shared" si="2"/>
        <v>0</v>
      </c>
    </row>
    <row r="13" spans="4:10" x14ac:dyDescent="0.25">
      <c r="D13" s="33" t="s">
        <v>2359</v>
      </c>
      <c r="E13" s="32" t="s">
        <v>2360</v>
      </c>
      <c r="F13" s="26">
        <f t="shared" si="0"/>
        <v>50</v>
      </c>
      <c r="G13" s="14">
        <f>VLOOKUP(3,S28_380,2,FALSE)-VLOOKUP(3,S28_380,3,FALSE)</f>
        <v>50</v>
      </c>
      <c r="H13" s="27">
        <f t="shared" si="1"/>
        <v>0</v>
      </c>
      <c r="I13" s="14">
        <v>0</v>
      </c>
      <c r="J13" s="27">
        <f t="shared" si="2"/>
        <v>0</v>
      </c>
    </row>
    <row r="14" spans="4:10" x14ac:dyDescent="0.25">
      <c r="D14" s="33" t="s">
        <v>2359</v>
      </c>
      <c r="E14" s="32" t="s">
        <v>2361</v>
      </c>
      <c r="F14" s="26">
        <f t="shared" si="0"/>
        <v>88</v>
      </c>
      <c r="G14" s="14">
        <f>VLOOKUP(3,S28_381,2,FALSE)-VLOOKUP(3,S28_381,3,FALSE)</f>
        <v>88</v>
      </c>
      <c r="H14" s="27">
        <f t="shared" si="1"/>
        <v>61</v>
      </c>
      <c r="I14" s="14">
        <f>VLOOKUP(1,S28_381,2,FALSE)-VLOOKUP(1,S28_381,3,FALSE)</f>
        <v>61</v>
      </c>
      <c r="J14" s="27">
        <f t="shared" si="2"/>
        <v>0</v>
      </c>
    </row>
    <row r="15" spans="4:10" x14ac:dyDescent="0.25">
      <c r="D15" s="33" t="s">
        <v>2359</v>
      </c>
      <c r="E15" s="32" t="s">
        <v>2362</v>
      </c>
      <c r="F15" s="26">
        <f t="shared" si="0"/>
        <v>105</v>
      </c>
      <c r="G15" s="14">
        <f>VLOOKUP(3,S28_382,2,FALSE)-VLOOKUP(3,S28_382,3,FALSE)</f>
        <v>105</v>
      </c>
      <c r="H15" s="27">
        <f t="shared" si="1"/>
        <v>5</v>
      </c>
      <c r="I15" s="14">
        <f>VLOOKUP(1,S28_382,2,FALSE)-VLOOKUP(1,S28_382,3,FALSE)</f>
        <v>5</v>
      </c>
      <c r="J15" s="27">
        <f t="shared" si="2"/>
        <v>0</v>
      </c>
    </row>
    <row r="16" spans="4:10" x14ac:dyDescent="0.25">
      <c r="D16" s="33" t="s">
        <v>2359</v>
      </c>
      <c r="E16" s="32" t="s">
        <v>2363</v>
      </c>
      <c r="F16" s="26">
        <f t="shared" si="0"/>
        <v>113</v>
      </c>
      <c r="G16" s="14">
        <f>VLOOKUP(3,S28_383,2,FALSE)-VLOOKUP(3,S28_383,3,FALSE)</f>
        <v>113</v>
      </c>
      <c r="H16" s="27">
        <f t="shared" si="1"/>
        <v>1</v>
      </c>
      <c r="I16" s="14">
        <f>VLOOKUP(1,S28_383,2,FALSE)-VLOOKUP(1,S28_383,3,FALSE)</f>
        <v>1</v>
      </c>
      <c r="J16" s="27">
        <f t="shared" si="2"/>
        <v>0</v>
      </c>
    </row>
    <row r="17" spans="4:10" x14ac:dyDescent="0.25">
      <c r="D17" s="33" t="s">
        <v>2359</v>
      </c>
      <c r="E17" s="32" t="s">
        <v>2364</v>
      </c>
      <c r="F17" s="26">
        <f t="shared" si="0"/>
        <v>31</v>
      </c>
      <c r="G17" s="14">
        <f>VLOOKUP(3,S28_387,2,FALSE)-VLOOKUP(3,S28_387,3,FALSE)</f>
        <v>31</v>
      </c>
      <c r="H17" s="27">
        <f t="shared" si="1"/>
        <v>1</v>
      </c>
      <c r="I17" s="14">
        <f>VLOOKUP(1,S28_387,2,FALSE)-VLOOKUP(1,S28_387,3,FALSE)</f>
        <v>1</v>
      </c>
      <c r="J17" s="27">
        <f t="shared" si="2"/>
        <v>0</v>
      </c>
    </row>
    <row r="18" spans="4:10" x14ac:dyDescent="0.25">
      <c r="D18" s="33" t="s">
        <v>2359</v>
      </c>
      <c r="E18" s="32" t="s">
        <v>2365</v>
      </c>
      <c r="F18" s="26">
        <f t="shared" si="0"/>
        <v>150</v>
      </c>
      <c r="G18" s="14">
        <f>VLOOKUP(3,S28_388,2,FALSE)-VLOOKUP(3,S28_388,3,FALSE)</f>
        <v>150</v>
      </c>
      <c r="H18" s="27">
        <f t="shared" si="1"/>
        <v>6</v>
      </c>
      <c r="I18" s="14">
        <f>VLOOKUP(1,S28_388,2,FALSE)-VLOOKUP(1,S28_388,3,FALSE)</f>
        <v>6</v>
      </c>
      <c r="J18" s="27">
        <f t="shared" si="2"/>
        <v>0</v>
      </c>
    </row>
    <row r="19" spans="4:10" x14ac:dyDescent="0.25">
      <c r="D19" s="34" t="s">
        <v>2366</v>
      </c>
      <c r="E19" s="35"/>
      <c r="F19" s="26">
        <f t="shared" si="0"/>
        <v>162</v>
      </c>
      <c r="G19" s="14">
        <f>VLOOKUP(3,SIT_26,2,FALSE)-VLOOKUP(3,SIT_26,3,FALSE)</f>
        <v>162</v>
      </c>
      <c r="H19" s="27">
        <f t="shared" si="1"/>
        <v>12</v>
      </c>
      <c r="I19" s="14">
        <f>VLOOKUP(1,SIT_26,2,FALSE)-VLOOKUP(1,SIT_26,3,FALSE)</f>
        <v>12</v>
      </c>
      <c r="J19" s="27">
        <f t="shared" si="2"/>
        <v>0</v>
      </c>
    </row>
    <row r="20" spans="4:10" x14ac:dyDescent="0.25">
      <c r="D20" s="36" t="s">
        <v>2367</v>
      </c>
      <c r="E20" s="35" t="s">
        <v>2368</v>
      </c>
      <c r="F20" s="26">
        <f t="shared" si="0"/>
        <v>182</v>
      </c>
      <c r="G20" s="14">
        <f>VLOOKUP(3,S26_364,2,FALSE)-VLOOKUP(3,S26_364,3,FALSE)</f>
        <v>182</v>
      </c>
      <c r="H20" s="27">
        <f t="shared" si="1"/>
        <v>19</v>
      </c>
      <c r="I20" s="14">
        <f>VLOOKUP(1,S26_364,2,FALSE)-VLOOKUP(1,S26_364,3,FALSE)</f>
        <v>19</v>
      </c>
      <c r="J20" s="27">
        <f t="shared" si="2"/>
        <v>0</v>
      </c>
    </row>
    <row r="21" spans="4:10" x14ac:dyDescent="0.25">
      <c r="D21" s="36" t="s">
        <v>2367</v>
      </c>
      <c r="E21" s="35" t="s">
        <v>2369</v>
      </c>
      <c r="F21" s="26">
        <f t="shared" si="0"/>
        <v>68</v>
      </c>
      <c r="G21" s="14">
        <f>VLOOKUP(3,S26_365,2,FALSE)-VLOOKUP(3,S26_365,3,FALSE)</f>
        <v>68</v>
      </c>
      <c r="H21" s="27">
        <f t="shared" si="1"/>
        <v>0</v>
      </c>
      <c r="I21" s="14">
        <f>VLOOKUP(1,S26_365,2,FALSE)-VLOOKUP(1,S26_365,3,FALSE)</f>
        <v>0</v>
      </c>
      <c r="J21" s="27">
        <f t="shared" si="2"/>
        <v>0</v>
      </c>
    </row>
    <row r="22" spans="4:10" x14ac:dyDescent="0.25">
      <c r="D22" s="36" t="s">
        <v>2367</v>
      </c>
      <c r="E22" s="35" t="s">
        <v>2370</v>
      </c>
      <c r="F22" s="26">
        <f t="shared" si="0"/>
        <v>43</v>
      </c>
      <c r="G22" s="14">
        <f>VLOOKUP(3,S26_367,2,FALSE)-VLOOKUP(3,S26_367,3,FALSE)</f>
        <v>43</v>
      </c>
      <c r="H22" s="27">
        <f t="shared" si="1"/>
        <v>0</v>
      </c>
      <c r="I22" s="14">
        <f>VLOOKUP(1,S26_367,2,FALSE)-VLOOKUP(1,S26_367,3,FALSE)</f>
        <v>0</v>
      </c>
      <c r="J22" s="27">
        <f t="shared" si="2"/>
        <v>0</v>
      </c>
    </row>
    <row r="23" spans="4:10" x14ac:dyDescent="0.25">
      <c r="D23" s="36" t="s">
        <v>2367</v>
      </c>
      <c r="E23" s="35" t="s">
        <v>2371</v>
      </c>
      <c r="F23" s="26">
        <f t="shared" si="0"/>
        <v>45</v>
      </c>
      <c r="G23" s="14">
        <f>VLOOKUP(3,S26_368,2,FALSE)-VLOOKUP(3,S26_368,3,FALSE)</f>
        <v>45</v>
      </c>
      <c r="H23" s="27">
        <f t="shared" si="1"/>
        <v>0</v>
      </c>
      <c r="I23" s="14">
        <v>0</v>
      </c>
      <c r="J23" s="27">
        <f t="shared" si="2"/>
        <v>0</v>
      </c>
    </row>
    <row r="24" spans="4:10" x14ac:dyDescent="0.25">
      <c r="D24" s="36" t="s">
        <v>2367</v>
      </c>
      <c r="E24" s="35" t="s">
        <v>2372</v>
      </c>
      <c r="F24" s="26">
        <f t="shared" si="0"/>
        <v>76</v>
      </c>
      <c r="G24" s="14">
        <f>VLOOKUP(3,S26_377,2,FALSE)-VLOOKUP(3,S26_377,3,FALSE)</f>
        <v>76</v>
      </c>
      <c r="H24" s="27">
        <f t="shared" si="1"/>
        <v>11</v>
      </c>
      <c r="I24" s="14">
        <f>VLOOKUP(1,S26_377,2,FALSE)-VLOOKUP(1,S26_377,3,FALSE)</f>
        <v>11</v>
      </c>
      <c r="J24" s="27">
        <f t="shared" si="2"/>
        <v>0</v>
      </c>
    </row>
    <row r="25" spans="4:10" x14ac:dyDescent="0.25">
      <c r="D25" s="36" t="s">
        <v>2367</v>
      </c>
      <c r="E25" s="35" t="s">
        <v>2373</v>
      </c>
      <c r="F25" s="26">
        <f t="shared" si="0"/>
        <v>5</v>
      </c>
      <c r="G25" s="14">
        <f>VLOOKUP(3,S26_379,2,FALSE)-VLOOKUP(3,S26_379,3,FALSE)</f>
        <v>5</v>
      </c>
      <c r="H25" s="27">
        <f t="shared" si="1"/>
        <v>44</v>
      </c>
      <c r="I25" s="14">
        <f>VLOOKUP(1,S26_379,2,FALSE)-VLOOKUP(1,S26_379,3,FALSE)</f>
        <v>44</v>
      </c>
      <c r="J25" s="27">
        <f t="shared" si="2"/>
        <v>0</v>
      </c>
    </row>
    <row r="26" spans="4:10" x14ac:dyDescent="0.25">
      <c r="D26" s="36" t="s">
        <v>2367</v>
      </c>
      <c r="E26" s="35" t="s">
        <v>2374</v>
      </c>
      <c r="F26" s="26">
        <f t="shared" si="0"/>
        <v>53</v>
      </c>
      <c r="G26" s="14">
        <f>VLOOKUP(3,S26_497,2,FALSE)-VLOOKUP(3,S26_497,3,FALSE)</f>
        <v>53</v>
      </c>
      <c r="H26" s="27">
        <f t="shared" si="1"/>
        <v>54</v>
      </c>
      <c r="I26" s="14">
        <f>VLOOKUP(1,S26_497,2,FALSE)-VLOOKUP(1,S26_497,3,FALSE)</f>
        <v>54</v>
      </c>
      <c r="J26" s="27">
        <f t="shared" si="2"/>
        <v>0</v>
      </c>
    </row>
    <row r="27" spans="4:10" x14ac:dyDescent="0.25">
      <c r="D27" s="48" t="s">
        <v>2375</v>
      </c>
      <c r="E27" s="49"/>
      <c r="F27" s="26">
        <f t="shared" si="0"/>
        <v>264</v>
      </c>
      <c r="G27" s="14">
        <f>VLOOKUP(3,SIT_018,2,FALSE)-VLOOKUP(3,SIT_018,3,FALSE)</f>
        <v>264</v>
      </c>
      <c r="H27" s="27">
        <f t="shared" si="1"/>
        <v>7</v>
      </c>
      <c r="I27" s="14">
        <f>VLOOKUP(1,SIT_018,2,FALSE)-VLOOKUP(1,SIT_018,3,FALSE)</f>
        <v>7</v>
      </c>
      <c r="J27" s="27">
        <f t="shared" si="2"/>
        <v>0</v>
      </c>
    </row>
    <row r="28" spans="4:10" x14ac:dyDescent="0.25">
      <c r="D28" s="37" t="s">
        <v>2376</v>
      </c>
      <c r="E28" s="38" t="s">
        <v>2377</v>
      </c>
      <c r="F28" s="26">
        <f t="shared" si="0"/>
        <v>170</v>
      </c>
      <c r="G28" s="14">
        <f>VLOOKUP(3,S18_200,2,FALSE)-VLOOKUP(3,S18_200,3,FALSE)</f>
        <v>170</v>
      </c>
      <c r="H28" s="27">
        <f t="shared" si="1"/>
        <v>0</v>
      </c>
      <c r="I28" s="14">
        <f>VLOOKUP(1,S18_200,2,FALSE)-VLOOKUP(1,S18_200,3,FALSE)</f>
        <v>0</v>
      </c>
      <c r="J28" s="27">
        <f t="shared" si="2"/>
        <v>0</v>
      </c>
    </row>
    <row r="29" spans="4:10" x14ac:dyDescent="0.25">
      <c r="D29" s="37" t="s">
        <v>2376</v>
      </c>
      <c r="E29" s="38" t="s">
        <v>2378</v>
      </c>
      <c r="F29" s="26">
        <f t="shared" si="0"/>
        <v>68</v>
      </c>
      <c r="G29" s="14">
        <f>VLOOKUP(3,S18_201,2,FALSE)-VLOOKUP(3,S18_201,3,FALSE)</f>
        <v>68</v>
      </c>
      <c r="H29" s="27">
        <f t="shared" si="1"/>
        <v>2</v>
      </c>
      <c r="I29" s="14">
        <f>VLOOKUP(1,S18_201,2,FALSE)-VLOOKUP(1,S18_201,3,FALSE)</f>
        <v>2</v>
      </c>
      <c r="J29" s="27">
        <f t="shared" si="2"/>
        <v>0</v>
      </c>
    </row>
    <row r="30" spans="4:10" x14ac:dyDescent="0.25">
      <c r="D30" s="37" t="s">
        <v>2376</v>
      </c>
      <c r="E30" s="38" t="s">
        <v>2379</v>
      </c>
      <c r="F30" s="26">
        <f t="shared" si="0"/>
        <v>71</v>
      </c>
      <c r="G30" s="14">
        <f>VLOOKUP(3,S18_213,2,FALSE)-VLOOKUP(3,S18_213,3,FALSE)</f>
        <v>71</v>
      </c>
      <c r="H30" s="27">
        <f t="shared" si="1"/>
        <v>17</v>
      </c>
      <c r="I30" s="14">
        <f>VLOOKUP(1,S18_213,2,FALSE)-VLOOKUP(1,S18_213,3,FALSE)</f>
        <v>17</v>
      </c>
      <c r="J30" s="27">
        <f t="shared" si="2"/>
        <v>0</v>
      </c>
    </row>
    <row r="31" spans="4:10" x14ac:dyDescent="0.25">
      <c r="D31" s="37" t="s">
        <v>2376</v>
      </c>
      <c r="E31" s="38" t="s">
        <v>2380</v>
      </c>
      <c r="F31" s="26">
        <f t="shared" si="0"/>
        <v>5</v>
      </c>
      <c r="G31" s="14">
        <f>VLOOKUP(3,S18_214,2,FALSE)-VLOOKUP(3,S18_214,3,FALSE)</f>
        <v>5</v>
      </c>
      <c r="H31" s="27">
        <f t="shared" si="1"/>
        <v>8</v>
      </c>
      <c r="I31" s="14">
        <f>VLOOKUP(1,S18_214,2,FALSE)-VLOOKUP(1,S18_214,3,FALSE)</f>
        <v>8</v>
      </c>
      <c r="J31" s="27">
        <f t="shared" si="2"/>
        <v>0</v>
      </c>
    </row>
    <row r="32" spans="4:10" x14ac:dyDescent="0.25">
      <c r="D32" s="37" t="s">
        <v>2376</v>
      </c>
      <c r="E32" s="38" t="s">
        <v>2381</v>
      </c>
      <c r="F32" s="26">
        <f t="shared" si="0"/>
        <v>44</v>
      </c>
      <c r="G32" s="14">
        <f>VLOOKUP(3,S18_215,2,FALSE)-VLOOKUP(3,S18_215,3,FALSE)</f>
        <v>44</v>
      </c>
      <c r="H32" s="27">
        <f t="shared" si="1"/>
        <v>2</v>
      </c>
      <c r="I32" s="14">
        <f>VLOOKUP(1,S18_215,2,FALSE)-VLOOKUP(1,S18_215,3,FALSE)</f>
        <v>2</v>
      </c>
      <c r="J32" s="27">
        <f t="shared" si="2"/>
        <v>0</v>
      </c>
    </row>
    <row r="33" spans="4:10" x14ac:dyDescent="0.25">
      <c r="D33" s="37" t="s">
        <v>2376</v>
      </c>
      <c r="E33" s="38" t="s">
        <v>2382</v>
      </c>
      <c r="F33" s="26">
        <f t="shared" si="0"/>
        <v>113</v>
      </c>
      <c r="G33" s="14">
        <f>VLOOKUP(3,S18_216,2,FALSE)-VLOOKUP(3,S18_216,3,FALSE)</f>
        <v>113</v>
      </c>
      <c r="H33" s="27">
        <f t="shared" si="1"/>
        <v>86</v>
      </c>
      <c r="I33" s="14">
        <f>VLOOKUP(1,S18_216,2,FALSE)-VLOOKUP(1,S18_216,3,FALSE)</f>
        <v>86</v>
      </c>
      <c r="J33" s="27">
        <f t="shared" si="2"/>
        <v>0</v>
      </c>
    </row>
    <row r="34" spans="4:10" x14ac:dyDescent="0.25">
      <c r="D34" s="37" t="s">
        <v>2376</v>
      </c>
      <c r="E34" s="38" t="s">
        <v>2383</v>
      </c>
      <c r="F34" s="26">
        <f t="shared" si="0"/>
        <v>50</v>
      </c>
      <c r="G34" s="14">
        <f>VLOOKUP(3,S18_219,2,FALSE)-VLOOKUP(3,S18_219,3,FALSE)</f>
        <v>50</v>
      </c>
      <c r="H34" s="27">
        <f t="shared" si="1"/>
        <v>11</v>
      </c>
      <c r="I34" s="14">
        <f>VLOOKUP(1,S18_219,2,FALSE)-VLOOKUP(1,S18_219,3,FALSE)</f>
        <v>11</v>
      </c>
      <c r="J34" s="27">
        <f t="shared" si="2"/>
        <v>0</v>
      </c>
    </row>
    <row r="35" spans="4:10" x14ac:dyDescent="0.25">
      <c r="D35" s="37" t="s">
        <v>2376</v>
      </c>
      <c r="E35" s="38" t="s">
        <v>2384</v>
      </c>
      <c r="F35" s="26">
        <f t="shared" si="0"/>
        <v>93</v>
      </c>
      <c r="G35" s="14">
        <f>VLOOKUP(3,S18_220,2,FALSE)-VLOOKUP(3,S18_220,3,FALSE)</f>
        <v>93</v>
      </c>
      <c r="H35" s="27">
        <f t="shared" si="1"/>
        <v>18</v>
      </c>
      <c r="I35" s="14">
        <f>VLOOKUP(1,S18_220,2,FALSE)-VLOOKUP(1,S18_220,3,FALSE)</f>
        <v>18</v>
      </c>
      <c r="J35" s="27">
        <f t="shared" si="2"/>
        <v>0</v>
      </c>
    </row>
    <row r="36" spans="4:10" x14ac:dyDescent="0.25">
      <c r="D36" s="37" t="s">
        <v>2376</v>
      </c>
      <c r="E36" s="38" t="s">
        <v>2385</v>
      </c>
      <c r="F36" s="26">
        <f t="shared" si="0"/>
        <v>106</v>
      </c>
      <c r="G36" s="14">
        <f>VLOOKUP(3,S18_224,2,FALSE)-VLOOKUP(3,S18_224,3,FALSE)</f>
        <v>106</v>
      </c>
      <c r="H36" s="27">
        <f t="shared" si="1"/>
        <v>0</v>
      </c>
      <c r="I36" s="14">
        <f>VLOOKUP(1,S18_224,2,FALSE)-VLOOKUP(1,S18_224,3,FALSE)</f>
        <v>0</v>
      </c>
      <c r="J36" s="27">
        <f t="shared" si="2"/>
        <v>0</v>
      </c>
    </row>
    <row r="37" spans="4:10" x14ac:dyDescent="0.25">
      <c r="D37" s="39" t="s">
        <v>2386</v>
      </c>
      <c r="E37" s="40" t="s">
        <v>2386</v>
      </c>
      <c r="F37" s="26">
        <f t="shared" si="0"/>
        <v>67</v>
      </c>
      <c r="G37" s="14">
        <f>VLOOKUP(3,SIT_13,2,FALSE)-VLOOKUP(3,SIT_13,3,FALSE)</f>
        <v>67</v>
      </c>
      <c r="H37" s="27">
        <f t="shared" si="1"/>
        <v>1</v>
      </c>
      <c r="I37" s="14">
        <f>VLOOKUP(1,SIT_13,2,FALSE)-VLOOKUP(1,SIT_13,3,FALSE)</f>
        <v>1</v>
      </c>
      <c r="J37" s="27">
        <f t="shared" si="2"/>
        <v>0</v>
      </c>
    </row>
    <row r="38" spans="4:10" x14ac:dyDescent="0.25">
      <c r="D38" s="41" t="s">
        <v>2387</v>
      </c>
      <c r="E38" s="40" t="s">
        <v>2388</v>
      </c>
      <c r="F38" s="26">
        <f t="shared" si="0"/>
        <v>82</v>
      </c>
      <c r="G38" s="14">
        <f>VLOOKUP(3,S13_177,2,FALSE)-VLOOKUP(3,S13_177,3,FALSE)</f>
        <v>82</v>
      </c>
      <c r="H38" s="27">
        <f t="shared" si="1"/>
        <v>2</v>
      </c>
      <c r="I38" s="14">
        <f>VLOOKUP(1,S13_177,2,FALSE)-VLOOKUP(1,S13_177,3,FALSE)</f>
        <v>2</v>
      </c>
      <c r="J38" s="27">
        <f t="shared" si="2"/>
        <v>0</v>
      </c>
    </row>
    <row r="39" spans="4:10" x14ac:dyDescent="0.25">
      <c r="D39" s="41" t="s">
        <v>2387</v>
      </c>
      <c r="E39" s="40" t="s">
        <v>2389</v>
      </c>
      <c r="F39" s="26">
        <f t="shared" si="0"/>
        <v>169</v>
      </c>
      <c r="G39" s="14">
        <f>VLOOKUP(3,S13_181,2,FALSE)-VLOOKUP(3,S13_181,3,FALSE)</f>
        <v>169</v>
      </c>
      <c r="H39" s="27">
        <f t="shared" si="1"/>
        <v>21</v>
      </c>
      <c r="I39" s="14">
        <f>VLOOKUP(1,S13_181,2,FALSE)-VLOOKUP(1,S13_181,3,FALSE)</f>
        <v>21</v>
      </c>
      <c r="J39" s="27">
        <f t="shared" si="2"/>
        <v>0</v>
      </c>
    </row>
    <row r="40" spans="4:10" x14ac:dyDescent="0.25">
      <c r="D40" s="41" t="s">
        <v>2387</v>
      </c>
      <c r="E40" s="40" t="s">
        <v>2390</v>
      </c>
      <c r="F40" s="26">
        <f t="shared" si="0"/>
        <v>227</v>
      </c>
      <c r="G40" s="14">
        <f>VLOOKUP(3,S13_182,2,FALSE)-VLOOKUP(3,S13_182,3,FALSE)</f>
        <v>227</v>
      </c>
      <c r="H40" s="27">
        <f t="shared" si="1"/>
        <v>3</v>
      </c>
      <c r="I40" s="14">
        <f>VLOOKUP(1,S13_182,2,FALSE)-VLOOKUP(1,S13_182,3,FALSE)</f>
        <v>3</v>
      </c>
      <c r="J40" s="27">
        <f t="shared" si="2"/>
        <v>0</v>
      </c>
    </row>
    <row r="41" spans="4:10" x14ac:dyDescent="0.25">
      <c r="D41" s="42" t="s">
        <v>2391</v>
      </c>
      <c r="E41" s="43" t="s">
        <v>2391</v>
      </c>
      <c r="F41" s="26">
        <f t="shared" si="0"/>
        <v>86</v>
      </c>
      <c r="G41" s="14">
        <f>VLOOKUP(3,SIT_17,2,FALSE)-VLOOKUP(3,SIT_17,3,FALSE)</f>
        <v>86</v>
      </c>
      <c r="H41" s="27">
        <f t="shared" si="1"/>
        <v>2</v>
      </c>
      <c r="I41" s="14">
        <f>VLOOKUP(1,SIT_17,2,FALSE)-VLOOKUP(1,SIT_17,3,FALSE)</f>
        <v>2</v>
      </c>
      <c r="J41" s="27">
        <f t="shared" si="2"/>
        <v>0</v>
      </c>
    </row>
    <row r="42" spans="4:10" x14ac:dyDescent="0.25">
      <c r="D42" s="44" t="s">
        <v>2392</v>
      </c>
      <c r="E42" s="43" t="s">
        <v>2393</v>
      </c>
      <c r="F42" s="26">
        <f t="shared" si="0"/>
        <v>83</v>
      </c>
      <c r="G42" s="14">
        <f>VLOOKUP(3,S17_304,2,FALSE)-VLOOKUP(3,S17_304,3,FALSE)</f>
        <v>83</v>
      </c>
      <c r="H42" s="27">
        <f t="shared" si="1"/>
        <v>2</v>
      </c>
      <c r="I42" s="14">
        <f>VLOOKUP(1,S17_304,2,FALSE)-VLOOKUP(1,S17_304,3,FALSE)</f>
        <v>2</v>
      </c>
      <c r="J42" s="27">
        <f t="shared" si="2"/>
        <v>0</v>
      </c>
    </row>
    <row r="43" spans="4:10" x14ac:dyDescent="0.25">
      <c r="D43" s="44" t="s">
        <v>2392</v>
      </c>
      <c r="E43" s="43" t="s">
        <v>2394</v>
      </c>
      <c r="F43" s="26">
        <f t="shared" si="0"/>
        <v>43</v>
      </c>
      <c r="G43" s="14">
        <f>VLOOKUP(3,S17_305,2,FALSE)-VLOOKUP(3,S17_305,3,FALSE)</f>
        <v>43</v>
      </c>
      <c r="H43" s="27">
        <f t="shared" si="1"/>
        <v>0</v>
      </c>
      <c r="I43" s="14">
        <f>VLOOKUP(1,S17_305,2,FALSE)-VLOOKUP(1,S17_305,3,FALSE)</f>
        <v>0</v>
      </c>
      <c r="J43" s="27">
        <f t="shared" si="2"/>
        <v>0</v>
      </c>
    </row>
    <row r="44" spans="4:10" x14ac:dyDescent="0.25">
      <c r="D44" s="44" t="s">
        <v>2392</v>
      </c>
      <c r="E44" s="43" t="s">
        <v>2395</v>
      </c>
      <c r="F44" s="26">
        <f t="shared" si="0"/>
        <v>50</v>
      </c>
      <c r="G44" s="14">
        <f>VLOOKUP(3,S17_306,2,FALSE)-VLOOKUP(3,S17_306,3,FALSE)</f>
        <v>50</v>
      </c>
      <c r="H44" s="27" t="str">
        <f t="shared" si="1"/>
        <v>0</v>
      </c>
      <c r="I44" s="14" t="e">
        <f>VLOOKUP(1,S17_306,2,FALSE)-VLOOKUP(1,S17_306,3,FALSE)</f>
        <v>#N/A</v>
      </c>
      <c r="J44" s="27">
        <f t="shared" si="2"/>
        <v>0</v>
      </c>
    </row>
    <row r="45" spans="4:10" x14ac:dyDescent="0.25">
      <c r="D45" s="44" t="s">
        <v>2392</v>
      </c>
      <c r="E45" s="43" t="s">
        <v>2396</v>
      </c>
      <c r="F45" s="26">
        <f t="shared" si="0"/>
        <v>48</v>
      </c>
      <c r="G45" s="14">
        <f>VLOOKUP(3,S17_308,2,FALSE)-VLOOKUP(3,S17_308,3,FALSE)</f>
        <v>48</v>
      </c>
      <c r="H45" s="27">
        <f t="shared" si="1"/>
        <v>0</v>
      </c>
      <c r="I45" s="14">
        <f>VLOOKUP(1,S17_308,2,FALSE)-VLOOKUP(1,S17_308,3,FALSE)</f>
        <v>0</v>
      </c>
      <c r="J45" s="27">
        <f t="shared" si="2"/>
        <v>0</v>
      </c>
    </row>
    <row r="46" spans="4:10" ht="15.75" thickBot="1" x14ac:dyDescent="0.3">
      <c r="D46" s="45" t="s">
        <v>2392</v>
      </c>
      <c r="E46" s="46" t="s">
        <v>2397</v>
      </c>
      <c r="F46" s="26">
        <f t="shared" si="0"/>
        <v>117</v>
      </c>
      <c r="G46" s="14">
        <f>VLOOKUP(3,S17_309,2,FALSE)-VLOOKUP(3,S17_309,3,FALSE)</f>
        <v>117</v>
      </c>
      <c r="H46" s="27">
        <f t="shared" si="1"/>
        <v>2</v>
      </c>
      <c r="I46" s="14">
        <f>VLOOKUP(1,S17_309,2,FALSE)-VLOOKUP(1,S17_309,3,FALSE)</f>
        <v>2</v>
      </c>
      <c r="J46" s="27">
        <f t="shared" si="2"/>
        <v>0</v>
      </c>
    </row>
  </sheetData>
  <mergeCells count="2">
    <mergeCell ref="G1:I1"/>
    <mergeCell ref="D27:E2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1:EX200"/>
  <sheetViews>
    <sheetView workbookViewId="0">
      <selection activeCell="G16" sqref="G16"/>
    </sheetView>
  </sheetViews>
  <sheetFormatPr baseColWidth="10" defaultRowHeight="15" x14ac:dyDescent="0.25"/>
  <cols>
    <col min="1" max="1" width="14.7109375" customWidth="1"/>
    <col min="2" max="2" width="12.5703125" customWidth="1"/>
    <col min="3" max="3" width="17.7109375" customWidth="1"/>
    <col min="4" max="4" width="28.5703125" customWidth="1"/>
    <col min="5" max="5" width="16" customWidth="1"/>
    <col min="6" max="6" width="15.7109375" customWidth="1"/>
    <col min="7" max="7" width="40" customWidth="1"/>
    <col min="8" max="8" width="83.5703125" customWidth="1"/>
    <col min="9" max="9" width="6.28515625" customWidth="1"/>
    <col min="10" max="10" width="12.5703125" bestFit="1" customWidth="1"/>
  </cols>
  <sheetData>
    <row r="1" spans="2:154" x14ac:dyDescent="0.25"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t="s">
        <v>2336</v>
      </c>
      <c r="I1" t="s">
        <v>13</v>
      </c>
      <c r="AY1" t="s">
        <v>13</v>
      </c>
      <c r="CY1" t="s">
        <v>13</v>
      </c>
    </row>
    <row r="2" spans="2:154" x14ac:dyDescent="0.25">
      <c r="B2" s="1" t="s">
        <v>12</v>
      </c>
      <c r="C2" s="1" t="s">
        <v>8</v>
      </c>
      <c r="D2" s="2">
        <v>43521.653802442132</v>
      </c>
      <c r="E2" s="2">
        <v>43521.65380266204</v>
      </c>
      <c r="F2" s="2">
        <v>43514.677181342595</v>
      </c>
      <c r="G2" s="1" t="s">
        <v>2335</v>
      </c>
      <c r="H2" s="3" t="str">
        <f>HYPERLINK(CONCATENATE(NRO_35[[#This Row],[Folder Path]],NRO_35[[#This Row],[Name]]))</f>
        <v>C:\Users\AxelG\Desktop\Rapport\NRO_35\pouiu.csv</v>
      </c>
      <c r="I2" t="s">
        <v>128</v>
      </c>
      <c r="AY2" t="s">
        <v>758</v>
      </c>
      <c r="CY2" t="s">
        <v>870</v>
      </c>
    </row>
    <row r="3" spans="2:154" x14ac:dyDescent="0.25">
      <c r="B3" s="1" t="s">
        <v>9</v>
      </c>
      <c r="C3" s="1" t="s">
        <v>8</v>
      </c>
      <c r="D3" s="2">
        <v>43514.677181446757</v>
      </c>
      <c r="E3" s="2">
        <v>43467.722648726849</v>
      </c>
      <c r="F3" s="2">
        <v>43514.677181446757</v>
      </c>
      <c r="G3" s="1" t="s">
        <v>2335</v>
      </c>
      <c r="H3" s="2" t="str">
        <f>HYPERLINK(CONCATENATE(NRO_35[[#This Row],[Folder Path]],NRO_35[[#This Row],[Name]]))</f>
        <v>C:\Users\AxelG\Desktop\Rapport\NRO_35\Recette_54-013_181_2018-12-21_1545364800.csv</v>
      </c>
      <c r="I3">
        <v>43507.647916666669</v>
      </c>
      <c r="AY3">
        <v>43455.208333333336</v>
      </c>
      <c r="CY3">
        <v>43509.454861111109</v>
      </c>
    </row>
    <row r="4" spans="2:154" x14ac:dyDescent="0.25">
      <c r="B4" s="1" t="s">
        <v>10</v>
      </c>
      <c r="C4" s="1" t="s">
        <v>8</v>
      </c>
      <c r="D4" s="2">
        <v>43514.677181562503</v>
      </c>
      <c r="E4" s="2">
        <v>43509.676439189818</v>
      </c>
      <c r="F4" s="2">
        <v>43514.677181562503</v>
      </c>
      <c r="G4" s="1" t="s">
        <v>2335</v>
      </c>
      <c r="H4" s="2" t="str">
        <f>HYPERLINK(CONCATENATE(NRO_35[[#This Row],[Folder Path]],NRO_35[[#This Row],[Name]]))</f>
        <v>C:\Users\AxelG\Desktop\Rapport\NRO_35\test.csv</v>
      </c>
      <c r="I4" t="s">
        <v>15</v>
      </c>
      <c r="J4" t="s">
        <v>16</v>
      </c>
      <c r="K4" t="s">
        <v>17</v>
      </c>
      <c r="L4" t="s">
        <v>27</v>
      </c>
      <c r="M4" t="s">
        <v>28</v>
      </c>
      <c r="N4" t="s">
        <v>29</v>
      </c>
      <c r="O4" t="s">
        <v>30</v>
      </c>
      <c r="P4" t="s">
        <v>31</v>
      </c>
      <c r="Q4" t="s">
        <v>32</v>
      </c>
      <c r="R4" t="s">
        <v>33</v>
      </c>
      <c r="S4" t="s">
        <v>34</v>
      </c>
      <c r="T4" t="s">
        <v>35</v>
      </c>
      <c r="U4" t="s">
        <v>36</v>
      </c>
      <c r="V4" t="s">
        <v>37</v>
      </c>
      <c r="W4" t="s">
        <v>38</v>
      </c>
      <c r="X4" t="s">
        <v>39</v>
      </c>
      <c r="Y4" t="s">
        <v>40</v>
      </c>
      <c r="Z4" t="s">
        <v>41</v>
      </c>
      <c r="AA4" t="s">
        <v>42</v>
      </c>
      <c r="AB4" t="s">
        <v>43</v>
      </c>
      <c r="AC4" t="s">
        <v>44</v>
      </c>
      <c r="AD4" t="s">
        <v>45</v>
      </c>
      <c r="AE4" t="s">
        <v>46</v>
      </c>
      <c r="AF4" t="s">
        <v>47</v>
      </c>
      <c r="AG4" t="s">
        <v>48</v>
      </c>
      <c r="AH4" t="s">
        <v>49</v>
      </c>
      <c r="AI4" t="s">
        <v>50</v>
      </c>
      <c r="AJ4" t="s">
        <v>51</v>
      </c>
      <c r="AK4" t="s">
        <v>52</v>
      </c>
      <c r="AL4" t="s">
        <v>53</v>
      </c>
      <c r="AM4" t="s">
        <v>54</v>
      </c>
      <c r="AN4" t="s">
        <v>55</v>
      </c>
      <c r="AO4" t="s">
        <v>56</v>
      </c>
      <c r="AP4" t="s">
        <v>57</v>
      </c>
      <c r="AQ4" t="s">
        <v>58</v>
      </c>
      <c r="AR4" t="s">
        <v>59</v>
      </c>
      <c r="AS4" t="s">
        <v>60</v>
      </c>
      <c r="AT4" t="s">
        <v>61</v>
      </c>
      <c r="AU4" t="s">
        <v>62</v>
      </c>
      <c r="AV4" t="s">
        <v>63</v>
      </c>
      <c r="AW4" t="s">
        <v>64</v>
      </c>
      <c r="AX4" t="s">
        <v>3024</v>
      </c>
      <c r="AY4" t="s">
        <v>15</v>
      </c>
      <c r="AZ4" t="s">
        <v>16</v>
      </c>
      <c r="BA4" t="s">
        <v>17</v>
      </c>
      <c r="BB4" t="s">
        <v>27</v>
      </c>
      <c r="BC4" t="s">
        <v>28</v>
      </c>
      <c r="BD4" t="s">
        <v>29</v>
      </c>
      <c r="BE4" t="s">
        <v>30</v>
      </c>
      <c r="BF4" t="s">
        <v>31</v>
      </c>
      <c r="BG4" t="s">
        <v>32</v>
      </c>
      <c r="BH4" t="s">
        <v>33</v>
      </c>
      <c r="BI4" t="s">
        <v>34</v>
      </c>
      <c r="BJ4" t="s">
        <v>35</v>
      </c>
      <c r="BK4" t="s">
        <v>36</v>
      </c>
      <c r="BL4" t="s">
        <v>37</v>
      </c>
      <c r="BM4" t="s">
        <v>38</v>
      </c>
      <c r="BN4" t="s">
        <v>39</v>
      </c>
      <c r="BO4" t="s">
        <v>40</v>
      </c>
      <c r="BP4" t="s">
        <v>41</v>
      </c>
      <c r="BQ4" t="s">
        <v>42</v>
      </c>
      <c r="BR4" t="s">
        <v>43</v>
      </c>
      <c r="BS4" t="s">
        <v>44</v>
      </c>
      <c r="BT4" t="s">
        <v>759</v>
      </c>
      <c r="BU4" t="s">
        <v>45</v>
      </c>
      <c r="BV4" t="s">
        <v>46</v>
      </c>
      <c r="BW4" t="s">
        <v>47</v>
      </c>
      <c r="BX4" t="s">
        <v>48</v>
      </c>
      <c r="BY4" t="s">
        <v>49</v>
      </c>
      <c r="BZ4" t="s">
        <v>50</v>
      </c>
      <c r="CA4" t="s">
        <v>51</v>
      </c>
      <c r="CB4" t="s">
        <v>52</v>
      </c>
      <c r="CC4" t="s">
        <v>53</v>
      </c>
      <c r="CD4" t="s">
        <v>54</v>
      </c>
      <c r="CE4" t="s">
        <v>55</v>
      </c>
      <c r="CF4" t="s">
        <v>56</v>
      </c>
      <c r="CG4" t="s">
        <v>57</v>
      </c>
      <c r="CH4" t="s">
        <v>58</v>
      </c>
      <c r="CI4" t="s">
        <v>60</v>
      </c>
      <c r="CJ4" t="s">
        <v>61</v>
      </c>
      <c r="CK4" t="s">
        <v>62</v>
      </c>
      <c r="CL4" t="s">
        <v>63</v>
      </c>
      <c r="CM4" t="s">
        <v>64</v>
      </c>
      <c r="CN4" t="s">
        <v>65</v>
      </c>
      <c r="CO4" t="s">
        <v>66</v>
      </c>
      <c r="CP4" t="s">
        <v>67</v>
      </c>
      <c r="CQ4" t="s">
        <v>68</v>
      </c>
      <c r="CR4" t="s">
        <v>69</v>
      </c>
      <c r="CS4" t="s">
        <v>70</v>
      </c>
      <c r="CT4" t="s">
        <v>71</v>
      </c>
      <c r="CU4" t="s">
        <v>72</v>
      </c>
      <c r="CV4" t="s">
        <v>73</v>
      </c>
      <c r="CW4" t="s">
        <v>74</v>
      </c>
      <c r="CX4" t="s">
        <v>75</v>
      </c>
      <c r="CY4" t="s">
        <v>15</v>
      </c>
      <c r="CZ4" t="s">
        <v>16</v>
      </c>
      <c r="DA4" t="s">
        <v>17</v>
      </c>
      <c r="DB4" t="s">
        <v>27</v>
      </c>
      <c r="DC4" t="s">
        <v>28</v>
      </c>
      <c r="DD4" t="s">
        <v>29</v>
      </c>
      <c r="DE4" t="s">
        <v>30</v>
      </c>
      <c r="DF4" t="s">
        <v>31</v>
      </c>
      <c r="DG4" t="s">
        <v>32</v>
      </c>
      <c r="DH4" t="s">
        <v>33</v>
      </c>
      <c r="DI4" t="s">
        <v>34</v>
      </c>
      <c r="DJ4" t="s">
        <v>35</v>
      </c>
      <c r="DK4" t="s">
        <v>36</v>
      </c>
      <c r="DL4" t="s">
        <v>37</v>
      </c>
      <c r="DM4" t="s">
        <v>38</v>
      </c>
      <c r="DN4" t="s">
        <v>39</v>
      </c>
      <c r="DO4" t="s">
        <v>40</v>
      </c>
      <c r="DP4" t="s">
        <v>41</v>
      </c>
      <c r="DQ4" t="s">
        <v>42</v>
      </c>
      <c r="DR4" t="s">
        <v>43</v>
      </c>
      <c r="DS4" t="s">
        <v>44</v>
      </c>
      <c r="DT4" t="s">
        <v>45</v>
      </c>
      <c r="DU4" t="s">
        <v>46</v>
      </c>
      <c r="DV4" t="s">
        <v>47</v>
      </c>
      <c r="DW4" t="s">
        <v>48</v>
      </c>
      <c r="DX4" t="s">
        <v>49</v>
      </c>
      <c r="DY4" t="s">
        <v>50</v>
      </c>
      <c r="DZ4" t="s">
        <v>51</v>
      </c>
      <c r="EA4" t="s">
        <v>52</v>
      </c>
      <c r="EB4" t="s">
        <v>53</v>
      </c>
      <c r="EC4" t="s">
        <v>54</v>
      </c>
      <c r="ED4" t="s">
        <v>55</v>
      </c>
      <c r="EE4" t="s">
        <v>56</v>
      </c>
      <c r="EF4" t="s">
        <v>57</v>
      </c>
      <c r="EG4" t="s">
        <v>58</v>
      </c>
      <c r="EH4" t="s">
        <v>59</v>
      </c>
      <c r="EI4" t="s">
        <v>60</v>
      </c>
      <c r="EJ4" t="s">
        <v>61</v>
      </c>
      <c r="EK4" t="s">
        <v>62</v>
      </c>
      <c r="EL4" t="s">
        <v>63</v>
      </c>
      <c r="EM4" t="s">
        <v>64</v>
      </c>
      <c r="EN4" t="s">
        <v>65</v>
      </c>
      <c r="EO4" t="s">
        <v>66</v>
      </c>
      <c r="EP4" t="s">
        <v>67</v>
      </c>
      <c r="EQ4" t="s">
        <v>68</v>
      </c>
      <c r="ER4" t="s">
        <v>69</v>
      </c>
      <c r="ES4" t="s">
        <v>70</v>
      </c>
      <c r="ET4" t="s">
        <v>71</v>
      </c>
      <c r="EU4" t="s">
        <v>72</v>
      </c>
      <c r="EV4" t="s">
        <v>73</v>
      </c>
      <c r="EW4" t="s">
        <v>74</v>
      </c>
      <c r="EX4" t="s">
        <v>75</v>
      </c>
    </row>
    <row r="5" spans="2:154" x14ac:dyDescent="0.25">
      <c r="I5">
        <v>925</v>
      </c>
      <c r="J5" t="s">
        <v>129</v>
      </c>
      <c r="K5">
        <v>1</v>
      </c>
      <c r="L5" t="s">
        <v>92</v>
      </c>
      <c r="M5" t="s">
        <v>130</v>
      </c>
      <c r="P5" t="s">
        <v>131</v>
      </c>
      <c r="Q5">
        <v>81.78</v>
      </c>
      <c r="R5">
        <v>12.39</v>
      </c>
      <c r="V5" t="s">
        <v>132</v>
      </c>
      <c r="W5" t="s">
        <v>133</v>
      </c>
      <c r="X5">
        <v>43299.665277777778</v>
      </c>
      <c r="AB5">
        <v>43444.667361111111</v>
      </c>
      <c r="AC5" t="s">
        <v>93</v>
      </c>
      <c r="AD5" t="s">
        <v>134</v>
      </c>
      <c r="AE5" t="s">
        <v>135</v>
      </c>
      <c r="AF5" t="s">
        <v>136</v>
      </c>
      <c r="AG5" t="s">
        <v>137</v>
      </c>
      <c r="AH5" t="s">
        <v>138</v>
      </c>
      <c r="AI5" t="s">
        <v>139</v>
      </c>
      <c r="AJ5" t="s">
        <v>140</v>
      </c>
      <c r="AK5" t="s">
        <v>141</v>
      </c>
      <c r="AL5" t="s">
        <v>142</v>
      </c>
      <c r="AS5" t="s">
        <v>143</v>
      </c>
      <c r="AT5" t="s">
        <v>144</v>
      </c>
      <c r="AU5" t="s">
        <v>145</v>
      </c>
      <c r="AV5" t="s">
        <v>146</v>
      </c>
      <c r="AW5" t="s">
        <v>147</v>
      </c>
      <c r="AY5">
        <v>309</v>
      </c>
      <c r="AZ5" t="s">
        <v>760</v>
      </c>
      <c r="BA5">
        <v>3</v>
      </c>
      <c r="BB5" t="s">
        <v>761</v>
      </c>
      <c r="BC5" t="s">
        <v>130</v>
      </c>
      <c r="BF5" t="s">
        <v>762</v>
      </c>
      <c r="BG5">
        <v>81.66</v>
      </c>
      <c r="BH5">
        <v>13.98</v>
      </c>
      <c r="BL5">
        <v>181</v>
      </c>
      <c r="BM5" t="s">
        <v>763</v>
      </c>
      <c r="BN5">
        <v>43410.567106481481</v>
      </c>
      <c r="BR5">
        <v>43453.435567129629</v>
      </c>
      <c r="BS5" t="s">
        <v>764</v>
      </c>
      <c r="BT5" t="s">
        <v>765</v>
      </c>
      <c r="BU5" t="s">
        <v>766</v>
      </c>
      <c r="BV5" t="s">
        <v>767</v>
      </c>
      <c r="BW5" t="s">
        <v>768</v>
      </c>
      <c r="BX5" t="s">
        <v>769</v>
      </c>
      <c r="BY5" t="s">
        <v>2398</v>
      </c>
      <c r="BZ5" t="s">
        <v>770</v>
      </c>
      <c r="CA5" t="s">
        <v>771</v>
      </c>
      <c r="CB5" t="s">
        <v>2399</v>
      </c>
      <c r="CC5" t="s">
        <v>2400</v>
      </c>
      <c r="CD5" t="s">
        <v>2401</v>
      </c>
      <c r="CE5" t="s">
        <v>2402</v>
      </c>
      <c r="CF5" t="s">
        <v>2403</v>
      </c>
      <c r="CG5" t="s">
        <v>2404</v>
      </c>
      <c r="CH5" t="s">
        <v>2405</v>
      </c>
      <c r="CI5" t="s">
        <v>2406</v>
      </c>
      <c r="CJ5" t="s">
        <v>2407</v>
      </c>
      <c r="CK5" t="s">
        <v>2408</v>
      </c>
      <c r="CL5" t="s">
        <v>2409</v>
      </c>
      <c r="CM5" t="s">
        <v>2410</v>
      </c>
      <c r="CN5" t="s">
        <v>2411</v>
      </c>
      <c r="CO5" t="s">
        <v>2412</v>
      </c>
      <c r="CP5" t="s">
        <v>2413</v>
      </c>
      <c r="CQ5" t="s">
        <v>2414</v>
      </c>
      <c r="CR5" t="s">
        <v>2415</v>
      </c>
      <c r="CS5" t="s">
        <v>2416</v>
      </c>
      <c r="CT5" t="s">
        <v>2417</v>
      </c>
      <c r="CU5" t="s">
        <v>2418</v>
      </c>
      <c r="CV5" t="s">
        <v>2419</v>
      </c>
      <c r="CW5" t="s">
        <v>2420</v>
      </c>
      <c r="CX5" t="s">
        <v>2421</v>
      </c>
      <c r="CY5">
        <v>4774</v>
      </c>
      <c r="CZ5" t="s">
        <v>871</v>
      </c>
      <c r="DA5">
        <v>3</v>
      </c>
      <c r="DB5" t="s">
        <v>92</v>
      </c>
      <c r="DC5" t="s">
        <v>99</v>
      </c>
      <c r="DF5" t="s">
        <v>872</v>
      </c>
      <c r="DG5">
        <v>67.87</v>
      </c>
      <c r="DH5">
        <v>65.42</v>
      </c>
      <c r="DL5" t="s">
        <v>873</v>
      </c>
      <c r="DM5" t="s">
        <v>874</v>
      </c>
      <c r="DN5">
        <v>43291.501388888886</v>
      </c>
      <c r="DR5">
        <v>43426.324999999997</v>
      </c>
      <c r="DS5" t="s">
        <v>93</v>
      </c>
      <c r="DT5" t="s">
        <v>875</v>
      </c>
      <c r="DU5" t="s">
        <v>876</v>
      </c>
      <c r="DV5" t="s">
        <v>877</v>
      </c>
      <c r="DW5" t="s">
        <v>878</v>
      </c>
      <c r="DX5" t="s">
        <v>879</v>
      </c>
      <c r="DY5" t="s">
        <v>880</v>
      </c>
      <c r="DZ5" t="s">
        <v>881</v>
      </c>
      <c r="EA5" t="s">
        <v>882</v>
      </c>
      <c r="EB5" t="s">
        <v>883</v>
      </c>
      <c r="EI5" t="s">
        <v>884</v>
      </c>
      <c r="EJ5" t="s">
        <v>885</v>
      </c>
      <c r="EK5" t="s">
        <v>886</v>
      </c>
      <c r="EL5" t="s">
        <v>259</v>
      </c>
      <c r="EM5" t="s">
        <v>887</v>
      </c>
      <c r="EN5" t="s">
        <v>248</v>
      </c>
      <c r="EO5" t="s">
        <v>888</v>
      </c>
      <c r="EP5" t="s">
        <v>150</v>
      </c>
      <c r="EQ5" t="s">
        <v>889</v>
      </c>
      <c r="ER5" t="s">
        <v>890</v>
      </c>
      <c r="ES5" t="s">
        <v>891</v>
      </c>
      <c r="ET5" t="s">
        <v>892</v>
      </c>
      <c r="EU5" t="s">
        <v>893</v>
      </c>
      <c r="EV5" t="s">
        <v>894</v>
      </c>
      <c r="EW5" t="s">
        <v>895</v>
      </c>
    </row>
    <row r="6" spans="2:154" x14ac:dyDescent="0.25">
      <c r="B6" t="s">
        <v>120</v>
      </c>
      <c r="I6">
        <v>940</v>
      </c>
      <c r="J6" t="s">
        <v>154</v>
      </c>
      <c r="K6">
        <v>1</v>
      </c>
      <c r="L6" t="s">
        <v>92</v>
      </c>
      <c r="M6" t="s">
        <v>130</v>
      </c>
      <c r="P6" t="s">
        <v>131</v>
      </c>
      <c r="Q6">
        <v>50.83</v>
      </c>
      <c r="R6">
        <v>71.260000000000005</v>
      </c>
      <c r="V6" t="s">
        <v>132</v>
      </c>
      <c r="W6" t="s">
        <v>133</v>
      </c>
      <c r="X6">
        <v>43299.665277777778</v>
      </c>
      <c r="AB6">
        <v>43444.667361111111</v>
      </c>
      <c r="AC6" t="s">
        <v>93</v>
      </c>
      <c r="AD6" t="s">
        <v>134</v>
      </c>
      <c r="AE6" t="s">
        <v>135</v>
      </c>
      <c r="AF6" t="s">
        <v>136</v>
      </c>
      <c r="AG6" t="s">
        <v>155</v>
      </c>
      <c r="AH6" t="s">
        <v>138</v>
      </c>
      <c r="AI6" t="s">
        <v>156</v>
      </c>
      <c r="AJ6" t="s">
        <v>157</v>
      </c>
      <c r="AK6" t="s">
        <v>141</v>
      </c>
      <c r="AL6" t="s">
        <v>142</v>
      </c>
      <c r="AS6" t="s">
        <v>158</v>
      </c>
      <c r="AT6" t="s">
        <v>159</v>
      </c>
      <c r="AU6" t="s">
        <v>160</v>
      </c>
      <c r="AV6" t="s">
        <v>148</v>
      </c>
      <c r="AW6" t="s">
        <v>149</v>
      </c>
      <c r="AY6">
        <v>288</v>
      </c>
      <c r="AZ6" t="s">
        <v>772</v>
      </c>
      <c r="BA6">
        <v>3</v>
      </c>
      <c r="BB6" t="s">
        <v>761</v>
      </c>
      <c r="BC6" t="s">
        <v>130</v>
      </c>
      <c r="BF6" t="s">
        <v>762</v>
      </c>
      <c r="BG6">
        <v>84.55</v>
      </c>
      <c r="BH6">
        <v>18.760000000000002</v>
      </c>
      <c r="BL6">
        <v>181</v>
      </c>
      <c r="BM6" t="s">
        <v>763</v>
      </c>
      <c r="BN6">
        <v>43410.567013888889</v>
      </c>
      <c r="BR6">
        <v>43453.435567129629</v>
      </c>
      <c r="BS6" t="s">
        <v>764</v>
      </c>
      <c r="BT6" t="s">
        <v>765</v>
      </c>
      <c r="BU6" t="s">
        <v>766</v>
      </c>
      <c r="BV6" t="s">
        <v>767</v>
      </c>
      <c r="BW6" t="s">
        <v>768</v>
      </c>
      <c r="BX6" t="s">
        <v>769</v>
      </c>
      <c r="BY6" t="s">
        <v>2398</v>
      </c>
      <c r="BZ6" t="s">
        <v>770</v>
      </c>
      <c r="CA6" t="s">
        <v>771</v>
      </c>
      <c r="CB6" t="s">
        <v>2399</v>
      </c>
      <c r="CC6" t="s">
        <v>2400</v>
      </c>
      <c r="CD6" t="s">
        <v>2401</v>
      </c>
      <c r="CE6" t="s">
        <v>2402</v>
      </c>
      <c r="CF6" t="s">
        <v>2403</v>
      </c>
      <c r="CG6" t="s">
        <v>2422</v>
      </c>
      <c r="CH6" t="s">
        <v>2423</v>
      </c>
      <c r="CI6" t="s">
        <v>2424</v>
      </c>
      <c r="CJ6" t="s">
        <v>2425</v>
      </c>
      <c r="CK6" t="s">
        <v>2408</v>
      </c>
      <c r="CL6" t="s">
        <v>2426</v>
      </c>
      <c r="CM6" t="s">
        <v>2427</v>
      </c>
      <c r="CN6" t="s">
        <v>2428</v>
      </c>
      <c r="CO6" t="s">
        <v>2429</v>
      </c>
      <c r="CP6" t="s">
        <v>2430</v>
      </c>
      <c r="CQ6" t="s">
        <v>2431</v>
      </c>
      <c r="CR6" t="s">
        <v>2432</v>
      </c>
      <c r="CS6" t="s">
        <v>2433</v>
      </c>
      <c r="CT6" t="s">
        <v>2434</v>
      </c>
      <c r="CU6" t="s">
        <v>2435</v>
      </c>
      <c r="CV6" t="s">
        <v>2436</v>
      </c>
      <c r="CW6" t="s">
        <v>757</v>
      </c>
      <c r="CX6" t="s">
        <v>2437</v>
      </c>
      <c r="CY6">
        <v>5017</v>
      </c>
      <c r="CZ6" t="s">
        <v>896</v>
      </c>
      <c r="DA6">
        <v>3</v>
      </c>
      <c r="DB6" t="s">
        <v>92</v>
      </c>
      <c r="DC6" t="s">
        <v>99</v>
      </c>
      <c r="DF6" t="s">
        <v>897</v>
      </c>
      <c r="DG6">
        <v>31.41</v>
      </c>
      <c r="DH6">
        <v>42.44</v>
      </c>
      <c r="DL6" t="s">
        <v>873</v>
      </c>
      <c r="DM6" t="s">
        <v>898</v>
      </c>
      <c r="DN6">
        <v>43315.367361111108</v>
      </c>
      <c r="DR6">
        <v>43426.60833333333</v>
      </c>
      <c r="DS6" t="s">
        <v>93</v>
      </c>
      <c r="DT6" t="s">
        <v>899</v>
      </c>
      <c r="DU6" t="s">
        <v>900</v>
      </c>
      <c r="DV6" t="s">
        <v>901</v>
      </c>
      <c r="DW6" t="s">
        <v>902</v>
      </c>
      <c r="DX6" t="s">
        <v>903</v>
      </c>
      <c r="DY6" t="s">
        <v>904</v>
      </c>
      <c r="DZ6" t="s">
        <v>905</v>
      </c>
      <c r="EA6" t="s">
        <v>906</v>
      </c>
      <c r="EB6" t="s">
        <v>907</v>
      </c>
      <c r="EI6" t="s">
        <v>908</v>
      </c>
      <c r="EJ6" t="s">
        <v>248</v>
      </c>
      <c r="EK6" t="s">
        <v>888</v>
      </c>
      <c r="EL6" t="s">
        <v>150</v>
      </c>
      <c r="EM6" t="s">
        <v>909</v>
      </c>
      <c r="EN6" t="s">
        <v>910</v>
      </c>
      <c r="EO6" t="s">
        <v>911</v>
      </c>
      <c r="EP6" t="s">
        <v>912</v>
      </c>
      <c r="EQ6" t="s">
        <v>893</v>
      </c>
      <c r="ER6" t="s">
        <v>894</v>
      </c>
      <c r="ES6" t="s">
        <v>913</v>
      </c>
    </row>
    <row r="7" spans="2:154" x14ac:dyDescent="0.25">
      <c r="C7" t="s">
        <v>2341</v>
      </c>
      <c r="D7" t="s">
        <v>2342</v>
      </c>
      <c r="I7">
        <v>965</v>
      </c>
      <c r="J7">
        <v>0</v>
      </c>
      <c r="K7">
        <v>1</v>
      </c>
      <c r="L7" t="s">
        <v>92</v>
      </c>
      <c r="M7" t="s">
        <v>130</v>
      </c>
      <c r="P7" t="s">
        <v>131</v>
      </c>
      <c r="Q7">
        <v>87.35</v>
      </c>
      <c r="R7">
        <v>26.28</v>
      </c>
      <c r="V7" t="s">
        <v>132</v>
      </c>
      <c r="W7" t="s">
        <v>133</v>
      </c>
      <c r="X7">
        <v>43299.665972222225</v>
      </c>
      <c r="AB7">
        <v>43444.667361111111</v>
      </c>
      <c r="AC7" t="s">
        <v>93</v>
      </c>
      <c r="AD7" t="s">
        <v>134</v>
      </c>
      <c r="AE7" t="s">
        <v>135</v>
      </c>
      <c r="AF7" t="s">
        <v>136</v>
      </c>
      <c r="AG7" t="s">
        <v>155</v>
      </c>
      <c r="AH7" t="s">
        <v>138</v>
      </c>
      <c r="AI7" t="s">
        <v>156</v>
      </c>
      <c r="AJ7" t="s">
        <v>157</v>
      </c>
      <c r="AK7" t="s">
        <v>141</v>
      </c>
      <c r="AL7" t="s">
        <v>142</v>
      </c>
      <c r="AS7" t="s">
        <v>161</v>
      </c>
      <c r="AT7" t="s">
        <v>162</v>
      </c>
      <c r="AU7" t="s">
        <v>163</v>
      </c>
      <c r="AV7" t="s">
        <v>148</v>
      </c>
      <c r="AW7" t="s">
        <v>164</v>
      </c>
      <c r="AY7">
        <v>307</v>
      </c>
      <c r="AZ7" t="s">
        <v>773</v>
      </c>
      <c r="BA7">
        <v>3</v>
      </c>
      <c r="BB7" t="s">
        <v>761</v>
      </c>
      <c r="BC7" t="s">
        <v>130</v>
      </c>
      <c r="BF7" t="s">
        <v>762</v>
      </c>
      <c r="BG7">
        <v>77.87</v>
      </c>
      <c r="BH7">
        <v>14.23</v>
      </c>
      <c r="BL7">
        <v>181</v>
      </c>
      <c r="BM7" t="s">
        <v>763</v>
      </c>
      <c r="BN7">
        <v>43410.567106481481</v>
      </c>
      <c r="BR7">
        <v>43453.435567129629</v>
      </c>
      <c r="BS7" t="s">
        <v>764</v>
      </c>
      <c r="BT7" t="s">
        <v>765</v>
      </c>
      <c r="BU7" t="s">
        <v>766</v>
      </c>
      <c r="BV7" t="s">
        <v>767</v>
      </c>
      <c r="BW7" t="s">
        <v>768</v>
      </c>
      <c r="BX7" t="s">
        <v>774</v>
      </c>
      <c r="BY7" t="s">
        <v>2398</v>
      </c>
      <c r="BZ7" t="s">
        <v>770</v>
      </c>
      <c r="CA7" t="s">
        <v>771</v>
      </c>
      <c r="CB7" t="s">
        <v>2399</v>
      </c>
      <c r="CC7" t="s">
        <v>2400</v>
      </c>
      <c r="CD7" t="s">
        <v>2401</v>
      </c>
      <c r="CE7" t="s">
        <v>2402</v>
      </c>
      <c r="CF7" t="s">
        <v>2403</v>
      </c>
      <c r="CG7" t="s">
        <v>2422</v>
      </c>
      <c r="CH7" t="s">
        <v>2423</v>
      </c>
      <c r="CI7" t="s">
        <v>2424</v>
      </c>
      <c r="CJ7" t="s">
        <v>2438</v>
      </c>
      <c r="CK7" t="s">
        <v>2408</v>
      </c>
      <c r="CL7" t="s">
        <v>2439</v>
      </c>
      <c r="CM7" t="s">
        <v>2440</v>
      </c>
      <c r="CN7" t="s">
        <v>2441</v>
      </c>
      <c r="CO7" t="s">
        <v>2442</v>
      </c>
      <c r="CP7" t="s">
        <v>2432</v>
      </c>
      <c r="CQ7" t="s">
        <v>2443</v>
      </c>
      <c r="CR7" t="s">
        <v>2444</v>
      </c>
      <c r="CS7" t="s">
        <v>2434</v>
      </c>
      <c r="CT7" t="s">
        <v>2435</v>
      </c>
      <c r="CU7" t="s">
        <v>2445</v>
      </c>
      <c r="CV7" t="s">
        <v>2446</v>
      </c>
      <c r="CW7" t="s">
        <v>2447</v>
      </c>
      <c r="CX7" t="s">
        <v>757</v>
      </c>
      <c r="CY7">
        <v>5000</v>
      </c>
      <c r="CZ7" t="s">
        <v>914</v>
      </c>
      <c r="DA7">
        <v>3</v>
      </c>
      <c r="DB7" t="s">
        <v>92</v>
      </c>
      <c r="DC7" t="s">
        <v>99</v>
      </c>
      <c r="DF7" t="s">
        <v>897</v>
      </c>
      <c r="DG7">
        <v>12</v>
      </c>
      <c r="DH7">
        <v>60.18</v>
      </c>
      <c r="DL7" t="s">
        <v>873</v>
      </c>
      <c r="DM7" t="s">
        <v>898</v>
      </c>
      <c r="DN7">
        <v>43315.366666666669</v>
      </c>
      <c r="DR7">
        <v>43426.705555555556</v>
      </c>
      <c r="DS7" t="s">
        <v>93</v>
      </c>
      <c r="DT7" t="s">
        <v>899</v>
      </c>
      <c r="DU7" t="s">
        <v>900</v>
      </c>
      <c r="DV7" t="s">
        <v>901</v>
      </c>
      <c r="DW7" t="s">
        <v>902</v>
      </c>
      <c r="DX7" t="s">
        <v>903</v>
      </c>
      <c r="DY7" t="s">
        <v>904</v>
      </c>
      <c r="DZ7" t="s">
        <v>905</v>
      </c>
      <c r="EA7" t="s">
        <v>906</v>
      </c>
      <c r="EB7" t="s">
        <v>907</v>
      </c>
      <c r="EI7" t="s">
        <v>915</v>
      </c>
      <c r="EJ7" t="s">
        <v>916</v>
      </c>
      <c r="EK7" t="s">
        <v>259</v>
      </c>
      <c r="EL7" t="s">
        <v>248</v>
      </c>
      <c r="EM7" t="s">
        <v>888</v>
      </c>
      <c r="EN7" t="s">
        <v>150</v>
      </c>
      <c r="EO7" t="s">
        <v>917</v>
      </c>
      <c r="EP7" t="s">
        <v>918</v>
      </c>
      <c r="EQ7" t="s">
        <v>919</v>
      </c>
      <c r="ER7" t="s">
        <v>893</v>
      </c>
      <c r="ES7" t="s">
        <v>894</v>
      </c>
      <c r="ET7" t="s">
        <v>920</v>
      </c>
    </row>
    <row r="8" spans="2:154" x14ac:dyDescent="0.25">
      <c r="B8" s="16">
        <v>1</v>
      </c>
      <c r="C8" s="1">
        <v>1</v>
      </c>
      <c r="D8" s="1">
        <v>62</v>
      </c>
      <c r="I8">
        <v>956</v>
      </c>
      <c r="J8">
        <v>0</v>
      </c>
      <c r="K8">
        <v>1</v>
      </c>
      <c r="L8" t="s">
        <v>92</v>
      </c>
      <c r="M8" t="s">
        <v>130</v>
      </c>
      <c r="P8" t="s">
        <v>131</v>
      </c>
      <c r="Q8">
        <v>87.23</v>
      </c>
      <c r="R8">
        <v>20.440000000000001</v>
      </c>
      <c r="V8" t="s">
        <v>132</v>
      </c>
      <c r="W8" t="s">
        <v>133</v>
      </c>
      <c r="X8">
        <v>43299.665277777778</v>
      </c>
      <c r="AB8">
        <v>43444.667361111111</v>
      </c>
      <c r="AC8" t="s">
        <v>93</v>
      </c>
      <c r="AD8" t="s">
        <v>134</v>
      </c>
      <c r="AE8" t="s">
        <v>135</v>
      </c>
      <c r="AF8" t="s">
        <v>136</v>
      </c>
      <c r="AG8" t="s">
        <v>155</v>
      </c>
      <c r="AH8" t="s">
        <v>138</v>
      </c>
      <c r="AI8" t="s">
        <v>156</v>
      </c>
      <c r="AJ8" t="s">
        <v>157</v>
      </c>
      <c r="AK8" t="s">
        <v>141</v>
      </c>
      <c r="AL8" t="s">
        <v>142</v>
      </c>
      <c r="AS8" t="s">
        <v>165</v>
      </c>
      <c r="AT8" t="s">
        <v>162</v>
      </c>
      <c r="AU8" t="s">
        <v>163</v>
      </c>
      <c r="AV8" t="s">
        <v>148</v>
      </c>
      <c r="AW8" t="s">
        <v>164</v>
      </c>
      <c r="AY8">
        <v>303</v>
      </c>
      <c r="AZ8" t="s">
        <v>775</v>
      </c>
      <c r="BA8">
        <v>3</v>
      </c>
      <c r="BB8" t="s">
        <v>761</v>
      </c>
      <c r="BC8" t="s">
        <v>130</v>
      </c>
      <c r="BF8" t="s">
        <v>762</v>
      </c>
      <c r="BG8">
        <v>74.92</v>
      </c>
      <c r="BH8">
        <v>17.47</v>
      </c>
      <c r="BL8">
        <v>181</v>
      </c>
      <c r="BM8" t="s">
        <v>763</v>
      </c>
      <c r="BN8">
        <v>43410.567083333335</v>
      </c>
      <c r="BR8">
        <v>43453.435567129629</v>
      </c>
      <c r="BS8" t="s">
        <v>764</v>
      </c>
      <c r="BT8" t="s">
        <v>765</v>
      </c>
      <c r="BU8" t="s">
        <v>766</v>
      </c>
      <c r="BV8" t="s">
        <v>767</v>
      </c>
      <c r="BW8" t="s">
        <v>768</v>
      </c>
      <c r="BX8" t="s">
        <v>769</v>
      </c>
      <c r="BY8" t="s">
        <v>2398</v>
      </c>
      <c r="BZ8" t="s">
        <v>770</v>
      </c>
      <c r="CA8" t="s">
        <v>771</v>
      </c>
      <c r="CB8" t="s">
        <v>2399</v>
      </c>
      <c r="CC8" t="s">
        <v>2448</v>
      </c>
      <c r="CD8" t="s">
        <v>2449</v>
      </c>
      <c r="CE8" t="s">
        <v>2402</v>
      </c>
      <c r="CF8" t="s">
        <v>2403</v>
      </c>
      <c r="CG8" t="s">
        <v>2422</v>
      </c>
      <c r="CH8" t="s">
        <v>2423</v>
      </c>
      <c r="CI8" t="s">
        <v>2450</v>
      </c>
      <c r="CJ8" t="s">
        <v>2451</v>
      </c>
      <c r="CK8" t="s">
        <v>2408</v>
      </c>
      <c r="CL8" t="s">
        <v>2452</v>
      </c>
      <c r="CM8" t="s">
        <v>2453</v>
      </c>
      <c r="CN8" t="s">
        <v>2454</v>
      </c>
      <c r="CO8" t="s">
        <v>2455</v>
      </c>
      <c r="CP8" t="s">
        <v>2432</v>
      </c>
      <c r="CQ8" t="s">
        <v>2456</v>
      </c>
      <c r="CR8" t="s">
        <v>2443</v>
      </c>
      <c r="CS8" t="s">
        <v>2434</v>
      </c>
      <c r="CT8" t="s">
        <v>2435</v>
      </c>
      <c r="CU8" t="s">
        <v>2457</v>
      </c>
      <c r="CV8" t="s">
        <v>2458</v>
      </c>
      <c r="CW8" t="s">
        <v>757</v>
      </c>
      <c r="CX8" t="s">
        <v>2459</v>
      </c>
      <c r="CY8">
        <v>4782</v>
      </c>
      <c r="CZ8" t="s">
        <v>921</v>
      </c>
      <c r="DA8">
        <v>3</v>
      </c>
      <c r="DB8" t="s">
        <v>92</v>
      </c>
      <c r="DC8" t="s">
        <v>99</v>
      </c>
      <c r="DF8" t="s">
        <v>872</v>
      </c>
      <c r="DG8">
        <v>81.89</v>
      </c>
      <c r="DH8">
        <v>60.6</v>
      </c>
      <c r="DL8" t="s">
        <v>873</v>
      </c>
      <c r="DM8" t="s">
        <v>874</v>
      </c>
      <c r="DN8">
        <v>43291.501388888886</v>
      </c>
      <c r="DR8">
        <v>43426.605555555558</v>
      </c>
      <c r="DS8" t="s">
        <v>93</v>
      </c>
      <c r="DT8" t="s">
        <v>875</v>
      </c>
      <c r="DU8" t="s">
        <v>876</v>
      </c>
      <c r="DV8" t="s">
        <v>877</v>
      </c>
      <c r="DW8" t="s">
        <v>878</v>
      </c>
      <c r="DX8" t="s">
        <v>922</v>
      </c>
      <c r="DY8" t="s">
        <v>923</v>
      </c>
      <c r="DZ8" t="s">
        <v>881</v>
      </c>
      <c r="EA8" t="s">
        <v>882</v>
      </c>
      <c r="EB8" t="s">
        <v>924</v>
      </c>
      <c r="EI8" t="s">
        <v>925</v>
      </c>
      <c r="EJ8" t="s">
        <v>248</v>
      </c>
      <c r="EK8" t="s">
        <v>888</v>
      </c>
      <c r="EL8" t="s">
        <v>150</v>
      </c>
      <c r="EM8" t="s">
        <v>926</v>
      </c>
      <c r="EN8" t="s">
        <v>927</v>
      </c>
      <c r="EO8" t="s">
        <v>928</v>
      </c>
      <c r="EP8" t="s">
        <v>929</v>
      </c>
      <c r="EQ8" t="s">
        <v>893</v>
      </c>
      <c r="ER8" t="s">
        <v>894</v>
      </c>
      <c r="ES8" t="s">
        <v>913</v>
      </c>
    </row>
    <row r="9" spans="2:154" x14ac:dyDescent="0.25">
      <c r="B9" s="16">
        <v>2</v>
      </c>
      <c r="C9" s="1">
        <v>1</v>
      </c>
      <c r="D9" s="1">
        <v>1</v>
      </c>
      <c r="I9">
        <v>962</v>
      </c>
      <c r="J9">
        <v>0</v>
      </c>
      <c r="K9">
        <v>1</v>
      </c>
      <c r="L9" t="s">
        <v>92</v>
      </c>
      <c r="M9" t="s">
        <v>130</v>
      </c>
      <c r="P9" t="s">
        <v>131</v>
      </c>
      <c r="Q9">
        <v>87.98</v>
      </c>
      <c r="R9">
        <v>22.31</v>
      </c>
      <c r="V9" t="s">
        <v>132</v>
      </c>
      <c r="W9" t="s">
        <v>133</v>
      </c>
      <c r="X9">
        <v>43299.665972222225</v>
      </c>
      <c r="AB9">
        <v>43444.667361111111</v>
      </c>
      <c r="AC9" t="s">
        <v>93</v>
      </c>
      <c r="AD9" t="s">
        <v>134</v>
      </c>
      <c r="AE9" t="s">
        <v>135</v>
      </c>
      <c r="AF9" t="s">
        <v>136</v>
      </c>
      <c r="AG9" t="s">
        <v>155</v>
      </c>
      <c r="AH9" t="s">
        <v>138</v>
      </c>
      <c r="AI9" t="s">
        <v>156</v>
      </c>
      <c r="AJ9" t="s">
        <v>157</v>
      </c>
      <c r="AK9" t="s">
        <v>141</v>
      </c>
      <c r="AL9" t="s">
        <v>142</v>
      </c>
      <c r="AS9" t="s">
        <v>166</v>
      </c>
      <c r="AT9" t="s">
        <v>162</v>
      </c>
      <c r="AU9" t="s">
        <v>163</v>
      </c>
      <c r="AV9" t="s">
        <v>148</v>
      </c>
      <c r="AW9" t="s">
        <v>164</v>
      </c>
      <c r="AY9">
        <v>299</v>
      </c>
      <c r="AZ9" t="s">
        <v>776</v>
      </c>
      <c r="BA9">
        <v>3</v>
      </c>
      <c r="BB9" t="s">
        <v>761</v>
      </c>
      <c r="BC9" t="s">
        <v>130</v>
      </c>
      <c r="BF9" t="s">
        <v>762</v>
      </c>
      <c r="BG9">
        <v>65.239999999999995</v>
      </c>
      <c r="BH9">
        <v>27.79</v>
      </c>
      <c r="BL9">
        <v>181</v>
      </c>
      <c r="BM9" t="s">
        <v>763</v>
      </c>
      <c r="BN9">
        <v>43410.567060185182</v>
      </c>
      <c r="BR9">
        <v>43453.435567129629</v>
      </c>
      <c r="BS9" t="s">
        <v>764</v>
      </c>
      <c r="BT9" t="s">
        <v>765</v>
      </c>
      <c r="BU9" t="s">
        <v>766</v>
      </c>
      <c r="BV9" t="s">
        <v>767</v>
      </c>
      <c r="BW9" t="s">
        <v>768</v>
      </c>
      <c r="BX9" t="s">
        <v>769</v>
      </c>
      <c r="BY9" t="s">
        <v>2398</v>
      </c>
      <c r="BZ9" t="s">
        <v>770</v>
      </c>
      <c r="CA9" t="s">
        <v>771</v>
      </c>
      <c r="CB9" t="s">
        <v>2399</v>
      </c>
      <c r="CC9" t="s">
        <v>2400</v>
      </c>
      <c r="CD9" t="s">
        <v>2401</v>
      </c>
      <c r="CE9" t="s">
        <v>2402</v>
      </c>
      <c r="CF9" t="s">
        <v>2403</v>
      </c>
      <c r="CG9" t="s">
        <v>2422</v>
      </c>
      <c r="CH9" t="s">
        <v>2423</v>
      </c>
      <c r="CI9" t="s">
        <v>2460</v>
      </c>
      <c r="CJ9" t="s">
        <v>2461</v>
      </c>
      <c r="CK9" t="s">
        <v>2408</v>
      </c>
      <c r="CL9" t="s">
        <v>2462</v>
      </c>
      <c r="CM9" t="s">
        <v>2463</v>
      </c>
      <c r="CN9" t="s">
        <v>2464</v>
      </c>
      <c r="CO9" t="s">
        <v>2465</v>
      </c>
      <c r="CP9" t="s">
        <v>2434</v>
      </c>
      <c r="CQ9" t="s">
        <v>2432</v>
      </c>
      <c r="CR9" t="s">
        <v>2443</v>
      </c>
      <c r="CS9" t="s">
        <v>2466</v>
      </c>
      <c r="CT9" t="s">
        <v>2435</v>
      </c>
      <c r="CU9" t="s">
        <v>2467</v>
      </c>
      <c r="CV9" t="s">
        <v>757</v>
      </c>
      <c r="CW9" t="s">
        <v>2468</v>
      </c>
      <c r="CX9" t="s">
        <v>2469</v>
      </c>
      <c r="CY9">
        <v>4797</v>
      </c>
      <c r="CZ9" t="s">
        <v>930</v>
      </c>
      <c r="DA9">
        <v>3</v>
      </c>
      <c r="DB9" t="s">
        <v>92</v>
      </c>
      <c r="DC9" t="s">
        <v>99</v>
      </c>
      <c r="DF9" t="s">
        <v>872</v>
      </c>
      <c r="DG9">
        <v>27.33</v>
      </c>
      <c r="DH9">
        <v>31.61</v>
      </c>
      <c r="DL9" t="s">
        <v>873</v>
      </c>
      <c r="DM9" t="s">
        <v>874</v>
      </c>
      <c r="DN9">
        <v>43291.501388888886</v>
      </c>
      <c r="DR9">
        <v>43410.692361111112</v>
      </c>
      <c r="DS9" t="s">
        <v>93</v>
      </c>
      <c r="DT9" t="s">
        <v>875</v>
      </c>
      <c r="DU9" t="s">
        <v>876</v>
      </c>
      <c r="DV9" t="s">
        <v>931</v>
      </c>
      <c r="DW9" t="s">
        <v>878</v>
      </c>
      <c r="DX9" t="s">
        <v>932</v>
      </c>
      <c r="DY9" t="s">
        <v>923</v>
      </c>
      <c r="DZ9" t="s">
        <v>881</v>
      </c>
      <c r="EA9" t="s">
        <v>882</v>
      </c>
      <c r="EB9" t="s">
        <v>924</v>
      </c>
      <c r="EI9" t="s">
        <v>933</v>
      </c>
      <c r="EJ9" t="s">
        <v>435</v>
      </c>
      <c r="EK9" t="s">
        <v>888</v>
      </c>
      <c r="EL9" t="s">
        <v>150</v>
      </c>
      <c r="EM9" t="s">
        <v>934</v>
      </c>
      <c r="EN9" t="s">
        <v>894</v>
      </c>
      <c r="EO9" t="s">
        <v>893</v>
      </c>
      <c r="EP9" t="s">
        <v>934</v>
      </c>
      <c r="EQ9" t="s">
        <v>934</v>
      </c>
      <c r="ER9" t="s">
        <v>934</v>
      </c>
      <c r="ES9" t="s">
        <v>934</v>
      </c>
      <c r="ET9" t="s">
        <v>934</v>
      </c>
      <c r="EU9" t="s">
        <v>934</v>
      </c>
      <c r="EV9" t="s">
        <v>934</v>
      </c>
      <c r="EW9" t="s">
        <v>934</v>
      </c>
      <c r="EX9" t="s">
        <v>934</v>
      </c>
    </row>
    <row r="10" spans="2:154" x14ac:dyDescent="0.25">
      <c r="B10" s="16">
        <v>3</v>
      </c>
      <c r="C10" s="1">
        <v>29</v>
      </c>
      <c r="D10" s="1">
        <v>117</v>
      </c>
      <c r="I10">
        <v>977</v>
      </c>
      <c r="J10">
        <v>0</v>
      </c>
      <c r="K10">
        <v>1</v>
      </c>
      <c r="L10" t="s">
        <v>92</v>
      </c>
      <c r="M10" t="s">
        <v>130</v>
      </c>
      <c r="P10" t="s">
        <v>131</v>
      </c>
      <c r="Q10">
        <v>86.27</v>
      </c>
      <c r="R10">
        <v>28.98</v>
      </c>
      <c r="V10" t="s">
        <v>132</v>
      </c>
      <c r="W10" t="s">
        <v>133</v>
      </c>
      <c r="X10">
        <v>43299.665972222225</v>
      </c>
      <c r="AB10">
        <v>43444.667361111111</v>
      </c>
      <c r="AC10" t="s">
        <v>93</v>
      </c>
      <c r="AD10" t="s">
        <v>134</v>
      </c>
      <c r="AE10" t="s">
        <v>135</v>
      </c>
      <c r="AF10" t="s">
        <v>136</v>
      </c>
      <c r="AG10" t="s">
        <v>155</v>
      </c>
      <c r="AH10" t="s">
        <v>138</v>
      </c>
      <c r="AI10" t="s">
        <v>156</v>
      </c>
      <c r="AJ10" t="s">
        <v>157</v>
      </c>
      <c r="AK10" t="s">
        <v>141</v>
      </c>
      <c r="AL10" t="s">
        <v>142</v>
      </c>
      <c r="AS10" t="s">
        <v>167</v>
      </c>
      <c r="AT10" t="s">
        <v>162</v>
      </c>
      <c r="AU10" t="s">
        <v>163</v>
      </c>
      <c r="AV10" t="s">
        <v>148</v>
      </c>
      <c r="AW10" t="s">
        <v>164</v>
      </c>
      <c r="AY10">
        <v>284</v>
      </c>
      <c r="AZ10" t="s">
        <v>777</v>
      </c>
      <c r="BA10">
        <v>3</v>
      </c>
      <c r="BB10" t="s">
        <v>761</v>
      </c>
      <c r="BC10" t="s">
        <v>130</v>
      </c>
      <c r="BF10" t="s">
        <v>762</v>
      </c>
      <c r="BG10">
        <v>20.51</v>
      </c>
      <c r="BH10">
        <v>53.62</v>
      </c>
      <c r="BL10">
        <v>181</v>
      </c>
      <c r="BM10" t="s">
        <v>763</v>
      </c>
      <c r="BN10">
        <v>43410.566990740743</v>
      </c>
      <c r="BR10">
        <v>43438.362083333333</v>
      </c>
      <c r="BS10" t="s">
        <v>764</v>
      </c>
      <c r="BT10" t="s">
        <v>765</v>
      </c>
      <c r="BU10" t="s">
        <v>766</v>
      </c>
      <c r="BV10" t="s">
        <v>767</v>
      </c>
      <c r="BW10" t="s">
        <v>768</v>
      </c>
      <c r="BX10" t="s">
        <v>769</v>
      </c>
      <c r="BY10" t="s">
        <v>2470</v>
      </c>
      <c r="BZ10" t="s">
        <v>770</v>
      </c>
      <c r="CA10" t="s">
        <v>771</v>
      </c>
      <c r="CB10" t="s">
        <v>2399</v>
      </c>
      <c r="CC10" t="s">
        <v>2471</v>
      </c>
      <c r="CD10" t="s">
        <v>2401</v>
      </c>
      <c r="CE10" t="s">
        <v>2402</v>
      </c>
      <c r="CF10" t="s">
        <v>2403</v>
      </c>
      <c r="CG10" t="s">
        <v>2404</v>
      </c>
      <c r="CH10" t="s">
        <v>2423</v>
      </c>
      <c r="CI10" t="s">
        <v>2406</v>
      </c>
      <c r="CJ10" t="s">
        <v>2472</v>
      </c>
      <c r="CK10" t="s">
        <v>2408</v>
      </c>
      <c r="CL10" t="s">
        <v>2473</v>
      </c>
      <c r="CM10" t="s">
        <v>2474</v>
      </c>
      <c r="CN10" t="s">
        <v>2475</v>
      </c>
      <c r="CO10" t="s">
        <v>2476</v>
      </c>
      <c r="CP10" t="s">
        <v>2477</v>
      </c>
      <c r="CQ10" t="s">
        <v>2478</v>
      </c>
      <c r="CR10" t="s">
        <v>2479</v>
      </c>
      <c r="CS10" t="s">
        <v>2480</v>
      </c>
      <c r="CT10" t="s">
        <v>2481</v>
      </c>
      <c r="CU10" t="s">
        <v>2482</v>
      </c>
      <c r="CV10" t="s">
        <v>2483</v>
      </c>
      <c r="CW10" t="s">
        <v>2484</v>
      </c>
      <c r="CX10" t="s">
        <v>2485</v>
      </c>
      <c r="CY10">
        <v>4820</v>
      </c>
      <c r="CZ10" t="s">
        <v>935</v>
      </c>
      <c r="DA10">
        <v>3</v>
      </c>
      <c r="DB10" t="s">
        <v>92</v>
      </c>
      <c r="DC10" t="s">
        <v>99</v>
      </c>
      <c r="DF10" t="s">
        <v>936</v>
      </c>
      <c r="DG10">
        <v>37.56</v>
      </c>
      <c r="DH10">
        <v>88.81</v>
      </c>
      <c r="DL10" t="s">
        <v>873</v>
      </c>
      <c r="DM10" t="s">
        <v>937</v>
      </c>
      <c r="DN10">
        <v>43291.618750000001</v>
      </c>
      <c r="DO10">
        <v>43390.34097222222</v>
      </c>
      <c r="DP10">
        <v>43390.486805555556</v>
      </c>
      <c r="DR10">
        <v>43390.486805555556</v>
      </c>
      <c r="DS10" t="s">
        <v>93</v>
      </c>
      <c r="DT10" t="s">
        <v>875</v>
      </c>
      <c r="DU10" t="s">
        <v>876</v>
      </c>
      <c r="DV10" t="s">
        <v>877</v>
      </c>
      <c r="DW10" t="s">
        <v>878</v>
      </c>
      <c r="DX10" t="s">
        <v>938</v>
      </c>
      <c r="DY10" t="s">
        <v>923</v>
      </c>
      <c r="DZ10" t="s">
        <v>881</v>
      </c>
      <c r="EA10" t="s">
        <v>939</v>
      </c>
      <c r="EB10" t="s">
        <v>924</v>
      </c>
      <c r="EI10" t="s">
        <v>940</v>
      </c>
      <c r="EJ10" t="s">
        <v>941</v>
      </c>
      <c r="EK10" t="s">
        <v>942</v>
      </c>
      <c r="EL10" t="s">
        <v>146</v>
      </c>
      <c r="EM10" t="s">
        <v>888</v>
      </c>
      <c r="EN10" t="s">
        <v>150</v>
      </c>
      <c r="EO10" t="s">
        <v>943</v>
      </c>
      <c r="EP10" t="s">
        <v>944</v>
      </c>
      <c r="EQ10" t="s">
        <v>945</v>
      </c>
      <c r="ER10" t="s">
        <v>944</v>
      </c>
      <c r="ES10" t="s">
        <v>946</v>
      </c>
      <c r="ET10" t="s">
        <v>430</v>
      </c>
    </row>
    <row r="11" spans="2:154" x14ac:dyDescent="0.25">
      <c r="B11" s="16" t="s">
        <v>3025</v>
      </c>
      <c r="C11" s="1"/>
      <c r="D11" s="1"/>
      <c r="I11">
        <v>973</v>
      </c>
      <c r="J11">
        <v>0</v>
      </c>
      <c r="K11">
        <v>1</v>
      </c>
      <c r="L11" t="s">
        <v>92</v>
      </c>
      <c r="M11" t="s">
        <v>130</v>
      </c>
      <c r="P11" t="s">
        <v>131</v>
      </c>
      <c r="Q11">
        <v>41.81</v>
      </c>
      <c r="R11">
        <v>88.63</v>
      </c>
      <c r="V11" t="s">
        <v>132</v>
      </c>
      <c r="W11" t="s">
        <v>133</v>
      </c>
      <c r="X11">
        <v>43299.665972222225</v>
      </c>
      <c r="AB11">
        <v>43444.667361111111</v>
      </c>
      <c r="AC11" t="s">
        <v>93</v>
      </c>
      <c r="AD11" t="s">
        <v>134</v>
      </c>
      <c r="AE11" t="s">
        <v>135</v>
      </c>
      <c r="AF11" t="s">
        <v>136</v>
      </c>
      <c r="AG11" t="s">
        <v>155</v>
      </c>
      <c r="AH11" t="s">
        <v>168</v>
      </c>
      <c r="AI11" t="s">
        <v>169</v>
      </c>
      <c r="AJ11" t="s">
        <v>170</v>
      </c>
      <c r="AK11" t="s">
        <v>141</v>
      </c>
      <c r="AL11" t="s">
        <v>171</v>
      </c>
      <c r="AS11" t="s">
        <v>172</v>
      </c>
      <c r="AT11" t="s">
        <v>173</v>
      </c>
      <c r="AU11" t="s">
        <v>174</v>
      </c>
      <c r="AV11" t="s">
        <v>175</v>
      </c>
      <c r="AW11" t="s">
        <v>160</v>
      </c>
      <c r="AY11">
        <v>289</v>
      </c>
      <c r="AZ11" t="s">
        <v>778</v>
      </c>
      <c r="BA11">
        <v>3</v>
      </c>
      <c r="BB11" t="s">
        <v>761</v>
      </c>
      <c r="BC11" t="s">
        <v>130</v>
      </c>
      <c r="BF11" t="s">
        <v>762</v>
      </c>
      <c r="BG11">
        <v>86.05</v>
      </c>
      <c r="BH11">
        <v>17.18</v>
      </c>
      <c r="BL11">
        <v>181</v>
      </c>
      <c r="BM11" t="s">
        <v>763</v>
      </c>
      <c r="BN11">
        <v>43410.567013888889</v>
      </c>
      <c r="BR11">
        <v>43453.435567129629</v>
      </c>
      <c r="BS11" t="s">
        <v>764</v>
      </c>
      <c r="BT11" t="s">
        <v>765</v>
      </c>
      <c r="BU11" t="s">
        <v>766</v>
      </c>
      <c r="BV11" t="s">
        <v>767</v>
      </c>
      <c r="BW11" t="s">
        <v>768</v>
      </c>
      <c r="BX11" t="s">
        <v>769</v>
      </c>
      <c r="BY11" t="s">
        <v>2398</v>
      </c>
      <c r="BZ11" t="s">
        <v>770</v>
      </c>
      <c r="CA11" t="s">
        <v>771</v>
      </c>
      <c r="CB11" t="s">
        <v>2399</v>
      </c>
      <c r="CC11" t="s">
        <v>2400</v>
      </c>
      <c r="CD11" t="s">
        <v>2401</v>
      </c>
      <c r="CE11" t="s">
        <v>2402</v>
      </c>
      <c r="CF11" t="s">
        <v>2403</v>
      </c>
      <c r="CG11" t="s">
        <v>2422</v>
      </c>
      <c r="CH11" t="s">
        <v>2423</v>
      </c>
      <c r="CI11" t="s">
        <v>2424</v>
      </c>
      <c r="CJ11" t="s">
        <v>2486</v>
      </c>
      <c r="CK11" t="s">
        <v>2408</v>
      </c>
      <c r="CL11" t="s">
        <v>2487</v>
      </c>
      <c r="CM11" t="s">
        <v>2488</v>
      </c>
      <c r="CN11" t="s">
        <v>2489</v>
      </c>
      <c r="CO11" t="s">
        <v>2490</v>
      </c>
      <c r="CP11" t="s">
        <v>2491</v>
      </c>
      <c r="CQ11" t="s">
        <v>2432</v>
      </c>
      <c r="CR11" t="s">
        <v>2443</v>
      </c>
      <c r="CS11" t="s">
        <v>2492</v>
      </c>
      <c r="CT11" t="s">
        <v>2434</v>
      </c>
      <c r="CU11" t="s">
        <v>2435</v>
      </c>
      <c r="CV11" t="s">
        <v>2493</v>
      </c>
      <c r="CW11" t="s">
        <v>757</v>
      </c>
      <c r="CX11" t="s">
        <v>2469</v>
      </c>
      <c r="CY11">
        <v>4818</v>
      </c>
      <c r="CZ11" t="s">
        <v>947</v>
      </c>
      <c r="DA11">
        <v>3</v>
      </c>
      <c r="DB11" t="s">
        <v>92</v>
      </c>
      <c r="DC11" t="s">
        <v>99</v>
      </c>
      <c r="DF11" t="s">
        <v>936</v>
      </c>
      <c r="DG11">
        <v>37.090000000000003</v>
      </c>
      <c r="DH11">
        <v>94.35</v>
      </c>
      <c r="DL11" t="s">
        <v>873</v>
      </c>
      <c r="DM11" t="s">
        <v>937</v>
      </c>
      <c r="DN11">
        <v>43291.618750000001</v>
      </c>
      <c r="DO11">
        <v>43395.433333333334</v>
      </c>
      <c r="DP11">
        <v>43396.446527777778</v>
      </c>
      <c r="DR11">
        <v>43396.446527777778</v>
      </c>
      <c r="DS11" t="s">
        <v>93</v>
      </c>
      <c r="DT11" t="s">
        <v>875</v>
      </c>
      <c r="DU11" t="s">
        <v>948</v>
      </c>
      <c r="DV11" t="s">
        <v>949</v>
      </c>
      <c r="DW11" t="s">
        <v>950</v>
      </c>
      <c r="DX11" t="s">
        <v>938</v>
      </c>
      <c r="DY11" t="s">
        <v>951</v>
      </c>
      <c r="DZ11" t="s">
        <v>952</v>
      </c>
      <c r="EA11" t="s">
        <v>939</v>
      </c>
      <c r="EB11" t="s">
        <v>924</v>
      </c>
      <c r="EI11" t="s">
        <v>953</v>
      </c>
      <c r="EJ11" t="s">
        <v>954</v>
      </c>
      <c r="EK11" t="s">
        <v>955</v>
      </c>
      <c r="EL11" t="s">
        <v>146</v>
      </c>
      <c r="EM11" t="s">
        <v>888</v>
      </c>
      <c r="EN11" t="s">
        <v>150</v>
      </c>
      <c r="EO11" t="s">
        <v>956</v>
      </c>
      <c r="EP11" t="s">
        <v>957</v>
      </c>
      <c r="EQ11" t="s">
        <v>945</v>
      </c>
      <c r="ER11" t="s">
        <v>946</v>
      </c>
      <c r="ES11" t="s">
        <v>958</v>
      </c>
      <c r="ET11" t="s">
        <v>959</v>
      </c>
      <c r="EU11" t="s">
        <v>944</v>
      </c>
      <c r="EV11" t="s">
        <v>430</v>
      </c>
    </row>
    <row r="12" spans="2:154" x14ac:dyDescent="0.25">
      <c r="B12" s="16" t="s">
        <v>2340</v>
      </c>
      <c r="C12" s="1">
        <v>31</v>
      </c>
      <c r="D12" s="1">
        <v>180</v>
      </c>
      <c r="I12">
        <v>928</v>
      </c>
      <c r="J12" t="s">
        <v>178</v>
      </c>
      <c r="K12">
        <v>1</v>
      </c>
      <c r="L12" t="s">
        <v>92</v>
      </c>
      <c r="M12" t="s">
        <v>130</v>
      </c>
      <c r="P12" t="s">
        <v>131</v>
      </c>
      <c r="Q12">
        <v>49.63</v>
      </c>
      <c r="R12">
        <v>73.78</v>
      </c>
      <c r="V12" t="s">
        <v>132</v>
      </c>
      <c r="W12" t="s">
        <v>133</v>
      </c>
      <c r="X12">
        <v>43299.665277777778</v>
      </c>
      <c r="AB12">
        <v>43444.667361111111</v>
      </c>
      <c r="AC12" t="s">
        <v>93</v>
      </c>
      <c r="AD12" t="s">
        <v>134</v>
      </c>
      <c r="AE12" t="s">
        <v>135</v>
      </c>
      <c r="AF12" t="s">
        <v>136</v>
      </c>
      <c r="AG12" t="s">
        <v>155</v>
      </c>
      <c r="AH12" t="s">
        <v>138</v>
      </c>
      <c r="AI12" t="s">
        <v>156</v>
      </c>
      <c r="AJ12" t="s">
        <v>157</v>
      </c>
      <c r="AK12" t="s">
        <v>141</v>
      </c>
      <c r="AL12" t="s">
        <v>142</v>
      </c>
      <c r="AS12" t="s">
        <v>179</v>
      </c>
      <c r="AT12" t="s">
        <v>159</v>
      </c>
      <c r="AU12" t="s">
        <v>160</v>
      </c>
      <c r="AV12" t="s">
        <v>148</v>
      </c>
      <c r="AW12" t="s">
        <v>149</v>
      </c>
      <c r="AY12">
        <v>315</v>
      </c>
      <c r="AZ12" t="s">
        <v>779</v>
      </c>
      <c r="BA12">
        <v>3</v>
      </c>
      <c r="BB12" t="s">
        <v>761</v>
      </c>
      <c r="BC12" t="s">
        <v>130</v>
      </c>
      <c r="BF12" t="s">
        <v>762</v>
      </c>
      <c r="BG12">
        <v>84.79</v>
      </c>
      <c r="BH12">
        <v>16.510000000000002</v>
      </c>
      <c r="BL12">
        <v>181</v>
      </c>
      <c r="BM12" t="s">
        <v>763</v>
      </c>
      <c r="BN12">
        <v>43410.567141203705</v>
      </c>
      <c r="BR12">
        <v>43453.435567129629</v>
      </c>
      <c r="BS12" t="s">
        <v>764</v>
      </c>
      <c r="BT12" t="s">
        <v>765</v>
      </c>
      <c r="BU12" t="s">
        <v>780</v>
      </c>
      <c r="BV12" t="s">
        <v>767</v>
      </c>
      <c r="BW12" t="s">
        <v>768</v>
      </c>
      <c r="BX12" t="s">
        <v>769</v>
      </c>
      <c r="BY12" t="s">
        <v>2398</v>
      </c>
      <c r="BZ12" t="s">
        <v>770</v>
      </c>
      <c r="CA12" t="s">
        <v>771</v>
      </c>
      <c r="CB12" t="s">
        <v>2494</v>
      </c>
      <c r="CC12" t="s">
        <v>2400</v>
      </c>
      <c r="CD12" t="s">
        <v>2401</v>
      </c>
      <c r="CE12" t="s">
        <v>2402</v>
      </c>
      <c r="CF12" t="s">
        <v>2403</v>
      </c>
      <c r="CG12" t="s">
        <v>2404</v>
      </c>
      <c r="CH12" t="s">
        <v>2405</v>
      </c>
      <c r="CI12" t="s">
        <v>2406</v>
      </c>
      <c r="CJ12" t="s">
        <v>2495</v>
      </c>
      <c r="CK12" t="s">
        <v>2408</v>
      </c>
      <c r="CL12" t="s">
        <v>2496</v>
      </c>
      <c r="CM12" t="s">
        <v>2497</v>
      </c>
      <c r="CN12" t="s">
        <v>2498</v>
      </c>
      <c r="CO12" t="s">
        <v>2499</v>
      </c>
      <c r="CP12" t="s">
        <v>2500</v>
      </c>
      <c r="CQ12" t="s">
        <v>2501</v>
      </c>
      <c r="CR12" t="s">
        <v>2502</v>
      </c>
      <c r="CS12" t="s">
        <v>2503</v>
      </c>
      <c r="CT12" t="s">
        <v>2504</v>
      </c>
      <c r="CU12" t="s">
        <v>2505</v>
      </c>
      <c r="CV12" t="s">
        <v>2506</v>
      </c>
      <c r="CW12" t="s">
        <v>2507</v>
      </c>
      <c r="CX12" t="s">
        <v>2508</v>
      </c>
      <c r="CY12">
        <v>4821</v>
      </c>
      <c r="CZ12" t="s">
        <v>960</v>
      </c>
      <c r="DA12">
        <v>2</v>
      </c>
      <c r="DB12" t="s">
        <v>92</v>
      </c>
      <c r="DC12" t="s">
        <v>99</v>
      </c>
      <c r="DD12">
        <v>43321</v>
      </c>
      <c r="DE12">
        <v>43349</v>
      </c>
      <c r="DF12" t="s">
        <v>936</v>
      </c>
      <c r="DG12">
        <v>39.369999999999997</v>
      </c>
      <c r="DH12">
        <v>69.52</v>
      </c>
      <c r="DL12" t="s">
        <v>873</v>
      </c>
      <c r="DM12" t="s">
        <v>937</v>
      </c>
      <c r="DN12">
        <v>43291.618750000001</v>
      </c>
      <c r="DO12">
        <v>43321.574305555558</v>
      </c>
      <c r="DP12">
        <v>43321.574305555558</v>
      </c>
      <c r="DR12">
        <v>43321.650694444441</v>
      </c>
      <c r="DS12" t="s">
        <v>93</v>
      </c>
      <c r="DT12" t="s">
        <v>875</v>
      </c>
      <c r="DU12" t="s">
        <v>876</v>
      </c>
      <c r="DV12" t="s">
        <v>877</v>
      </c>
      <c r="DW12" t="s">
        <v>878</v>
      </c>
      <c r="DX12" t="s">
        <v>938</v>
      </c>
      <c r="DY12" t="s">
        <v>923</v>
      </c>
      <c r="DZ12" t="s">
        <v>881</v>
      </c>
      <c r="EA12" t="s">
        <v>882</v>
      </c>
      <c r="EB12" t="s">
        <v>924</v>
      </c>
      <c r="EI12" t="s">
        <v>961</v>
      </c>
      <c r="EJ12" t="s">
        <v>962</v>
      </c>
      <c r="EK12" t="s">
        <v>888</v>
      </c>
    </row>
    <row r="13" spans="2:154" x14ac:dyDescent="0.25">
      <c r="I13">
        <v>935</v>
      </c>
      <c r="J13" t="s">
        <v>180</v>
      </c>
      <c r="K13">
        <v>1</v>
      </c>
      <c r="L13" t="s">
        <v>92</v>
      </c>
      <c r="M13" t="s">
        <v>130</v>
      </c>
      <c r="P13" t="s">
        <v>131</v>
      </c>
      <c r="Q13">
        <v>83.82</v>
      </c>
      <c r="R13">
        <v>18.22</v>
      </c>
      <c r="V13" t="s">
        <v>132</v>
      </c>
      <c r="W13" t="s">
        <v>133</v>
      </c>
      <c r="X13">
        <v>43299.665277777778</v>
      </c>
      <c r="AB13">
        <v>43444.667361111111</v>
      </c>
      <c r="AC13" t="s">
        <v>93</v>
      </c>
      <c r="AD13" t="s">
        <v>134</v>
      </c>
      <c r="AE13" t="s">
        <v>135</v>
      </c>
      <c r="AF13" t="s">
        <v>136</v>
      </c>
      <c r="AG13" t="s">
        <v>155</v>
      </c>
      <c r="AH13" t="s">
        <v>138</v>
      </c>
      <c r="AI13" t="s">
        <v>156</v>
      </c>
      <c r="AJ13" t="s">
        <v>157</v>
      </c>
      <c r="AK13" t="s">
        <v>141</v>
      </c>
      <c r="AL13" t="s">
        <v>142</v>
      </c>
      <c r="AS13" t="s">
        <v>181</v>
      </c>
      <c r="AT13" t="s">
        <v>162</v>
      </c>
      <c r="AU13" t="s">
        <v>163</v>
      </c>
      <c r="AV13" t="s">
        <v>148</v>
      </c>
      <c r="AW13" t="s">
        <v>149</v>
      </c>
      <c r="AY13">
        <v>304</v>
      </c>
      <c r="AZ13" t="s">
        <v>781</v>
      </c>
      <c r="BA13">
        <v>3</v>
      </c>
      <c r="BB13" t="s">
        <v>761</v>
      </c>
      <c r="BC13" t="s">
        <v>130</v>
      </c>
      <c r="BF13" t="s">
        <v>762</v>
      </c>
      <c r="BG13">
        <v>76.37</v>
      </c>
      <c r="BH13">
        <v>16.510000000000002</v>
      </c>
      <c r="BL13">
        <v>181</v>
      </c>
      <c r="BM13" t="s">
        <v>763</v>
      </c>
      <c r="BN13">
        <v>43410.567083333335</v>
      </c>
      <c r="BR13">
        <v>43453.435567129629</v>
      </c>
      <c r="BS13" t="s">
        <v>764</v>
      </c>
      <c r="BT13" t="s">
        <v>765</v>
      </c>
      <c r="BU13" t="s">
        <v>766</v>
      </c>
      <c r="BV13" t="s">
        <v>767</v>
      </c>
      <c r="BW13" t="s">
        <v>768</v>
      </c>
      <c r="BX13" t="s">
        <v>769</v>
      </c>
      <c r="BY13" t="s">
        <v>2398</v>
      </c>
      <c r="BZ13" t="s">
        <v>770</v>
      </c>
      <c r="CA13" t="s">
        <v>771</v>
      </c>
      <c r="CB13" t="s">
        <v>2399</v>
      </c>
      <c r="CC13" t="s">
        <v>2400</v>
      </c>
      <c r="CD13" t="s">
        <v>2401</v>
      </c>
      <c r="CE13" t="s">
        <v>2402</v>
      </c>
      <c r="CF13" t="s">
        <v>2403</v>
      </c>
      <c r="CG13" t="s">
        <v>2422</v>
      </c>
      <c r="CH13" t="s">
        <v>2423</v>
      </c>
      <c r="CI13" t="s">
        <v>2450</v>
      </c>
      <c r="CJ13" t="s">
        <v>2509</v>
      </c>
      <c r="CK13" t="s">
        <v>2408</v>
      </c>
      <c r="CL13" t="s">
        <v>2432</v>
      </c>
      <c r="CM13" t="s">
        <v>2510</v>
      </c>
      <c r="CN13" t="s">
        <v>2434</v>
      </c>
      <c r="CO13" t="s">
        <v>2443</v>
      </c>
      <c r="CP13" t="s">
        <v>2511</v>
      </c>
      <c r="CQ13" t="s">
        <v>2511</v>
      </c>
      <c r="CR13" t="s">
        <v>2511</v>
      </c>
      <c r="CS13" t="s">
        <v>2511</v>
      </c>
      <c r="CT13" t="s">
        <v>2511</v>
      </c>
      <c r="CU13" t="s">
        <v>2512</v>
      </c>
      <c r="CV13" t="s">
        <v>2513</v>
      </c>
      <c r="CW13" t="s">
        <v>2514</v>
      </c>
      <c r="CX13" t="s">
        <v>2515</v>
      </c>
      <c r="CY13">
        <v>4822</v>
      </c>
      <c r="CZ13" t="s">
        <v>963</v>
      </c>
      <c r="DA13">
        <v>2</v>
      </c>
      <c r="DB13" t="s">
        <v>92</v>
      </c>
      <c r="DC13" t="s">
        <v>99</v>
      </c>
      <c r="DD13">
        <v>43321</v>
      </c>
      <c r="DE13">
        <v>43349</v>
      </c>
      <c r="DF13" t="s">
        <v>936</v>
      </c>
      <c r="DG13">
        <v>41.52</v>
      </c>
      <c r="DH13">
        <v>67.260000000000005</v>
      </c>
      <c r="DL13" t="s">
        <v>873</v>
      </c>
      <c r="DM13" t="s">
        <v>937</v>
      </c>
      <c r="DN13">
        <v>43291.618750000001</v>
      </c>
      <c r="DO13">
        <v>43321.570138888892</v>
      </c>
      <c r="DP13">
        <v>43321.570138888892</v>
      </c>
      <c r="DR13">
        <v>43321.650694444441</v>
      </c>
      <c r="DS13" t="s">
        <v>93</v>
      </c>
      <c r="DT13" t="s">
        <v>875</v>
      </c>
      <c r="DU13" t="s">
        <v>876</v>
      </c>
      <c r="DV13" t="s">
        <v>877</v>
      </c>
      <c r="DW13" t="s">
        <v>878</v>
      </c>
      <c r="DX13" t="s">
        <v>938</v>
      </c>
      <c r="DY13" t="s">
        <v>923</v>
      </c>
      <c r="DZ13" t="s">
        <v>881</v>
      </c>
      <c r="EA13" t="s">
        <v>882</v>
      </c>
      <c r="EB13" t="s">
        <v>924</v>
      </c>
      <c r="EI13" t="s">
        <v>964</v>
      </c>
      <c r="EJ13" t="s">
        <v>962</v>
      </c>
      <c r="EK13" t="s">
        <v>888</v>
      </c>
    </row>
    <row r="14" spans="2:154" x14ac:dyDescent="0.25">
      <c r="B14" s="16"/>
      <c r="C14" s="1"/>
      <c r="D14" s="1"/>
      <c r="I14">
        <v>985</v>
      </c>
      <c r="J14">
        <v>0</v>
      </c>
      <c r="K14">
        <v>1</v>
      </c>
      <c r="L14" t="s">
        <v>92</v>
      </c>
      <c r="M14" t="s">
        <v>130</v>
      </c>
      <c r="P14" t="s">
        <v>131</v>
      </c>
      <c r="Q14">
        <v>84.82</v>
      </c>
      <c r="R14">
        <v>31.87</v>
      </c>
      <c r="V14" t="s">
        <v>132</v>
      </c>
      <c r="W14" t="s">
        <v>133</v>
      </c>
      <c r="X14">
        <v>43299.665972222225</v>
      </c>
      <c r="AB14">
        <v>43444.667361111111</v>
      </c>
      <c r="AC14" t="s">
        <v>93</v>
      </c>
      <c r="AD14" t="s">
        <v>134</v>
      </c>
      <c r="AE14" t="s">
        <v>135</v>
      </c>
      <c r="AF14" t="s">
        <v>136</v>
      </c>
      <c r="AG14" t="s">
        <v>155</v>
      </c>
      <c r="AH14" t="s">
        <v>138</v>
      </c>
      <c r="AI14" t="s">
        <v>156</v>
      </c>
      <c r="AJ14" t="s">
        <v>157</v>
      </c>
      <c r="AK14" t="s">
        <v>141</v>
      </c>
      <c r="AL14" t="s">
        <v>142</v>
      </c>
      <c r="AS14" t="s">
        <v>182</v>
      </c>
      <c r="AT14" t="s">
        <v>162</v>
      </c>
      <c r="AU14" t="s">
        <v>163</v>
      </c>
      <c r="AV14" t="s">
        <v>148</v>
      </c>
      <c r="AW14" t="s">
        <v>164</v>
      </c>
      <c r="AY14">
        <v>290</v>
      </c>
      <c r="AZ14" t="s">
        <v>782</v>
      </c>
      <c r="BA14">
        <v>3</v>
      </c>
      <c r="BB14" t="s">
        <v>761</v>
      </c>
      <c r="BC14" t="s">
        <v>130</v>
      </c>
      <c r="BF14" t="s">
        <v>762</v>
      </c>
      <c r="BG14">
        <v>88.33</v>
      </c>
      <c r="BH14">
        <v>19.260000000000002</v>
      </c>
      <c r="BL14">
        <v>181</v>
      </c>
      <c r="BM14" t="s">
        <v>763</v>
      </c>
      <c r="BN14">
        <v>43410.567025462966</v>
      </c>
      <c r="BR14">
        <v>43453.435567129629</v>
      </c>
      <c r="BS14" t="s">
        <v>764</v>
      </c>
      <c r="BT14" t="s">
        <v>765</v>
      </c>
      <c r="BU14" t="s">
        <v>766</v>
      </c>
      <c r="BV14" t="s">
        <v>767</v>
      </c>
      <c r="BW14" t="s">
        <v>768</v>
      </c>
      <c r="BX14" t="s">
        <v>769</v>
      </c>
      <c r="BY14" t="s">
        <v>2398</v>
      </c>
      <c r="BZ14" t="s">
        <v>770</v>
      </c>
      <c r="CA14" t="s">
        <v>771</v>
      </c>
      <c r="CB14" t="s">
        <v>2399</v>
      </c>
      <c r="CC14" t="s">
        <v>2400</v>
      </c>
      <c r="CD14" t="s">
        <v>2401</v>
      </c>
      <c r="CE14" t="s">
        <v>2402</v>
      </c>
      <c r="CF14" t="s">
        <v>2403</v>
      </c>
      <c r="CG14" t="s">
        <v>2422</v>
      </c>
      <c r="CH14" t="s">
        <v>2423</v>
      </c>
      <c r="CI14" t="s">
        <v>2424</v>
      </c>
      <c r="CJ14" t="s">
        <v>2516</v>
      </c>
      <c r="CK14" t="s">
        <v>2408</v>
      </c>
      <c r="CL14" t="s">
        <v>2517</v>
      </c>
      <c r="CM14" t="s">
        <v>2518</v>
      </c>
      <c r="CN14" t="s">
        <v>2519</v>
      </c>
      <c r="CO14" t="s">
        <v>2433</v>
      </c>
      <c r="CP14" t="s">
        <v>2443</v>
      </c>
      <c r="CQ14" t="s">
        <v>2434</v>
      </c>
      <c r="CR14" t="s">
        <v>2435</v>
      </c>
      <c r="CS14" t="s">
        <v>2520</v>
      </c>
      <c r="CT14" t="s">
        <v>757</v>
      </c>
      <c r="CU14" t="s">
        <v>2469</v>
      </c>
      <c r="CY14">
        <v>4823</v>
      </c>
      <c r="CZ14" t="s">
        <v>965</v>
      </c>
      <c r="DA14">
        <v>3</v>
      </c>
      <c r="DB14" t="s">
        <v>92</v>
      </c>
      <c r="DC14" t="s">
        <v>99</v>
      </c>
      <c r="DD14">
        <v>43321</v>
      </c>
      <c r="DE14">
        <v>43349</v>
      </c>
      <c r="DF14" t="s">
        <v>936</v>
      </c>
      <c r="DG14">
        <v>43.2</v>
      </c>
      <c r="DH14">
        <v>65.42</v>
      </c>
      <c r="DL14" t="s">
        <v>873</v>
      </c>
      <c r="DM14" t="s">
        <v>937</v>
      </c>
      <c r="DN14">
        <v>43291.618750000001</v>
      </c>
      <c r="DO14">
        <v>43321.569444444445</v>
      </c>
      <c r="DP14">
        <v>43321.569444444445</v>
      </c>
      <c r="DR14">
        <v>43321.650694444441</v>
      </c>
      <c r="DS14" t="s">
        <v>93</v>
      </c>
      <c r="DT14" t="s">
        <v>875</v>
      </c>
      <c r="DU14" t="s">
        <v>876</v>
      </c>
      <c r="DV14" t="s">
        <v>877</v>
      </c>
      <c r="DW14" t="s">
        <v>878</v>
      </c>
      <c r="DX14" t="s">
        <v>938</v>
      </c>
      <c r="DY14" t="s">
        <v>923</v>
      </c>
      <c r="DZ14" t="s">
        <v>881</v>
      </c>
      <c r="EA14" t="s">
        <v>882</v>
      </c>
      <c r="EB14" t="s">
        <v>924</v>
      </c>
      <c r="EI14" t="s">
        <v>966</v>
      </c>
      <c r="EJ14" t="s">
        <v>435</v>
      </c>
      <c r="EK14" t="s">
        <v>962</v>
      </c>
      <c r="EL14" t="s">
        <v>888</v>
      </c>
    </row>
    <row r="15" spans="2:154" x14ac:dyDescent="0.25">
      <c r="B15" s="16"/>
      <c r="C15" s="1"/>
      <c r="D15" s="1"/>
      <c r="I15">
        <v>953</v>
      </c>
      <c r="J15">
        <v>0</v>
      </c>
      <c r="K15">
        <v>1</v>
      </c>
      <c r="L15" t="s">
        <v>92</v>
      </c>
      <c r="M15" t="s">
        <v>130</v>
      </c>
      <c r="P15" t="s">
        <v>131</v>
      </c>
      <c r="Q15">
        <v>86.73</v>
      </c>
      <c r="R15">
        <v>28.02</v>
      </c>
      <c r="V15" t="s">
        <v>132</v>
      </c>
      <c r="W15" t="s">
        <v>133</v>
      </c>
      <c r="X15">
        <v>43299.665277777778</v>
      </c>
      <c r="AB15">
        <v>43444.667361111111</v>
      </c>
      <c r="AC15" t="s">
        <v>93</v>
      </c>
      <c r="AD15" t="s">
        <v>134</v>
      </c>
      <c r="AE15" t="s">
        <v>135</v>
      </c>
      <c r="AF15" t="s">
        <v>136</v>
      </c>
      <c r="AG15" t="s">
        <v>155</v>
      </c>
      <c r="AH15" t="s">
        <v>138</v>
      </c>
      <c r="AI15" t="s">
        <v>156</v>
      </c>
      <c r="AJ15" t="s">
        <v>157</v>
      </c>
      <c r="AK15" t="s">
        <v>141</v>
      </c>
      <c r="AL15" t="s">
        <v>183</v>
      </c>
      <c r="AS15" t="s">
        <v>184</v>
      </c>
      <c r="AT15" t="s">
        <v>185</v>
      </c>
      <c r="AU15" t="s">
        <v>146</v>
      </c>
      <c r="AV15" t="s">
        <v>148</v>
      </c>
      <c r="AW15" t="s">
        <v>164</v>
      </c>
      <c r="AY15">
        <v>301</v>
      </c>
      <c r="AZ15" t="s">
        <v>783</v>
      </c>
      <c r="BA15">
        <v>3</v>
      </c>
      <c r="BB15" t="s">
        <v>761</v>
      </c>
      <c r="BC15" t="s">
        <v>130</v>
      </c>
      <c r="BF15" t="s">
        <v>762</v>
      </c>
      <c r="BG15">
        <v>71.86</v>
      </c>
      <c r="BH15">
        <v>19.84</v>
      </c>
      <c r="BL15">
        <v>181</v>
      </c>
      <c r="BM15" t="s">
        <v>763</v>
      </c>
      <c r="BN15">
        <v>43410.567071759258</v>
      </c>
      <c r="BR15">
        <v>43453.435567129629</v>
      </c>
      <c r="BS15" t="s">
        <v>764</v>
      </c>
      <c r="BT15" t="s">
        <v>765</v>
      </c>
      <c r="BU15" t="s">
        <v>766</v>
      </c>
      <c r="BV15" t="s">
        <v>767</v>
      </c>
      <c r="BW15" t="s">
        <v>768</v>
      </c>
      <c r="BX15" t="s">
        <v>769</v>
      </c>
      <c r="BY15" t="s">
        <v>2470</v>
      </c>
      <c r="BZ15" t="s">
        <v>770</v>
      </c>
      <c r="CA15" t="s">
        <v>771</v>
      </c>
      <c r="CB15" t="s">
        <v>2399</v>
      </c>
      <c r="CC15" t="s">
        <v>2400</v>
      </c>
      <c r="CD15" t="s">
        <v>2401</v>
      </c>
      <c r="CE15" t="s">
        <v>2402</v>
      </c>
      <c r="CF15" t="s">
        <v>2403</v>
      </c>
      <c r="CG15" t="s">
        <v>2422</v>
      </c>
      <c r="CH15" t="s">
        <v>2423</v>
      </c>
      <c r="CI15" t="s">
        <v>2450</v>
      </c>
      <c r="CJ15" t="s">
        <v>2521</v>
      </c>
      <c r="CK15" t="s">
        <v>2408</v>
      </c>
      <c r="CL15" t="s">
        <v>2522</v>
      </c>
      <c r="CM15" t="s">
        <v>2523</v>
      </c>
      <c r="CN15" t="s">
        <v>2437</v>
      </c>
      <c r="CO15" t="s">
        <v>2524</v>
      </c>
      <c r="CP15" t="s">
        <v>2469</v>
      </c>
      <c r="CQ15" t="s">
        <v>2525</v>
      </c>
      <c r="CR15" t="s">
        <v>2435</v>
      </c>
      <c r="CS15" t="s">
        <v>2526</v>
      </c>
      <c r="CT15" t="s">
        <v>757</v>
      </c>
      <c r="CU15" t="s">
        <v>2459</v>
      </c>
      <c r="CV15" t="s">
        <v>2469</v>
      </c>
      <c r="CY15">
        <v>4732</v>
      </c>
      <c r="CZ15" t="s">
        <v>967</v>
      </c>
      <c r="DA15">
        <v>3</v>
      </c>
      <c r="DB15" t="s">
        <v>92</v>
      </c>
      <c r="DC15" t="s">
        <v>99</v>
      </c>
      <c r="DF15" t="s">
        <v>872</v>
      </c>
      <c r="DG15">
        <v>25.22</v>
      </c>
      <c r="DH15">
        <v>27.98</v>
      </c>
      <c r="DL15" t="s">
        <v>873</v>
      </c>
      <c r="DM15" t="s">
        <v>874</v>
      </c>
      <c r="DN15">
        <v>43291.501388888886</v>
      </c>
      <c r="DO15">
        <v>43410.705555555556</v>
      </c>
      <c r="DP15">
        <v>43410.705555555556</v>
      </c>
      <c r="DR15">
        <v>43410.705555555556</v>
      </c>
      <c r="DS15" t="s">
        <v>93</v>
      </c>
      <c r="DT15" t="s">
        <v>875</v>
      </c>
      <c r="DU15" t="s">
        <v>876</v>
      </c>
      <c r="DV15" t="s">
        <v>968</v>
      </c>
      <c r="DW15" t="s">
        <v>969</v>
      </c>
      <c r="DX15" t="s">
        <v>970</v>
      </c>
      <c r="DY15" t="s">
        <v>951</v>
      </c>
      <c r="DZ15" t="s">
        <v>952</v>
      </c>
      <c r="EA15" t="s">
        <v>882</v>
      </c>
      <c r="EB15" t="s">
        <v>924</v>
      </c>
      <c r="EI15" t="s">
        <v>971</v>
      </c>
      <c r="EJ15" t="s">
        <v>972</v>
      </c>
      <c r="EK15" t="s">
        <v>973</v>
      </c>
      <c r="EL15" t="s">
        <v>974</v>
      </c>
      <c r="EM15" t="s">
        <v>160</v>
      </c>
      <c r="EN15" t="s">
        <v>888</v>
      </c>
      <c r="EO15" t="s">
        <v>975</v>
      </c>
      <c r="EP15" t="s">
        <v>976</v>
      </c>
      <c r="EQ15" t="s">
        <v>248</v>
      </c>
      <c r="ER15" t="s">
        <v>150</v>
      </c>
      <c r="ES15" t="s">
        <v>944</v>
      </c>
      <c r="ET15" t="s">
        <v>946</v>
      </c>
      <c r="EU15" t="s">
        <v>977</v>
      </c>
      <c r="EV15" t="s">
        <v>978</v>
      </c>
      <c r="EW15" t="s">
        <v>979</v>
      </c>
      <c r="EX15" t="s">
        <v>980</v>
      </c>
    </row>
    <row r="16" spans="2:154" x14ac:dyDescent="0.25">
      <c r="B16" s="16"/>
      <c r="C16" s="1"/>
      <c r="D16" s="1"/>
      <c r="I16">
        <v>982</v>
      </c>
      <c r="J16">
        <v>0</v>
      </c>
      <c r="K16">
        <v>1</v>
      </c>
      <c r="L16" t="s">
        <v>92</v>
      </c>
      <c r="M16" t="s">
        <v>130</v>
      </c>
      <c r="P16" t="s">
        <v>131</v>
      </c>
      <c r="Q16">
        <v>85.69</v>
      </c>
      <c r="R16">
        <v>19.54</v>
      </c>
      <c r="V16" t="s">
        <v>132</v>
      </c>
      <c r="W16" t="s">
        <v>133</v>
      </c>
      <c r="X16">
        <v>43299.665972222225</v>
      </c>
      <c r="AB16">
        <v>43444.667361111111</v>
      </c>
      <c r="AC16" t="s">
        <v>93</v>
      </c>
      <c r="AD16" t="s">
        <v>134</v>
      </c>
      <c r="AE16" t="s">
        <v>135</v>
      </c>
      <c r="AF16" t="s">
        <v>136</v>
      </c>
      <c r="AG16" t="s">
        <v>155</v>
      </c>
      <c r="AH16" t="s">
        <v>138</v>
      </c>
      <c r="AI16" t="s">
        <v>156</v>
      </c>
      <c r="AJ16" t="s">
        <v>157</v>
      </c>
      <c r="AK16" t="s">
        <v>141</v>
      </c>
      <c r="AL16" t="s">
        <v>142</v>
      </c>
      <c r="AS16" t="s">
        <v>186</v>
      </c>
      <c r="AT16" t="s">
        <v>162</v>
      </c>
      <c r="AU16" t="s">
        <v>163</v>
      </c>
      <c r="AV16" t="s">
        <v>148</v>
      </c>
      <c r="AW16" t="s">
        <v>164</v>
      </c>
      <c r="AY16">
        <v>305</v>
      </c>
      <c r="AZ16" t="s">
        <v>784</v>
      </c>
      <c r="BA16">
        <v>3</v>
      </c>
      <c r="BB16" t="s">
        <v>761</v>
      </c>
      <c r="BC16" t="s">
        <v>130</v>
      </c>
      <c r="BF16" t="s">
        <v>762</v>
      </c>
      <c r="BG16">
        <v>78.290000000000006</v>
      </c>
      <c r="BH16">
        <v>15.68</v>
      </c>
      <c r="BL16">
        <v>181</v>
      </c>
      <c r="BM16" t="s">
        <v>763</v>
      </c>
      <c r="BN16">
        <v>43410.567094907405</v>
      </c>
      <c r="BR16">
        <v>43453.435312499998</v>
      </c>
      <c r="BS16" t="s">
        <v>764</v>
      </c>
      <c r="BT16" t="s">
        <v>765</v>
      </c>
      <c r="BU16" t="s">
        <v>766</v>
      </c>
      <c r="BV16" t="s">
        <v>767</v>
      </c>
      <c r="BW16" t="s">
        <v>768</v>
      </c>
      <c r="BX16" t="s">
        <v>769</v>
      </c>
      <c r="BY16" t="s">
        <v>2398</v>
      </c>
      <c r="BZ16" t="s">
        <v>770</v>
      </c>
      <c r="CA16" t="s">
        <v>771</v>
      </c>
      <c r="CB16" t="s">
        <v>2399</v>
      </c>
      <c r="CC16" t="s">
        <v>2400</v>
      </c>
      <c r="CD16" t="s">
        <v>2401</v>
      </c>
      <c r="CE16" t="s">
        <v>2402</v>
      </c>
      <c r="CF16" t="s">
        <v>2403</v>
      </c>
      <c r="CG16" t="s">
        <v>2422</v>
      </c>
      <c r="CH16" t="s">
        <v>2527</v>
      </c>
      <c r="CI16" t="s">
        <v>2450</v>
      </c>
      <c r="CJ16" t="s">
        <v>2528</v>
      </c>
      <c r="CK16" t="s">
        <v>2408</v>
      </c>
      <c r="CL16" t="s">
        <v>2529</v>
      </c>
      <c r="CM16" t="s">
        <v>2530</v>
      </c>
      <c r="CN16" t="s">
        <v>2531</v>
      </c>
      <c r="CO16" t="s">
        <v>2532</v>
      </c>
      <c r="CP16" t="s">
        <v>2434</v>
      </c>
      <c r="CQ16" t="s">
        <v>2533</v>
      </c>
      <c r="CR16" t="s">
        <v>2443</v>
      </c>
      <c r="CS16" t="s">
        <v>2435</v>
      </c>
      <c r="CT16" t="s">
        <v>2534</v>
      </c>
      <c r="CU16" t="s">
        <v>2535</v>
      </c>
      <c r="CV16" t="s">
        <v>2536</v>
      </c>
      <c r="CW16" t="s">
        <v>2537</v>
      </c>
      <c r="CX16" t="s">
        <v>757</v>
      </c>
      <c r="CY16">
        <v>4728</v>
      </c>
      <c r="CZ16" t="s">
        <v>981</v>
      </c>
      <c r="DA16">
        <v>3</v>
      </c>
      <c r="DB16" t="s">
        <v>92</v>
      </c>
      <c r="DC16" t="s">
        <v>99</v>
      </c>
      <c r="DF16" t="s">
        <v>872</v>
      </c>
      <c r="DG16">
        <v>21.85</v>
      </c>
      <c r="DH16">
        <v>31.25</v>
      </c>
      <c r="DL16" t="s">
        <v>873</v>
      </c>
      <c r="DM16" t="s">
        <v>874</v>
      </c>
      <c r="DN16">
        <v>43291.500694444447</v>
      </c>
      <c r="DO16">
        <v>43410.705555555556</v>
      </c>
      <c r="DP16">
        <v>43410.705555555556</v>
      </c>
      <c r="DR16">
        <v>43410.705555555556</v>
      </c>
      <c r="DS16" t="s">
        <v>93</v>
      </c>
      <c r="DT16" t="s">
        <v>875</v>
      </c>
      <c r="DU16" t="s">
        <v>876</v>
      </c>
      <c r="DV16" t="s">
        <v>877</v>
      </c>
      <c r="DW16" t="s">
        <v>969</v>
      </c>
      <c r="DX16" t="s">
        <v>938</v>
      </c>
      <c r="DY16" t="s">
        <v>951</v>
      </c>
      <c r="DZ16" t="s">
        <v>952</v>
      </c>
      <c r="EA16" t="s">
        <v>882</v>
      </c>
      <c r="EB16" t="s">
        <v>924</v>
      </c>
      <c r="EI16" t="s">
        <v>982</v>
      </c>
      <c r="EJ16" t="s">
        <v>983</v>
      </c>
      <c r="EK16" t="s">
        <v>984</v>
      </c>
      <c r="EL16" t="s">
        <v>985</v>
      </c>
      <c r="EM16" t="s">
        <v>146</v>
      </c>
      <c r="EN16" t="s">
        <v>147</v>
      </c>
      <c r="EO16" t="s">
        <v>888</v>
      </c>
      <c r="EP16" t="s">
        <v>975</v>
      </c>
      <c r="EQ16" t="s">
        <v>986</v>
      </c>
      <c r="ER16" t="s">
        <v>248</v>
      </c>
      <c r="ES16" t="s">
        <v>150</v>
      </c>
      <c r="ET16" t="s">
        <v>944</v>
      </c>
      <c r="EU16" t="s">
        <v>946</v>
      </c>
      <c r="EV16" t="s">
        <v>987</v>
      </c>
      <c r="EW16" t="s">
        <v>988</v>
      </c>
      <c r="EX16" t="s">
        <v>430</v>
      </c>
    </row>
    <row r="17" spans="2:154" x14ac:dyDescent="0.25">
      <c r="B17" s="16"/>
      <c r="C17" s="1"/>
      <c r="D17" s="1"/>
      <c r="I17">
        <v>992</v>
      </c>
      <c r="J17" t="s">
        <v>187</v>
      </c>
      <c r="K17">
        <v>1</v>
      </c>
      <c r="L17" t="s">
        <v>92</v>
      </c>
      <c r="M17" t="s">
        <v>130</v>
      </c>
      <c r="P17" t="s">
        <v>188</v>
      </c>
      <c r="Q17">
        <v>23.54</v>
      </c>
      <c r="R17">
        <v>73.66</v>
      </c>
      <c r="V17" t="s">
        <v>132</v>
      </c>
      <c r="W17" t="s">
        <v>189</v>
      </c>
      <c r="X17">
        <v>43299.680555555555</v>
      </c>
      <c r="AB17">
        <v>43444.667361111111</v>
      </c>
      <c r="AC17" t="s">
        <v>93</v>
      </c>
      <c r="AD17" t="s">
        <v>134</v>
      </c>
      <c r="AE17" t="s">
        <v>135</v>
      </c>
      <c r="AF17" t="s">
        <v>190</v>
      </c>
      <c r="AG17" t="s">
        <v>191</v>
      </c>
      <c r="AH17" t="s">
        <v>138</v>
      </c>
      <c r="AI17" t="s">
        <v>169</v>
      </c>
      <c r="AJ17" t="s">
        <v>170</v>
      </c>
      <c r="AK17" t="s">
        <v>141</v>
      </c>
      <c r="AL17" t="s">
        <v>142</v>
      </c>
      <c r="AS17" t="s">
        <v>192</v>
      </c>
      <c r="AT17" t="s">
        <v>193</v>
      </c>
      <c r="AU17" t="s">
        <v>194</v>
      </c>
      <c r="AV17" t="s">
        <v>173</v>
      </c>
      <c r="AW17" t="s">
        <v>195</v>
      </c>
      <c r="AY17">
        <v>292</v>
      </c>
      <c r="AZ17" t="s">
        <v>785</v>
      </c>
      <c r="BA17">
        <v>3</v>
      </c>
      <c r="BB17" t="s">
        <v>761</v>
      </c>
      <c r="BC17" t="s">
        <v>130</v>
      </c>
      <c r="BF17" t="s">
        <v>762</v>
      </c>
      <c r="BG17">
        <v>68.010000000000005</v>
      </c>
      <c r="BH17">
        <v>39.520000000000003</v>
      </c>
      <c r="BL17">
        <v>181</v>
      </c>
      <c r="BM17" t="s">
        <v>763</v>
      </c>
      <c r="BN17">
        <v>43410.567037037035</v>
      </c>
      <c r="BR17">
        <v>43453.435567129629</v>
      </c>
      <c r="BS17" t="s">
        <v>764</v>
      </c>
      <c r="BT17" t="s">
        <v>765</v>
      </c>
      <c r="BU17" t="s">
        <v>766</v>
      </c>
      <c r="BV17" t="s">
        <v>767</v>
      </c>
      <c r="BW17" t="s">
        <v>768</v>
      </c>
      <c r="BX17" t="s">
        <v>769</v>
      </c>
      <c r="BY17" t="s">
        <v>2398</v>
      </c>
      <c r="BZ17" t="s">
        <v>770</v>
      </c>
      <c r="CA17" t="s">
        <v>771</v>
      </c>
      <c r="CB17" t="s">
        <v>2399</v>
      </c>
      <c r="CC17" t="s">
        <v>2400</v>
      </c>
      <c r="CD17" t="s">
        <v>2401</v>
      </c>
      <c r="CE17" t="s">
        <v>2402</v>
      </c>
      <c r="CF17" t="s">
        <v>2403</v>
      </c>
      <c r="CG17" t="s">
        <v>2422</v>
      </c>
      <c r="CH17" t="s">
        <v>2423</v>
      </c>
      <c r="CI17" t="s">
        <v>2450</v>
      </c>
      <c r="CJ17" t="s">
        <v>2538</v>
      </c>
      <c r="CK17" t="s">
        <v>2408</v>
      </c>
      <c r="CL17" t="s">
        <v>2539</v>
      </c>
      <c r="CM17" t="s">
        <v>2540</v>
      </c>
      <c r="CN17" t="s">
        <v>2541</v>
      </c>
      <c r="CO17" t="s">
        <v>2542</v>
      </c>
      <c r="CP17" t="s">
        <v>2543</v>
      </c>
      <c r="CQ17" t="s">
        <v>2432</v>
      </c>
      <c r="CR17" t="s">
        <v>2443</v>
      </c>
      <c r="CS17" t="s">
        <v>2434</v>
      </c>
      <c r="CT17" t="s">
        <v>2435</v>
      </c>
      <c r="CU17" t="s">
        <v>2544</v>
      </c>
      <c r="CV17" t="s">
        <v>757</v>
      </c>
      <c r="CW17" t="s">
        <v>2469</v>
      </c>
      <c r="CY17">
        <v>4819</v>
      </c>
      <c r="CZ17" t="s">
        <v>989</v>
      </c>
      <c r="DA17">
        <v>1</v>
      </c>
      <c r="DB17" t="s">
        <v>92</v>
      </c>
      <c r="DC17" t="s">
        <v>99</v>
      </c>
      <c r="DD17">
        <v>43321</v>
      </c>
      <c r="DE17">
        <v>43349</v>
      </c>
      <c r="DF17" t="s">
        <v>936</v>
      </c>
      <c r="DG17">
        <v>37.049999999999997</v>
      </c>
      <c r="DH17">
        <v>92.02</v>
      </c>
      <c r="DL17" t="s">
        <v>873</v>
      </c>
      <c r="DM17" t="s">
        <v>937</v>
      </c>
      <c r="DN17">
        <v>43291.618750000001</v>
      </c>
      <c r="DO17">
        <v>43389.63958333333</v>
      </c>
      <c r="DP17">
        <v>43390.486111111109</v>
      </c>
      <c r="DR17">
        <v>43390.486111111109</v>
      </c>
      <c r="DS17" t="s">
        <v>93</v>
      </c>
      <c r="DT17" t="s">
        <v>875</v>
      </c>
      <c r="DU17" t="s">
        <v>876</v>
      </c>
      <c r="DV17" t="s">
        <v>877</v>
      </c>
      <c r="DW17" t="s">
        <v>878</v>
      </c>
      <c r="DX17" t="s">
        <v>938</v>
      </c>
      <c r="DY17" t="s">
        <v>923</v>
      </c>
      <c r="DZ17" t="s">
        <v>881</v>
      </c>
      <c r="EA17" t="s">
        <v>939</v>
      </c>
      <c r="EB17" t="s">
        <v>924</v>
      </c>
      <c r="EI17" t="s">
        <v>990</v>
      </c>
      <c r="EJ17" t="s">
        <v>991</v>
      </c>
      <c r="EK17" t="s">
        <v>992</v>
      </c>
      <c r="EL17" t="s">
        <v>146</v>
      </c>
      <c r="EM17" t="s">
        <v>888</v>
      </c>
      <c r="EN17" t="s">
        <v>150</v>
      </c>
      <c r="EO17" t="s">
        <v>993</v>
      </c>
      <c r="EP17" t="s">
        <v>944</v>
      </c>
      <c r="EQ17" t="s">
        <v>946</v>
      </c>
      <c r="ER17" t="s">
        <v>430</v>
      </c>
    </row>
    <row r="18" spans="2:154" x14ac:dyDescent="0.25">
      <c r="I18">
        <v>1005</v>
      </c>
      <c r="J18">
        <v>0</v>
      </c>
      <c r="K18">
        <v>1</v>
      </c>
      <c r="L18" t="s">
        <v>92</v>
      </c>
      <c r="M18" t="s">
        <v>130</v>
      </c>
      <c r="P18" t="s">
        <v>188</v>
      </c>
      <c r="Q18">
        <v>24.5</v>
      </c>
      <c r="R18">
        <v>75.290000000000006</v>
      </c>
      <c r="V18" t="s">
        <v>132</v>
      </c>
      <c r="W18" t="s">
        <v>189</v>
      </c>
      <c r="X18">
        <v>43299.680555555555</v>
      </c>
      <c r="AB18">
        <v>43444.667361111111</v>
      </c>
      <c r="AC18" t="s">
        <v>93</v>
      </c>
      <c r="AD18" t="s">
        <v>134</v>
      </c>
      <c r="AE18" t="s">
        <v>135</v>
      </c>
      <c r="AF18" t="s">
        <v>136</v>
      </c>
      <c r="AG18" t="s">
        <v>155</v>
      </c>
      <c r="AH18" t="s">
        <v>138</v>
      </c>
      <c r="AI18" t="s">
        <v>156</v>
      </c>
      <c r="AJ18" t="s">
        <v>157</v>
      </c>
      <c r="AK18" t="s">
        <v>141</v>
      </c>
      <c r="AL18" t="s">
        <v>142</v>
      </c>
      <c r="AS18" t="s">
        <v>198</v>
      </c>
      <c r="AT18" t="s">
        <v>199</v>
      </c>
      <c r="AU18" t="s">
        <v>200</v>
      </c>
      <c r="AV18" t="s">
        <v>173</v>
      </c>
      <c r="AW18" t="s">
        <v>160</v>
      </c>
      <c r="AY18">
        <v>293</v>
      </c>
      <c r="AZ18" t="s">
        <v>786</v>
      </c>
      <c r="BA18">
        <v>3</v>
      </c>
      <c r="BB18" t="s">
        <v>761</v>
      </c>
      <c r="BC18" t="s">
        <v>130</v>
      </c>
      <c r="BF18" t="s">
        <v>762</v>
      </c>
      <c r="BG18">
        <v>18.760000000000002</v>
      </c>
      <c r="BH18">
        <v>54.58</v>
      </c>
      <c r="BL18">
        <v>181</v>
      </c>
      <c r="BM18" t="s">
        <v>763</v>
      </c>
      <c r="BN18">
        <v>43410.567037037035</v>
      </c>
      <c r="BR18">
        <v>43453.435567129629</v>
      </c>
      <c r="BS18" t="s">
        <v>764</v>
      </c>
      <c r="BT18" t="s">
        <v>765</v>
      </c>
      <c r="BU18" t="s">
        <v>766</v>
      </c>
      <c r="BV18" t="s">
        <v>767</v>
      </c>
      <c r="BW18" t="s">
        <v>768</v>
      </c>
      <c r="BX18" t="s">
        <v>769</v>
      </c>
      <c r="BY18" t="s">
        <v>2398</v>
      </c>
      <c r="BZ18" t="s">
        <v>770</v>
      </c>
      <c r="CA18" t="s">
        <v>771</v>
      </c>
      <c r="CB18" t="s">
        <v>2399</v>
      </c>
      <c r="CC18" t="s">
        <v>2545</v>
      </c>
      <c r="CD18" t="s">
        <v>2401</v>
      </c>
      <c r="CE18" t="s">
        <v>2402</v>
      </c>
      <c r="CF18" t="s">
        <v>2403</v>
      </c>
      <c r="CG18" t="s">
        <v>2422</v>
      </c>
      <c r="CH18" t="s">
        <v>2423</v>
      </c>
      <c r="CI18" t="s">
        <v>2450</v>
      </c>
      <c r="CJ18" t="s">
        <v>2546</v>
      </c>
      <c r="CK18" t="s">
        <v>2408</v>
      </c>
      <c r="CL18" t="s">
        <v>2547</v>
      </c>
      <c r="CM18" t="s">
        <v>2548</v>
      </c>
      <c r="CN18" t="s">
        <v>2549</v>
      </c>
      <c r="CO18" t="s">
        <v>2550</v>
      </c>
      <c r="CP18" t="s">
        <v>2551</v>
      </c>
      <c r="CQ18" t="s">
        <v>2552</v>
      </c>
      <c r="CR18" t="s">
        <v>2432</v>
      </c>
      <c r="CS18" t="s">
        <v>2553</v>
      </c>
      <c r="CT18" t="s">
        <v>2434</v>
      </c>
      <c r="CU18" t="s">
        <v>2554</v>
      </c>
      <c r="CV18" t="s">
        <v>2435</v>
      </c>
      <c r="CW18" t="s">
        <v>2555</v>
      </c>
      <c r="CX18" t="s">
        <v>2556</v>
      </c>
      <c r="CY18">
        <v>4729</v>
      </c>
      <c r="CZ18" t="s">
        <v>994</v>
      </c>
      <c r="DA18">
        <v>3</v>
      </c>
      <c r="DB18" t="s">
        <v>92</v>
      </c>
      <c r="DC18" t="s">
        <v>99</v>
      </c>
      <c r="DF18" t="s">
        <v>872</v>
      </c>
      <c r="DG18">
        <v>22.69</v>
      </c>
      <c r="DH18">
        <v>30.24</v>
      </c>
      <c r="DL18" t="s">
        <v>873</v>
      </c>
      <c r="DM18" t="s">
        <v>874</v>
      </c>
      <c r="DN18">
        <v>43291.500694444447</v>
      </c>
      <c r="DO18">
        <v>43410.704861111109</v>
      </c>
      <c r="DP18">
        <v>43410.704861111109</v>
      </c>
      <c r="DR18">
        <v>43410.704861111109</v>
      </c>
      <c r="DS18" t="s">
        <v>93</v>
      </c>
      <c r="DT18" t="s">
        <v>875</v>
      </c>
      <c r="DU18" t="s">
        <v>876</v>
      </c>
      <c r="DV18" t="s">
        <v>877</v>
      </c>
      <c r="DW18" t="s">
        <v>878</v>
      </c>
      <c r="DX18" t="s">
        <v>938</v>
      </c>
      <c r="DY18" t="s">
        <v>923</v>
      </c>
      <c r="DZ18" t="s">
        <v>881</v>
      </c>
      <c r="EA18" t="s">
        <v>882</v>
      </c>
      <c r="EB18" t="s">
        <v>924</v>
      </c>
      <c r="EI18" t="s">
        <v>995</v>
      </c>
      <c r="EJ18" t="s">
        <v>996</v>
      </c>
      <c r="EK18" t="s">
        <v>962</v>
      </c>
      <c r="EL18" t="s">
        <v>888</v>
      </c>
      <c r="EM18" t="s">
        <v>250</v>
      </c>
      <c r="EN18" t="s">
        <v>430</v>
      </c>
    </row>
    <row r="19" spans="2:154" x14ac:dyDescent="0.25">
      <c r="I19">
        <v>972</v>
      </c>
      <c r="J19">
        <v>0</v>
      </c>
      <c r="K19">
        <v>1</v>
      </c>
      <c r="L19" t="s">
        <v>92</v>
      </c>
      <c r="M19" t="s">
        <v>130</v>
      </c>
      <c r="P19" t="s">
        <v>131</v>
      </c>
      <c r="Q19">
        <v>82.95</v>
      </c>
      <c r="R19">
        <v>33.67</v>
      </c>
      <c r="V19" t="s">
        <v>132</v>
      </c>
      <c r="W19" t="s">
        <v>133</v>
      </c>
      <c r="X19">
        <v>43299.665972222225</v>
      </c>
      <c r="AB19">
        <v>43444.667361111111</v>
      </c>
      <c r="AC19" t="s">
        <v>93</v>
      </c>
      <c r="AD19" t="s">
        <v>134</v>
      </c>
      <c r="AE19" t="s">
        <v>135</v>
      </c>
      <c r="AF19" t="s">
        <v>136</v>
      </c>
      <c r="AG19" t="s">
        <v>155</v>
      </c>
      <c r="AH19" t="s">
        <v>138</v>
      </c>
      <c r="AI19" t="s">
        <v>156</v>
      </c>
      <c r="AJ19" t="s">
        <v>157</v>
      </c>
      <c r="AK19" t="s">
        <v>141</v>
      </c>
      <c r="AL19" t="s">
        <v>142</v>
      </c>
      <c r="AS19" t="s">
        <v>203</v>
      </c>
      <c r="AT19" t="s">
        <v>162</v>
      </c>
      <c r="AU19" t="s">
        <v>163</v>
      </c>
      <c r="AV19" t="s">
        <v>148</v>
      </c>
      <c r="AW19" t="s">
        <v>164</v>
      </c>
      <c r="AY19">
        <v>302</v>
      </c>
      <c r="AZ19" t="s">
        <v>787</v>
      </c>
      <c r="BA19">
        <v>3</v>
      </c>
      <c r="BB19" t="s">
        <v>761</v>
      </c>
      <c r="BC19" t="s">
        <v>130</v>
      </c>
      <c r="BF19" t="s">
        <v>762</v>
      </c>
      <c r="BG19">
        <v>74.08</v>
      </c>
      <c r="BH19">
        <v>18.010000000000002</v>
      </c>
      <c r="BL19">
        <v>181</v>
      </c>
      <c r="BM19" t="s">
        <v>763</v>
      </c>
      <c r="BN19">
        <v>43410.567083333335</v>
      </c>
      <c r="BR19">
        <v>43453.435567129629</v>
      </c>
      <c r="BS19" t="s">
        <v>764</v>
      </c>
      <c r="BT19" t="s">
        <v>765</v>
      </c>
      <c r="BU19" t="s">
        <v>766</v>
      </c>
      <c r="BV19" t="s">
        <v>767</v>
      </c>
      <c r="BW19" t="s">
        <v>768</v>
      </c>
      <c r="BX19" t="s">
        <v>769</v>
      </c>
      <c r="BY19" t="s">
        <v>2398</v>
      </c>
      <c r="BZ19" t="s">
        <v>770</v>
      </c>
      <c r="CA19" t="s">
        <v>771</v>
      </c>
      <c r="CB19" t="s">
        <v>2399</v>
      </c>
      <c r="CC19" t="s">
        <v>2400</v>
      </c>
      <c r="CD19" t="s">
        <v>2401</v>
      </c>
      <c r="CE19" t="s">
        <v>2402</v>
      </c>
      <c r="CF19" t="s">
        <v>2403</v>
      </c>
      <c r="CG19" t="s">
        <v>2422</v>
      </c>
      <c r="CH19" t="s">
        <v>2423</v>
      </c>
      <c r="CI19" t="s">
        <v>2450</v>
      </c>
      <c r="CJ19" t="s">
        <v>2557</v>
      </c>
      <c r="CK19" t="s">
        <v>2408</v>
      </c>
      <c r="CL19" t="s">
        <v>2558</v>
      </c>
      <c r="CM19" t="s">
        <v>2559</v>
      </c>
      <c r="CN19" t="s">
        <v>2560</v>
      </c>
      <c r="CO19" t="s">
        <v>2561</v>
      </c>
      <c r="CP19" t="s">
        <v>2432</v>
      </c>
      <c r="CQ19" t="s">
        <v>2466</v>
      </c>
      <c r="CR19" t="s">
        <v>2443</v>
      </c>
      <c r="CS19" t="s">
        <v>2434</v>
      </c>
      <c r="CT19" t="s">
        <v>2435</v>
      </c>
      <c r="CU19" t="s">
        <v>2562</v>
      </c>
      <c r="CV19" t="s">
        <v>2447</v>
      </c>
      <c r="CW19" t="s">
        <v>2563</v>
      </c>
      <c r="CX19" t="s">
        <v>2564</v>
      </c>
      <c r="CY19">
        <v>5011</v>
      </c>
      <c r="CZ19" t="s">
        <v>997</v>
      </c>
      <c r="DA19">
        <v>3</v>
      </c>
      <c r="DB19" t="s">
        <v>92</v>
      </c>
      <c r="DC19" t="s">
        <v>998</v>
      </c>
      <c r="DF19" t="s">
        <v>897</v>
      </c>
      <c r="DG19">
        <v>24.55</v>
      </c>
      <c r="DH19">
        <v>46.9</v>
      </c>
      <c r="DL19" t="s">
        <v>873</v>
      </c>
      <c r="DM19" t="s">
        <v>898</v>
      </c>
      <c r="DN19">
        <v>43315.367361111108</v>
      </c>
      <c r="DR19">
        <v>43426.609027777777</v>
      </c>
      <c r="DS19" t="s">
        <v>93</v>
      </c>
      <c r="DT19" t="s">
        <v>899</v>
      </c>
      <c r="DU19" t="s">
        <v>900</v>
      </c>
      <c r="DV19" t="s">
        <v>901</v>
      </c>
      <c r="DW19" t="s">
        <v>999</v>
      </c>
      <c r="DX19" t="s">
        <v>903</v>
      </c>
      <c r="DY19" t="s">
        <v>904</v>
      </c>
      <c r="DZ19" t="s">
        <v>905</v>
      </c>
      <c r="EA19" t="s">
        <v>906</v>
      </c>
      <c r="EB19" t="s">
        <v>1000</v>
      </c>
      <c r="EI19" t="s">
        <v>1001</v>
      </c>
      <c r="EJ19" t="s">
        <v>248</v>
      </c>
      <c r="EK19" t="s">
        <v>888</v>
      </c>
      <c r="EL19" t="s">
        <v>150</v>
      </c>
      <c r="EM19" t="s">
        <v>1002</v>
      </c>
      <c r="EN19" t="s">
        <v>1003</v>
      </c>
      <c r="EO19" t="s">
        <v>1004</v>
      </c>
      <c r="EP19" t="s">
        <v>1005</v>
      </c>
      <c r="EQ19" t="s">
        <v>893</v>
      </c>
      <c r="ER19" t="s">
        <v>894</v>
      </c>
      <c r="ES19" t="s">
        <v>913</v>
      </c>
      <c r="ET19" t="s">
        <v>1006</v>
      </c>
    </row>
    <row r="20" spans="2:154" x14ac:dyDescent="0.25">
      <c r="B20" s="16"/>
      <c r="C20" s="1"/>
      <c r="D20" s="1"/>
      <c r="I20">
        <v>951</v>
      </c>
      <c r="J20">
        <v>0</v>
      </c>
      <c r="K20">
        <v>1</v>
      </c>
      <c r="L20" t="s">
        <v>92</v>
      </c>
      <c r="M20" t="s">
        <v>130</v>
      </c>
      <c r="P20" t="s">
        <v>131</v>
      </c>
      <c r="Q20">
        <v>87.06</v>
      </c>
      <c r="R20">
        <v>27.12</v>
      </c>
      <c r="V20" t="s">
        <v>132</v>
      </c>
      <c r="W20" t="s">
        <v>133</v>
      </c>
      <c r="X20">
        <v>43299.665277777778</v>
      </c>
      <c r="AB20">
        <v>43444.667361111111</v>
      </c>
      <c r="AC20" t="s">
        <v>93</v>
      </c>
      <c r="AD20" t="s">
        <v>134</v>
      </c>
      <c r="AE20" t="s">
        <v>135</v>
      </c>
      <c r="AF20" t="s">
        <v>136</v>
      </c>
      <c r="AG20" t="s">
        <v>155</v>
      </c>
      <c r="AH20" t="s">
        <v>138</v>
      </c>
      <c r="AI20" t="s">
        <v>156</v>
      </c>
      <c r="AJ20" t="s">
        <v>157</v>
      </c>
      <c r="AK20" t="s">
        <v>141</v>
      </c>
      <c r="AL20" t="s">
        <v>142</v>
      </c>
      <c r="AS20" t="s">
        <v>204</v>
      </c>
      <c r="AT20" t="s">
        <v>162</v>
      </c>
      <c r="AU20" t="s">
        <v>163</v>
      </c>
      <c r="AV20" t="s">
        <v>148</v>
      </c>
      <c r="AW20" t="s">
        <v>164</v>
      </c>
      <c r="AY20">
        <v>298</v>
      </c>
      <c r="AZ20" t="s">
        <v>788</v>
      </c>
      <c r="BA20">
        <v>3</v>
      </c>
      <c r="BB20" t="s">
        <v>761</v>
      </c>
      <c r="BC20" t="s">
        <v>130</v>
      </c>
      <c r="BF20" t="s">
        <v>762</v>
      </c>
      <c r="BG20">
        <v>34.159999999999997</v>
      </c>
      <c r="BH20">
        <v>41.93</v>
      </c>
      <c r="BL20">
        <v>181</v>
      </c>
      <c r="BM20" t="s">
        <v>763</v>
      </c>
      <c r="BN20">
        <v>43410.567060185182</v>
      </c>
      <c r="BR20">
        <v>43453.435567129629</v>
      </c>
      <c r="BS20" t="s">
        <v>764</v>
      </c>
      <c r="BT20" t="s">
        <v>765</v>
      </c>
      <c r="BU20" t="s">
        <v>766</v>
      </c>
      <c r="BV20" t="s">
        <v>767</v>
      </c>
      <c r="BW20" t="s">
        <v>768</v>
      </c>
      <c r="BX20" t="s">
        <v>769</v>
      </c>
      <c r="BY20" t="s">
        <v>2398</v>
      </c>
      <c r="BZ20" t="s">
        <v>770</v>
      </c>
      <c r="CA20" t="s">
        <v>771</v>
      </c>
      <c r="CB20" t="s">
        <v>2399</v>
      </c>
      <c r="CC20" t="s">
        <v>2400</v>
      </c>
      <c r="CD20" t="s">
        <v>2401</v>
      </c>
      <c r="CE20" t="s">
        <v>2402</v>
      </c>
      <c r="CF20" t="s">
        <v>2403</v>
      </c>
      <c r="CG20" t="s">
        <v>2422</v>
      </c>
      <c r="CH20" t="s">
        <v>2423</v>
      </c>
      <c r="CI20" t="s">
        <v>2450</v>
      </c>
      <c r="CJ20" t="s">
        <v>2565</v>
      </c>
      <c r="CK20" t="s">
        <v>2408</v>
      </c>
      <c r="CL20" t="s">
        <v>2566</v>
      </c>
      <c r="CM20" t="s">
        <v>2567</v>
      </c>
      <c r="CN20" t="s">
        <v>2568</v>
      </c>
      <c r="CO20" t="s">
        <v>2569</v>
      </c>
      <c r="CP20" t="s">
        <v>2434</v>
      </c>
      <c r="CQ20" t="s">
        <v>2432</v>
      </c>
      <c r="CR20" t="s">
        <v>2443</v>
      </c>
      <c r="CS20" t="s">
        <v>2444</v>
      </c>
      <c r="CT20" t="s">
        <v>2435</v>
      </c>
      <c r="CU20" t="s">
        <v>2570</v>
      </c>
      <c r="CV20" t="s">
        <v>2571</v>
      </c>
      <c r="CW20" t="s">
        <v>2447</v>
      </c>
      <c r="CX20" t="s">
        <v>2447</v>
      </c>
      <c r="CY20">
        <v>4777</v>
      </c>
      <c r="CZ20" t="s">
        <v>1007</v>
      </c>
      <c r="DA20">
        <v>3</v>
      </c>
      <c r="DB20" t="s">
        <v>92</v>
      </c>
      <c r="DC20" t="s">
        <v>998</v>
      </c>
      <c r="DF20" t="s">
        <v>872</v>
      </c>
      <c r="DG20">
        <v>72.42</v>
      </c>
      <c r="DH20">
        <v>63.51</v>
      </c>
      <c r="DL20" t="s">
        <v>873</v>
      </c>
      <c r="DM20" t="s">
        <v>874</v>
      </c>
      <c r="DN20">
        <v>43291.501388888886</v>
      </c>
      <c r="DR20">
        <v>43426.604861111111</v>
      </c>
      <c r="DS20" t="s">
        <v>93</v>
      </c>
      <c r="DT20" t="s">
        <v>875</v>
      </c>
      <c r="DU20" t="s">
        <v>876</v>
      </c>
      <c r="DV20" t="s">
        <v>877</v>
      </c>
      <c r="DW20" t="s">
        <v>878</v>
      </c>
      <c r="DX20" t="s">
        <v>922</v>
      </c>
      <c r="DY20" t="s">
        <v>923</v>
      </c>
      <c r="DZ20" t="s">
        <v>881</v>
      </c>
      <c r="EA20" t="s">
        <v>882</v>
      </c>
      <c r="EB20" t="s">
        <v>924</v>
      </c>
      <c r="EI20" t="s">
        <v>1008</v>
      </c>
      <c r="EJ20" t="s">
        <v>248</v>
      </c>
      <c r="EK20" t="s">
        <v>888</v>
      </c>
      <c r="EL20" t="s">
        <v>150</v>
      </c>
      <c r="EM20" t="s">
        <v>1009</v>
      </c>
      <c r="EN20" t="s">
        <v>1010</v>
      </c>
      <c r="EO20" t="s">
        <v>1011</v>
      </c>
      <c r="EP20" t="s">
        <v>1012</v>
      </c>
      <c r="EQ20" t="s">
        <v>893</v>
      </c>
      <c r="ER20" t="s">
        <v>894</v>
      </c>
      <c r="ES20" t="s">
        <v>913</v>
      </c>
      <c r="ET20" t="s">
        <v>1006</v>
      </c>
    </row>
    <row r="21" spans="2:154" x14ac:dyDescent="0.25">
      <c r="B21" s="16"/>
      <c r="C21" s="1"/>
      <c r="D21" s="1"/>
      <c r="I21">
        <v>1031</v>
      </c>
      <c r="J21" t="s">
        <v>205</v>
      </c>
      <c r="K21">
        <v>1</v>
      </c>
      <c r="L21" t="s">
        <v>92</v>
      </c>
      <c r="M21" t="s">
        <v>130</v>
      </c>
      <c r="P21" t="s">
        <v>206</v>
      </c>
      <c r="Q21">
        <v>77.58</v>
      </c>
      <c r="R21">
        <v>87.31</v>
      </c>
      <c r="V21" t="s">
        <v>132</v>
      </c>
      <c r="W21" t="s">
        <v>207</v>
      </c>
      <c r="X21">
        <v>43299.685416666667</v>
      </c>
      <c r="AB21">
        <v>43444.667361111111</v>
      </c>
      <c r="AC21" t="s">
        <v>93</v>
      </c>
      <c r="AD21" t="s">
        <v>134</v>
      </c>
      <c r="AE21" t="s">
        <v>135</v>
      </c>
      <c r="AF21" t="s">
        <v>136</v>
      </c>
      <c r="AG21" t="s">
        <v>191</v>
      </c>
      <c r="AH21" t="s">
        <v>138</v>
      </c>
      <c r="AI21" t="s">
        <v>169</v>
      </c>
      <c r="AJ21" t="s">
        <v>170</v>
      </c>
      <c r="AK21" t="s">
        <v>141</v>
      </c>
      <c r="AL21" t="s">
        <v>142</v>
      </c>
      <c r="AS21" t="s">
        <v>208</v>
      </c>
      <c r="AT21" t="s">
        <v>209</v>
      </c>
      <c r="AU21" t="s">
        <v>210</v>
      </c>
      <c r="AV21" t="s">
        <v>173</v>
      </c>
      <c r="AW21" t="s">
        <v>160</v>
      </c>
      <c r="AY21">
        <v>314</v>
      </c>
      <c r="AZ21" t="s">
        <v>789</v>
      </c>
      <c r="BA21">
        <v>3</v>
      </c>
      <c r="BB21" t="s">
        <v>761</v>
      </c>
      <c r="BC21" t="s">
        <v>130</v>
      </c>
      <c r="BF21" t="s">
        <v>762</v>
      </c>
      <c r="BG21">
        <v>82.86</v>
      </c>
      <c r="BH21">
        <v>16.510000000000002</v>
      </c>
      <c r="BL21">
        <v>181</v>
      </c>
      <c r="BM21" t="s">
        <v>763</v>
      </c>
      <c r="BN21">
        <v>43410.567141203705</v>
      </c>
      <c r="BR21">
        <v>43453.435567129629</v>
      </c>
      <c r="BS21" t="s">
        <v>764</v>
      </c>
      <c r="BT21" t="s">
        <v>765</v>
      </c>
      <c r="BU21" t="s">
        <v>766</v>
      </c>
      <c r="BV21" t="s">
        <v>767</v>
      </c>
      <c r="BW21" t="s">
        <v>768</v>
      </c>
      <c r="BX21" t="s">
        <v>769</v>
      </c>
      <c r="BY21" t="s">
        <v>2398</v>
      </c>
      <c r="BZ21" t="s">
        <v>770</v>
      </c>
      <c r="CA21" t="s">
        <v>771</v>
      </c>
      <c r="CB21" t="s">
        <v>2399</v>
      </c>
      <c r="CC21" t="s">
        <v>2400</v>
      </c>
      <c r="CD21" t="s">
        <v>2401</v>
      </c>
      <c r="CE21" t="s">
        <v>2402</v>
      </c>
      <c r="CF21" t="s">
        <v>2403</v>
      </c>
      <c r="CG21" t="s">
        <v>2422</v>
      </c>
      <c r="CH21" t="s">
        <v>2423</v>
      </c>
      <c r="CI21" t="s">
        <v>2424</v>
      </c>
      <c r="CJ21" t="s">
        <v>2572</v>
      </c>
      <c r="CK21" t="s">
        <v>2408</v>
      </c>
      <c r="CL21" t="s">
        <v>2573</v>
      </c>
      <c r="CM21" t="s">
        <v>2574</v>
      </c>
      <c r="CN21" t="s">
        <v>2575</v>
      </c>
      <c r="CO21" t="s">
        <v>2576</v>
      </c>
      <c r="CP21" t="s">
        <v>2434</v>
      </c>
      <c r="CQ21" t="s">
        <v>2432</v>
      </c>
      <c r="CR21" t="s">
        <v>2443</v>
      </c>
      <c r="CS21" t="s">
        <v>2435</v>
      </c>
      <c r="CT21" t="s">
        <v>2577</v>
      </c>
      <c r="CU21" t="s">
        <v>757</v>
      </c>
      <c r="CV21" t="s">
        <v>2459</v>
      </c>
      <c r="CW21" t="s">
        <v>2469</v>
      </c>
      <c r="CY21">
        <v>4770</v>
      </c>
      <c r="CZ21" t="s">
        <v>1013</v>
      </c>
      <c r="DA21">
        <v>3</v>
      </c>
      <c r="DB21" t="s">
        <v>92</v>
      </c>
      <c r="DC21" t="s">
        <v>998</v>
      </c>
      <c r="DF21" t="s">
        <v>872</v>
      </c>
      <c r="DG21">
        <v>63.24</v>
      </c>
      <c r="DH21">
        <v>67.38</v>
      </c>
      <c r="DL21" t="s">
        <v>873</v>
      </c>
      <c r="DM21" t="s">
        <v>874</v>
      </c>
      <c r="DN21">
        <v>43291.501388888886</v>
      </c>
      <c r="DR21">
        <v>43426.603472222225</v>
      </c>
      <c r="DS21" t="s">
        <v>93</v>
      </c>
      <c r="DT21" t="s">
        <v>875</v>
      </c>
      <c r="DU21" t="s">
        <v>876</v>
      </c>
      <c r="DV21" t="s">
        <v>877</v>
      </c>
      <c r="DW21" t="s">
        <v>878</v>
      </c>
      <c r="DX21" t="s">
        <v>922</v>
      </c>
      <c r="DY21" t="s">
        <v>923</v>
      </c>
      <c r="DZ21" t="s">
        <v>881</v>
      </c>
      <c r="EA21" t="s">
        <v>1014</v>
      </c>
      <c r="EB21" t="s">
        <v>924</v>
      </c>
      <c r="EI21" t="s">
        <v>1015</v>
      </c>
      <c r="EJ21" t="s">
        <v>248</v>
      </c>
      <c r="EK21" t="s">
        <v>888</v>
      </c>
      <c r="EL21" t="s">
        <v>150</v>
      </c>
      <c r="EM21" t="s">
        <v>1016</v>
      </c>
      <c r="EN21" t="s">
        <v>1017</v>
      </c>
      <c r="EO21" t="s">
        <v>1018</v>
      </c>
      <c r="EP21" t="s">
        <v>1019</v>
      </c>
      <c r="EQ21" t="s">
        <v>893</v>
      </c>
      <c r="ER21" t="s">
        <v>894</v>
      </c>
      <c r="ES21" t="s">
        <v>913</v>
      </c>
      <c r="ET21" t="s">
        <v>1006</v>
      </c>
    </row>
    <row r="22" spans="2:154" x14ac:dyDescent="0.25">
      <c r="B22" s="16"/>
      <c r="C22" s="1"/>
      <c r="D22" s="1"/>
      <c r="I22">
        <v>994</v>
      </c>
      <c r="J22" t="s">
        <v>213</v>
      </c>
      <c r="K22">
        <v>1</v>
      </c>
      <c r="L22" t="s">
        <v>92</v>
      </c>
      <c r="M22" t="s">
        <v>130</v>
      </c>
      <c r="P22" t="s">
        <v>188</v>
      </c>
      <c r="Q22">
        <v>30.41</v>
      </c>
      <c r="R22">
        <v>54.84</v>
      </c>
      <c r="V22" t="s">
        <v>132</v>
      </c>
      <c r="W22" t="s">
        <v>189</v>
      </c>
      <c r="X22">
        <v>43299.680555555555</v>
      </c>
      <c r="AB22">
        <v>43444.667361111111</v>
      </c>
      <c r="AC22" t="s">
        <v>93</v>
      </c>
      <c r="AD22" t="s">
        <v>134</v>
      </c>
      <c r="AE22" t="s">
        <v>135</v>
      </c>
      <c r="AF22" t="s">
        <v>136</v>
      </c>
      <c r="AG22" t="s">
        <v>191</v>
      </c>
      <c r="AH22" t="s">
        <v>138</v>
      </c>
      <c r="AI22" t="s">
        <v>169</v>
      </c>
      <c r="AJ22" t="s">
        <v>170</v>
      </c>
      <c r="AK22" t="s">
        <v>141</v>
      </c>
      <c r="AL22" t="s">
        <v>142</v>
      </c>
      <c r="AS22" t="s">
        <v>214</v>
      </c>
      <c r="AT22" t="s">
        <v>215</v>
      </c>
      <c r="AU22" t="s">
        <v>160</v>
      </c>
      <c r="AV22" t="s">
        <v>173</v>
      </c>
      <c r="AW22" t="s">
        <v>148</v>
      </c>
      <c r="AY22">
        <v>291</v>
      </c>
      <c r="AZ22" t="s">
        <v>790</v>
      </c>
      <c r="BA22">
        <v>3</v>
      </c>
      <c r="BB22" t="s">
        <v>761</v>
      </c>
      <c r="BC22" t="s">
        <v>130</v>
      </c>
      <c r="BF22" t="s">
        <v>762</v>
      </c>
      <c r="BG22">
        <v>78.47</v>
      </c>
      <c r="BH22">
        <v>25.29</v>
      </c>
      <c r="BL22">
        <v>181</v>
      </c>
      <c r="BM22" t="s">
        <v>763</v>
      </c>
      <c r="BN22">
        <v>43410.567025462966</v>
      </c>
      <c r="BR22">
        <v>43453.435567129629</v>
      </c>
      <c r="BS22" t="s">
        <v>764</v>
      </c>
      <c r="BT22" t="s">
        <v>765</v>
      </c>
      <c r="BU22" t="s">
        <v>766</v>
      </c>
      <c r="BV22" t="s">
        <v>767</v>
      </c>
      <c r="BW22" t="s">
        <v>768</v>
      </c>
      <c r="BX22" t="s">
        <v>769</v>
      </c>
      <c r="BY22" t="s">
        <v>2398</v>
      </c>
      <c r="BZ22" t="s">
        <v>770</v>
      </c>
      <c r="CA22" t="s">
        <v>771</v>
      </c>
      <c r="CB22" t="s">
        <v>2399</v>
      </c>
      <c r="CC22" t="s">
        <v>2400</v>
      </c>
      <c r="CD22" t="s">
        <v>2578</v>
      </c>
      <c r="CE22" t="s">
        <v>2402</v>
      </c>
      <c r="CF22" t="s">
        <v>2403</v>
      </c>
      <c r="CG22" t="s">
        <v>2422</v>
      </c>
      <c r="CH22" t="s">
        <v>2405</v>
      </c>
      <c r="CI22" t="s">
        <v>2450</v>
      </c>
      <c r="CJ22" t="s">
        <v>2579</v>
      </c>
      <c r="CK22" t="s">
        <v>2408</v>
      </c>
      <c r="CL22" t="s">
        <v>2580</v>
      </c>
      <c r="CM22" t="s">
        <v>2581</v>
      </c>
      <c r="CN22" t="s">
        <v>2582</v>
      </c>
      <c r="CO22" t="s">
        <v>2583</v>
      </c>
      <c r="CP22" t="s">
        <v>2584</v>
      </c>
      <c r="CQ22" t="s">
        <v>2585</v>
      </c>
      <c r="CR22" t="s">
        <v>2586</v>
      </c>
      <c r="CS22" t="s">
        <v>2434</v>
      </c>
      <c r="CT22" t="s">
        <v>2432</v>
      </c>
      <c r="CU22" t="s">
        <v>2443</v>
      </c>
      <c r="CV22" t="s">
        <v>2587</v>
      </c>
      <c r="CW22" t="s">
        <v>2588</v>
      </c>
      <c r="CX22" t="s">
        <v>2435</v>
      </c>
      <c r="CY22">
        <v>4802</v>
      </c>
      <c r="CZ22" t="s">
        <v>1020</v>
      </c>
      <c r="DA22">
        <v>3</v>
      </c>
      <c r="DB22" t="s">
        <v>92</v>
      </c>
      <c r="DC22" t="s">
        <v>998</v>
      </c>
      <c r="DF22" t="s">
        <v>872</v>
      </c>
      <c r="DG22">
        <v>32.17</v>
      </c>
      <c r="DH22">
        <v>39.049999999999997</v>
      </c>
      <c r="DL22" t="s">
        <v>873</v>
      </c>
      <c r="DM22" t="s">
        <v>874</v>
      </c>
      <c r="DN22">
        <v>43291.501388888886</v>
      </c>
      <c r="DR22">
        <v>43410.70208333333</v>
      </c>
      <c r="DS22" t="s">
        <v>93</v>
      </c>
      <c r="DT22" t="s">
        <v>875</v>
      </c>
      <c r="DU22" t="s">
        <v>876</v>
      </c>
      <c r="DV22" t="s">
        <v>877</v>
      </c>
      <c r="DW22" t="s">
        <v>878</v>
      </c>
      <c r="DX22" t="s">
        <v>879</v>
      </c>
      <c r="DY22" t="s">
        <v>923</v>
      </c>
      <c r="DZ22" t="s">
        <v>881</v>
      </c>
      <c r="EA22" t="s">
        <v>882</v>
      </c>
      <c r="EB22" t="s">
        <v>924</v>
      </c>
      <c r="EI22" t="s">
        <v>1021</v>
      </c>
      <c r="EJ22" t="s">
        <v>146</v>
      </c>
      <c r="EK22" t="s">
        <v>435</v>
      </c>
      <c r="EL22" t="s">
        <v>888</v>
      </c>
      <c r="EM22" t="s">
        <v>150</v>
      </c>
      <c r="EN22" t="s">
        <v>934</v>
      </c>
      <c r="EO22" t="s">
        <v>1022</v>
      </c>
      <c r="EP22" t="s">
        <v>1023</v>
      </c>
      <c r="EQ22" t="s">
        <v>1024</v>
      </c>
      <c r="ER22" t="s">
        <v>1025</v>
      </c>
      <c r="ES22" t="s">
        <v>934</v>
      </c>
      <c r="ET22" t="s">
        <v>1026</v>
      </c>
      <c r="EU22" t="s">
        <v>893</v>
      </c>
      <c r="EV22" t="s">
        <v>894</v>
      </c>
      <c r="EW22" t="s">
        <v>934</v>
      </c>
      <c r="EX22" t="s">
        <v>430</v>
      </c>
    </row>
    <row r="23" spans="2:154" x14ac:dyDescent="0.25">
      <c r="B23" s="16"/>
      <c r="C23" s="1"/>
      <c r="D23" s="1"/>
      <c r="I23">
        <v>930</v>
      </c>
      <c r="J23" t="s">
        <v>218</v>
      </c>
      <c r="K23">
        <v>1</v>
      </c>
      <c r="L23" t="s">
        <v>92</v>
      </c>
      <c r="M23" t="s">
        <v>130</v>
      </c>
      <c r="P23" t="s">
        <v>131</v>
      </c>
      <c r="Q23">
        <v>81.739999999999995</v>
      </c>
      <c r="R23">
        <v>14.19</v>
      </c>
      <c r="V23" t="s">
        <v>132</v>
      </c>
      <c r="W23" t="s">
        <v>133</v>
      </c>
      <c r="X23">
        <v>43299.665277777778</v>
      </c>
      <c r="AB23">
        <v>43444.667361111111</v>
      </c>
      <c r="AC23" t="s">
        <v>93</v>
      </c>
      <c r="AD23" t="s">
        <v>134</v>
      </c>
      <c r="AE23" t="s">
        <v>135</v>
      </c>
      <c r="AF23" t="s">
        <v>136</v>
      </c>
      <c r="AG23" t="s">
        <v>155</v>
      </c>
      <c r="AH23" t="s">
        <v>138</v>
      </c>
      <c r="AI23" t="s">
        <v>156</v>
      </c>
      <c r="AJ23" t="s">
        <v>157</v>
      </c>
      <c r="AK23" t="s">
        <v>141</v>
      </c>
      <c r="AL23" t="s">
        <v>142</v>
      </c>
      <c r="AS23" t="s">
        <v>219</v>
      </c>
      <c r="AT23" t="s">
        <v>220</v>
      </c>
      <c r="AU23" t="s">
        <v>221</v>
      </c>
      <c r="AV23" t="s">
        <v>222</v>
      </c>
      <c r="AW23" t="s">
        <v>146</v>
      </c>
      <c r="AY23">
        <v>300</v>
      </c>
      <c r="AZ23" t="s">
        <v>791</v>
      </c>
      <c r="BA23">
        <v>3</v>
      </c>
      <c r="BB23" t="s">
        <v>761</v>
      </c>
      <c r="BC23" t="s">
        <v>130</v>
      </c>
      <c r="BF23" t="s">
        <v>762</v>
      </c>
      <c r="BG23">
        <v>70.66</v>
      </c>
      <c r="BH23">
        <v>21.09</v>
      </c>
      <c r="BL23">
        <v>181</v>
      </c>
      <c r="BM23" t="s">
        <v>763</v>
      </c>
      <c r="BN23">
        <v>43410.567071759258</v>
      </c>
      <c r="BR23">
        <v>43447.591319444444</v>
      </c>
      <c r="BS23" t="s">
        <v>764</v>
      </c>
      <c r="BT23" t="s">
        <v>765</v>
      </c>
      <c r="BU23" t="s">
        <v>766</v>
      </c>
      <c r="BV23" t="s">
        <v>767</v>
      </c>
      <c r="BW23" t="s">
        <v>768</v>
      </c>
      <c r="BX23" t="s">
        <v>769</v>
      </c>
      <c r="BY23" t="s">
        <v>2398</v>
      </c>
      <c r="BZ23" t="s">
        <v>770</v>
      </c>
      <c r="CA23" t="s">
        <v>771</v>
      </c>
      <c r="CB23" t="s">
        <v>2399</v>
      </c>
      <c r="CC23" t="s">
        <v>2400</v>
      </c>
      <c r="CD23" t="s">
        <v>2401</v>
      </c>
      <c r="CE23" t="s">
        <v>2402</v>
      </c>
      <c r="CF23" t="s">
        <v>2403</v>
      </c>
      <c r="CG23" t="s">
        <v>2422</v>
      </c>
      <c r="CH23" t="s">
        <v>2423</v>
      </c>
      <c r="CI23" t="s">
        <v>2450</v>
      </c>
      <c r="CJ23" t="s">
        <v>2589</v>
      </c>
      <c r="CK23" t="s">
        <v>2408</v>
      </c>
      <c r="CL23" t="s">
        <v>2590</v>
      </c>
      <c r="CM23" t="s">
        <v>2432</v>
      </c>
      <c r="CN23" t="s">
        <v>2443</v>
      </c>
      <c r="CO23" t="s">
        <v>2466</v>
      </c>
      <c r="CP23" t="s">
        <v>2591</v>
      </c>
      <c r="CQ23" t="s">
        <v>2592</v>
      </c>
      <c r="CR23" t="s">
        <v>2434</v>
      </c>
      <c r="CS23" t="s">
        <v>2435</v>
      </c>
      <c r="CT23" t="s">
        <v>2593</v>
      </c>
      <c r="CU23" t="s">
        <v>757</v>
      </c>
      <c r="CV23" t="s">
        <v>757</v>
      </c>
      <c r="CW23" t="s">
        <v>2594</v>
      </c>
      <c r="CX23" t="s">
        <v>2595</v>
      </c>
      <c r="CY23">
        <v>4785</v>
      </c>
      <c r="CZ23" t="s">
        <v>1027</v>
      </c>
      <c r="DA23">
        <v>3</v>
      </c>
      <c r="DB23" t="s">
        <v>92</v>
      </c>
      <c r="DC23" t="s">
        <v>998</v>
      </c>
      <c r="DF23" t="s">
        <v>872</v>
      </c>
      <c r="DG23">
        <v>86.86</v>
      </c>
      <c r="DH23">
        <v>58.87</v>
      </c>
      <c r="DL23" t="s">
        <v>873</v>
      </c>
      <c r="DM23" t="s">
        <v>874</v>
      </c>
      <c r="DN23">
        <v>43291.501388888886</v>
      </c>
      <c r="DR23">
        <v>43426.606249999997</v>
      </c>
      <c r="DS23" t="s">
        <v>93</v>
      </c>
      <c r="DT23" t="s">
        <v>875</v>
      </c>
      <c r="DU23" t="s">
        <v>876</v>
      </c>
      <c r="DV23" t="s">
        <v>877</v>
      </c>
      <c r="DW23" t="s">
        <v>878</v>
      </c>
      <c r="DX23" t="s">
        <v>922</v>
      </c>
      <c r="DY23" t="s">
        <v>923</v>
      </c>
      <c r="DZ23" t="s">
        <v>881</v>
      </c>
      <c r="EA23" t="s">
        <v>882</v>
      </c>
      <c r="EB23" t="s">
        <v>924</v>
      </c>
      <c r="EI23" t="s">
        <v>1028</v>
      </c>
      <c r="EJ23" t="s">
        <v>248</v>
      </c>
      <c r="EK23" t="s">
        <v>888</v>
      </c>
      <c r="EL23" t="s">
        <v>150</v>
      </c>
      <c r="EM23" t="s">
        <v>1029</v>
      </c>
      <c r="EN23" t="s">
        <v>1030</v>
      </c>
      <c r="EO23" t="s">
        <v>1031</v>
      </c>
      <c r="EP23" t="s">
        <v>1032</v>
      </c>
      <c r="EQ23" t="s">
        <v>893</v>
      </c>
      <c r="ER23" t="s">
        <v>894</v>
      </c>
      <c r="ES23" t="s">
        <v>913</v>
      </c>
      <c r="ET23" t="s">
        <v>1006</v>
      </c>
    </row>
    <row r="24" spans="2:154" x14ac:dyDescent="0.25">
      <c r="I24">
        <v>945</v>
      </c>
      <c r="J24">
        <v>0</v>
      </c>
      <c r="K24">
        <v>1</v>
      </c>
      <c r="L24" t="s">
        <v>92</v>
      </c>
      <c r="M24" t="s">
        <v>130</v>
      </c>
      <c r="P24" t="s">
        <v>131</v>
      </c>
      <c r="Q24">
        <v>85.52</v>
      </c>
      <c r="R24">
        <v>30.67</v>
      </c>
      <c r="V24" t="s">
        <v>132</v>
      </c>
      <c r="W24" t="s">
        <v>133</v>
      </c>
      <c r="X24">
        <v>43299.665277777778</v>
      </c>
      <c r="AB24">
        <v>43444.667361111111</v>
      </c>
      <c r="AC24" t="s">
        <v>93</v>
      </c>
      <c r="AD24" t="s">
        <v>134</v>
      </c>
      <c r="AE24" t="s">
        <v>135</v>
      </c>
      <c r="AF24" t="s">
        <v>136</v>
      </c>
      <c r="AG24" t="s">
        <v>155</v>
      </c>
      <c r="AH24" t="s">
        <v>138</v>
      </c>
      <c r="AI24" t="s">
        <v>156</v>
      </c>
      <c r="AJ24" t="s">
        <v>157</v>
      </c>
      <c r="AK24" t="s">
        <v>141</v>
      </c>
      <c r="AL24" t="s">
        <v>142</v>
      </c>
      <c r="AS24" t="s">
        <v>223</v>
      </c>
      <c r="AT24" t="s">
        <v>162</v>
      </c>
      <c r="AU24" t="s">
        <v>163</v>
      </c>
      <c r="AV24" t="s">
        <v>148</v>
      </c>
      <c r="AW24" t="s">
        <v>164</v>
      </c>
      <c r="AY24">
        <v>294</v>
      </c>
      <c r="AZ24" t="s">
        <v>792</v>
      </c>
      <c r="BA24">
        <v>3</v>
      </c>
      <c r="BB24" t="s">
        <v>761</v>
      </c>
      <c r="BC24" t="s">
        <v>130</v>
      </c>
      <c r="BF24" t="s">
        <v>762</v>
      </c>
      <c r="BG24">
        <v>87.79</v>
      </c>
      <c r="BH24">
        <v>15.77</v>
      </c>
      <c r="BL24">
        <v>181</v>
      </c>
      <c r="BM24" t="s">
        <v>763</v>
      </c>
      <c r="BN24">
        <v>43410.567037037035</v>
      </c>
      <c r="BR24">
        <v>43453.435567129629</v>
      </c>
      <c r="BS24" t="s">
        <v>764</v>
      </c>
      <c r="BT24" t="s">
        <v>765</v>
      </c>
      <c r="BU24" t="s">
        <v>766</v>
      </c>
      <c r="BV24" t="s">
        <v>767</v>
      </c>
      <c r="BW24" t="s">
        <v>768</v>
      </c>
      <c r="BX24" t="s">
        <v>769</v>
      </c>
      <c r="BY24" t="s">
        <v>2398</v>
      </c>
      <c r="BZ24" t="s">
        <v>770</v>
      </c>
      <c r="CA24" t="s">
        <v>771</v>
      </c>
      <c r="CB24" t="s">
        <v>2399</v>
      </c>
      <c r="CC24" t="s">
        <v>2400</v>
      </c>
      <c r="CD24" t="s">
        <v>2401</v>
      </c>
      <c r="CE24" t="s">
        <v>2402</v>
      </c>
      <c r="CF24" t="s">
        <v>2403</v>
      </c>
      <c r="CG24" t="s">
        <v>2422</v>
      </c>
      <c r="CH24" t="s">
        <v>2423</v>
      </c>
      <c r="CI24" t="s">
        <v>2424</v>
      </c>
      <c r="CJ24" t="s">
        <v>2596</v>
      </c>
      <c r="CK24" t="s">
        <v>2408</v>
      </c>
      <c r="CL24" t="s">
        <v>2597</v>
      </c>
      <c r="CM24" t="s">
        <v>2598</v>
      </c>
      <c r="CN24" t="s">
        <v>2599</v>
      </c>
      <c r="CO24" t="s">
        <v>2600</v>
      </c>
      <c r="CP24" t="s">
        <v>2432</v>
      </c>
      <c r="CQ24" t="s">
        <v>2432</v>
      </c>
      <c r="CR24" t="s">
        <v>2443</v>
      </c>
      <c r="CS24" t="s">
        <v>2434</v>
      </c>
      <c r="CT24" t="s">
        <v>2435</v>
      </c>
      <c r="CU24" t="s">
        <v>2601</v>
      </c>
      <c r="CV24" t="s">
        <v>757</v>
      </c>
      <c r="CW24" t="s">
        <v>2469</v>
      </c>
      <c r="CY24">
        <v>4748</v>
      </c>
      <c r="CZ24" t="s">
        <v>1033</v>
      </c>
      <c r="DA24">
        <v>3</v>
      </c>
      <c r="DB24" t="s">
        <v>92</v>
      </c>
      <c r="DC24" t="s">
        <v>998</v>
      </c>
      <c r="DF24" t="s">
        <v>872</v>
      </c>
      <c r="DG24">
        <v>40.93</v>
      </c>
      <c r="DH24">
        <v>84.58</v>
      </c>
      <c r="DL24" t="s">
        <v>873</v>
      </c>
      <c r="DM24" t="s">
        <v>874</v>
      </c>
      <c r="DN24">
        <v>43291.501388888886</v>
      </c>
      <c r="DR24">
        <v>43410.699305555558</v>
      </c>
      <c r="DS24" t="s">
        <v>93</v>
      </c>
      <c r="DT24" t="s">
        <v>875</v>
      </c>
      <c r="DU24" t="s">
        <v>876</v>
      </c>
      <c r="DV24" t="s">
        <v>877</v>
      </c>
      <c r="DW24" t="s">
        <v>878</v>
      </c>
      <c r="DX24" t="s">
        <v>879</v>
      </c>
      <c r="DY24" t="s">
        <v>923</v>
      </c>
      <c r="DZ24" t="s">
        <v>881</v>
      </c>
      <c r="EA24" t="s">
        <v>882</v>
      </c>
      <c r="EB24" t="s">
        <v>924</v>
      </c>
      <c r="EI24" t="s">
        <v>1034</v>
      </c>
      <c r="EJ24" t="s">
        <v>248</v>
      </c>
      <c r="EK24" t="s">
        <v>888</v>
      </c>
      <c r="EL24" t="s">
        <v>150</v>
      </c>
      <c r="EM24" t="s">
        <v>1035</v>
      </c>
      <c r="EN24" t="s">
        <v>1036</v>
      </c>
      <c r="EO24" t="s">
        <v>1037</v>
      </c>
      <c r="EP24" t="s">
        <v>1038</v>
      </c>
      <c r="EQ24" t="s">
        <v>893</v>
      </c>
      <c r="ER24" t="s">
        <v>894</v>
      </c>
      <c r="ES24" t="s">
        <v>430</v>
      </c>
      <c r="ET24" t="s">
        <v>1039</v>
      </c>
      <c r="EU24" t="s">
        <v>1006</v>
      </c>
    </row>
    <row r="25" spans="2:154" x14ac:dyDescent="0.25">
      <c r="I25">
        <v>947</v>
      </c>
      <c r="J25">
        <v>0</v>
      </c>
      <c r="K25">
        <v>1</v>
      </c>
      <c r="L25" t="s">
        <v>92</v>
      </c>
      <c r="M25" t="s">
        <v>130</v>
      </c>
      <c r="P25" t="s">
        <v>131</v>
      </c>
      <c r="Q25">
        <v>85.19</v>
      </c>
      <c r="R25">
        <v>31.33</v>
      </c>
      <c r="V25" t="s">
        <v>132</v>
      </c>
      <c r="W25" t="s">
        <v>133</v>
      </c>
      <c r="X25">
        <v>43299.665277777778</v>
      </c>
      <c r="AB25">
        <v>43444.667361111111</v>
      </c>
      <c r="AC25" t="s">
        <v>93</v>
      </c>
      <c r="AD25" t="s">
        <v>134</v>
      </c>
      <c r="AE25" t="s">
        <v>135</v>
      </c>
      <c r="AF25" t="s">
        <v>136</v>
      </c>
      <c r="AG25" t="s">
        <v>155</v>
      </c>
      <c r="AH25" t="s">
        <v>138</v>
      </c>
      <c r="AI25" t="s">
        <v>156</v>
      </c>
      <c r="AJ25" t="s">
        <v>157</v>
      </c>
      <c r="AK25" t="s">
        <v>141</v>
      </c>
      <c r="AL25" t="s">
        <v>142</v>
      </c>
      <c r="AS25" t="s">
        <v>224</v>
      </c>
      <c r="AT25" t="s">
        <v>162</v>
      </c>
      <c r="AU25" t="s">
        <v>163</v>
      </c>
      <c r="AV25" t="s">
        <v>148</v>
      </c>
      <c r="AW25" t="s">
        <v>164</v>
      </c>
      <c r="AY25">
        <v>306</v>
      </c>
      <c r="AZ25" t="s">
        <v>793</v>
      </c>
      <c r="BA25">
        <v>3</v>
      </c>
      <c r="BB25" t="s">
        <v>761</v>
      </c>
      <c r="BC25" t="s">
        <v>130</v>
      </c>
      <c r="BF25" t="s">
        <v>762</v>
      </c>
      <c r="BG25">
        <v>79.98</v>
      </c>
      <c r="BH25">
        <v>15.22</v>
      </c>
      <c r="BL25">
        <v>181</v>
      </c>
      <c r="BM25" t="s">
        <v>763</v>
      </c>
      <c r="BN25">
        <v>43410.567094907405</v>
      </c>
      <c r="BR25">
        <v>43453.435567129629</v>
      </c>
      <c r="BS25" t="s">
        <v>764</v>
      </c>
      <c r="BT25" t="s">
        <v>765</v>
      </c>
      <c r="BU25" t="s">
        <v>766</v>
      </c>
      <c r="BV25" t="s">
        <v>767</v>
      </c>
      <c r="BW25" t="s">
        <v>768</v>
      </c>
      <c r="BX25" t="s">
        <v>769</v>
      </c>
      <c r="BY25" t="s">
        <v>2398</v>
      </c>
      <c r="BZ25" t="s">
        <v>770</v>
      </c>
      <c r="CA25" t="s">
        <v>771</v>
      </c>
      <c r="CB25" t="s">
        <v>2399</v>
      </c>
      <c r="CC25" t="s">
        <v>2400</v>
      </c>
      <c r="CD25" t="s">
        <v>2401</v>
      </c>
      <c r="CE25" t="s">
        <v>2402</v>
      </c>
      <c r="CF25" t="s">
        <v>2403</v>
      </c>
      <c r="CG25" t="s">
        <v>2422</v>
      </c>
      <c r="CH25" t="s">
        <v>2423</v>
      </c>
      <c r="CI25" t="s">
        <v>2450</v>
      </c>
      <c r="CJ25" t="s">
        <v>2602</v>
      </c>
      <c r="CK25" t="s">
        <v>2408</v>
      </c>
      <c r="CL25" t="s">
        <v>2603</v>
      </c>
      <c r="CM25" t="s">
        <v>2604</v>
      </c>
      <c r="CN25" t="s">
        <v>2605</v>
      </c>
      <c r="CO25" t="s">
        <v>2606</v>
      </c>
      <c r="CP25" t="s">
        <v>2432</v>
      </c>
      <c r="CQ25" t="s">
        <v>2443</v>
      </c>
      <c r="CR25" t="s">
        <v>2434</v>
      </c>
      <c r="CS25" t="s">
        <v>2435</v>
      </c>
      <c r="CT25" t="s">
        <v>2607</v>
      </c>
      <c r="CU25" t="s">
        <v>757</v>
      </c>
      <c r="CV25" t="s">
        <v>2459</v>
      </c>
      <c r="CW25" t="s">
        <v>2469</v>
      </c>
      <c r="CY25">
        <v>4817</v>
      </c>
      <c r="CZ25" t="s">
        <v>1040</v>
      </c>
      <c r="DA25">
        <v>3</v>
      </c>
      <c r="DB25" t="s">
        <v>92</v>
      </c>
      <c r="DC25" t="s">
        <v>998</v>
      </c>
      <c r="DF25" t="s">
        <v>872</v>
      </c>
      <c r="DG25">
        <v>46.95</v>
      </c>
      <c r="DH25">
        <v>63.1</v>
      </c>
      <c r="DL25" t="s">
        <v>873</v>
      </c>
      <c r="DM25" t="s">
        <v>874</v>
      </c>
      <c r="DN25">
        <v>43291.501388888886</v>
      </c>
      <c r="DR25">
        <v>43410.701388888891</v>
      </c>
      <c r="DS25" t="s">
        <v>93</v>
      </c>
      <c r="DT25" t="s">
        <v>875</v>
      </c>
      <c r="DU25" t="s">
        <v>876</v>
      </c>
      <c r="DV25" t="s">
        <v>877</v>
      </c>
      <c r="DW25" t="s">
        <v>878</v>
      </c>
      <c r="DX25" t="s">
        <v>879</v>
      </c>
      <c r="DY25" t="s">
        <v>923</v>
      </c>
      <c r="DZ25" t="s">
        <v>881</v>
      </c>
      <c r="EA25" t="s">
        <v>882</v>
      </c>
      <c r="EB25" t="s">
        <v>924</v>
      </c>
      <c r="EI25" t="s">
        <v>1041</v>
      </c>
      <c r="EJ25" t="s">
        <v>248</v>
      </c>
      <c r="EK25" t="s">
        <v>888</v>
      </c>
      <c r="EL25" t="s">
        <v>150</v>
      </c>
      <c r="EM25" t="s">
        <v>1042</v>
      </c>
      <c r="EN25" t="s">
        <v>934</v>
      </c>
      <c r="EO25" t="s">
        <v>1043</v>
      </c>
      <c r="EP25" t="s">
        <v>1044</v>
      </c>
      <c r="EQ25" t="s">
        <v>1045</v>
      </c>
      <c r="ER25" t="s">
        <v>1046</v>
      </c>
      <c r="ES25" t="s">
        <v>893</v>
      </c>
      <c r="ET25" t="s">
        <v>894</v>
      </c>
      <c r="EU25" t="s">
        <v>430</v>
      </c>
      <c r="EV25" t="s">
        <v>1006</v>
      </c>
      <c r="EW25" t="s">
        <v>1039</v>
      </c>
    </row>
    <row r="26" spans="2:154" x14ac:dyDescent="0.25">
      <c r="B26" s="16"/>
      <c r="C26" s="1"/>
      <c r="D26" s="1"/>
      <c r="I26">
        <v>1013</v>
      </c>
      <c r="J26">
        <v>0</v>
      </c>
      <c r="K26">
        <v>1</v>
      </c>
      <c r="L26" t="s">
        <v>92</v>
      </c>
      <c r="M26" t="s">
        <v>130</v>
      </c>
      <c r="P26" t="s">
        <v>188</v>
      </c>
      <c r="Q26">
        <v>21.17</v>
      </c>
      <c r="R26">
        <v>71.38</v>
      </c>
      <c r="V26" t="s">
        <v>132</v>
      </c>
      <c r="W26" t="s">
        <v>189</v>
      </c>
      <c r="X26">
        <v>43299.680555555555</v>
      </c>
      <c r="AB26">
        <v>43444.667361111111</v>
      </c>
      <c r="AC26" t="s">
        <v>93</v>
      </c>
      <c r="AD26" t="s">
        <v>134</v>
      </c>
      <c r="AE26" t="s">
        <v>135</v>
      </c>
      <c r="AF26" t="s">
        <v>136</v>
      </c>
      <c r="AG26" t="s">
        <v>191</v>
      </c>
      <c r="AH26" t="s">
        <v>138</v>
      </c>
      <c r="AI26" t="s">
        <v>169</v>
      </c>
      <c r="AJ26" t="s">
        <v>170</v>
      </c>
      <c r="AK26" t="s">
        <v>141</v>
      </c>
      <c r="AL26" t="s">
        <v>142</v>
      </c>
      <c r="AS26" t="s">
        <v>225</v>
      </c>
      <c r="AT26" t="s">
        <v>226</v>
      </c>
      <c r="AU26" t="s">
        <v>199</v>
      </c>
      <c r="AV26" t="s">
        <v>173</v>
      </c>
      <c r="AW26" t="s">
        <v>227</v>
      </c>
      <c r="AY26">
        <v>310</v>
      </c>
      <c r="AZ26" t="s">
        <v>794</v>
      </c>
      <c r="BA26">
        <v>3</v>
      </c>
      <c r="BB26" t="s">
        <v>761</v>
      </c>
      <c r="BC26" t="s">
        <v>130</v>
      </c>
      <c r="BF26" t="s">
        <v>762</v>
      </c>
      <c r="BG26">
        <v>92.06</v>
      </c>
      <c r="BH26">
        <v>10.07</v>
      </c>
      <c r="BL26">
        <v>181</v>
      </c>
      <c r="BM26" t="s">
        <v>763</v>
      </c>
      <c r="BN26">
        <v>43410.567118055558</v>
      </c>
      <c r="BR26">
        <v>43453.435567129629</v>
      </c>
      <c r="BS26" t="s">
        <v>764</v>
      </c>
      <c r="BT26" t="s">
        <v>765</v>
      </c>
      <c r="BU26" t="s">
        <v>766</v>
      </c>
      <c r="BV26" t="s">
        <v>767</v>
      </c>
      <c r="BW26" t="s">
        <v>768</v>
      </c>
      <c r="BX26" t="s">
        <v>769</v>
      </c>
      <c r="BY26" t="s">
        <v>2398</v>
      </c>
      <c r="BZ26" t="s">
        <v>770</v>
      </c>
      <c r="CA26" t="s">
        <v>771</v>
      </c>
      <c r="CB26" t="s">
        <v>2399</v>
      </c>
      <c r="CC26" t="s">
        <v>2400</v>
      </c>
      <c r="CD26" t="s">
        <v>2401</v>
      </c>
      <c r="CE26" t="s">
        <v>2402</v>
      </c>
      <c r="CF26" t="s">
        <v>2403</v>
      </c>
      <c r="CG26" t="s">
        <v>2422</v>
      </c>
      <c r="CH26" t="s">
        <v>2423</v>
      </c>
      <c r="CI26" t="s">
        <v>2424</v>
      </c>
      <c r="CJ26" t="s">
        <v>2608</v>
      </c>
      <c r="CK26" t="s">
        <v>2408</v>
      </c>
      <c r="CL26" t="s">
        <v>2609</v>
      </c>
      <c r="CM26" t="s">
        <v>2610</v>
      </c>
      <c r="CN26" t="s">
        <v>2611</v>
      </c>
      <c r="CO26" t="s">
        <v>2612</v>
      </c>
      <c r="CP26" t="s">
        <v>2432</v>
      </c>
      <c r="CQ26" t="s">
        <v>2443</v>
      </c>
      <c r="CR26" t="s">
        <v>2434</v>
      </c>
      <c r="CS26" t="s">
        <v>2435</v>
      </c>
      <c r="CT26" t="s">
        <v>2613</v>
      </c>
      <c r="CU26" t="s">
        <v>757</v>
      </c>
      <c r="CV26" t="s">
        <v>2459</v>
      </c>
      <c r="CW26" t="s">
        <v>2469</v>
      </c>
      <c r="CY26">
        <v>4746</v>
      </c>
      <c r="CZ26" t="s">
        <v>1047</v>
      </c>
      <c r="DA26">
        <v>3</v>
      </c>
      <c r="DB26" t="s">
        <v>92</v>
      </c>
      <c r="DC26" t="s">
        <v>998</v>
      </c>
      <c r="DF26" t="s">
        <v>872</v>
      </c>
      <c r="DG26">
        <v>43.54</v>
      </c>
      <c r="DH26">
        <v>81.849999999999994</v>
      </c>
      <c r="DL26" t="s">
        <v>873</v>
      </c>
      <c r="DM26" t="s">
        <v>874</v>
      </c>
      <c r="DN26">
        <v>43291.501388888886</v>
      </c>
      <c r="DR26">
        <v>43410.699305555558</v>
      </c>
      <c r="DS26" t="s">
        <v>93</v>
      </c>
      <c r="DT26" t="s">
        <v>875</v>
      </c>
      <c r="DU26" t="s">
        <v>876</v>
      </c>
      <c r="DV26" t="s">
        <v>877</v>
      </c>
      <c r="DW26" t="s">
        <v>878</v>
      </c>
      <c r="DX26" t="s">
        <v>879</v>
      </c>
      <c r="DY26" t="s">
        <v>923</v>
      </c>
      <c r="DZ26" t="s">
        <v>881</v>
      </c>
      <c r="EA26" t="s">
        <v>882</v>
      </c>
      <c r="EB26" t="s">
        <v>924</v>
      </c>
      <c r="EI26" t="s">
        <v>1048</v>
      </c>
      <c r="EJ26" t="s">
        <v>248</v>
      </c>
      <c r="EK26" t="s">
        <v>888</v>
      </c>
      <c r="EL26" t="s">
        <v>150</v>
      </c>
      <c r="EM26" t="s">
        <v>1049</v>
      </c>
      <c r="EN26" t="s">
        <v>1050</v>
      </c>
      <c r="EO26" t="s">
        <v>1051</v>
      </c>
      <c r="EP26" t="s">
        <v>1052</v>
      </c>
      <c r="EQ26" t="s">
        <v>893</v>
      </c>
      <c r="ER26" t="s">
        <v>894</v>
      </c>
      <c r="ES26" t="s">
        <v>430</v>
      </c>
      <c r="ET26" t="s">
        <v>1039</v>
      </c>
      <c r="EU26" t="s">
        <v>1006</v>
      </c>
    </row>
    <row r="27" spans="2:154" x14ac:dyDescent="0.25">
      <c r="B27" s="16"/>
      <c r="C27" s="1"/>
      <c r="D27" s="1"/>
      <c r="I27">
        <v>948</v>
      </c>
      <c r="J27">
        <v>0</v>
      </c>
      <c r="K27">
        <v>1</v>
      </c>
      <c r="L27" t="s">
        <v>92</v>
      </c>
      <c r="M27" t="s">
        <v>130</v>
      </c>
      <c r="P27" t="s">
        <v>131</v>
      </c>
      <c r="Q27">
        <v>82.99</v>
      </c>
      <c r="R27">
        <v>16.84</v>
      </c>
      <c r="V27" t="s">
        <v>132</v>
      </c>
      <c r="W27" t="s">
        <v>133</v>
      </c>
      <c r="X27">
        <v>43299.665277777778</v>
      </c>
      <c r="AB27">
        <v>43444.667361111111</v>
      </c>
      <c r="AC27" t="s">
        <v>93</v>
      </c>
      <c r="AD27" t="s">
        <v>134</v>
      </c>
      <c r="AE27" t="s">
        <v>135</v>
      </c>
      <c r="AF27" t="s">
        <v>136</v>
      </c>
      <c r="AG27" t="s">
        <v>155</v>
      </c>
      <c r="AH27" t="s">
        <v>138</v>
      </c>
      <c r="AI27" t="s">
        <v>156</v>
      </c>
      <c r="AJ27" t="s">
        <v>157</v>
      </c>
      <c r="AK27" t="s">
        <v>141</v>
      </c>
      <c r="AL27" t="s">
        <v>142</v>
      </c>
      <c r="AS27" t="s">
        <v>229</v>
      </c>
      <c r="AT27" t="s">
        <v>162</v>
      </c>
      <c r="AU27" t="s">
        <v>163</v>
      </c>
      <c r="AV27" t="s">
        <v>148</v>
      </c>
      <c r="AW27" t="s">
        <v>164</v>
      </c>
      <c r="AY27">
        <v>297</v>
      </c>
      <c r="AZ27" t="s">
        <v>795</v>
      </c>
      <c r="BA27">
        <v>3</v>
      </c>
      <c r="BB27" t="s">
        <v>761</v>
      </c>
      <c r="BC27" t="s">
        <v>130</v>
      </c>
      <c r="BF27" t="s">
        <v>762</v>
      </c>
      <c r="BG27">
        <v>37.520000000000003</v>
      </c>
      <c r="BH27">
        <v>33.53</v>
      </c>
      <c r="BL27">
        <v>181</v>
      </c>
      <c r="BM27" t="s">
        <v>763</v>
      </c>
      <c r="BN27">
        <v>43410.567060185182</v>
      </c>
      <c r="BR27">
        <v>43453.435567129629</v>
      </c>
      <c r="BS27" t="s">
        <v>764</v>
      </c>
      <c r="BT27" t="s">
        <v>765</v>
      </c>
      <c r="BU27" t="s">
        <v>766</v>
      </c>
      <c r="BV27" t="s">
        <v>767</v>
      </c>
      <c r="BW27" t="s">
        <v>768</v>
      </c>
      <c r="BX27" t="s">
        <v>769</v>
      </c>
      <c r="BY27" t="s">
        <v>2470</v>
      </c>
      <c r="BZ27" t="s">
        <v>2614</v>
      </c>
      <c r="CA27" t="s">
        <v>2615</v>
      </c>
      <c r="CB27" t="s">
        <v>2399</v>
      </c>
      <c r="CC27" t="s">
        <v>2400</v>
      </c>
      <c r="CD27" t="s">
        <v>2401</v>
      </c>
      <c r="CE27" t="s">
        <v>2402</v>
      </c>
      <c r="CF27" t="s">
        <v>2403</v>
      </c>
      <c r="CG27" t="s">
        <v>2422</v>
      </c>
      <c r="CH27" t="s">
        <v>2423</v>
      </c>
      <c r="CI27" t="s">
        <v>2460</v>
      </c>
      <c r="CJ27" t="s">
        <v>2616</v>
      </c>
      <c r="CK27" t="s">
        <v>2408</v>
      </c>
      <c r="CL27" t="s">
        <v>2617</v>
      </c>
      <c r="CM27" t="s">
        <v>2523</v>
      </c>
      <c r="CN27" t="s">
        <v>2437</v>
      </c>
      <c r="CO27" t="s">
        <v>2618</v>
      </c>
      <c r="CP27" t="s">
        <v>2469</v>
      </c>
      <c r="CQ27" t="s">
        <v>2525</v>
      </c>
      <c r="CR27" t="s">
        <v>2435</v>
      </c>
      <c r="CS27" t="s">
        <v>2619</v>
      </c>
      <c r="CT27" t="s">
        <v>757</v>
      </c>
      <c r="CU27" t="s">
        <v>2459</v>
      </c>
      <c r="CV27" t="s">
        <v>2469</v>
      </c>
      <c r="CY27">
        <v>4749</v>
      </c>
      <c r="CZ27" t="s">
        <v>1053</v>
      </c>
      <c r="DA27">
        <v>3</v>
      </c>
      <c r="DB27" t="s">
        <v>92</v>
      </c>
      <c r="DC27" t="s">
        <v>998</v>
      </c>
      <c r="DF27" t="s">
        <v>872</v>
      </c>
      <c r="DG27">
        <v>39.659999999999997</v>
      </c>
      <c r="DH27">
        <v>86.01</v>
      </c>
      <c r="DL27" t="s">
        <v>873</v>
      </c>
      <c r="DM27" t="s">
        <v>874</v>
      </c>
      <c r="DN27">
        <v>43291.501388888886</v>
      </c>
      <c r="DR27">
        <v>43410.698611111111</v>
      </c>
      <c r="DS27" t="s">
        <v>93</v>
      </c>
      <c r="DT27" t="s">
        <v>875</v>
      </c>
      <c r="DU27" t="s">
        <v>876</v>
      </c>
      <c r="DV27" t="s">
        <v>877</v>
      </c>
      <c r="DW27" t="s">
        <v>878</v>
      </c>
      <c r="DX27" t="s">
        <v>879</v>
      </c>
      <c r="DY27" t="s">
        <v>923</v>
      </c>
      <c r="DZ27" t="s">
        <v>881</v>
      </c>
      <c r="EA27" t="s">
        <v>882</v>
      </c>
      <c r="EB27" t="s">
        <v>924</v>
      </c>
      <c r="EI27" t="s">
        <v>1054</v>
      </c>
      <c r="EJ27" t="s">
        <v>248</v>
      </c>
      <c r="EK27" t="s">
        <v>888</v>
      </c>
      <c r="EL27" t="s">
        <v>150</v>
      </c>
      <c r="EM27" t="s">
        <v>1055</v>
      </c>
      <c r="EN27" t="s">
        <v>1056</v>
      </c>
      <c r="EO27" t="s">
        <v>1057</v>
      </c>
      <c r="EP27" t="s">
        <v>1058</v>
      </c>
      <c r="EQ27" t="s">
        <v>893</v>
      </c>
      <c r="ER27" t="s">
        <v>894</v>
      </c>
      <c r="ES27" t="s">
        <v>430</v>
      </c>
      <c r="ET27" t="s">
        <v>1039</v>
      </c>
      <c r="EU27" t="s">
        <v>1006</v>
      </c>
    </row>
    <row r="28" spans="2:154" x14ac:dyDescent="0.25">
      <c r="B28" s="16"/>
      <c r="C28" s="1"/>
      <c r="D28" s="1"/>
      <c r="I28">
        <v>946</v>
      </c>
      <c r="J28">
        <v>0</v>
      </c>
      <c r="K28">
        <v>1</v>
      </c>
      <c r="L28" t="s">
        <v>92</v>
      </c>
      <c r="M28" t="s">
        <v>130</v>
      </c>
      <c r="P28" t="s">
        <v>131</v>
      </c>
      <c r="Q28">
        <v>88.02</v>
      </c>
      <c r="R28">
        <v>23.63</v>
      </c>
      <c r="V28" t="s">
        <v>132</v>
      </c>
      <c r="W28" t="s">
        <v>133</v>
      </c>
      <c r="X28">
        <v>43299.665277777778</v>
      </c>
      <c r="AB28">
        <v>43444.667361111111</v>
      </c>
      <c r="AC28" t="s">
        <v>93</v>
      </c>
      <c r="AD28" t="s">
        <v>134</v>
      </c>
      <c r="AE28" t="s">
        <v>135</v>
      </c>
      <c r="AF28" t="s">
        <v>136</v>
      </c>
      <c r="AG28" t="s">
        <v>155</v>
      </c>
      <c r="AH28" t="s">
        <v>138</v>
      </c>
      <c r="AI28" t="s">
        <v>156</v>
      </c>
      <c r="AJ28" t="s">
        <v>157</v>
      </c>
      <c r="AK28" t="s">
        <v>141</v>
      </c>
      <c r="AL28" t="s">
        <v>142</v>
      </c>
      <c r="AS28" t="s">
        <v>230</v>
      </c>
      <c r="AT28" t="s">
        <v>162</v>
      </c>
      <c r="AU28" t="s">
        <v>163</v>
      </c>
      <c r="AV28" t="s">
        <v>148</v>
      </c>
      <c r="AW28" t="s">
        <v>164</v>
      </c>
      <c r="AY28">
        <v>311</v>
      </c>
      <c r="AZ28" t="s">
        <v>796</v>
      </c>
      <c r="BA28">
        <v>3</v>
      </c>
      <c r="BB28" t="s">
        <v>761</v>
      </c>
      <c r="BC28" t="s">
        <v>130</v>
      </c>
      <c r="BF28" t="s">
        <v>762</v>
      </c>
      <c r="BG28">
        <v>89.66</v>
      </c>
      <c r="BH28">
        <v>11.56</v>
      </c>
      <c r="BL28">
        <v>181</v>
      </c>
      <c r="BM28" t="s">
        <v>763</v>
      </c>
      <c r="BN28">
        <v>43410.567118055558</v>
      </c>
      <c r="BR28">
        <v>43453.435567129629</v>
      </c>
      <c r="BS28" t="s">
        <v>764</v>
      </c>
      <c r="BT28" t="s">
        <v>765</v>
      </c>
      <c r="BU28" t="s">
        <v>766</v>
      </c>
      <c r="BV28" t="s">
        <v>767</v>
      </c>
      <c r="BW28" t="s">
        <v>768</v>
      </c>
      <c r="BX28" t="s">
        <v>769</v>
      </c>
      <c r="BY28" t="s">
        <v>2398</v>
      </c>
      <c r="BZ28" t="s">
        <v>770</v>
      </c>
      <c r="CA28" t="s">
        <v>771</v>
      </c>
      <c r="CB28" t="s">
        <v>2399</v>
      </c>
      <c r="CC28" t="s">
        <v>2400</v>
      </c>
      <c r="CD28" t="s">
        <v>2401</v>
      </c>
      <c r="CE28" t="s">
        <v>2402</v>
      </c>
      <c r="CF28" t="s">
        <v>2403</v>
      </c>
      <c r="CG28" t="s">
        <v>2422</v>
      </c>
      <c r="CH28" t="s">
        <v>2423</v>
      </c>
      <c r="CI28" t="s">
        <v>2424</v>
      </c>
      <c r="CJ28" t="s">
        <v>2620</v>
      </c>
      <c r="CK28" t="s">
        <v>2408</v>
      </c>
      <c r="CL28" t="s">
        <v>2621</v>
      </c>
      <c r="CM28" t="s">
        <v>2622</v>
      </c>
      <c r="CN28" t="s">
        <v>2623</v>
      </c>
      <c r="CO28" t="s">
        <v>2437</v>
      </c>
      <c r="CP28" t="s">
        <v>2618</v>
      </c>
      <c r="CQ28" t="s">
        <v>2469</v>
      </c>
      <c r="CR28" t="s">
        <v>2525</v>
      </c>
      <c r="CS28" t="s">
        <v>2624</v>
      </c>
      <c r="CT28" t="s">
        <v>2625</v>
      </c>
      <c r="CU28" t="s">
        <v>2626</v>
      </c>
      <c r="CV28" t="s">
        <v>2627</v>
      </c>
      <c r="CW28" t="s">
        <v>2628</v>
      </c>
      <c r="CX28" t="s">
        <v>2629</v>
      </c>
      <c r="CY28">
        <v>4731</v>
      </c>
      <c r="CZ28" t="s">
        <v>1059</v>
      </c>
      <c r="DA28">
        <v>3</v>
      </c>
      <c r="DB28" t="s">
        <v>92</v>
      </c>
      <c r="DC28" t="s">
        <v>998</v>
      </c>
      <c r="DF28" t="s">
        <v>872</v>
      </c>
      <c r="DG28">
        <v>24.38</v>
      </c>
      <c r="DH28">
        <v>26.19</v>
      </c>
      <c r="DL28" t="s">
        <v>873</v>
      </c>
      <c r="DM28" t="s">
        <v>874</v>
      </c>
      <c r="DN28">
        <v>43291.500694444447</v>
      </c>
      <c r="DR28">
        <v>43427.388888888891</v>
      </c>
      <c r="DS28" t="s">
        <v>93</v>
      </c>
      <c r="DT28" t="s">
        <v>875</v>
      </c>
      <c r="DU28" t="s">
        <v>876</v>
      </c>
      <c r="DV28" t="s">
        <v>877</v>
      </c>
      <c r="DW28" t="s">
        <v>1060</v>
      </c>
      <c r="DX28" t="s">
        <v>938</v>
      </c>
      <c r="DY28" t="s">
        <v>951</v>
      </c>
      <c r="DZ28" t="s">
        <v>952</v>
      </c>
      <c r="EA28" t="s">
        <v>882</v>
      </c>
      <c r="EB28" t="s">
        <v>924</v>
      </c>
      <c r="EI28" t="s">
        <v>1061</v>
      </c>
      <c r="EJ28" t="s">
        <v>1062</v>
      </c>
      <c r="EK28" t="s">
        <v>1063</v>
      </c>
      <c r="EL28" t="s">
        <v>146</v>
      </c>
      <c r="EM28" t="s">
        <v>147</v>
      </c>
      <c r="EN28" t="s">
        <v>888</v>
      </c>
      <c r="EO28" t="s">
        <v>975</v>
      </c>
      <c r="EP28" t="s">
        <v>1064</v>
      </c>
      <c r="EQ28" t="s">
        <v>248</v>
      </c>
      <c r="ER28" t="s">
        <v>150</v>
      </c>
      <c r="ES28" t="s">
        <v>944</v>
      </c>
      <c r="ET28" t="s">
        <v>1065</v>
      </c>
      <c r="EU28" t="s">
        <v>1066</v>
      </c>
      <c r="EV28" t="s">
        <v>1067</v>
      </c>
      <c r="EW28" t="s">
        <v>430</v>
      </c>
      <c r="EX28" t="s">
        <v>430</v>
      </c>
    </row>
    <row r="29" spans="2:154" x14ac:dyDescent="0.25">
      <c r="B29" s="16"/>
      <c r="C29" s="1"/>
      <c r="D29" s="1"/>
      <c r="I29">
        <v>981</v>
      </c>
      <c r="J29">
        <v>0</v>
      </c>
      <c r="K29">
        <v>1</v>
      </c>
      <c r="L29" t="s">
        <v>92</v>
      </c>
      <c r="M29" t="s">
        <v>130</v>
      </c>
      <c r="P29" t="s">
        <v>131</v>
      </c>
      <c r="Q29">
        <v>87.77</v>
      </c>
      <c r="R29">
        <v>24.95</v>
      </c>
      <c r="V29" t="s">
        <v>132</v>
      </c>
      <c r="W29" t="s">
        <v>133</v>
      </c>
      <c r="X29">
        <v>43299.665972222225</v>
      </c>
      <c r="AB29">
        <v>43444.667361111111</v>
      </c>
      <c r="AC29" t="s">
        <v>93</v>
      </c>
      <c r="AD29" t="s">
        <v>134</v>
      </c>
      <c r="AE29" t="s">
        <v>135</v>
      </c>
      <c r="AF29" t="s">
        <v>136</v>
      </c>
      <c r="AG29" t="s">
        <v>155</v>
      </c>
      <c r="AH29" t="s">
        <v>138</v>
      </c>
      <c r="AI29" t="s">
        <v>156</v>
      </c>
      <c r="AJ29" t="s">
        <v>157</v>
      </c>
      <c r="AK29" t="s">
        <v>141</v>
      </c>
      <c r="AL29" t="s">
        <v>142</v>
      </c>
      <c r="AS29" t="s">
        <v>231</v>
      </c>
      <c r="AT29" t="s">
        <v>162</v>
      </c>
      <c r="AU29" t="s">
        <v>163</v>
      </c>
      <c r="AV29" t="s">
        <v>148</v>
      </c>
      <c r="AW29" t="s">
        <v>164</v>
      </c>
      <c r="AY29">
        <v>308</v>
      </c>
      <c r="AZ29" t="s">
        <v>797</v>
      </c>
      <c r="BA29">
        <v>3</v>
      </c>
      <c r="BB29" t="s">
        <v>761</v>
      </c>
      <c r="BC29" t="s">
        <v>798</v>
      </c>
      <c r="BF29" t="s">
        <v>762</v>
      </c>
      <c r="BG29">
        <v>80.88</v>
      </c>
      <c r="BH29">
        <v>11.48</v>
      </c>
      <c r="BL29">
        <v>181</v>
      </c>
      <c r="BM29" t="s">
        <v>763</v>
      </c>
      <c r="BN29">
        <v>43410.567106481481</v>
      </c>
      <c r="BR29">
        <v>43447.60365740741</v>
      </c>
      <c r="BS29" t="s">
        <v>764</v>
      </c>
      <c r="BT29" t="s">
        <v>765</v>
      </c>
      <c r="BU29" t="s">
        <v>766</v>
      </c>
      <c r="BV29" t="s">
        <v>799</v>
      </c>
      <c r="BW29" t="s">
        <v>768</v>
      </c>
      <c r="BX29" t="s">
        <v>769</v>
      </c>
      <c r="BY29" t="s">
        <v>2470</v>
      </c>
      <c r="BZ29" t="s">
        <v>770</v>
      </c>
      <c r="CA29" t="s">
        <v>771</v>
      </c>
      <c r="CB29" t="s">
        <v>2399</v>
      </c>
      <c r="CC29" t="s">
        <v>2400</v>
      </c>
      <c r="CD29" t="s">
        <v>2401</v>
      </c>
      <c r="CE29" t="s">
        <v>2402</v>
      </c>
      <c r="CF29" t="s">
        <v>2403</v>
      </c>
      <c r="CG29" t="s">
        <v>2422</v>
      </c>
      <c r="CH29" t="s">
        <v>2423</v>
      </c>
      <c r="CI29" t="s">
        <v>2424</v>
      </c>
      <c r="CJ29" t="s">
        <v>2630</v>
      </c>
      <c r="CK29" t="s">
        <v>2408</v>
      </c>
      <c r="CL29" t="s">
        <v>2631</v>
      </c>
      <c r="CM29" t="s">
        <v>2632</v>
      </c>
      <c r="CN29" t="s">
        <v>2633</v>
      </c>
      <c r="CO29" t="s">
        <v>2634</v>
      </c>
      <c r="CP29" t="s">
        <v>2635</v>
      </c>
      <c r="CQ29" t="s">
        <v>2636</v>
      </c>
      <c r="CR29" t="s">
        <v>757</v>
      </c>
      <c r="CS29" t="s">
        <v>2459</v>
      </c>
      <c r="CT29" t="s">
        <v>2469</v>
      </c>
      <c r="CY29">
        <v>4740</v>
      </c>
      <c r="CZ29" t="s">
        <v>1068</v>
      </c>
      <c r="DA29">
        <v>3</v>
      </c>
      <c r="DB29" t="s">
        <v>92</v>
      </c>
      <c r="DC29" t="s">
        <v>998</v>
      </c>
      <c r="DF29" t="s">
        <v>872</v>
      </c>
      <c r="DG29">
        <v>51.2</v>
      </c>
      <c r="DH29">
        <v>75.36</v>
      </c>
      <c r="DL29" t="s">
        <v>873</v>
      </c>
      <c r="DM29" t="s">
        <v>874</v>
      </c>
      <c r="DN29">
        <v>43291.501388888886</v>
      </c>
      <c r="DR29">
        <v>43410.7</v>
      </c>
      <c r="DS29" t="s">
        <v>93</v>
      </c>
      <c r="DT29" t="s">
        <v>875</v>
      </c>
      <c r="DU29" t="s">
        <v>876</v>
      </c>
      <c r="DV29" t="s">
        <v>877</v>
      </c>
      <c r="DW29" t="s">
        <v>878</v>
      </c>
      <c r="DX29" t="s">
        <v>879</v>
      </c>
      <c r="DY29" t="s">
        <v>923</v>
      </c>
      <c r="DZ29" t="s">
        <v>881</v>
      </c>
      <c r="EA29" t="s">
        <v>882</v>
      </c>
      <c r="EB29" t="s">
        <v>924</v>
      </c>
      <c r="EI29" t="s">
        <v>1069</v>
      </c>
      <c r="EJ29" t="s">
        <v>248</v>
      </c>
      <c r="EK29" t="s">
        <v>888</v>
      </c>
      <c r="EL29" t="s">
        <v>150</v>
      </c>
      <c r="EM29" t="s">
        <v>934</v>
      </c>
      <c r="EN29" t="s">
        <v>1070</v>
      </c>
      <c r="EO29" t="s">
        <v>1071</v>
      </c>
      <c r="EP29" t="s">
        <v>1072</v>
      </c>
      <c r="EQ29" t="s">
        <v>1073</v>
      </c>
      <c r="ER29" t="s">
        <v>893</v>
      </c>
      <c r="ES29" t="s">
        <v>894</v>
      </c>
      <c r="ET29" t="s">
        <v>430</v>
      </c>
      <c r="EU29" t="s">
        <v>1039</v>
      </c>
      <c r="EV29" t="s">
        <v>1006</v>
      </c>
    </row>
    <row r="30" spans="2:154" x14ac:dyDescent="0.25">
      <c r="I30">
        <v>984</v>
      </c>
      <c r="J30">
        <v>0</v>
      </c>
      <c r="K30">
        <v>1</v>
      </c>
      <c r="L30" t="s">
        <v>92</v>
      </c>
      <c r="M30" t="s">
        <v>130</v>
      </c>
      <c r="P30" t="s">
        <v>131</v>
      </c>
      <c r="Q30">
        <v>84.32</v>
      </c>
      <c r="R30">
        <v>32.47</v>
      </c>
      <c r="V30" t="s">
        <v>132</v>
      </c>
      <c r="W30" t="s">
        <v>133</v>
      </c>
      <c r="X30">
        <v>43299.665972222225</v>
      </c>
      <c r="AB30">
        <v>43444.667361111111</v>
      </c>
      <c r="AC30" t="s">
        <v>93</v>
      </c>
      <c r="AD30" t="s">
        <v>134</v>
      </c>
      <c r="AE30" t="s">
        <v>135</v>
      </c>
      <c r="AF30" t="s">
        <v>136</v>
      </c>
      <c r="AG30" t="s">
        <v>155</v>
      </c>
      <c r="AH30" t="s">
        <v>138</v>
      </c>
      <c r="AI30" t="s">
        <v>156</v>
      </c>
      <c r="AJ30" t="s">
        <v>157</v>
      </c>
      <c r="AK30" t="s">
        <v>141</v>
      </c>
      <c r="AL30" t="s">
        <v>142</v>
      </c>
      <c r="AS30" t="s">
        <v>232</v>
      </c>
      <c r="AT30" t="s">
        <v>162</v>
      </c>
      <c r="AU30" t="s">
        <v>163</v>
      </c>
      <c r="AV30" t="s">
        <v>148</v>
      </c>
      <c r="AW30" t="s">
        <v>164</v>
      </c>
      <c r="AY30">
        <v>296</v>
      </c>
      <c r="AZ30" t="s">
        <v>800</v>
      </c>
      <c r="BA30">
        <v>3</v>
      </c>
      <c r="BB30" t="s">
        <v>761</v>
      </c>
      <c r="BC30" t="s">
        <v>798</v>
      </c>
      <c r="BF30" t="s">
        <v>762</v>
      </c>
      <c r="BG30">
        <v>68.61</v>
      </c>
      <c r="BH30">
        <v>5.62</v>
      </c>
      <c r="BL30">
        <v>181</v>
      </c>
      <c r="BM30" t="s">
        <v>763</v>
      </c>
      <c r="BN30">
        <v>43410.567048611112</v>
      </c>
      <c r="BR30">
        <v>43447.589479166665</v>
      </c>
      <c r="BS30" t="s">
        <v>764</v>
      </c>
      <c r="BT30" t="s">
        <v>765</v>
      </c>
      <c r="BU30" t="s">
        <v>766</v>
      </c>
      <c r="BV30" t="s">
        <v>799</v>
      </c>
      <c r="BW30" t="s">
        <v>768</v>
      </c>
      <c r="BX30" t="s">
        <v>769</v>
      </c>
      <c r="BY30" t="s">
        <v>2470</v>
      </c>
      <c r="BZ30" t="s">
        <v>770</v>
      </c>
      <c r="CA30" t="s">
        <v>771</v>
      </c>
      <c r="CB30" t="s">
        <v>2399</v>
      </c>
      <c r="CC30" t="s">
        <v>2400</v>
      </c>
      <c r="CD30" t="s">
        <v>2401</v>
      </c>
      <c r="CE30" t="s">
        <v>2402</v>
      </c>
      <c r="CF30" t="s">
        <v>2403</v>
      </c>
      <c r="CG30" t="s">
        <v>2422</v>
      </c>
      <c r="CH30" t="s">
        <v>2423</v>
      </c>
      <c r="CI30" t="s">
        <v>2450</v>
      </c>
      <c r="CJ30" t="s">
        <v>2637</v>
      </c>
      <c r="CK30" t="s">
        <v>2408</v>
      </c>
      <c r="CL30" t="s">
        <v>2638</v>
      </c>
      <c r="CM30" t="s">
        <v>2639</v>
      </c>
      <c r="CN30" t="s">
        <v>2640</v>
      </c>
      <c r="CO30" t="s">
        <v>2641</v>
      </c>
      <c r="CP30" t="s">
        <v>2642</v>
      </c>
      <c r="CQ30" t="s">
        <v>2643</v>
      </c>
      <c r="CR30" t="s">
        <v>757</v>
      </c>
      <c r="CS30" t="s">
        <v>2459</v>
      </c>
      <c r="CT30" t="s">
        <v>2469</v>
      </c>
      <c r="CY30">
        <v>4801</v>
      </c>
      <c r="CZ30" t="s">
        <v>1074</v>
      </c>
      <c r="DA30">
        <v>3</v>
      </c>
      <c r="DB30" t="s">
        <v>92</v>
      </c>
      <c r="DC30" t="s">
        <v>998</v>
      </c>
      <c r="DF30" t="s">
        <v>872</v>
      </c>
      <c r="DG30">
        <v>31.58</v>
      </c>
      <c r="DH30">
        <v>38.15</v>
      </c>
      <c r="DL30" t="s">
        <v>873</v>
      </c>
      <c r="DM30" t="s">
        <v>874</v>
      </c>
      <c r="DN30">
        <v>43291.501388888886</v>
      </c>
      <c r="DR30">
        <v>43410.701388888891</v>
      </c>
      <c r="DS30" t="s">
        <v>93</v>
      </c>
      <c r="DT30" t="s">
        <v>875</v>
      </c>
      <c r="DU30" t="s">
        <v>876</v>
      </c>
      <c r="DV30" t="s">
        <v>877</v>
      </c>
      <c r="DW30" t="s">
        <v>878</v>
      </c>
      <c r="DX30" t="s">
        <v>879</v>
      </c>
      <c r="DY30" t="s">
        <v>923</v>
      </c>
      <c r="DZ30" t="s">
        <v>881</v>
      </c>
      <c r="EA30" t="s">
        <v>882</v>
      </c>
      <c r="EB30" t="s">
        <v>924</v>
      </c>
      <c r="EI30" t="s">
        <v>1075</v>
      </c>
      <c r="EJ30" t="s">
        <v>435</v>
      </c>
      <c r="EK30" t="s">
        <v>888</v>
      </c>
      <c r="EL30" t="s">
        <v>150</v>
      </c>
      <c r="EM30" t="s">
        <v>1076</v>
      </c>
      <c r="EN30" t="s">
        <v>1077</v>
      </c>
      <c r="EO30" t="s">
        <v>1078</v>
      </c>
      <c r="EP30" t="s">
        <v>1079</v>
      </c>
      <c r="EQ30" t="s">
        <v>893</v>
      </c>
      <c r="ER30" t="s">
        <v>894</v>
      </c>
      <c r="ES30" t="s">
        <v>430</v>
      </c>
      <c r="ET30" t="s">
        <v>1039</v>
      </c>
      <c r="EU30" t="s">
        <v>1006</v>
      </c>
    </row>
    <row r="31" spans="2:154" x14ac:dyDescent="0.25">
      <c r="I31">
        <v>957</v>
      </c>
      <c r="J31">
        <v>0</v>
      </c>
      <c r="K31">
        <v>1</v>
      </c>
      <c r="L31" t="s">
        <v>92</v>
      </c>
      <c r="M31" t="s">
        <v>130</v>
      </c>
      <c r="P31" t="s">
        <v>131</v>
      </c>
      <c r="Q31">
        <v>86.44</v>
      </c>
      <c r="R31">
        <v>20.079999999999998</v>
      </c>
      <c r="V31" t="s">
        <v>132</v>
      </c>
      <c r="W31" t="s">
        <v>133</v>
      </c>
      <c r="X31">
        <v>43299.665972222225</v>
      </c>
      <c r="AB31">
        <v>43444.667361111111</v>
      </c>
      <c r="AC31" t="s">
        <v>93</v>
      </c>
      <c r="AD31" t="s">
        <v>134</v>
      </c>
      <c r="AE31" t="s">
        <v>135</v>
      </c>
      <c r="AF31" t="s">
        <v>136</v>
      </c>
      <c r="AG31" t="s">
        <v>155</v>
      </c>
      <c r="AH31" t="s">
        <v>138</v>
      </c>
      <c r="AI31" t="s">
        <v>156</v>
      </c>
      <c r="AJ31" t="s">
        <v>157</v>
      </c>
      <c r="AK31" t="s">
        <v>141</v>
      </c>
      <c r="AL31" t="s">
        <v>142</v>
      </c>
      <c r="AS31" t="s">
        <v>233</v>
      </c>
      <c r="AT31" t="s">
        <v>162</v>
      </c>
      <c r="AU31" t="s">
        <v>163</v>
      </c>
      <c r="AV31" t="s">
        <v>148</v>
      </c>
      <c r="AW31" t="s">
        <v>164</v>
      </c>
      <c r="AY31">
        <v>313</v>
      </c>
      <c r="AZ31" t="s">
        <v>801</v>
      </c>
      <c r="BA31">
        <v>3</v>
      </c>
      <c r="BB31" t="s">
        <v>761</v>
      </c>
      <c r="BC31" t="s">
        <v>798</v>
      </c>
      <c r="BF31" t="s">
        <v>762</v>
      </c>
      <c r="BG31">
        <v>84.73</v>
      </c>
      <c r="BH31">
        <v>13.98</v>
      </c>
      <c r="BL31">
        <v>181</v>
      </c>
      <c r="BM31" t="s">
        <v>763</v>
      </c>
      <c r="BN31">
        <v>43410.567129629628</v>
      </c>
      <c r="BR31">
        <v>43447.603472222225</v>
      </c>
      <c r="BS31" t="s">
        <v>764</v>
      </c>
      <c r="BT31" t="s">
        <v>765</v>
      </c>
      <c r="BU31" t="s">
        <v>766</v>
      </c>
      <c r="BV31" t="s">
        <v>799</v>
      </c>
      <c r="BW31" t="s">
        <v>768</v>
      </c>
      <c r="BX31" t="s">
        <v>769</v>
      </c>
      <c r="BY31" t="s">
        <v>2470</v>
      </c>
      <c r="BZ31" t="s">
        <v>770</v>
      </c>
      <c r="CA31" t="s">
        <v>771</v>
      </c>
      <c r="CB31" t="s">
        <v>2399</v>
      </c>
      <c r="CC31" t="s">
        <v>2400</v>
      </c>
      <c r="CD31" t="s">
        <v>2401</v>
      </c>
      <c r="CE31" t="s">
        <v>2402</v>
      </c>
      <c r="CF31" t="s">
        <v>2403</v>
      </c>
      <c r="CG31" t="s">
        <v>2422</v>
      </c>
      <c r="CH31" t="s">
        <v>2423</v>
      </c>
      <c r="CI31" t="s">
        <v>2644</v>
      </c>
      <c r="CJ31" t="s">
        <v>2645</v>
      </c>
      <c r="CK31" t="s">
        <v>2408</v>
      </c>
      <c r="CL31" t="s">
        <v>2646</v>
      </c>
      <c r="CM31" t="s">
        <v>2647</v>
      </c>
      <c r="CN31" t="s">
        <v>2648</v>
      </c>
      <c r="CO31" t="s">
        <v>757</v>
      </c>
      <c r="CP31" t="s">
        <v>2459</v>
      </c>
      <c r="CQ31" t="s">
        <v>2469</v>
      </c>
      <c r="CY31">
        <v>4781</v>
      </c>
      <c r="CZ31" t="s">
        <v>1080</v>
      </c>
      <c r="DA31">
        <v>3</v>
      </c>
      <c r="DB31" t="s">
        <v>92</v>
      </c>
      <c r="DC31" t="s">
        <v>998</v>
      </c>
      <c r="DF31" t="s">
        <v>872</v>
      </c>
      <c r="DG31">
        <v>80.290000000000006</v>
      </c>
      <c r="DH31">
        <v>61.01</v>
      </c>
      <c r="DL31" t="s">
        <v>873</v>
      </c>
      <c r="DM31" t="s">
        <v>874</v>
      </c>
      <c r="DN31">
        <v>43291.501388888886</v>
      </c>
      <c r="DR31">
        <v>43426.605555555558</v>
      </c>
      <c r="DS31" t="s">
        <v>93</v>
      </c>
      <c r="DT31" t="s">
        <v>875</v>
      </c>
      <c r="DU31" t="s">
        <v>876</v>
      </c>
      <c r="DV31" t="s">
        <v>877</v>
      </c>
      <c r="DW31" t="s">
        <v>878</v>
      </c>
      <c r="DX31" t="s">
        <v>922</v>
      </c>
      <c r="DY31" t="s">
        <v>923</v>
      </c>
      <c r="DZ31" t="s">
        <v>881</v>
      </c>
      <c r="EA31" t="s">
        <v>882</v>
      </c>
      <c r="EB31" t="s">
        <v>1081</v>
      </c>
      <c r="EI31" t="s">
        <v>1082</v>
      </c>
      <c r="EJ31" t="s">
        <v>248</v>
      </c>
      <c r="EK31" t="s">
        <v>888</v>
      </c>
      <c r="EL31" t="s">
        <v>150</v>
      </c>
      <c r="EM31" t="s">
        <v>1083</v>
      </c>
      <c r="EN31" t="s">
        <v>1084</v>
      </c>
      <c r="EO31" t="s">
        <v>1085</v>
      </c>
      <c r="EP31" t="s">
        <v>1086</v>
      </c>
      <c r="EQ31" t="s">
        <v>893</v>
      </c>
      <c r="ER31" t="s">
        <v>894</v>
      </c>
      <c r="ES31" t="s">
        <v>913</v>
      </c>
      <c r="ET31" t="s">
        <v>1006</v>
      </c>
    </row>
    <row r="32" spans="2:154" x14ac:dyDescent="0.25">
      <c r="B32" s="16"/>
      <c r="I32">
        <v>1092</v>
      </c>
      <c r="J32">
        <v>0</v>
      </c>
      <c r="K32">
        <v>1</v>
      </c>
      <c r="L32" t="s">
        <v>92</v>
      </c>
      <c r="M32" t="s">
        <v>130</v>
      </c>
      <c r="P32" t="s">
        <v>206</v>
      </c>
      <c r="Q32">
        <v>51.62</v>
      </c>
      <c r="R32">
        <v>44.44</v>
      </c>
      <c r="V32" t="s">
        <v>132</v>
      </c>
      <c r="W32" t="s">
        <v>207</v>
      </c>
      <c r="X32">
        <v>43299.686111111114</v>
      </c>
      <c r="AB32">
        <v>43444.667361111111</v>
      </c>
      <c r="AC32" t="s">
        <v>93</v>
      </c>
      <c r="AD32" t="s">
        <v>134</v>
      </c>
      <c r="AE32" t="s">
        <v>135</v>
      </c>
      <c r="AF32" t="s">
        <v>136</v>
      </c>
      <c r="AG32" t="s">
        <v>191</v>
      </c>
      <c r="AH32" t="s">
        <v>168</v>
      </c>
      <c r="AI32" t="s">
        <v>169</v>
      </c>
      <c r="AJ32" t="s">
        <v>170</v>
      </c>
      <c r="AK32" t="s">
        <v>141</v>
      </c>
      <c r="AL32" t="s">
        <v>142</v>
      </c>
      <c r="AS32" t="s">
        <v>234</v>
      </c>
      <c r="AT32" t="s">
        <v>235</v>
      </c>
      <c r="AU32" t="s">
        <v>236</v>
      </c>
      <c r="AV32" t="s">
        <v>173</v>
      </c>
      <c r="AW32" t="s">
        <v>160</v>
      </c>
      <c r="AY32">
        <v>295</v>
      </c>
      <c r="AZ32" t="s">
        <v>802</v>
      </c>
      <c r="BA32">
        <v>3</v>
      </c>
      <c r="BB32" t="s">
        <v>761</v>
      </c>
      <c r="BC32" t="s">
        <v>798</v>
      </c>
      <c r="BF32" t="s">
        <v>762</v>
      </c>
      <c r="BG32">
        <v>72.64</v>
      </c>
      <c r="BH32">
        <v>3.79</v>
      </c>
      <c r="BL32">
        <v>181</v>
      </c>
      <c r="BM32" t="s">
        <v>763</v>
      </c>
      <c r="BN32">
        <v>43410.567048611112</v>
      </c>
      <c r="BR32">
        <v>43447.589236111111</v>
      </c>
      <c r="BS32" t="s">
        <v>764</v>
      </c>
      <c r="BT32" t="s">
        <v>765</v>
      </c>
      <c r="BU32" t="s">
        <v>766</v>
      </c>
      <c r="BV32" t="s">
        <v>799</v>
      </c>
      <c r="BW32" t="s">
        <v>768</v>
      </c>
      <c r="BX32" t="s">
        <v>769</v>
      </c>
      <c r="BY32" t="s">
        <v>2470</v>
      </c>
      <c r="BZ32" t="s">
        <v>770</v>
      </c>
      <c r="CA32" t="s">
        <v>771</v>
      </c>
      <c r="CB32" t="s">
        <v>2399</v>
      </c>
      <c r="CC32" t="s">
        <v>2400</v>
      </c>
      <c r="CD32" t="s">
        <v>2401</v>
      </c>
      <c r="CE32" t="s">
        <v>2402</v>
      </c>
      <c r="CF32" t="s">
        <v>2403</v>
      </c>
      <c r="CG32" t="s">
        <v>2422</v>
      </c>
      <c r="CH32" t="s">
        <v>2423</v>
      </c>
      <c r="CI32" t="s">
        <v>2450</v>
      </c>
      <c r="CJ32" t="s">
        <v>2649</v>
      </c>
      <c r="CK32" t="s">
        <v>2408</v>
      </c>
      <c r="CL32" t="s">
        <v>2650</v>
      </c>
      <c r="CM32" t="s">
        <v>2651</v>
      </c>
      <c r="CN32" t="s">
        <v>2652</v>
      </c>
      <c r="CO32" t="s">
        <v>2653</v>
      </c>
      <c r="CP32" t="s">
        <v>2654</v>
      </c>
      <c r="CQ32" t="s">
        <v>2655</v>
      </c>
      <c r="CR32" t="s">
        <v>757</v>
      </c>
      <c r="CS32" t="s">
        <v>2459</v>
      </c>
      <c r="CT32" t="s">
        <v>2469</v>
      </c>
      <c r="CY32">
        <v>4816</v>
      </c>
      <c r="CZ32" t="s">
        <v>1087</v>
      </c>
      <c r="DA32">
        <v>3</v>
      </c>
      <c r="DB32" t="s">
        <v>92</v>
      </c>
      <c r="DC32" t="s">
        <v>998</v>
      </c>
      <c r="DF32" t="s">
        <v>872</v>
      </c>
      <c r="DG32">
        <v>46.11</v>
      </c>
      <c r="DH32">
        <v>61.49</v>
      </c>
      <c r="DL32" t="s">
        <v>873</v>
      </c>
      <c r="DM32" t="s">
        <v>874</v>
      </c>
      <c r="DN32">
        <v>43291.501388888886</v>
      </c>
      <c r="DR32">
        <v>43410.70416666667</v>
      </c>
      <c r="DS32" t="s">
        <v>93</v>
      </c>
      <c r="DT32" t="s">
        <v>875</v>
      </c>
      <c r="DU32" t="s">
        <v>876</v>
      </c>
      <c r="DV32" t="s">
        <v>877</v>
      </c>
      <c r="DW32" t="s">
        <v>878</v>
      </c>
      <c r="DX32" t="s">
        <v>879</v>
      </c>
      <c r="DY32" t="s">
        <v>923</v>
      </c>
      <c r="DZ32" t="s">
        <v>881</v>
      </c>
      <c r="EA32" t="s">
        <v>882</v>
      </c>
      <c r="EB32" t="s">
        <v>924</v>
      </c>
      <c r="EI32" t="s">
        <v>1088</v>
      </c>
      <c r="EJ32" t="s">
        <v>435</v>
      </c>
      <c r="EK32" t="s">
        <v>888</v>
      </c>
      <c r="EL32" t="s">
        <v>150</v>
      </c>
      <c r="EM32" t="s">
        <v>1089</v>
      </c>
      <c r="EN32" t="s">
        <v>1090</v>
      </c>
      <c r="EO32" t="s">
        <v>1091</v>
      </c>
      <c r="EP32" t="s">
        <v>1092</v>
      </c>
      <c r="EQ32" t="s">
        <v>893</v>
      </c>
      <c r="ER32" t="s">
        <v>894</v>
      </c>
      <c r="ES32" t="s">
        <v>430</v>
      </c>
      <c r="ET32" t="s">
        <v>1039</v>
      </c>
      <c r="EU32" t="s">
        <v>1006</v>
      </c>
    </row>
    <row r="33" spans="2:154" x14ac:dyDescent="0.25">
      <c r="B33" s="16"/>
      <c r="I33">
        <v>1035</v>
      </c>
      <c r="J33" t="s">
        <v>239</v>
      </c>
      <c r="K33">
        <v>1</v>
      </c>
      <c r="L33" t="s">
        <v>92</v>
      </c>
      <c r="M33" t="s">
        <v>130</v>
      </c>
      <c r="P33" t="s">
        <v>206</v>
      </c>
      <c r="Q33">
        <v>74.25</v>
      </c>
      <c r="R33">
        <v>82.14</v>
      </c>
      <c r="V33" t="s">
        <v>132</v>
      </c>
      <c r="W33" t="s">
        <v>207</v>
      </c>
      <c r="X33">
        <v>43299.685416666667</v>
      </c>
      <c r="AB33">
        <v>43444.667361111111</v>
      </c>
      <c r="AC33" t="s">
        <v>93</v>
      </c>
      <c r="AD33" t="s">
        <v>134</v>
      </c>
      <c r="AE33" t="s">
        <v>135</v>
      </c>
      <c r="AF33" t="s">
        <v>136</v>
      </c>
      <c r="AG33" t="s">
        <v>191</v>
      </c>
      <c r="AH33" t="s">
        <v>138</v>
      </c>
      <c r="AI33" t="s">
        <v>169</v>
      </c>
      <c r="AJ33" t="s">
        <v>170</v>
      </c>
      <c r="AK33" t="s">
        <v>141</v>
      </c>
      <c r="AL33" t="s">
        <v>142</v>
      </c>
      <c r="AS33" t="s">
        <v>240</v>
      </c>
      <c r="AT33" t="s">
        <v>173</v>
      </c>
      <c r="AU33" t="s">
        <v>241</v>
      </c>
      <c r="AV33" t="s">
        <v>242</v>
      </c>
      <c r="AW33" t="s">
        <v>160</v>
      </c>
      <c r="AY33">
        <v>312</v>
      </c>
      <c r="AZ33" t="s">
        <v>803</v>
      </c>
      <c r="BA33">
        <v>3</v>
      </c>
      <c r="BB33" t="s">
        <v>761</v>
      </c>
      <c r="BC33" t="s">
        <v>798</v>
      </c>
      <c r="BF33" t="s">
        <v>762</v>
      </c>
      <c r="BG33">
        <v>89.3</v>
      </c>
      <c r="BH33">
        <v>12.27</v>
      </c>
      <c r="BL33">
        <v>181</v>
      </c>
      <c r="BM33" t="s">
        <v>763</v>
      </c>
      <c r="BN33">
        <v>43410.567129629628</v>
      </c>
      <c r="BR33">
        <v>43453.435567129629</v>
      </c>
      <c r="BS33" t="s">
        <v>764</v>
      </c>
      <c r="BT33" t="s">
        <v>765</v>
      </c>
      <c r="BU33" t="s">
        <v>804</v>
      </c>
      <c r="BV33" t="s">
        <v>799</v>
      </c>
      <c r="BW33" t="s">
        <v>768</v>
      </c>
      <c r="BX33" t="s">
        <v>769</v>
      </c>
      <c r="BY33" t="s">
        <v>2656</v>
      </c>
      <c r="BZ33" t="s">
        <v>2657</v>
      </c>
      <c r="CA33" t="s">
        <v>2658</v>
      </c>
      <c r="CB33" t="s">
        <v>2659</v>
      </c>
      <c r="CC33" t="s">
        <v>2400</v>
      </c>
      <c r="CD33" t="s">
        <v>2401</v>
      </c>
      <c r="CE33" t="s">
        <v>2402</v>
      </c>
      <c r="CF33" t="s">
        <v>2660</v>
      </c>
      <c r="CG33" t="s">
        <v>2422</v>
      </c>
      <c r="CH33" t="s">
        <v>2423</v>
      </c>
      <c r="CI33" t="s">
        <v>2450</v>
      </c>
      <c r="CJ33" t="s">
        <v>2661</v>
      </c>
      <c r="CK33" t="s">
        <v>2408</v>
      </c>
      <c r="CL33" t="s">
        <v>2662</v>
      </c>
      <c r="CM33" t="s">
        <v>2663</v>
      </c>
      <c r="CN33" t="s">
        <v>2664</v>
      </c>
      <c r="CO33" t="s">
        <v>2665</v>
      </c>
      <c r="CP33" t="s">
        <v>2525</v>
      </c>
      <c r="CQ33" t="s">
        <v>2435</v>
      </c>
      <c r="CR33" t="s">
        <v>2666</v>
      </c>
      <c r="CS33" t="s">
        <v>2667</v>
      </c>
      <c r="CT33" t="s">
        <v>2668</v>
      </c>
      <c r="CU33" t="s">
        <v>2669</v>
      </c>
      <c r="CV33" t="s">
        <v>2447</v>
      </c>
      <c r="CW33" t="s">
        <v>757</v>
      </c>
      <c r="CX33" t="s">
        <v>2469</v>
      </c>
      <c r="CY33">
        <v>4780</v>
      </c>
      <c r="CZ33" t="s">
        <v>1093</v>
      </c>
      <c r="DA33">
        <v>3</v>
      </c>
      <c r="DB33" t="s">
        <v>92</v>
      </c>
      <c r="DC33" t="s">
        <v>998</v>
      </c>
      <c r="DF33" t="s">
        <v>872</v>
      </c>
      <c r="DG33">
        <v>78.91</v>
      </c>
      <c r="DH33">
        <v>61.49</v>
      </c>
      <c r="DL33" t="s">
        <v>873</v>
      </c>
      <c r="DM33" t="s">
        <v>874</v>
      </c>
      <c r="DN33">
        <v>43291.501388888886</v>
      </c>
      <c r="DR33">
        <v>43426.605555555558</v>
      </c>
      <c r="DS33" t="s">
        <v>93</v>
      </c>
      <c r="DT33" t="s">
        <v>875</v>
      </c>
      <c r="DU33" t="s">
        <v>876</v>
      </c>
      <c r="DV33" t="s">
        <v>877</v>
      </c>
      <c r="DW33" t="s">
        <v>878</v>
      </c>
      <c r="DX33" t="s">
        <v>922</v>
      </c>
      <c r="DY33" t="s">
        <v>923</v>
      </c>
      <c r="DZ33" t="s">
        <v>881</v>
      </c>
      <c r="EA33" t="s">
        <v>882</v>
      </c>
      <c r="EB33" t="s">
        <v>924</v>
      </c>
      <c r="EI33" t="s">
        <v>1094</v>
      </c>
      <c r="EJ33" t="s">
        <v>248</v>
      </c>
      <c r="EK33" t="s">
        <v>888</v>
      </c>
      <c r="EL33" t="s">
        <v>150</v>
      </c>
      <c r="EM33" t="s">
        <v>1095</v>
      </c>
      <c r="EN33" t="s">
        <v>1096</v>
      </c>
      <c r="EO33" t="s">
        <v>1097</v>
      </c>
      <c r="EP33" t="s">
        <v>1098</v>
      </c>
      <c r="EQ33" t="s">
        <v>893</v>
      </c>
      <c r="ER33" t="s">
        <v>894</v>
      </c>
      <c r="ES33" t="s">
        <v>913</v>
      </c>
      <c r="ET33" t="s">
        <v>1006</v>
      </c>
    </row>
    <row r="34" spans="2:154" x14ac:dyDescent="0.25">
      <c r="B34" s="16"/>
      <c r="I34">
        <v>919</v>
      </c>
      <c r="J34" t="s">
        <v>243</v>
      </c>
      <c r="K34">
        <v>1</v>
      </c>
      <c r="L34" t="s">
        <v>92</v>
      </c>
      <c r="M34" t="s">
        <v>130</v>
      </c>
      <c r="P34" t="s">
        <v>131</v>
      </c>
      <c r="Q34">
        <v>84.9</v>
      </c>
      <c r="R34">
        <v>19.12</v>
      </c>
      <c r="V34" t="s">
        <v>132</v>
      </c>
      <c r="W34" t="s">
        <v>133</v>
      </c>
      <c r="X34">
        <v>43299.665277777778</v>
      </c>
      <c r="AB34">
        <v>43444.667361111111</v>
      </c>
      <c r="AC34" t="s">
        <v>93</v>
      </c>
      <c r="AD34" t="s">
        <v>134</v>
      </c>
      <c r="AE34" t="s">
        <v>135</v>
      </c>
      <c r="AF34" t="s">
        <v>136</v>
      </c>
      <c r="AG34" t="s">
        <v>155</v>
      </c>
      <c r="AH34" t="s">
        <v>138</v>
      </c>
      <c r="AI34" t="s">
        <v>156</v>
      </c>
      <c r="AJ34" t="s">
        <v>157</v>
      </c>
      <c r="AK34" t="s">
        <v>141</v>
      </c>
      <c r="AL34" t="s">
        <v>142</v>
      </c>
      <c r="AS34" t="s">
        <v>244</v>
      </c>
      <c r="AT34" t="s">
        <v>162</v>
      </c>
      <c r="AU34" t="s">
        <v>163</v>
      </c>
      <c r="AV34" t="s">
        <v>148</v>
      </c>
      <c r="AW34" t="s">
        <v>149</v>
      </c>
      <c r="AY34">
        <v>348</v>
      </c>
      <c r="AZ34" t="s">
        <v>805</v>
      </c>
      <c r="BA34">
        <v>2</v>
      </c>
      <c r="BB34" t="s">
        <v>806</v>
      </c>
      <c r="BC34" t="s">
        <v>130</v>
      </c>
      <c r="BF34" t="s">
        <v>762</v>
      </c>
      <c r="BG34">
        <v>2.65</v>
      </c>
      <c r="BH34">
        <v>92.89</v>
      </c>
      <c r="BL34">
        <v>181</v>
      </c>
      <c r="BM34" t="s">
        <v>763</v>
      </c>
      <c r="BN34">
        <v>43410.567314814813</v>
      </c>
      <c r="BR34">
        <v>43413.484918981485</v>
      </c>
      <c r="BS34" t="s">
        <v>764</v>
      </c>
      <c r="BT34" t="s">
        <v>765</v>
      </c>
      <c r="BU34" t="s">
        <v>766</v>
      </c>
      <c r="BV34" t="s">
        <v>767</v>
      </c>
      <c r="BW34" t="s">
        <v>768</v>
      </c>
      <c r="BX34" t="s">
        <v>769</v>
      </c>
      <c r="BY34" t="s">
        <v>2470</v>
      </c>
      <c r="BZ34" t="s">
        <v>770</v>
      </c>
      <c r="CA34" t="s">
        <v>771</v>
      </c>
      <c r="CB34" t="s">
        <v>2399</v>
      </c>
      <c r="CC34" t="s">
        <v>2400</v>
      </c>
      <c r="CD34" t="s">
        <v>2401</v>
      </c>
      <c r="CE34" t="s">
        <v>2402</v>
      </c>
      <c r="CF34" t="s">
        <v>2403</v>
      </c>
      <c r="CG34" t="s">
        <v>2404</v>
      </c>
      <c r="CH34" t="s">
        <v>2423</v>
      </c>
      <c r="CI34" t="s">
        <v>2644</v>
      </c>
      <c r="CJ34" t="s">
        <v>2670</v>
      </c>
      <c r="CK34" t="s">
        <v>2671</v>
      </c>
      <c r="CL34" t="s">
        <v>2672</v>
      </c>
      <c r="CM34" t="s">
        <v>2673</v>
      </c>
      <c r="CN34" t="s">
        <v>2674</v>
      </c>
      <c r="CO34" t="s">
        <v>2675</v>
      </c>
      <c r="CY34">
        <v>4743</v>
      </c>
      <c r="CZ34" t="s">
        <v>1099</v>
      </c>
      <c r="DA34">
        <v>3</v>
      </c>
      <c r="DB34" t="s">
        <v>92</v>
      </c>
      <c r="DC34" t="s">
        <v>998</v>
      </c>
      <c r="DF34" t="s">
        <v>872</v>
      </c>
      <c r="DG34">
        <v>46.99</v>
      </c>
      <c r="DH34">
        <v>78.75</v>
      </c>
      <c r="DL34" t="s">
        <v>873</v>
      </c>
      <c r="DM34" t="s">
        <v>874</v>
      </c>
      <c r="DN34">
        <v>43291.501388888886</v>
      </c>
      <c r="DR34">
        <v>43410.699305555558</v>
      </c>
      <c r="DS34" t="s">
        <v>93</v>
      </c>
      <c r="DT34" t="s">
        <v>875</v>
      </c>
      <c r="DU34" t="s">
        <v>876</v>
      </c>
      <c r="DV34" t="s">
        <v>877</v>
      </c>
      <c r="DW34" t="s">
        <v>878</v>
      </c>
      <c r="DX34" t="s">
        <v>879</v>
      </c>
      <c r="DY34" t="s">
        <v>923</v>
      </c>
      <c r="DZ34" t="s">
        <v>881</v>
      </c>
      <c r="EA34" t="s">
        <v>882</v>
      </c>
      <c r="EB34" t="s">
        <v>924</v>
      </c>
      <c r="EI34" t="s">
        <v>1100</v>
      </c>
      <c r="EJ34" t="s">
        <v>248</v>
      </c>
      <c r="EK34" t="s">
        <v>888</v>
      </c>
      <c r="EL34" t="s">
        <v>150</v>
      </c>
      <c r="EM34" t="s">
        <v>1101</v>
      </c>
      <c r="EN34" t="s">
        <v>1102</v>
      </c>
      <c r="EO34" t="s">
        <v>1103</v>
      </c>
      <c r="EP34" t="s">
        <v>1104</v>
      </c>
      <c r="EQ34" t="s">
        <v>893</v>
      </c>
      <c r="ER34" t="s">
        <v>894</v>
      </c>
      <c r="ES34" t="s">
        <v>430</v>
      </c>
      <c r="ET34" t="s">
        <v>1039</v>
      </c>
      <c r="EU34" t="s">
        <v>1006</v>
      </c>
    </row>
    <row r="35" spans="2:154" x14ac:dyDescent="0.25">
      <c r="B35" s="16"/>
      <c r="I35">
        <v>976</v>
      </c>
      <c r="J35">
        <v>0</v>
      </c>
      <c r="K35">
        <v>1</v>
      </c>
      <c r="L35" t="s">
        <v>92</v>
      </c>
      <c r="M35" t="s">
        <v>130</v>
      </c>
      <c r="P35" t="s">
        <v>131</v>
      </c>
      <c r="Q35">
        <v>83.9</v>
      </c>
      <c r="R35">
        <v>32.83</v>
      </c>
      <c r="V35" t="s">
        <v>132</v>
      </c>
      <c r="W35" t="s">
        <v>133</v>
      </c>
      <c r="X35">
        <v>43299.665972222225</v>
      </c>
      <c r="AB35">
        <v>43444.667361111111</v>
      </c>
      <c r="AC35" t="s">
        <v>93</v>
      </c>
      <c r="AD35" t="s">
        <v>134</v>
      </c>
      <c r="AE35" t="s">
        <v>135</v>
      </c>
      <c r="AF35" t="s">
        <v>136</v>
      </c>
      <c r="AG35" t="s">
        <v>155</v>
      </c>
      <c r="AH35" t="s">
        <v>138</v>
      </c>
      <c r="AI35" t="s">
        <v>156</v>
      </c>
      <c r="AJ35" t="s">
        <v>157</v>
      </c>
      <c r="AK35" t="s">
        <v>141</v>
      </c>
      <c r="AL35" t="s">
        <v>142</v>
      </c>
      <c r="AS35" t="s">
        <v>245</v>
      </c>
      <c r="AT35" t="s">
        <v>162</v>
      </c>
      <c r="AU35" t="s">
        <v>163</v>
      </c>
      <c r="AV35" t="s">
        <v>148</v>
      </c>
      <c r="AW35" t="s">
        <v>164</v>
      </c>
      <c r="AY35">
        <v>319</v>
      </c>
      <c r="AZ35" t="s">
        <v>807</v>
      </c>
      <c r="BA35">
        <v>3</v>
      </c>
      <c r="BB35" t="s">
        <v>806</v>
      </c>
      <c r="BC35" t="s">
        <v>130</v>
      </c>
      <c r="BF35" t="s">
        <v>762</v>
      </c>
      <c r="BG35">
        <v>17.02</v>
      </c>
      <c r="BH35">
        <v>81.66</v>
      </c>
      <c r="BL35">
        <v>181</v>
      </c>
      <c r="BM35" t="s">
        <v>763</v>
      </c>
      <c r="BN35">
        <v>43410.567164351851</v>
      </c>
      <c r="BR35">
        <v>43417.625636574077</v>
      </c>
      <c r="BS35" t="s">
        <v>764</v>
      </c>
      <c r="BT35" t="s">
        <v>765</v>
      </c>
      <c r="BU35" t="s">
        <v>766</v>
      </c>
      <c r="BV35" t="s">
        <v>767</v>
      </c>
      <c r="BW35" t="s">
        <v>768</v>
      </c>
      <c r="BX35" t="s">
        <v>769</v>
      </c>
      <c r="BY35" t="s">
        <v>2676</v>
      </c>
      <c r="BZ35" t="s">
        <v>770</v>
      </c>
      <c r="CA35" t="s">
        <v>771</v>
      </c>
      <c r="CB35" t="s">
        <v>2399</v>
      </c>
      <c r="CC35" t="s">
        <v>2400</v>
      </c>
      <c r="CD35" t="s">
        <v>2578</v>
      </c>
      <c r="CE35" t="s">
        <v>2402</v>
      </c>
      <c r="CF35" t="s">
        <v>2403</v>
      </c>
      <c r="CG35" t="s">
        <v>2422</v>
      </c>
      <c r="CH35" t="s">
        <v>2423</v>
      </c>
      <c r="CI35" t="s">
        <v>2424</v>
      </c>
      <c r="CJ35" t="s">
        <v>2677</v>
      </c>
      <c r="CK35" t="s">
        <v>2671</v>
      </c>
      <c r="CL35" t="s">
        <v>2672</v>
      </c>
      <c r="CM35" t="s">
        <v>2673</v>
      </c>
      <c r="CN35" t="s">
        <v>2678</v>
      </c>
      <c r="CO35" t="s">
        <v>2679</v>
      </c>
      <c r="CP35" t="s">
        <v>2680</v>
      </c>
      <c r="CQ35" t="s">
        <v>2681</v>
      </c>
      <c r="CR35" t="s">
        <v>2682</v>
      </c>
      <c r="CS35" t="s">
        <v>2683</v>
      </c>
      <c r="CT35" t="s">
        <v>2684</v>
      </c>
      <c r="CU35" t="s">
        <v>2685</v>
      </c>
      <c r="CV35" t="s">
        <v>2686</v>
      </c>
      <c r="CW35" t="s">
        <v>2675</v>
      </c>
      <c r="CX35" t="s">
        <v>2687</v>
      </c>
      <c r="CY35">
        <v>4730</v>
      </c>
      <c r="CZ35" t="s">
        <v>1105</v>
      </c>
      <c r="DA35">
        <v>3</v>
      </c>
      <c r="DB35" t="s">
        <v>92</v>
      </c>
      <c r="DC35" t="s">
        <v>998</v>
      </c>
      <c r="DF35" t="s">
        <v>872</v>
      </c>
      <c r="DG35">
        <v>23.66</v>
      </c>
      <c r="DH35">
        <v>29.05</v>
      </c>
      <c r="DL35" t="s">
        <v>873</v>
      </c>
      <c r="DM35" t="s">
        <v>874</v>
      </c>
      <c r="DN35">
        <v>43291.500694444447</v>
      </c>
      <c r="DR35">
        <v>43427.388888888891</v>
      </c>
      <c r="DS35" t="s">
        <v>93</v>
      </c>
      <c r="DT35" t="s">
        <v>875</v>
      </c>
      <c r="DU35" t="s">
        <v>876</v>
      </c>
      <c r="DV35" t="s">
        <v>877</v>
      </c>
      <c r="DW35" t="s">
        <v>1060</v>
      </c>
      <c r="DX35" t="s">
        <v>938</v>
      </c>
      <c r="DY35" t="s">
        <v>951</v>
      </c>
      <c r="DZ35" t="s">
        <v>952</v>
      </c>
      <c r="EA35" t="s">
        <v>882</v>
      </c>
      <c r="EB35" t="s">
        <v>924</v>
      </c>
      <c r="EI35" t="s">
        <v>1106</v>
      </c>
      <c r="EJ35" t="s">
        <v>1107</v>
      </c>
      <c r="EK35" t="s">
        <v>1108</v>
      </c>
      <c r="EL35" t="s">
        <v>147</v>
      </c>
      <c r="EM35" t="s">
        <v>146</v>
      </c>
      <c r="EN35" t="s">
        <v>888</v>
      </c>
      <c r="EO35" t="s">
        <v>975</v>
      </c>
      <c r="EP35" t="s">
        <v>1109</v>
      </c>
      <c r="EQ35" t="s">
        <v>248</v>
      </c>
      <c r="ER35" t="s">
        <v>150</v>
      </c>
      <c r="ES35" t="s">
        <v>1110</v>
      </c>
      <c r="ET35" t="s">
        <v>1111</v>
      </c>
      <c r="EU35" t="s">
        <v>944</v>
      </c>
      <c r="EV35" t="s">
        <v>946</v>
      </c>
      <c r="EW35" t="s">
        <v>1111</v>
      </c>
      <c r="EX35" t="s">
        <v>1111</v>
      </c>
    </row>
    <row r="36" spans="2:154" x14ac:dyDescent="0.25">
      <c r="B36" s="16"/>
      <c r="I36">
        <v>970</v>
      </c>
      <c r="J36">
        <v>0</v>
      </c>
      <c r="K36">
        <v>1</v>
      </c>
      <c r="L36" t="s">
        <v>92</v>
      </c>
      <c r="M36" t="s">
        <v>130</v>
      </c>
      <c r="P36" t="s">
        <v>131</v>
      </c>
      <c r="Q36">
        <v>82.57</v>
      </c>
      <c r="R36">
        <v>16.059999999999999</v>
      </c>
      <c r="V36" t="s">
        <v>132</v>
      </c>
      <c r="W36" t="s">
        <v>133</v>
      </c>
      <c r="X36">
        <v>43299.665972222225</v>
      </c>
      <c r="AB36">
        <v>43444.667361111111</v>
      </c>
      <c r="AC36" t="s">
        <v>93</v>
      </c>
      <c r="AD36" t="s">
        <v>134</v>
      </c>
      <c r="AE36" t="s">
        <v>135</v>
      </c>
      <c r="AF36" t="s">
        <v>136</v>
      </c>
      <c r="AG36" t="s">
        <v>155</v>
      </c>
      <c r="AH36" t="s">
        <v>138</v>
      </c>
      <c r="AI36" t="s">
        <v>156</v>
      </c>
      <c r="AJ36" t="s">
        <v>157</v>
      </c>
      <c r="AK36" t="s">
        <v>141</v>
      </c>
      <c r="AL36" t="s">
        <v>142</v>
      </c>
      <c r="AS36" t="s">
        <v>246</v>
      </c>
      <c r="AT36" t="s">
        <v>162</v>
      </c>
      <c r="AU36" t="s">
        <v>163</v>
      </c>
      <c r="AV36" t="s">
        <v>148</v>
      </c>
      <c r="AW36" t="s">
        <v>164</v>
      </c>
      <c r="AY36">
        <v>344</v>
      </c>
      <c r="AZ36" t="s">
        <v>808</v>
      </c>
      <c r="BA36">
        <v>3</v>
      </c>
      <c r="BB36" t="s">
        <v>806</v>
      </c>
      <c r="BC36" t="s">
        <v>130</v>
      </c>
      <c r="BF36" t="s">
        <v>762</v>
      </c>
      <c r="BG36">
        <v>17.02</v>
      </c>
      <c r="BH36">
        <v>87.77</v>
      </c>
      <c r="BL36">
        <v>181</v>
      </c>
      <c r="BM36" t="s">
        <v>763</v>
      </c>
      <c r="BN36">
        <v>43410.567291666666</v>
      </c>
      <c r="BR36">
        <v>43417.601585648146</v>
      </c>
      <c r="BS36" t="s">
        <v>764</v>
      </c>
      <c r="BT36" t="s">
        <v>765</v>
      </c>
      <c r="BU36" t="s">
        <v>766</v>
      </c>
      <c r="BV36" t="s">
        <v>767</v>
      </c>
      <c r="BW36" t="s">
        <v>809</v>
      </c>
      <c r="BX36" t="s">
        <v>769</v>
      </c>
      <c r="BY36" t="s">
        <v>2676</v>
      </c>
      <c r="BZ36" t="s">
        <v>770</v>
      </c>
      <c r="CA36" t="s">
        <v>771</v>
      </c>
      <c r="CB36" t="s">
        <v>2399</v>
      </c>
      <c r="CC36" t="s">
        <v>2400</v>
      </c>
      <c r="CD36" t="s">
        <v>2578</v>
      </c>
      <c r="CE36" t="s">
        <v>2402</v>
      </c>
      <c r="CF36" t="s">
        <v>2403</v>
      </c>
      <c r="CG36" t="s">
        <v>2422</v>
      </c>
      <c r="CH36" t="s">
        <v>2423</v>
      </c>
      <c r="CI36" t="s">
        <v>2424</v>
      </c>
      <c r="CJ36" t="s">
        <v>2688</v>
      </c>
      <c r="CK36" t="s">
        <v>2671</v>
      </c>
      <c r="CL36" t="s">
        <v>2672</v>
      </c>
      <c r="CM36" t="s">
        <v>2673</v>
      </c>
      <c r="CN36" t="s">
        <v>2689</v>
      </c>
      <c r="CO36" t="s">
        <v>2690</v>
      </c>
      <c r="CP36" t="s">
        <v>2691</v>
      </c>
      <c r="CQ36" t="s">
        <v>2692</v>
      </c>
      <c r="CR36" t="s">
        <v>2682</v>
      </c>
      <c r="CS36" t="s">
        <v>2686</v>
      </c>
      <c r="CT36" t="s">
        <v>2693</v>
      </c>
      <c r="CU36" t="s">
        <v>2694</v>
      </c>
      <c r="CV36" t="s">
        <v>2695</v>
      </c>
      <c r="CW36" t="s">
        <v>2696</v>
      </c>
      <c r="CX36" t="s">
        <v>2675</v>
      </c>
      <c r="CY36">
        <v>4783</v>
      </c>
      <c r="CZ36" t="s">
        <v>1112</v>
      </c>
      <c r="DA36">
        <v>3</v>
      </c>
      <c r="DB36" t="s">
        <v>92</v>
      </c>
      <c r="DC36" t="s">
        <v>998</v>
      </c>
      <c r="DF36" t="s">
        <v>872</v>
      </c>
      <c r="DG36">
        <v>83.12</v>
      </c>
      <c r="DH36">
        <v>59.7</v>
      </c>
      <c r="DL36" t="s">
        <v>873</v>
      </c>
      <c r="DM36" t="s">
        <v>874</v>
      </c>
      <c r="DN36">
        <v>43291.501388888886</v>
      </c>
      <c r="DR36">
        <v>43426.605555555558</v>
      </c>
      <c r="DS36" t="s">
        <v>93</v>
      </c>
      <c r="DT36" t="s">
        <v>875</v>
      </c>
      <c r="DU36" t="s">
        <v>876</v>
      </c>
      <c r="DV36" t="s">
        <v>877</v>
      </c>
      <c r="DW36" t="s">
        <v>878</v>
      </c>
      <c r="DX36" t="s">
        <v>922</v>
      </c>
      <c r="DY36" t="s">
        <v>923</v>
      </c>
      <c r="DZ36" t="s">
        <v>881</v>
      </c>
      <c r="EA36" t="s">
        <v>882</v>
      </c>
      <c r="EB36" t="s">
        <v>924</v>
      </c>
      <c r="EI36" t="s">
        <v>1113</v>
      </c>
      <c r="EJ36" t="s">
        <v>248</v>
      </c>
      <c r="EK36" t="s">
        <v>888</v>
      </c>
      <c r="EL36" t="s">
        <v>150</v>
      </c>
      <c r="EM36" t="s">
        <v>1114</v>
      </c>
      <c r="EN36" t="s">
        <v>1115</v>
      </c>
      <c r="EO36" t="s">
        <v>1116</v>
      </c>
      <c r="EP36" t="s">
        <v>1117</v>
      </c>
      <c r="EQ36" t="s">
        <v>893</v>
      </c>
      <c r="ER36" t="s">
        <v>894</v>
      </c>
      <c r="ES36" t="s">
        <v>913</v>
      </c>
      <c r="ET36" t="s">
        <v>1006</v>
      </c>
    </row>
    <row r="37" spans="2:154" x14ac:dyDescent="0.25">
      <c r="B37" s="16"/>
      <c r="I37">
        <v>1095</v>
      </c>
      <c r="J37">
        <v>0</v>
      </c>
      <c r="K37">
        <v>3</v>
      </c>
      <c r="L37" t="s">
        <v>92</v>
      </c>
      <c r="M37" t="s">
        <v>130</v>
      </c>
      <c r="P37" t="s">
        <v>206</v>
      </c>
      <c r="Q37">
        <v>64.599999999999994</v>
      </c>
      <c r="R37">
        <v>62.6</v>
      </c>
      <c r="V37" t="s">
        <v>132</v>
      </c>
      <c r="W37" t="s">
        <v>207</v>
      </c>
      <c r="X37">
        <v>43299.686111111114</v>
      </c>
      <c r="AB37">
        <v>43444.668749999997</v>
      </c>
      <c r="AC37" t="s">
        <v>93</v>
      </c>
      <c r="AD37" t="s">
        <v>134</v>
      </c>
      <c r="AE37" t="s">
        <v>135</v>
      </c>
      <c r="AF37" t="s">
        <v>136</v>
      </c>
      <c r="AG37" t="s">
        <v>155</v>
      </c>
      <c r="AH37" t="s">
        <v>168</v>
      </c>
      <c r="AI37" t="s">
        <v>156</v>
      </c>
      <c r="AJ37" t="s">
        <v>157</v>
      </c>
      <c r="AK37" t="s">
        <v>141</v>
      </c>
      <c r="AL37" t="s">
        <v>142</v>
      </c>
      <c r="AS37" t="s">
        <v>247</v>
      </c>
      <c r="AT37" t="s">
        <v>248</v>
      </c>
      <c r="AU37" t="s">
        <v>148</v>
      </c>
      <c r="AV37" t="s">
        <v>212</v>
      </c>
      <c r="AW37" t="s">
        <v>152</v>
      </c>
      <c r="AY37">
        <v>345</v>
      </c>
      <c r="AZ37" t="s">
        <v>810</v>
      </c>
      <c r="BA37">
        <v>3</v>
      </c>
      <c r="BB37" t="s">
        <v>806</v>
      </c>
      <c r="BC37" t="s">
        <v>130</v>
      </c>
      <c r="BF37" t="s">
        <v>762</v>
      </c>
      <c r="BG37">
        <v>13.65</v>
      </c>
      <c r="BH37">
        <v>83.53</v>
      </c>
      <c r="BL37">
        <v>181</v>
      </c>
      <c r="BM37" t="s">
        <v>763</v>
      </c>
      <c r="BN37">
        <v>43410.567291666666</v>
      </c>
      <c r="BR37">
        <v>43417.6016087963</v>
      </c>
      <c r="BS37" t="s">
        <v>764</v>
      </c>
      <c r="BT37" t="s">
        <v>765</v>
      </c>
      <c r="BU37" t="s">
        <v>766</v>
      </c>
      <c r="BV37" t="s">
        <v>767</v>
      </c>
      <c r="BW37" t="s">
        <v>768</v>
      </c>
      <c r="BX37" t="s">
        <v>811</v>
      </c>
      <c r="BY37" t="s">
        <v>2697</v>
      </c>
      <c r="BZ37" t="s">
        <v>770</v>
      </c>
      <c r="CA37" t="s">
        <v>771</v>
      </c>
      <c r="CB37" t="s">
        <v>2399</v>
      </c>
      <c r="CC37" t="s">
        <v>2400</v>
      </c>
      <c r="CD37" t="s">
        <v>2401</v>
      </c>
      <c r="CE37" t="s">
        <v>2402</v>
      </c>
      <c r="CF37" t="s">
        <v>2403</v>
      </c>
      <c r="CG37" t="s">
        <v>2422</v>
      </c>
      <c r="CH37" t="s">
        <v>2423</v>
      </c>
      <c r="CI37" t="s">
        <v>2424</v>
      </c>
      <c r="CJ37" t="s">
        <v>2698</v>
      </c>
      <c r="CK37" t="s">
        <v>2671</v>
      </c>
      <c r="CL37" t="s">
        <v>2672</v>
      </c>
      <c r="CM37" t="s">
        <v>2673</v>
      </c>
      <c r="CN37" t="s">
        <v>2699</v>
      </c>
      <c r="CO37" t="s">
        <v>2700</v>
      </c>
      <c r="CP37" t="s">
        <v>2701</v>
      </c>
      <c r="CQ37" t="s">
        <v>2702</v>
      </c>
      <c r="CR37" t="s">
        <v>2703</v>
      </c>
      <c r="CS37" t="s">
        <v>2696</v>
      </c>
      <c r="CT37" t="s">
        <v>2704</v>
      </c>
      <c r="CU37" t="s">
        <v>2705</v>
      </c>
      <c r="CV37" t="s">
        <v>2706</v>
      </c>
      <c r="CW37" t="s">
        <v>2707</v>
      </c>
      <c r="CX37" t="s">
        <v>2675</v>
      </c>
      <c r="CY37">
        <v>4772</v>
      </c>
      <c r="CZ37" t="s">
        <v>1118</v>
      </c>
      <c r="DA37">
        <v>3</v>
      </c>
      <c r="DB37" t="s">
        <v>92</v>
      </c>
      <c r="DC37" t="s">
        <v>998</v>
      </c>
      <c r="DF37" t="s">
        <v>872</v>
      </c>
      <c r="DG37">
        <v>65.47</v>
      </c>
      <c r="DH37">
        <v>66.13</v>
      </c>
      <c r="DL37" t="s">
        <v>873</v>
      </c>
      <c r="DM37" t="s">
        <v>874</v>
      </c>
      <c r="DN37">
        <v>43291.501388888886</v>
      </c>
      <c r="DR37">
        <v>43426.604166666664</v>
      </c>
      <c r="DS37" t="s">
        <v>93</v>
      </c>
      <c r="DT37" t="s">
        <v>875</v>
      </c>
      <c r="DU37" t="s">
        <v>876</v>
      </c>
      <c r="DV37" t="s">
        <v>877</v>
      </c>
      <c r="DW37" t="s">
        <v>878</v>
      </c>
      <c r="DX37" t="s">
        <v>922</v>
      </c>
      <c r="DY37" t="s">
        <v>923</v>
      </c>
      <c r="DZ37" t="s">
        <v>881</v>
      </c>
      <c r="EA37" t="s">
        <v>882</v>
      </c>
      <c r="EB37" t="s">
        <v>924</v>
      </c>
      <c r="EI37" t="s">
        <v>1119</v>
      </c>
      <c r="EJ37" t="s">
        <v>1120</v>
      </c>
      <c r="EK37" t="s">
        <v>259</v>
      </c>
      <c r="EL37" t="s">
        <v>248</v>
      </c>
      <c r="EM37" t="s">
        <v>888</v>
      </c>
      <c r="EN37" t="s">
        <v>150</v>
      </c>
      <c r="EO37" t="s">
        <v>1121</v>
      </c>
      <c r="EP37" t="s">
        <v>1122</v>
      </c>
      <c r="EQ37" t="s">
        <v>1123</v>
      </c>
      <c r="ER37" t="s">
        <v>1124</v>
      </c>
      <c r="ES37" t="s">
        <v>893</v>
      </c>
      <c r="ET37" t="s">
        <v>894</v>
      </c>
      <c r="EU37" t="s">
        <v>913</v>
      </c>
      <c r="EV37" t="s">
        <v>1006</v>
      </c>
    </row>
    <row r="38" spans="2:154" x14ac:dyDescent="0.25">
      <c r="B38" s="16"/>
      <c r="I38">
        <v>1066</v>
      </c>
      <c r="J38">
        <v>0</v>
      </c>
      <c r="K38">
        <v>3</v>
      </c>
      <c r="L38" t="s">
        <v>92</v>
      </c>
      <c r="M38" t="s">
        <v>130</v>
      </c>
      <c r="P38" t="s">
        <v>206</v>
      </c>
      <c r="Q38">
        <v>52.87</v>
      </c>
      <c r="R38">
        <v>45.16</v>
      </c>
      <c r="V38" t="s">
        <v>132</v>
      </c>
      <c r="W38" t="s">
        <v>207</v>
      </c>
      <c r="X38">
        <v>43299.685416666667</v>
      </c>
      <c r="AB38">
        <v>43444.668749999997</v>
      </c>
      <c r="AC38" t="s">
        <v>93</v>
      </c>
      <c r="AD38" t="s">
        <v>134</v>
      </c>
      <c r="AE38" t="s">
        <v>135</v>
      </c>
      <c r="AF38" t="s">
        <v>136</v>
      </c>
      <c r="AG38" t="s">
        <v>155</v>
      </c>
      <c r="AH38" t="s">
        <v>168</v>
      </c>
      <c r="AI38" t="s">
        <v>156</v>
      </c>
      <c r="AJ38" t="s">
        <v>157</v>
      </c>
      <c r="AK38" t="s">
        <v>141</v>
      </c>
      <c r="AL38" t="s">
        <v>142</v>
      </c>
      <c r="AS38" t="s">
        <v>249</v>
      </c>
      <c r="AT38" t="s">
        <v>250</v>
      </c>
      <c r="AU38" t="s">
        <v>148</v>
      </c>
      <c r="AV38" t="s">
        <v>212</v>
      </c>
      <c r="AW38" t="s">
        <v>152</v>
      </c>
      <c r="AY38">
        <v>342</v>
      </c>
      <c r="AZ38" t="s">
        <v>812</v>
      </c>
      <c r="BA38">
        <v>3</v>
      </c>
      <c r="BB38" t="s">
        <v>806</v>
      </c>
      <c r="BC38" t="s">
        <v>130</v>
      </c>
      <c r="BF38" t="s">
        <v>762</v>
      </c>
      <c r="BG38">
        <v>22.31</v>
      </c>
      <c r="BH38">
        <v>80.7</v>
      </c>
      <c r="BL38">
        <v>181</v>
      </c>
      <c r="BM38" t="s">
        <v>763</v>
      </c>
      <c r="BN38">
        <v>43410.567280092589</v>
      </c>
      <c r="BR38">
        <v>43417.601527777777</v>
      </c>
      <c r="BS38" t="s">
        <v>764</v>
      </c>
      <c r="BT38" t="s">
        <v>765</v>
      </c>
      <c r="BU38" t="s">
        <v>766</v>
      </c>
      <c r="BV38" t="s">
        <v>767</v>
      </c>
      <c r="BW38" t="s">
        <v>768</v>
      </c>
      <c r="BX38" t="s">
        <v>769</v>
      </c>
      <c r="BY38" t="s">
        <v>2676</v>
      </c>
      <c r="BZ38" t="s">
        <v>770</v>
      </c>
      <c r="CA38" t="s">
        <v>771</v>
      </c>
      <c r="CB38" t="s">
        <v>2399</v>
      </c>
      <c r="CC38" t="s">
        <v>2400</v>
      </c>
      <c r="CD38" t="s">
        <v>2401</v>
      </c>
      <c r="CE38" t="s">
        <v>2402</v>
      </c>
      <c r="CF38" t="s">
        <v>2403</v>
      </c>
      <c r="CG38" t="s">
        <v>2422</v>
      </c>
      <c r="CH38" t="s">
        <v>2423</v>
      </c>
      <c r="CI38" t="s">
        <v>2424</v>
      </c>
      <c r="CJ38" t="s">
        <v>2708</v>
      </c>
      <c r="CK38" t="s">
        <v>2671</v>
      </c>
      <c r="CL38" t="s">
        <v>2672</v>
      </c>
      <c r="CM38" t="s">
        <v>2673</v>
      </c>
      <c r="CN38" t="s">
        <v>2709</v>
      </c>
      <c r="CO38" t="s">
        <v>2710</v>
      </c>
      <c r="CP38" t="s">
        <v>2711</v>
      </c>
      <c r="CQ38" t="s">
        <v>2712</v>
      </c>
      <c r="CR38" t="s">
        <v>2682</v>
      </c>
      <c r="CS38" t="s">
        <v>2683</v>
      </c>
      <c r="CT38" t="s">
        <v>2685</v>
      </c>
      <c r="CU38" t="s">
        <v>2675</v>
      </c>
      <c r="CV38" t="s">
        <v>2713</v>
      </c>
      <c r="CW38" t="s">
        <v>2714</v>
      </c>
      <c r="CX38" t="s">
        <v>2715</v>
      </c>
      <c r="CY38">
        <v>4792</v>
      </c>
      <c r="CZ38" t="s">
        <v>1125</v>
      </c>
      <c r="DA38">
        <v>3</v>
      </c>
      <c r="DB38" t="s">
        <v>92</v>
      </c>
      <c r="DC38" t="s">
        <v>998</v>
      </c>
      <c r="DF38" t="s">
        <v>872</v>
      </c>
      <c r="DG38">
        <v>95.33</v>
      </c>
      <c r="DH38">
        <v>48.69</v>
      </c>
      <c r="DL38" t="s">
        <v>873</v>
      </c>
      <c r="DM38" t="s">
        <v>874</v>
      </c>
      <c r="DN38">
        <v>43291.501388888886</v>
      </c>
      <c r="DR38">
        <v>43426.606944444444</v>
      </c>
      <c r="DS38" t="s">
        <v>93</v>
      </c>
      <c r="DT38" t="s">
        <v>875</v>
      </c>
      <c r="DU38" t="s">
        <v>876</v>
      </c>
      <c r="DV38" t="s">
        <v>877</v>
      </c>
      <c r="DW38" t="s">
        <v>878</v>
      </c>
      <c r="DX38" t="s">
        <v>922</v>
      </c>
      <c r="DY38" t="s">
        <v>923</v>
      </c>
      <c r="DZ38" t="s">
        <v>881</v>
      </c>
      <c r="EA38" t="s">
        <v>882</v>
      </c>
      <c r="EB38" t="s">
        <v>924</v>
      </c>
      <c r="EI38" t="s">
        <v>1126</v>
      </c>
      <c r="EJ38" t="s">
        <v>248</v>
      </c>
      <c r="EK38" t="s">
        <v>888</v>
      </c>
      <c r="EL38" t="s">
        <v>150</v>
      </c>
      <c r="EM38" t="s">
        <v>1127</v>
      </c>
      <c r="EN38" t="s">
        <v>1128</v>
      </c>
      <c r="EO38" t="s">
        <v>1129</v>
      </c>
      <c r="EP38" t="s">
        <v>1130</v>
      </c>
      <c r="EQ38" t="s">
        <v>893</v>
      </c>
      <c r="ER38" t="s">
        <v>894</v>
      </c>
      <c r="ES38" t="s">
        <v>913</v>
      </c>
      <c r="ET38" t="s">
        <v>1006</v>
      </c>
    </row>
    <row r="39" spans="2:154" x14ac:dyDescent="0.25">
      <c r="I39">
        <v>1042</v>
      </c>
      <c r="J39" t="s">
        <v>251</v>
      </c>
      <c r="K39">
        <v>3</v>
      </c>
      <c r="L39" t="s">
        <v>92</v>
      </c>
      <c r="M39" t="s">
        <v>130</v>
      </c>
      <c r="P39" t="s">
        <v>206</v>
      </c>
      <c r="Q39">
        <v>75.17</v>
      </c>
      <c r="R39">
        <v>86.11</v>
      </c>
      <c r="V39" t="s">
        <v>132</v>
      </c>
      <c r="W39" t="s">
        <v>207</v>
      </c>
      <c r="X39">
        <v>43299.685416666667</v>
      </c>
      <c r="AB39">
        <v>43486.442361111112</v>
      </c>
      <c r="AC39" t="s">
        <v>93</v>
      </c>
      <c r="AD39" t="s">
        <v>134</v>
      </c>
      <c r="AE39" t="s">
        <v>135</v>
      </c>
      <c r="AF39" t="s">
        <v>136</v>
      </c>
      <c r="AG39" t="s">
        <v>252</v>
      </c>
      <c r="AH39" t="s">
        <v>138</v>
      </c>
      <c r="AI39" t="s">
        <v>253</v>
      </c>
      <c r="AJ39" t="s">
        <v>254</v>
      </c>
      <c r="AK39" t="s">
        <v>141</v>
      </c>
      <c r="AL39" t="s">
        <v>142</v>
      </c>
      <c r="AS39" t="s">
        <v>255</v>
      </c>
      <c r="AT39" t="s">
        <v>173</v>
      </c>
      <c r="AU39" t="s">
        <v>256</v>
      </c>
      <c r="AV39" t="s">
        <v>257</v>
      </c>
      <c r="AW39" t="s">
        <v>258</v>
      </c>
      <c r="AX39" t="s">
        <v>371</v>
      </c>
      <c r="AY39">
        <v>331</v>
      </c>
      <c r="AZ39" t="s">
        <v>813</v>
      </c>
      <c r="BA39">
        <v>3</v>
      </c>
      <c r="BB39" t="s">
        <v>806</v>
      </c>
      <c r="BC39" t="s">
        <v>130</v>
      </c>
      <c r="BF39" t="s">
        <v>762</v>
      </c>
      <c r="BG39">
        <v>24.89</v>
      </c>
      <c r="BH39">
        <v>86.65</v>
      </c>
      <c r="BL39">
        <v>181</v>
      </c>
      <c r="BM39" t="s">
        <v>763</v>
      </c>
      <c r="BN39">
        <v>43410.56722222222</v>
      </c>
      <c r="BR39">
        <v>43417.626006944447</v>
      </c>
      <c r="BS39" t="s">
        <v>764</v>
      </c>
      <c r="BT39" t="s">
        <v>765</v>
      </c>
      <c r="BU39" t="s">
        <v>766</v>
      </c>
      <c r="BV39" t="s">
        <v>767</v>
      </c>
      <c r="BW39" t="s">
        <v>768</v>
      </c>
      <c r="BX39" t="s">
        <v>769</v>
      </c>
      <c r="BY39" t="s">
        <v>2697</v>
      </c>
      <c r="BZ39" t="s">
        <v>770</v>
      </c>
      <c r="CA39" t="s">
        <v>771</v>
      </c>
      <c r="CB39" t="s">
        <v>2399</v>
      </c>
      <c r="CC39" t="s">
        <v>2400</v>
      </c>
      <c r="CD39" t="s">
        <v>2401</v>
      </c>
      <c r="CE39" t="s">
        <v>2402</v>
      </c>
      <c r="CF39" t="s">
        <v>2403</v>
      </c>
      <c r="CG39" t="s">
        <v>2422</v>
      </c>
      <c r="CH39" t="s">
        <v>2423</v>
      </c>
      <c r="CI39" t="s">
        <v>2450</v>
      </c>
      <c r="CJ39" t="s">
        <v>2716</v>
      </c>
      <c r="CK39" t="s">
        <v>2671</v>
      </c>
      <c r="CL39" t="s">
        <v>2672</v>
      </c>
      <c r="CM39" t="s">
        <v>2673</v>
      </c>
      <c r="CN39" t="s">
        <v>2717</v>
      </c>
      <c r="CO39" t="s">
        <v>2718</v>
      </c>
      <c r="CP39" t="s">
        <v>2719</v>
      </c>
      <c r="CQ39" t="s">
        <v>2720</v>
      </c>
      <c r="CR39" t="s">
        <v>2721</v>
      </c>
      <c r="CS39" t="s">
        <v>2722</v>
      </c>
      <c r="CT39" t="s">
        <v>2675</v>
      </c>
      <c r="CU39" t="s">
        <v>757</v>
      </c>
      <c r="CV39" t="s">
        <v>2723</v>
      </c>
      <c r="CW39" t="s">
        <v>2724</v>
      </c>
      <c r="CX39" t="s">
        <v>2725</v>
      </c>
      <c r="CY39">
        <v>4762</v>
      </c>
      <c r="CZ39" t="s">
        <v>1131</v>
      </c>
      <c r="DA39">
        <v>3</v>
      </c>
      <c r="DB39" t="s">
        <v>92</v>
      </c>
      <c r="DC39" t="s">
        <v>998</v>
      </c>
      <c r="DF39" t="s">
        <v>872</v>
      </c>
      <c r="DG39">
        <v>53.14</v>
      </c>
      <c r="DH39">
        <v>74.760000000000005</v>
      </c>
      <c r="DL39" t="s">
        <v>873</v>
      </c>
      <c r="DM39" t="s">
        <v>874</v>
      </c>
      <c r="DN39">
        <v>43291.501388888886</v>
      </c>
      <c r="DR39">
        <v>43426.601388888892</v>
      </c>
      <c r="DS39" t="s">
        <v>93</v>
      </c>
      <c r="DT39" t="s">
        <v>875</v>
      </c>
      <c r="DU39" t="s">
        <v>876</v>
      </c>
      <c r="DV39" t="s">
        <v>877</v>
      </c>
      <c r="DW39" t="s">
        <v>878</v>
      </c>
      <c r="DX39" t="s">
        <v>922</v>
      </c>
      <c r="DY39" t="s">
        <v>923</v>
      </c>
      <c r="DZ39" t="s">
        <v>881</v>
      </c>
      <c r="EA39" t="s">
        <v>882</v>
      </c>
      <c r="EB39" t="s">
        <v>924</v>
      </c>
      <c r="EI39" t="s">
        <v>1132</v>
      </c>
      <c r="EJ39" t="s">
        <v>248</v>
      </c>
      <c r="EK39" t="s">
        <v>888</v>
      </c>
      <c r="EL39" t="s">
        <v>150</v>
      </c>
      <c r="EM39" t="s">
        <v>1133</v>
      </c>
      <c r="EN39" t="s">
        <v>1134</v>
      </c>
      <c r="EO39" t="s">
        <v>1135</v>
      </c>
      <c r="EP39" t="s">
        <v>1136</v>
      </c>
      <c r="EQ39" t="s">
        <v>1137</v>
      </c>
      <c r="ER39" t="s">
        <v>934</v>
      </c>
      <c r="ES39" t="s">
        <v>893</v>
      </c>
      <c r="ET39" t="s">
        <v>894</v>
      </c>
      <c r="EU39" t="s">
        <v>913</v>
      </c>
      <c r="EV39" t="s">
        <v>1006</v>
      </c>
    </row>
    <row r="40" spans="2:154" x14ac:dyDescent="0.25">
      <c r="I40">
        <v>952</v>
      </c>
      <c r="J40">
        <v>0</v>
      </c>
      <c r="K40">
        <v>3</v>
      </c>
      <c r="L40" t="s">
        <v>92</v>
      </c>
      <c r="M40" t="s">
        <v>130</v>
      </c>
      <c r="P40" t="s">
        <v>131</v>
      </c>
      <c r="Q40">
        <v>37.85</v>
      </c>
      <c r="R40">
        <v>96.75</v>
      </c>
      <c r="V40" t="s">
        <v>132</v>
      </c>
      <c r="W40" t="s">
        <v>133</v>
      </c>
      <c r="X40">
        <v>43299.665277777778</v>
      </c>
      <c r="AB40">
        <v>43444.668749999997</v>
      </c>
      <c r="AC40" t="s">
        <v>93</v>
      </c>
      <c r="AD40" t="s">
        <v>134</v>
      </c>
      <c r="AE40" t="s">
        <v>135</v>
      </c>
      <c r="AF40" t="s">
        <v>136</v>
      </c>
      <c r="AG40" t="s">
        <v>155</v>
      </c>
      <c r="AH40" t="s">
        <v>168</v>
      </c>
      <c r="AI40" t="s">
        <v>156</v>
      </c>
      <c r="AJ40" t="s">
        <v>157</v>
      </c>
      <c r="AK40" t="s">
        <v>141</v>
      </c>
      <c r="AL40" t="s">
        <v>142</v>
      </c>
      <c r="AS40" t="s">
        <v>260</v>
      </c>
      <c r="AT40" t="s">
        <v>248</v>
      </c>
      <c r="AU40" t="s">
        <v>148</v>
      </c>
      <c r="AV40" t="s">
        <v>149</v>
      </c>
      <c r="AW40" t="s">
        <v>152</v>
      </c>
      <c r="AY40">
        <v>339</v>
      </c>
      <c r="AZ40" t="s">
        <v>814</v>
      </c>
      <c r="BA40">
        <v>3</v>
      </c>
      <c r="BB40" t="s">
        <v>806</v>
      </c>
      <c r="BC40" t="s">
        <v>130</v>
      </c>
      <c r="BF40" t="s">
        <v>762</v>
      </c>
      <c r="BG40">
        <v>22.49</v>
      </c>
      <c r="BH40">
        <v>81.7</v>
      </c>
      <c r="BL40">
        <v>181</v>
      </c>
      <c r="BM40" t="s">
        <v>763</v>
      </c>
      <c r="BN40">
        <v>43410.56726851852</v>
      </c>
      <c r="BR40">
        <v>43417.601423611108</v>
      </c>
      <c r="BS40" t="s">
        <v>764</v>
      </c>
      <c r="BT40" t="s">
        <v>765</v>
      </c>
      <c r="BU40" t="s">
        <v>766</v>
      </c>
      <c r="BV40" t="s">
        <v>767</v>
      </c>
      <c r="BW40" t="s">
        <v>768</v>
      </c>
      <c r="BX40" t="s">
        <v>769</v>
      </c>
      <c r="BY40" t="s">
        <v>2697</v>
      </c>
      <c r="BZ40" t="s">
        <v>770</v>
      </c>
      <c r="CA40" t="s">
        <v>771</v>
      </c>
      <c r="CB40" t="s">
        <v>2399</v>
      </c>
      <c r="CC40" t="s">
        <v>2400</v>
      </c>
      <c r="CD40" t="s">
        <v>2401</v>
      </c>
      <c r="CE40" t="s">
        <v>2402</v>
      </c>
      <c r="CF40" t="s">
        <v>2403</v>
      </c>
      <c r="CG40" t="s">
        <v>2422</v>
      </c>
      <c r="CH40" t="s">
        <v>2423</v>
      </c>
      <c r="CI40" t="s">
        <v>2424</v>
      </c>
      <c r="CJ40" t="s">
        <v>2726</v>
      </c>
      <c r="CK40" t="s">
        <v>2671</v>
      </c>
      <c r="CL40" t="s">
        <v>2672</v>
      </c>
      <c r="CM40" t="s">
        <v>2673</v>
      </c>
      <c r="CN40" t="s">
        <v>2727</v>
      </c>
      <c r="CO40" t="s">
        <v>2728</v>
      </c>
      <c r="CP40" t="s">
        <v>2729</v>
      </c>
      <c r="CQ40" t="s">
        <v>2704</v>
      </c>
      <c r="CR40" t="s">
        <v>2705</v>
      </c>
      <c r="CS40" t="s">
        <v>2696</v>
      </c>
      <c r="CT40" t="s">
        <v>2730</v>
      </c>
      <c r="CU40" t="s">
        <v>2731</v>
      </c>
      <c r="CV40" t="s">
        <v>2675</v>
      </c>
      <c r="CW40" t="s">
        <v>2732</v>
      </c>
      <c r="CX40" t="s">
        <v>2733</v>
      </c>
      <c r="CY40">
        <v>4755</v>
      </c>
      <c r="CZ40" t="s">
        <v>1138</v>
      </c>
      <c r="DA40">
        <v>3</v>
      </c>
      <c r="DB40" t="s">
        <v>92</v>
      </c>
      <c r="DC40" t="s">
        <v>998</v>
      </c>
      <c r="DF40" t="s">
        <v>872</v>
      </c>
      <c r="DG40">
        <v>47.87</v>
      </c>
      <c r="DH40">
        <v>64.819999999999993</v>
      </c>
      <c r="DL40" t="s">
        <v>873</v>
      </c>
      <c r="DM40" t="s">
        <v>874</v>
      </c>
      <c r="DN40">
        <v>43291.501388888886</v>
      </c>
      <c r="DR40">
        <v>43410.701388888891</v>
      </c>
      <c r="DS40" t="s">
        <v>93</v>
      </c>
      <c r="DT40" t="s">
        <v>875</v>
      </c>
      <c r="DU40" t="s">
        <v>876</v>
      </c>
      <c r="DV40" t="s">
        <v>877</v>
      </c>
      <c r="DW40" t="s">
        <v>878</v>
      </c>
      <c r="DX40" t="s">
        <v>879</v>
      </c>
      <c r="DY40" t="s">
        <v>923</v>
      </c>
      <c r="DZ40" t="s">
        <v>881</v>
      </c>
      <c r="EA40" t="s">
        <v>882</v>
      </c>
      <c r="EB40" t="s">
        <v>924</v>
      </c>
      <c r="EI40" t="s">
        <v>1139</v>
      </c>
      <c r="EJ40" t="s">
        <v>248</v>
      </c>
      <c r="EK40" t="s">
        <v>888</v>
      </c>
      <c r="EL40" t="s">
        <v>150</v>
      </c>
      <c r="EM40" t="s">
        <v>1140</v>
      </c>
      <c r="EN40" t="s">
        <v>1141</v>
      </c>
      <c r="EO40" t="s">
        <v>1142</v>
      </c>
      <c r="EP40" t="s">
        <v>1143</v>
      </c>
      <c r="EQ40" t="s">
        <v>893</v>
      </c>
      <c r="ER40" t="s">
        <v>894</v>
      </c>
      <c r="ES40" t="s">
        <v>430</v>
      </c>
      <c r="ET40" t="s">
        <v>1039</v>
      </c>
      <c r="EU40" t="s">
        <v>1006</v>
      </c>
    </row>
    <row r="41" spans="2:154" x14ac:dyDescent="0.25">
      <c r="I41">
        <v>1096</v>
      </c>
      <c r="J41">
        <v>0</v>
      </c>
      <c r="K41">
        <v>3</v>
      </c>
      <c r="L41" t="s">
        <v>92</v>
      </c>
      <c r="M41" t="s">
        <v>130</v>
      </c>
      <c r="P41" t="s">
        <v>206</v>
      </c>
      <c r="Q41">
        <v>59.65</v>
      </c>
      <c r="R41">
        <v>53.64</v>
      </c>
      <c r="V41" t="s">
        <v>132</v>
      </c>
      <c r="W41" t="s">
        <v>207</v>
      </c>
      <c r="X41">
        <v>43299.686111111114</v>
      </c>
      <c r="AB41">
        <v>43444.668749999997</v>
      </c>
      <c r="AC41" t="s">
        <v>93</v>
      </c>
      <c r="AD41" t="s">
        <v>134</v>
      </c>
      <c r="AE41" t="s">
        <v>135</v>
      </c>
      <c r="AF41" t="s">
        <v>136</v>
      </c>
      <c r="AG41" t="s">
        <v>155</v>
      </c>
      <c r="AH41" t="s">
        <v>168</v>
      </c>
      <c r="AI41" t="s">
        <v>156</v>
      </c>
      <c r="AJ41" t="s">
        <v>157</v>
      </c>
      <c r="AK41" t="s">
        <v>141</v>
      </c>
      <c r="AL41" t="s">
        <v>142</v>
      </c>
      <c r="AS41" t="s">
        <v>261</v>
      </c>
      <c r="AT41" t="s">
        <v>248</v>
      </c>
      <c r="AU41" t="s">
        <v>148</v>
      </c>
      <c r="AV41" t="s">
        <v>212</v>
      </c>
      <c r="AW41" t="s">
        <v>152</v>
      </c>
      <c r="AY41">
        <v>338</v>
      </c>
      <c r="AZ41" t="s">
        <v>815</v>
      </c>
      <c r="BA41">
        <v>3</v>
      </c>
      <c r="BB41" t="s">
        <v>806</v>
      </c>
      <c r="BC41" t="s">
        <v>130</v>
      </c>
      <c r="BF41" t="s">
        <v>762</v>
      </c>
      <c r="BG41">
        <v>21.65</v>
      </c>
      <c r="BH41">
        <v>82.65</v>
      </c>
      <c r="BL41">
        <v>181</v>
      </c>
      <c r="BM41" t="s">
        <v>763</v>
      </c>
      <c r="BN41">
        <v>43410.567256944443</v>
      </c>
      <c r="BR41">
        <v>43417.601388888892</v>
      </c>
      <c r="BS41" t="s">
        <v>764</v>
      </c>
      <c r="BT41" t="s">
        <v>765</v>
      </c>
      <c r="BU41" t="s">
        <v>766</v>
      </c>
      <c r="BV41" t="s">
        <v>767</v>
      </c>
      <c r="BW41" t="s">
        <v>768</v>
      </c>
      <c r="BX41" t="s">
        <v>769</v>
      </c>
      <c r="BY41" t="s">
        <v>2697</v>
      </c>
      <c r="BZ41" t="s">
        <v>770</v>
      </c>
      <c r="CA41" t="s">
        <v>771</v>
      </c>
      <c r="CB41" t="s">
        <v>2399</v>
      </c>
      <c r="CC41" t="s">
        <v>2400</v>
      </c>
      <c r="CD41" t="s">
        <v>2401</v>
      </c>
      <c r="CE41" t="s">
        <v>2402</v>
      </c>
      <c r="CF41" t="s">
        <v>2403</v>
      </c>
      <c r="CG41" t="s">
        <v>2422</v>
      </c>
      <c r="CH41" t="s">
        <v>2423</v>
      </c>
      <c r="CI41" t="s">
        <v>2424</v>
      </c>
      <c r="CJ41" t="s">
        <v>2734</v>
      </c>
      <c r="CK41" t="s">
        <v>2671</v>
      </c>
      <c r="CL41" t="s">
        <v>2672</v>
      </c>
      <c r="CM41" t="s">
        <v>2673</v>
      </c>
      <c r="CN41" t="s">
        <v>2735</v>
      </c>
      <c r="CO41" t="s">
        <v>2736</v>
      </c>
      <c r="CP41" t="s">
        <v>2737</v>
      </c>
      <c r="CQ41" t="s">
        <v>2738</v>
      </c>
      <c r="CR41" t="s">
        <v>2705</v>
      </c>
      <c r="CS41" t="s">
        <v>2696</v>
      </c>
      <c r="CT41" t="s">
        <v>2704</v>
      </c>
      <c r="CU41" t="s">
        <v>2675</v>
      </c>
      <c r="CV41" t="s">
        <v>2739</v>
      </c>
      <c r="CW41" t="s">
        <v>2740</v>
      </c>
      <c r="CX41" t="s">
        <v>2741</v>
      </c>
      <c r="CY41">
        <v>4745</v>
      </c>
      <c r="CZ41" t="s">
        <v>1144</v>
      </c>
      <c r="DA41">
        <v>3</v>
      </c>
      <c r="DB41" t="s">
        <v>92</v>
      </c>
      <c r="DC41" t="s">
        <v>998</v>
      </c>
      <c r="DF41" t="s">
        <v>872</v>
      </c>
      <c r="DG41">
        <v>44.63</v>
      </c>
      <c r="DH41">
        <v>80.77</v>
      </c>
      <c r="DL41" t="s">
        <v>873</v>
      </c>
      <c r="DM41" t="s">
        <v>874</v>
      </c>
      <c r="DN41">
        <v>43291.501388888886</v>
      </c>
      <c r="DR41">
        <v>43410.699305555558</v>
      </c>
      <c r="DS41" t="s">
        <v>93</v>
      </c>
      <c r="DT41" t="s">
        <v>875</v>
      </c>
      <c r="DU41" t="s">
        <v>876</v>
      </c>
      <c r="DV41" t="s">
        <v>877</v>
      </c>
      <c r="DW41" t="s">
        <v>878</v>
      </c>
      <c r="DX41" t="s">
        <v>879</v>
      </c>
      <c r="DY41" t="s">
        <v>923</v>
      </c>
      <c r="DZ41" t="s">
        <v>881</v>
      </c>
      <c r="EA41" t="s">
        <v>882</v>
      </c>
      <c r="EB41" t="s">
        <v>924</v>
      </c>
      <c r="EI41" t="s">
        <v>1145</v>
      </c>
      <c r="EJ41" t="s">
        <v>248</v>
      </c>
      <c r="EK41" t="s">
        <v>888</v>
      </c>
      <c r="EL41" t="s">
        <v>150</v>
      </c>
      <c r="EM41" t="s">
        <v>1146</v>
      </c>
      <c r="EN41" t="s">
        <v>1147</v>
      </c>
      <c r="EO41" t="s">
        <v>1148</v>
      </c>
      <c r="EP41" t="s">
        <v>1149</v>
      </c>
      <c r="EQ41" t="s">
        <v>1150</v>
      </c>
      <c r="ER41" t="s">
        <v>934</v>
      </c>
      <c r="ES41" t="s">
        <v>893</v>
      </c>
      <c r="ET41" t="s">
        <v>894</v>
      </c>
      <c r="EU41" t="s">
        <v>430</v>
      </c>
      <c r="EV41" t="s">
        <v>1039</v>
      </c>
      <c r="EW41" t="s">
        <v>1006</v>
      </c>
    </row>
    <row r="42" spans="2:154" x14ac:dyDescent="0.25">
      <c r="I42">
        <v>1026</v>
      </c>
      <c r="J42" t="s">
        <v>262</v>
      </c>
      <c r="K42">
        <v>3</v>
      </c>
      <c r="L42" t="s">
        <v>92</v>
      </c>
      <c r="M42" t="s">
        <v>130</v>
      </c>
      <c r="P42" t="s">
        <v>206</v>
      </c>
      <c r="Q42">
        <v>79.87</v>
      </c>
      <c r="R42">
        <v>83.64</v>
      </c>
      <c r="V42" t="s">
        <v>132</v>
      </c>
      <c r="W42" t="s">
        <v>207</v>
      </c>
      <c r="X42">
        <v>43299.685416666667</v>
      </c>
      <c r="AB42">
        <v>43486.445833333331</v>
      </c>
      <c r="AC42" t="s">
        <v>93</v>
      </c>
      <c r="AD42" t="s">
        <v>134</v>
      </c>
      <c r="AE42" t="s">
        <v>135</v>
      </c>
      <c r="AF42" t="s">
        <v>136</v>
      </c>
      <c r="AG42" t="s">
        <v>252</v>
      </c>
      <c r="AH42" t="s">
        <v>138</v>
      </c>
      <c r="AI42" t="s">
        <v>253</v>
      </c>
      <c r="AJ42" t="s">
        <v>254</v>
      </c>
      <c r="AK42" t="s">
        <v>141</v>
      </c>
      <c r="AL42" t="s">
        <v>142</v>
      </c>
      <c r="AS42" t="s">
        <v>263</v>
      </c>
      <c r="AT42" t="s">
        <v>259</v>
      </c>
      <c r="AU42" t="s">
        <v>264</v>
      </c>
      <c r="AV42" t="s">
        <v>265</v>
      </c>
      <c r="AW42" t="s">
        <v>266</v>
      </c>
      <c r="AY42">
        <v>336</v>
      </c>
      <c r="AZ42" t="s">
        <v>816</v>
      </c>
      <c r="BA42">
        <v>3</v>
      </c>
      <c r="BB42" t="s">
        <v>806</v>
      </c>
      <c r="BC42" t="s">
        <v>130</v>
      </c>
      <c r="BF42" t="s">
        <v>762</v>
      </c>
      <c r="BG42">
        <v>22.91</v>
      </c>
      <c r="BH42">
        <v>82.57</v>
      </c>
      <c r="BL42">
        <v>181</v>
      </c>
      <c r="BM42" t="s">
        <v>763</v>
      </c>
      <c r="BN42">
        <v>43410.567245370374</v>
      </c>
      <c r="BR42">
        <v>43417.601365740738</v>
      </c>
      <c r="BS42" t="s">
        <v>764</v>
      </c>
      <c r="BT42" t="s">
        <v>765</v>
      </c>
      <c r="BU42" t="s">
        <v>766</v>
      </c>
      <c r="BV42" t="s">
        <v>767</v>
      </c>
      <c r="BW42" t="s">
        <v>768</v>
      </c>
      <c r="BX42" t="s">
        <v>769</v>
      </c>
      <c r="BY42" t="s">
        <v>2697</v>
      </c>
      <c r="BZ42" t="s">
        <v>770</v>
      </c>
      <c r="CA42" t="s">
        <v>771</v>
      </c>
      <c r="CB42" t="s">
        <v>2399</v>
      </c>
      <c r="CC42" t="s">
        <v>2400</v>
      </c>
      <c r="CD42" t="s">
        <v>2401</v>
      </c>
      <c r="CE42" t="s">
        <v>2402</v>
      </c>
      <c r="CF42" t="s">
        <v>2403</v>
      </c>
      <c r="CG42" t="s">
        <v>2422</v>
      </c>
      <c r="CH42" t="s">
        <v>2423</v>
      </c>
      <c r="CI42" t="s">
        <v>2450</v>
      </c>
      <c r="CJ42" t="s">
        <v>2742</v>
      </c>
      <c r="CK42" t="s">
        <v>2671</v>
      </c>
      <c r="CL42" t="s">
        <v>2672</v>
      </c>
      <c r="CM42" t="s">
        <v>2673</v>
      </c>
      <c r="CN42" t="s">
        <v>2743</v>
      </c>
      <c r="CO42" t="s">
        <v>2744</v>
      </c>
      <c r="CP42" t="s">
        <v>2745</v>
      </c>
      <c r="CQ42" t="s">
        <v>2746</v>
      </c>
      <c r="CR42" t="s">
        <v>2704</v>
      </c>
      <c r="CS42" t="s">
        <v>2747</v>
      </c>
      <c r="CT42" t="s">
        <v>2696</v>
      </c>
      <c r="CU42" t="s">
        <v>2675</v>
      </c>
      <c r="CV42" t="s">
        <v>2748</v>
      </c>
      <c r="CW42" t="s">
        <v>2749</v>
      </c>
      <c r="CX42" t="s">
        <v>2750</v>
      </c>
      <c r="CY42">
        <v>4794</v>
      </c>
      <c r="CZ42" t="s">
        <v>1151</v>
      </c>
      <c r="DA42">
        <v>3</v>
      </c>
      <c r="DB42" t="s">
        <v>92</v>
      </c>
      <c r="DC42" t="s">
        <v>998</v>
      </c>
      <c r="DF42" t="s">
        <v>872</v>
      </c>
      <c r="DG42">
        <v>97.43</v>
      </c>
      <c r="DH42">
        <v>45.95</v>
      </c>
      <c r="DL42" t="s">
        <v>873</v>
      </c>
      <c r="DM42" t="s">
        <v>874</v>
      </c>
      <c r="DN42">
        <v>43291.501388888886</v>
      </c>
      <c r="DR42">
        <v>43426.702777777777</v>
      </c>
      <c r="DS42" t="s">
        <v>93</v>
      </c>
      <c r="DT42" t="s">
        <v>875</v>
      </c>
      <c r="DU42" t="s">
        <v>876</v>
      </c>
      <c r="DV42" t="s">
        <v>877</v>
      </c>
      <c r="DW42" t="s">
        <v>1152</v>
      </c>
      <c r="DX42" t="s">
        <v>922</v>
      </c>
      <c r="DY42" t="s">
        <v>923</v>
      </c>
      <c r="DZ42" t="s">
        <v>881</v>
      </c>
      <c r="EA42" t="s">
        <v>882</v>
      </c>
      <c r="EB42" t="s">
        <v>924</v>
      </c>
      <c r="EI42" t="s">
        <v>1153</v>
      </c>
      <c r="EJ42" t="s">
        <v>248</v>
      </c>
      <c r="EK42" t="s">
        <v>888</v>
      </c>
      <c r="EL42" t="s">
        <v>150</v>
      </c>
      <c r="EM42" t="s">
        <v>1154</v>
      </c>
      <c r="EN42" t="s">
        <v>1155</v>
      </c>
      <c r="EO42" t="s">
        <v>1156</v>
      </c>
      <c r="EP42" t="s">
        <v>1157</v>
      </c>
      <c r="EQ42" t="s">
        <v>893</v>
      </c>
      <c r="ER42" t="s">
        <v>894</v>
      </c>
      <c r="ES42" t="s">
        <v>1158</v>
      </c>
      <c r="ET42" t="s">
        <v>920</v>
      </c>
      <c r="EU42" t="s">
        <v>1006</v>
      </c>
    </row>
    <row r="43" spans="2:154" x14ac:dyDescent="0.25">
      <c r="I43">
        <v>1016</v>
      </c>
      <c r="J43">
        <v>0</v>
      </c>
      <c r="K43">
        <v>3</v>
      </c>
      <c r="L43" t="s">
        <v>92</v>
      </c>
      <c r="M43" t="s">
        <v>130</v>
      </c>
      <c r="P43" t="s">
        <v>188</v>
      </c>
      <c r="Q43">
        <v>24.21</v>
      </c>
      <c r="R43">
        <v>72.819999999999993</v>
      </c>
      <c r="V43" t="s">
        <v>132</v>
      </c>
      <c r="W43" t="s">
        <v>189</v>
      </c>
      <c r="X43">
        <v>43299.680555555555</v>
      </c>
      <c r="AB43">
        <v>43444.668749999997</v>
      </c>
      <c r="AC43" t="s">
        <v>93</v>
      </c>
      <c r="AD43" t="s">
        <v>134</v>
      </c>
      <c r="AE43" t="s">
        <v>135</v>
      </c>
      <c r="AF43" t="s">
        <v>136</v>
      </c>
      <c r="AG43" t="s">
        <v>155</v>
      </c>
      <c r="AH43" t="s">
        <v>168</v>
      </c>
      <c r="AI43" t="s">
        <v>156</v>
      </c>
      <c r="AJ43" t="s">
        <v>157</v>
      </c>
      <c r="AK43" t="s">
        <v>141</v>
      </c>
      <c r="AL43" t="s">
        <v>142</v>
      </c>
      <c r="AS43" t="s">
        <v>270</v>
      </c>
      <c r="AT43" t="s">
        <v>271</v>
      </c>
      <c r="AU43" t="s">
        <v>272</v>
      </c>
      <c r="AV43" t="s">
        <v>273</v>
      </c>
      <c r="AW43" t="s">
        <v>259</v>
      </c>
      <c r="AY43">
        <v>326</v>
      </c>
      <c r="AZ43" t="s">
        <v>817</v>
      </c>
      <c r="BA43">
        <v>3</v>
      </c>
      <c r="BB43" t="s">
        <v>806</v>
      </c>
      <c r="BC43" t="s">
        <v>130</v>
      </c>
      <c r="BF43" t="s">
        <v>762</v>
      </c>
      <c r="BG43">
        <v>27</v>
      </c>
      <c r="BH43">
        <v>90.14</v>
      </c>
      <c r="BL43">
        <v>181</v>
      </c>
      <c r="BM43" t="s">
        <v>763</v>
      </c>
      <c r="BN43">
        <v>43410.567199074074</v>
      </c>
      <c r="BR43">
        <v>43417.595567129632</v>
      </c>
      <c r="BS43" t="s">
        <v>764</v>
      </c>
      <c r="BT43" t="s">
        <v>765</v>
      </c>
      <c r="BU43" t="s">
        <v>766</v>
      </c>
      <c r="BV43" t="s">
        <v>767</v>
      </c>
      <c r="BW43" t="s">
        <v>768</v>
      </c>
      <c r="BX43" t="s">
        <v>769</v>
      </c>
      <c r="BY43" t="s">
        <v>2697</v>
      </c>
      <c r="BZ43" t="s">
        <v>770</v>
      </c>
      <c r="CA43" t="s">
        <v>771</v>
      </c>
      <c r="CB43" t="s">
        <v>2399</v>
      </c>
      <c r="CC43" t="s">
        <v>2400</v>
      </c>
      <c r="CD43" t="s">
        <v>2401</v>
      </c>
      <c r="CE43" t="s">
        <v>2402</v>
      </c>
      <c r="CF43" t="s">
        <v>2403</v>
      </c>
      <c r="CG43" t="s">
        <v>2422</v>
      </c>
      <c r="CH43" t="s">
        <v>2423</v>
      </c>
      <c r="CI43" t="s">
        <v>2424</v>
      </c>
      <c r="CJ43" t="s">
        <v>2751</v>
      </c>
      <c r="CK43" t="s">
        <v>2671</v>
      </c>
      <c r="CL43" t="s">
        <v>2672</v>
      </c>
      <c r="CM43" t="s">
        <v>2673</v>
      </c>
      <c r="CN43" t="s">
        <v>2752</v>
      </c>
      <c r="CO43" t="s">
        <v>2753</v>
      </c>
      <c r="CP43" t="s">
        <v>2754</v>
      </c>
      <c r="CQ43" t="s">
        <v>2755</v>
      </c>
      <c r="CR43" t="s">
        <v>2685</v>
      </c>
      <c r="CS43" t="s">
        <v>2704</v>
      </c>
      <c r="CT43" t="s">
        <v>2756</v>
      </c>
      <c r="CU43" t="s">
        <v>2675</v>
      </c>
      <c r="CV43" t="s">
        <v>2757</v>
      </c>
      <c r="CW43" t="s">
        <v>2758</v>
      </c>
      <c r="CX43" t="s">
        <v>2759</v>
      </c>
      <c r="CY43">
        <v>4787</v>
      </c>
      <c r="CZ43" t="s">
        <v>1159</v>
      </c>
      <c r="DA43">
        <v>3</v>
      </c>
      <c r="DB43" t="s">
        <v>92</v>
      </c>
      <c r="DC43" t="s">
        <v>998</v>
      </c>
      <c r="DF43" t="s">
        <v>872</v>
      </c>
      <c r="DG43">
        <v>89.47</v>
      </c>
      <c r="DH43">
        <v>56.67</v>
      </c>
      <c r="DL43" t="s">
        <v>873</v>
      </c>
      <c r="DM43" t="s">
        <v>874</v>
      </c>
      <c r="DN43">
        <v>43291.501388888886</v>
      </c>
      <c r="DR43">
        <v>43426.606249999997</v>
      </c>
      <c r="DS43" t="s">
        <v>93</v>
      </c>
      <c r="DT43" t="s">
        <v>875</v>
      </c>
      <c r="DU43" t="s">
        <v>1160</v>
      </c>
      <c r="DV43" t="s">
        <v>877</v>
      </c>
      <c r="DW43" t="s">
        <v>878</v>
      </c>
      <c r="DX43" t="s">
        <v>922</v>
      </c>
      <c r="DY43" t="s">
        <v>923</v>
      </c>
      <c r="DZ43" t="s">
        <v>881</v>
      </c>
      <c r="EA43" t="s">
        <v>882</v>
      </c>
      <c r="EB43" t="s">
        <v>924</v>
      </c>
      <c r="EI43" t="s">
        <v>1161</v>
      </c>
      <c r="EJ43" t="s">
        <v>248</v>
      </c>
      <c r="EK43" t="s">
        <v>888</v>
      </c>
      <c r="EL43" t="s">
        <v>150</v>
      </c>
      <c r="EM43" t="s">
        <v>1162</v>
      </c>
      <c r="EN43" t="s">
        <v>1163</v>
      </c>
      <c r="EO43" t="s">
        <v>934</v>
      </c>
      <c r="EP43" t="s">
        <v>1164</v>
      </c>
      <c r="EQ43" t="s">
        <v>1165</v>
      </c>
      <c r="ER43" t="s">
        <v>1166</v>
      </c>
      <c r="ES43" t="s">
        <v>934</v>
      </c>
      <c r="ET43" t="s">
        <v>1167</v>
      </c>
      <c r="EU43" t="s">
        <v>893</v>
      </c>
      <c r="EV43" t="s">
        <v>894</v>
      </c>
      <c r="EW43" t="s">
        <v>913</v>
      </c>
      <c r="EX43" t="s">
        <v>1006</v>
      </c>
    </row>
    <row r="44" spans="2:154" x14ac:dyDescent="0.25">
      <c r="I44">
        <v>974</v>
      </c>
      <c r="J44">
        <v>0</v>
      </c>
      <c r="K44">
        <v>3</v>
      </c>
      <c r="L44" t="s">
        <v>92</v>
      </c>
      <c r="M44" t="s">
        <v>130</v>
      </c>
      <c r="P44" t="s">
        <v>131</v>
      </c>
      <c r="Q44">
        <v>40.72</v>
      </c>
      <c r="R44">
        <v>90.5</v>
      </c>
      <c r="V44" t="s">
        <v>132</v>
      </c>
      <c r="W44" t="s">
        <v>133</v>
      </c>
      <c r="X44">
        <v>43299.665972222225</v>
      </c>
      <c r="AB44">
        <v>43444.668749999997</v>
      </c>
      <c r="AC44" t="s">
        <v>93</v>
      </c>
      <c r="AD44" t="s">
        <v>134</v>
      </c>
      <c r="AE44" t="s">
        <v>135</v>
      </c>
      <c r="AF44" t="s">
        <v>136</v>
      </c>
      <c r="AG44" t="s">
        <v>155</v>
      </c>
      <c r="AH44" t="s">
        <v>168</v>
      </c>
      <c r="AI44" t="s">
        <v>156</v>
      </c>
      <c r="AJ44" t="s">
        <v>157</v>
      </c>
      <c r="AK44" t="s">
        <v>141</v>
      </c>
      <c r="AL44" t="s">
        <v>142</v>
      </c>
      <c r="AS44" t="s">
        <v>274</v>
      </c>
      <c r="AT44" t="s">
        <v>248</v>
      </c>
      <c r="AU44" t="s">
        <v>148</v>
      </c>
      <c r="AV44" t="s">
        <v>149</v>
      </c>
      <c r="AW44" t="s">
        <v>152</v>
      </c>
      <c r="AY44">
        <v>341</v>
      </c>
      <c r="AZ44" t="s">
        <v>818</v>
      </c>
      <c r="BA44">
        <v>3</v>
      </c>
      <c r="BB44" t="s">
        <v>806</v>
      </c>
      <c r="BC44" t="s">
        <v>130</v>
      </c>
      <c r="BF44" t="s">
        <v>762</v>
      </c>
      <c r="BG44">
        <v>21.83</v>
      </c>
      <c r="BH44">
        <v>78.95</v>
      </c>
      <c r="BL44">
        <v>181</v>
      </c>
      <c r="BM44" t="s">
        <v>763</v>
      </c>
      <c r="BN44">
        <v>43410.56726851852</v>
      </c>
      <c r="BR44">
        <v>43417.601481481484</v>
      </c>
      <c r="BS44" t="s">
        <v>764</v>
      </c>
      <c r="BT44" t="s">
        <v>765</v>
      </c>
      <c r="BU44" t="s">
        <v>766</v>
      </c>
      <c r="BV44" t="s">
        <v>767</v>
      </c>
      <c r="BW44" t="s">
        <v>768</v>
      </c>
      <c r="BX44" t="s">
        <v>769</v>
      </c>
      <c r="BY44" t="s">
        <v>2676</v>
      </c>
      <c r="BZ44" t="s">
        <v>770</v>
      </c>
      <c r="CA44" t="s">
        <v>771</v>
      </c>
      <c r="CB44" t="s">
        <v>2399</v>
      </c>
      <c r="CC44" t="s">
        <v>2400</v>
      </c>
      <c r="CD44" t="s">
        <v>2401</v>
      </c>
      <c r="CE44" t="s">
        <v>2402</v>
      </c>
      <c r="CF44" t="s">
        <v>2403</v>
      </c>
      <c r="CG44" t="s">
        <v>2422</v>
      </c>
      <c r="CH44" t="s">
        <v>2423</v>
      </c>
      <c r="CI44" t="s">
        <v>2424</v>
      </c>
      <c r="CJ44" t="s">
        <v>2760</v>
      </c>
      <c r="CK44" t="s">
        <v>2671</v>
      </c>
      <c r="CL44" t="s">
        <v>2672</v>
      </c>
      <c r="CM44" t="s">
        <v>2673</v>
      </c>
      <c r="CN44" t="s">
        <v>2761</v>
      </c>
      <c r="CO44" t="s">
        <v>2762</v>
      </c>
      <c r="CP44" t="s">
        <v>2763</v>
      </c>
      <c r="CQ44" t="s">
        <v>2764</v>
      </c>
      <c r="CR44" t="s">
        <v>2682</v>
      </c>
      <c r="CS44" t="s">
        <v>2683</v>
      </c>
      <c r="CT44" t="s">
        <v>2685</v>
      </c>
      <c r="CU44" t="s">
        <v>2696</v>
      </c>
      <c r="CV44" t="s">
        <v>2675</v>
      </c>
      <c r="CW44" t="s">
        <v>2765</v>
      </c>
      <c r="CX44" t="s">
        <v>2766</v>
      </c>
      <c r="CY44">
        <v>4736</v>
      </c>
      <c r="CZ44" t="s">
        <v>1168</v>
      </c>
      <c r="DA44">
        <v>3</v>
      </c>
      <c r="DB44" t="s">
        <v>92</v>
      </c>
      <c r="DC44" t="s">
        <v>998</v>
      </c>
      <c r="DF44" t="s">
        <v>872</v>
      </c>
      <c r="DG44">
        <v>29.35</v>
      </c>
      <c r="DH44">
        <v>95.24</v>
      </c>
      <c r="DL44" t="s">
        <v>873</v>
      </c>
      <c r="DM44" t="s">
        <v>874</v>
      </c>
      <c r="DN44">
        <v>43291.501388888886</v>
      </c>
      <c r="DR44">
        <v>43410.697222222225</v>
      </c>
      <c r="DS44" t="s">
        <v>93</v>
      </c>
      <c r="DT44" t="s">
        <v>875</v>
      </c>
      <c r="DU44" t="s">
        <v>876</v>
      </c>
      <c r="DV44" t="s">
        <v>877</v>
      </c>
      <c r="DW44" t="s">
        <v>878</v>
      </c>
      <c r="DX44" t="s">
        <v>879</v>
      </c>
      <c r="DY44" t="s">
        <v>923</v>
      </c>
      <c r="DZ44" t="s">
        <v>881</v>
      </c>
      <c r="EA44" t="s">
        <v>882</v>
      </c>
      <c r="EB44" t="s">
        <v>924</v>
      </c>
      <c r="EI44" t="s">
        <v>1169</v>
      </c>
      <c r="EJ44" t="s">
        <v>248</v>
      </c>
      <c r="EK44" t="s">
        <v>888</v>
      </c>
      <c r="EL44" t="s">
        <v>150</v>
      </c>
      <c r="EM44" t="s">
        <v>1170</v>
      </c>
      <c r="EN44" t="s">
        <v>1171</v>
      </c>
      <c r="EO44" t="s">
        <v>1172</v>
      </c>
      <c r="EP44" t="s">
        <v>1173</v>
      </c>
      <c r="EQ44" t="s">
        <v>893</v>
      </c>
      <c r="ER44" t="s">
        <v>894</v>
      </c>
      <c r="ES44" t="s">
        <v>430</v>
      </c>
      <c r="ET44" t="s">
        <v>1039</v>
      </c>
      <c r="EU44" t="s">
        <v>1006</v>
      </c>
    </row>
    <row r="45" spans="2:154" x14ac:dyDescent="0.25">
      <c r="I45">
        <v>958</v>
      </c>
      <c r="J45">
        <v>0</v>
      </c>
      <c r="K45">
        <v>3</v>
      </c>
      <c r="L45" t="s">
        <v>92</v>
      </c>
      <c r="M45" t="s">
        <v>130</v>
      </c>
      <c r="P45" t="s">
        <v>131</v>
      </c>
      <c r="Q45">
        <v>37.479999999999997</v>
      </c>
      <c r="R45">
        <v>98.74</v>
      </c>
      <c r="V45" t="s">
        <v>132</v>
      </c>
      <c r="W45" t="s">
        <v>133</v>
      </c>
      <c r="X45">
        <v>43299.665972222225</v>
      </c>
      <c r="AB45">
        <v>43444.668749999997</v>
      </c>
      <c r="AC45" t="s">
        <v>93</v>
      </c>
      <c r="AD45" t="s">
        <v>134</v>
      </c>
      <c r="AE45" t="s">
        <v>135</v>
      </c>
      <c r="AF45" t="s">
        <v>136</v>
      </c>
      <c r="AG45" t="s">
        <v>155</v>
      </c>
      <c r="AH45" t="s">
        <v>168</v>
      </c>
      <c r="AI45" t="s">
        <v>156</v>
      </c>
      <c r="AJ45" t="s">
        <v>157</v>
      </c>
      <c r="AK45" t="s">
        <v>141</v>
      </c>
      <c r="AL45" t="s">
        <v>142</v>
      </c>
      <c r="AS45" t="s">
        <v>275</v>
      </c>
      <c r="AT45" t="s">
        <v>248</v>
      </c>
      <c r="AU45" t="s">
        <v>148</v>
      </c>
      <c r="AV45" t="s">
        <v>149</v>
      </c>
      <c r="AW45" t="s">
        <v>201</v>
      </c>
      <c r="AY45">
        <v>321</v>
      </c>
      <c r="AZ45" t="s">
        <v>819</v>
      </c>
      <c r="BA45">
        <v>3</v>
      </c>
      <c r="BB45" t="s">
        <v>806</v>
      </c>
      <c r="BC45" t="s">
        <v>130</v>
      </c>
      <c r="BF45" t="s">
        <v>762</v>
      </c>
      <c r="BG45">
        <v>20.63</v>
      </c>
      <c r="BH45">
        <v>80.53</v>
      </c>
      <c r="BL45">
        <v>181</v>
      </c>
      <c r="BM45" t="s">
        <v>763</v>
      </c>
      <c r="BN45">
        <v>43410.567175925928</v>
      </c>
      <c r="BR45">
        <v>43417.594594907408</v>
      </c>
      <c r="BS45" t="s">
        <v>764</v>
      </c>
      <c r="BT45" t="s">
        <v>765</v>
      </c>
      <c r="BU45" t="s">
        <v>766</v>
      </c>
      <c r="BV45" t="s">
        <v>767</v>
      </c>
      <c r="BW45" t="s">
        <v>768</v>
      </c>
      <c r="BX45" t="s">
        <v>769</v>
      </c>
      <c r="BY45" t="s">
        <v>2697</v>
      </c>
      <c r="BZ45" t="s">
        <v>770</v>
      </c>
      <c r="CA45" t="s">
        <v>771</v>
      </c>
      <c r="CB45" t="s">
        <v>2399</v>
      </c>
      <c r="CC45" t="s">
        <v>2767</v>
      </c>
      <c r="CD45" t="s">
        <v>2578</v>
      </c>
      <c r="CE45" t="s">
        <v>2402</v>
      </c>
      <c r="CF45" t="s">
        <v>2403</v>
      </c>
      <c r="CG45" t="s">
        <v>2422</v>
      </c>
      <c r="CH45" t="s">
        <v>2423</v>
      </c>
      <c r="CI45" t="s">
        <v>2424</v>
      </c>
      <c r="CJ45" t="s">
        <v>2768</v>
      </c>
      <c r="CK45" t="s">
        <v>2671</v>
      </c>
      <c r="CL45" t="s">
        <v>2672</v>
      </c>
      <c r="CM45" t="s">
        <v>2673</v>
      </c>
      <c r="CN45" t="s">
        <v>2769</v>
      </c>
      <c r="CO45" t="s">
        <v>2770</v>
      </c>
      <c r="CP45" t="s">
        <v>2704</v>
      </c>
      <c r="CQ45" t="s">
        <v>2771</v>
      </c>
      <c r="CR45" t="s">
        <v>2696</v>
      </c>
      <c r="CS45" t="s">
        <v>2705</v>
      </c>
      <c r="CT45" t="s">
        <v>2686</v>
      </c>
      <c r="CU45" t="s">
        <v>2675</v>
      </c>
      <c r="CV45" t="s">
        <v>2772</v>
      </c>
      <c r="CW45" t="s">
        <v>2773</v>
      </c>
      <c r="CX45" t="s">
        <v>2774</v>
      </c>
      <c r="CY45">
        <v>4789</v>
      </c>
      <c r="CZ45" t="s">
        <v>1174</v>
      </c>
      <c r="DA45">
        <v>3</v>
      </c>
      <c r="DB45" t="s">
        <v>92</v>
      </c>
      <c r="DC45" t="s">
        <v>998</v>
      </c>
      <c r="DF45" t="s">
        <v>872</v>
      </c>
      <c r="DG45">
        <v>92</v>
      </c>
      <c r="DH45">
        <v>53.81</v>
      </c>
      <c r="DL45" t="s">
        <v>873</v>
      </c>
      <c r="DM45" t="s">
        <v>874</v>
      </c>
      <c r="DN45">
        <v>43291.501388888886</v>
      </c>
      <c r="DR45">
        <v>43426.606944444444</v>
      </c>
      <c r="DS45" t="s">
        <v>93</v>
      </c>
      <c r="DT45" t="s">
        <v>875</v>
      </c>
      <c r="DU45" t="s">
        <v>876</v>
      </c>
      <c r="DV45" t="s">
        <v>877</v>
      </c>
      <c r="DW45" t="s">
        <v>878</v>
      </c>
      <c r="DX45" t="s">
        <v>922</v>
      </c>
      <c r="DY45" t="s">
        <v>923</v>
      </c>
      <c r="DZ45" t="s">
        <v>881</v>
      </c>
      <c r="EA45" t="s">
        <v>882</v>
      </c>
      <c r="EB45" t="s">
        <v>924</v>
      </c>
      <c r="EI45" t="s">
        <v>1175</v>
      </c>
      <c r="EJ45" t="s">
        <v>248</v>
      </c>
      <c r="EK45" t="s">
        <v>888</v>
      </c>
      <c r="EL45" t="s">
        <v>150</v>
      </c>
      <c r="EM45" t="s">
        <v>1176</v>
      </c>
      <c r="EN45" t="s">
        <v>1177</v>
      </c>
      <c r="EO45" t="s">
        <v>1178</v>
      </c>
      <c r="EP45" t="s">
        <v>1179</v>
      </c>
      <c r="EQ45" t="s">
        <v>893</v>
      </c>
      <c r="ER45" t="s">
        <v>894</v>
      </c>
      <c r="ES45" t="s">
        <v>913</v>
      </c>
      <c r="ET45" t="s">
        <v>1006</v>
      </c>
    </row>
    <row r="46" spans="2:154" x14ac:dyDescent="0.25">
      <c r="I46">
        <v>1071</v>
      </c>
      <c r="J46">
        <v>0</v>
      </c>
      <c r="K46">
        <v>3</v>
      </c>
      <c r="L46" t="s">
        <v>92</v>
      </c>
      <c r="M46" t="s">
        <v>130</v>
      </c>
      <c r="P46" t="s">
        <v>206</v>
      </c>
      <c r="Q46">
        <v>31.82</v>
      </c>
      <c r="R46">
        <v>19.239999999999998</v>
      </c>
      <c r="V46" t="s">
        <v>132</v>
      </c>
      <c r="W46" t="s">
        <v>207</v>
      </c>
      <c r="X46">
        <v>43299.685416666667</v>
      </c>
      <c r="AB46">
        <v>43444.668749999997</v>
      </c>
      <c r="AC46" t="s">
        <v>93</v>
      </c>
      <c r="AD46" t="s">
        <v>134</v>
      </c>
      <c r="AE46" t="s">
        <v>135</v>
      </c>
      <c r="AF46" t="s">
        <v>136</v>
      </c>
      <c r="AG46" t="s">
        <v>155</v>
      </c>
      <c r="AH46" t="s">
        <v>168</v>
      </c>
      <c r="AI46" t="s">
        <v>156</v>
      </c>
      <c r="AJ46" t="s">
        <v>157</v>
      </c>
      <c r="AK46" t="s">
        <v>141</v>
      </c>
      <c r="AL46" t="s">
        <v>171</v>
      </c>
      <c r="AS46" t="s">
        <v>276</v>
      </c>
      <c r="AT46" t="s">
        <v>277</v>
      </c>
      <c r="AU46" t="s">
        <v>248</v>
      </c>
      <c r="AV46" t="s">
        <v>148</v>
      </c>
      <c r="AW46" t="s">
        <v>164</v>
      </c>
      <c r="AY46">
        <v>343</v>
      </c>
      <c r="AZ46" t="s">
        <v>820</v>
      </c>
      <c r="BA46">
        <v>3</v>
      </c>
      <c r="BB46" t="s">
        <v>806</v>
      </c>
      <c r="BC46" t="s">
        <v>130</v>
      </c>
      <c r="BF46" t="s">
        <v>762</v>
      </c>
      <c r="BG46">
        <v>11.24</v>
      </c>
      <c r="BH46">
        <v>89.23</v>
      </c>
      <c r="BL46">
        <v>181</v>
      </c>
      <c r="BM46" t="s">
        <v>763</v>
      </c>
      <c r="BN46">
        <v>43410.567280092589</v>
      </c>
      <c r="BR46">
        <v>43417.601550925923</v>
      </c>
      <c r="BS46" t="s">
        <v>764</v>
      </c>
      <c r="BT46" t="s">
        <v>765</v>
      </c>
      <c r="BU46" t="s">
        <v>766</v>
      </c>
      <c r="BV46" t="s">
        <v>767</v>
      </c>
      <c r="BW46" t="s">
        <v>768</v>
      </c>
      <c r="BX46" t="s">
        <v>769</v>
      </c>
      <c r="BY46" t="s">
        <v>2676</v>
      </c>
      <c r="BZ46" t="s">
        <v>770</v>
      </c>
      <c r="CA46" t="s">
        <v>771</v>
      </c>
      <c r="CB46" t="s">
        <v>2399</v>
      </c>
      <c r="CC46" t="s">
        <v>2400</v>
      </c>
      <c r="CD46" t="s">
        <v>2401</v>
      </c>
      <c r="CE46" t="s">
        <v>2402</v>
      </c>
      <c r="CF46" t="s">
        <v>2403</v>
      </c>
      <c r="CG46" t="s">
        <v>2422</v>
      </c>
      <c r="CH46" t="s">
        <v>2423</v>
      </c>
      <c r="CI46" t="s">
        <v>2424</v>
      </c>
      <c r="CJ46" t="s">
        <v>2775</v>
      </c>
      <c r="CK46" t="s">
        <v>2671</v>
      </c>
      <c r="CL46" t="s">
        <v>2672</v>
      </c>
      <c r="CM46" t="s">
        <v>2673</v>
      </c>
      <c r="CN46" t="s">
        <v>2776</v>
      </c>
      <c r="CO46" t="s">
        <v>2777</v>
      </c>
      <c r="CP46" t="s">
        <v>2778</v>
      </c>
      <c r="CQ46" t="s">
        <v>2779</v>
      </c>
      <c r="CR46" t="s">
        <v>2682</v>
      </c>
      <c r="CS46" t="s">
        <v>2685</v>
      </c>
      <c r="CT46" t="s">
        <v>2683</v>
      </c>
      <c r="CU46" t="s">
        <v>2675</v>
      </c>
      <c r="CV46" t="s">
        <v>2780</v>
      </c>
      <c r="CW46" t="s">
        <v>2781</v>
      </c>
      <c r="CX46" t="s">
        <v>2782</v>
      </c>
      <c r="CY46">
        <v>4796</v>
      </c>
      <c r="CZ46" t="s">
        <v>1180</v>
      </c>
      <c r="DA46">
        <v>3</v>
      </c>
      <c r="DB46" t="s">
        <v>92</v>
      </c>
      <c r="DC46" t="s">
        <v>998</v>
      </c>
      <c r="DF46" t="s">
        <v>872</v>
      </c>
      <c r="DG46">
        <v>26.32</v>
      </c>
      <c r="DH46">
        <v>30.65</v>
      </c>
      <c r="DL46" t="s">
        <v>873</v>
      </c>
      <c r="DM46" t="s">
        <v>874</v>
      </c>
      <c r="DN46">
        <v>43291.501388888886</v>
      </c>
      <c r="DR46">
        <v>43410.692361111112</v>
      </c>
      <c r="DS46" t="s">
        <v>93</v>
      </c>
      <c r="DT46" t="s">
        <v>875</v>
      </c>
      <c r="DU46" t="s">
        <v>876</v>
      </c>
      <c r="DV46" t="s">
        <v>877</v>
      </c>
      <c r="DW46" t="s">
        <v>878</v>
      </c>
      <c r="DX46" t="s">
        <v>879</v>
      </c>
      <c r="DY46" t="s">
        <v>923</v>
      </c>
      <c r="DZ46" t="s">
        <v>881</v>
      </c>
      <c r="EA46" t="s">
        <v>882</v>
      </c>
      <c r="EB46" t="s">
        <v>924</v>
      </c>
      <c r="EI46" t="s">
        <v>1181</v>
      </c>
      <c r="EJ46" t="s">
        <v>435</v>
      </c>
      <c r="EK46" t="s">
        <v>888</v>
      </c>
      <c r="EL46" t="s">
        <v>150</v>
      </c>
      <c r="EM46" t="s">
        <v>893</v>
      </c>
      <c r="EN46" t="s">
        <v>894</v>
      </c>
      <c r="EO46" t="s">
        <v>934</v>
      </c>
      <c r="EP46" t="s">
        <v>934</v>
      </c>
      <c r="EQ46" t="s">
        <v>934</v>
      </c>
      <c r="ER46" t="s">
        <v>934</v>
      </c>
      <c r="ES46" t="s">
        <v>934</v>
      </c>
      <c r="ET46" t="s">
        <v>934</v>
      </c>
      <c r="EU46" t="s">
        <v>934</v>
      </c>
      <c r="EV46" t="s">
        <v>934</v>
      </c>
      <c r="EW46" t="s">
        <v>895</v>
      </c>
      <c r="EX46" t="s">
        <v>1182</v>
      </c>
    </row>
    <row r="47" spans="2:154" x14ac:dyDescent="0.25">
      <c r="I47">
        <v>1079</v>
      </c>
      <c r="J47">
        <v>0</v>
      </c>
      <c r="K47">
        <v>3</v>
      </c>
      <c r="L47" t="s">
        <v>92</v>
      </c>
      <c r="M47" t="s">
        <v>130</v>
      </c>
      <c r="P47" t="s">
        <v>206</v>
      </c>
      <c r="Q47">
        <v>74.08</v>
      </c>
      <c r="R47">
        <v>83.4</v>
      </c>
      <c r="V47" t="s">
        <v>132</v>
      </c>
      <c r="W47" t="s">
        <v>207</v>
      </c>
      <c r="X47">
        <v>43299.685416666667</v>
      </c>
      <c r="AB47">
        <v>43444.668749999997</v>
      </c>
      <c r="AC47" t="s">
        <v>93</v>
      </c>
      <c r="AD47" t="s">
        <v>134</v>
      </c>
      <c r="AE47" t="s">
        <v>135</v>
      </c>
      <c r="AF47" t="s">
        <v>136</v>
      </c>
      <c r="AG47" t="s">
        <v>155</v>
      </c>
      <c r="AH47" t="s">
        <v>168</v>
      </c>
      <c r="AI47" t="s">
        <v>156</v>
      </c>
      <c r="AJ47" t="s">
        <v>157</v>
      </c>
      <c r="AK47" t="s">
        <v>141</v>
      </c>
      <c r="AL47" t="s">
        <v>142</v>
      </c>
      <c r="AS47" t="s">
        <v>279</v>
      </c>
      <c r="AT47" t="s">
        <v>259</v>
      </c>
      <c r="AU47" t="s">
        <v>280</v>
      </c>
      <c r="AV47" t="s">
        <v>248</v>
      </c>
      <c r="AW47" t="s">
        <v>148</v>
      </c>
      <c r="AY47">
        <v>323</v>
      </c>
      <c r="AZ47" t="s">
        <v>821</v>
      </c>
      <c r="BA47">
        <v>3</v>
      </c>
      <c r="BB47" t="s">
        <v>806</v>
      </c>
      <c r="BC47" t="s">
        <v>130</v>
      </c>
      <c r="BF47" t="s">
        <v>762</v>
      </c>
      <c r="BG47">
        <v>31.27</v>
      </c>
      <c r="BH47">
        <v>95.17</v>
      </c>
      <c r="BL47">
        <v>181</v>
      </c>
      <c r="BM47" t="s">
        <v>763</v>
      </c>
      <c r="BN47">
        <v>43410.567187499997</v>
      </c>
      <c r="BR47">
        <v>43417.594837962963</v>
      </c>
      <c r="BS47" t="s">
        <v>764</v>
      </c>
      <c r="BT47" t="s">
        <v>765</v>
      </c>
      <c r="BU47" t="s">
        <v>766</v>
      </c>
      <c r="BV47" t="s">
        <v>767</v>
      </c>
      <c r="BW47" t="s">
        <v>768</v>
      </c>
      <c r="BX47" t="s">
        <v>769</v>
      </c>
      <c r="BY47" t="s">
        <v>2676</v>
      </c>
      <c r="BZ47" t="s">
        <v>770</v>
      </c>
      <c r="CA47" t="s">
        <v>771</v>
      </c>
      <c r="CB47" t="s">
        <v>2399</v>
      </c>
      <c r="CC47" t="s">
        <v>2400</v>
      </c>
      <c r="CD47" t="s">
        <v>2401</v>
      </c>
      <c r="CE47" t="s">
        <v>2402</v>
      </c>
      <c r="CF47" t="s">
        <v>2403</v>
      </c>
      <c r="CG47" t="s">
        <v>2422</v>
      </c>
      <c r="CH47" t="s">
        <v>2423</v>
      </c>
      <c r="CI47" t="s">
        <v>2450</v>
      </c>
      <c r="CJ47" t="s">
        <v>2783</v>
      </c>
      <c r="CK47" t="s">
        <v>2671</v>
      </c>
      <c r="CL47" t="s">
        <v>2672</v>
      </c>
      <c r="CM47" t="s">
        <v>2673</v>
      </c>
      <c r="CN47" t="s">
        <v>2784</v>
      </c>
      <c r="CO47" t="s">
        <v>2785</v>
      </c>
      <c r="CP47" t="s">
        <v>2786</v>
      </c>
      <c r="CQ47" t="s">
        <v>2787</v>
      </c>
      <c r="CR47" t="s">
        <v>2788</v>
      </c>
      <c r="CS47" t="s">
        <v>2789</v>
      </c>
      <c r="CT47" t="s">
        <v>2790</v>
      </c>
      <c r="CU47" t="s">
        <v>2685</v>
      </c>
      <c r="CV47" t="s">
        <v>2791</v>
      </c>
      <c r="CW47" t="s">
        <v>2682</v>
      </c>
      <c r="CX47" t="s">
        <v>2675</v>
      </c>
      <c r="CY47">
        <v>4842</v>
      </c>
      <c r="CZ47" t="s">
        <v>1183</v>
      </c>
      <c r="DA47">
        <v>3</v>
      </c>
      <c r="DB47" t="s">
        <v>92</v>
      </c>
      <c r="DC47" t="s">
        <v>998</v>
      </c>
      <c r="DF47" t="s">
        <v>936</v>
      </c>
      <c r="DG47">
        <v>56.84</v>
      </c>
      <c r="DH47">
        <v>31.37</v>
      </c>
      <c r="DL47" t="s">
        <v>873</v>
      </c>
      <c r="DM47" t="s">
        <v>937</v>
      </c>
      <c r="DN47">
        <v>43291.618750000001</v>
      </c>
      <c r="DR47">
        <v>43410.711111111108</v>
      </c>
      <c r="DS47" t="s">
        <v>93</v>
      </c>
      <c r="DT47" t="s">
        <v>875</v>
      </c>
      <c r="DU47" t="s">
        <v>876</v>
      </c>
      <c r="DV47" t="s">
        <v>877</v>
      </c>
      <c r="DW47" t="s">
        <v>878</v>
      </c>
      <c r="DX47" t="s">
        <v>879</v>
      </c>
      <c r="DY47" t="s">
        <v>923</v>
      </c>
      <c r="DZ47" t="s">
        <v>881</v>
      </c>
      <c r="EA47" t="s">
        <v>882</v>
      </c>
      <c r="EB47" t="s">
        <v>924</v>
      </c>
      <c r="EI47" t="s">
        <v>1184</v>
      </c>
      <c r="EJ47" t="s">
        <v>435</v>
      </c>
      <c r="EK47" t="s">
        <v>888</v>
      </c>
      <c r="EL47" t="s">
        <v>150</v>
      </c>
      <c r="EM47" t="s">
        <v>1185</v>
      </c>
      <c r="EN47" t="s">
        <v>934</v>
      </c>
      <c r="EO47" t="s">
        <v>934</v>
      </c>
      <c r="EP47" t="s">
        <v>1186</v>
      </c>
      <c r="EQ47" t="s">
        <v>1187</v>
      </c>
      <c r="ER47" t="s">
        <v>893</v>
      </c>
      <c r="ES47" t="s">
        <v>894</v>
      </c>
      <c r="ET47" t="s">
        <v>934</v>
      </c>
      <c r="EU47" t="s">
        <v>934</v>
      </c>
      <c r="EV47" t="s">
        <v>1188</v>
      </c>
      <c r="EW47" t="s">
        <v>430</v>
      </c>
      <c r="EX47" t="s">
        <v>1039</v>
      </c>
    </row>
    <row r="48" spans="2:154" x14ac:dyDescent="0.25">
      <c r="I48">
        <v>1089</v>
      </c>
      <c r="J48">
        <v>0</v>
      </c>
      <c r="K48">
        <v>3</v>
      </c>
      <c r="L48" t="s">
        <v>92</v>
      </c>
      <c r="M48" t="s">
        <v>130</v>
      </c>
      <c r="P48" t="s">
        <v>206</v>
      </c>
      <c r="Q48">
        <v>47.38</v>
      </c>
      <c r="R48">
        <v>38.67</v>
      </c>
      <c r="V48" t="s">
        <v>132</v>
      </c>
      <c r="W48" t="s">
        <v>207</v>
      </c>
      <c r="X48">
        <v>43299.685416666667</v>
      </c>
      <c r="AB48">
        <v>43444.668749999997</v>
      </c>
      <c r="AC48" t="s">
        <v>93</v>
      </c>
      <c r="AD48" t="s">
        <v>134</v>
      </c>
      <c r="AE48" t="s">
        <v>135</v>
      </c>
      <c r="AF48" t="s">
        <v>136</v>
      </c>
      <c r="AG48" t="s">
        <v>155</v>
      </c>
      <c r="AH48" t="s">
        <v>168</v>
      </c>
      <c r="AI48" t="s">
        <v>156</v>
      </c>
      <c r="AJ48" t="s">
        <v>157</v>
      </c>
      <c r="AK48" t="s">
        <v>141</v>
      </c>
      <c r="AL48" t="s">
        <v>142</v>
      </c>
      <c r="AS48" t="s">
        <v>281</v>
      </c>
      <c r="AT48" t="s">
        <v>250</v>
      </c>
      <c r="AU48" t="s">
        <v>148</v>
      </c>
      <c r="AV48" t="s">
        <v>212</v>
      </c>
      <c r="AW48" t="s">
        <v>152</v>
      </c>
      <c r="AY48">
        <v>324</v>
      </c>
      <c r="AZ48" t="s">
        <v>822</v>
      </c>
      <c r="BA48">
        <v>3</v>
      </c>
      <c r="BB48" t="s">
        <v>806</v>
      </c>
      <c r="BC48" t="s">
        <v>130</v>
      </c>
      <c r="BF48" t="s">
        <v>762</v>
      </c>
      <c r="BG48">
        <v>27.06</v>
      </c>
      <c r="BH48">
        <v>93.3</v>
      </c>
      <c r="BL48">
        <v>181</v>
      </c>
      <c r="BM48" t="s">
        <v>763</v>
      </c>
      <c r="BN48">
        <v>43410.567187499997</v>
      </c>
      <c r="BR48">
        <v>43417.594976851855</v>
      </c>
      <c r="BS48" t="s">
        <v>764</v>
      </c>
      <c r="BT48" t="s">
        <v>765</v>
      </c>
      <c r="BU48" t="s">
        <v>766</v>
      </c>
      <c r="BV48" t="s">
        <v>767</v>
      </c>
      <c r="BW48" t="s">
        <v>768</v>
      </c>
      <c r="BX48" t="s">
        <v>769</v>
      </c>
      <c r="BY48" t="s">
        <v>2697</v>
      </c>
      <c r="BZ48" t="s">
        <v>770</v>
      </c>
      <c r="CA48" t="s">
        <v>771</v>
      </c>
      <c r="CB48" t="s">
        <v>2399</v>
      </c>
      <c r="CC48" t="s">
        <v>2400</v>
      </c>
      <c r="CD48" t="s">
        <v>2401</v>
      </c>
      <c r="CE48" t="s">
        <v>2402</v>
      </c>
      <c r="CF48" t="s">
        <v>2403</v>
      </c>
      <c r="CG48" t="s">
        <v>2422</v>
      </c>
      <c r="CH48" t="s">
        <v>2423</v>
      </c>
      <c r="CI48" t="s">
        <v>2424</v>
      </c>
      <c r="CJ48" t="s">
        <v>2792</v>
      </c>
      <c r="CK48" t="s">
        <v>2671</v>
      </c>
      <c r="CL48" t="s">
        <v>2672</v>
      </c>
      <c r="CM48" t="s">
        <v>2673</v>
      </c>
      <c r="CN48" t="s">
        <v>2793</v>
      </c>
      <c r="CO48" t="s">
        <v>2794</v>
      </c>
      <c r="CP48" t="s">
        <v>2795</v>
      </c>
      <c r="CQ48" t="s">
        <v>2796</v>
      </c>
      <c r="CR48" t="s">
        <v>2797</v>
      </c>
      <c r="CS48" t="s">
        <v>2705</v>
      </c>
      <c r="CT48" t="s">
        <v>2704</v>
      </c>
      <c r="CU48" t="s">
        <v>2696</v>
      </c>
      <c r="CV48" t="s">
        <v>2675</v>
      </c>
      <c r="CW48" t="s">
        <v>2798</v>
      </c>
      <c r="CX48" t="s">
        <v>2799</v>
      </c>
      <c r="CY48">
        <v>4834</v>
      </c>
      <c r="CZ48" t="s">
        <v>1189</v>
      </c>
      <c r="DA48">
        <v>3</v>
      </c>
      <c r="DB48" t="s">
        <v>92</v>
      </c>
      <c r="DC48" t="s">
        <v>998</v>
      </c>
      <c r="DF48" t="s">
        <v>936</v>
      </c>
      <c r="DG48">
        <v>63.33</v>
      </c>
      <c r="DH48">
        <v>7.02</v>
      </c>
      <c r="DL48" t="s">
        <v>873</v>
      </c>
      <c r="DM48" t="s">
        <v>937</v>
      </c>
      <c r="DN48">
        <v>43291.618750000001</v>
      </c>
      <c r="DR48">
        <v>43410.706944444442</v>
      </c>
      <c r="DS48" t="s">
        <v>93</v>
      </c>
      <c r="DT48" t="s">
        <v>1190</v>
      </c>
      <c r="DU48" t="s">
        <v>876</v>
      </c>
      <c r="DV48" t="s">
        <v>877</v>
      </c>
      <c r="DW48" t="s">
        <v>878</v>
      </c>
      <c r="DX48" t="s">
        <v>879</v>
      </c>
      <c r="DY48" t="s">
        <v>923</v>
      </c>
      <c r="DZ48" t="s">
        <v>881</v>
      </c>
      <c r="EA48" t="s">
        <v>882</v>
      </c>
      <c r="EB48" t="s">
        <v>924</v>
      </c>
      <c r="EI48" t="s">
        <v>1191</v>
      </c>
      <c r="EJ48" t="s">
        <v>435</v>
      </c>
      <c r="EK48" t="s">
        <v>888</v>
      </c>
      <c r="EL48" t="s">
        <v>150</v>
      </c>
      <c r="EM48" t="s">
        <v>1192</v>
      </c>
      <c r="EN48" t="s">
        <v>1193</v>
      </c>
      <c r="EO48" t="s">
        <v>1194</v>
      </c>
      <c r="EP48" t="s">
        <v>1195</v>
      </c>
      <c r="EQ48" t="s">
        <v>893</v>
      </c>
      <c r="ER48" t="s">
        <v>894</v>
      </c>
      <c r="ES48" t="s">
        <v>430</v>
      </c>
      <c r="ET48" t="s">
        <v>1039</v>
      </c>
      <c r="EU48" t="s">
        <v>1006</v>
      </c>
    </row>
    <row r="49" spans="9:154" x14ac:dyDescent="0.25">
      <c r="I49">
        <v>1060</v>
      </c>
      <c r="J49">
        <v>0</v>
      </c>
      <c r="K49">
        <v>3</v>
      </c>
      <c r="L49" t="s">
        <v>92</v>
      </c>
      <c r="M49" t="s">
        <v>130</v>
      </c>
      <c r="P49" t="s">
        <v>206</v>
      </c>
      <c r="Q49">
        <v>30.78</v>
      </c>
      <c r="R49">
        <v>17.62</v>
      </c>
      <c r="V49" t="s">
        <v>132</v>
      </c>
      <c r="W49" t="s">
        <v>207</v>
      </c>
      <c r="X49">
        <v>43299.685416666667</v>
      </c>
      <c r="AB49">
        <v>43444.668749999997</v>
      </c>
      <c r="AC49" t="s">
        <v>93</v>
      </c>
      <c r="AD49" t="s">
        <v>134</v>
      </c>
      <c r="AE49" t="s">
        <v>135</v>
      </c>
      <c r="AF49" t="s">
        <v>136</v>
      </c>
      <c r="AG49" t="s">
        <v>155</v>
      </c>
      <c r="AH49" t="s">
        <v>168</v>
      </c>
      <c r="AI49" t="s">
        <v>156</v>
      </c>
      <c r="AJ49" t="s">
        <v>157</v>
      </c>
      <c r="AK49" t="s">
        <v>141</v>
      </c>
      <c r="AL49" t="s">
        <v>142</v>
      </c>
      <c r="AS49" t="s">
        <v>282</v>
      </c>
      <c r="AT49" t="s">
        <v>250</v>
      </c>
      <c r="AU49" t="s">
        <v>148</v>
      </c>
      <c r="AV49" t="s">
        <v>212</v>
      </c>
      <c r="AW49" t="s">
        <v>152</v>
      </c>
      <c r="AY49">
        <v>332</v>
      </c>
      <c r="AZ49" t="s">
        <v>823</v>
      </c>
      <c r="BA49">
        <v>3</v>
      </c>
      <c r="BB49" t="s">
        <v>806</v>
      </c>
      <c r="BC49" t="s">
        <v>130</v>
      </c>
      <c r="BF49" t="s">
        <v>762</v>
      </c>
      <c r="BG49">
        <v>35.119999999999997</v>
      </c>
      <c r="BH49">
        <v>86.11</v>
      </c>
      <c r="BL49">
        <v>181</v>
      </c>
      <c r="BM49" t="s">
        <v>763</v>
      </c>
      <c r="BN49">
        <v>43410.567233796297</v>
      </c>
      <c r="BR49">
        <v>43417.601238425923</v>
      </c>
      <c r="BS49" t="s">
        <v>764</v>
      </c>
      <c r="BT49" t="s">
        <v>765</v>
      </c>
      <c r="BU49" t="s">
        <v>766</v>
      </c>
      <c r="BV49" t="s">
        <v>767</v>
      </c>
      <c r="BW49" t="s">
        <v>768</v>
      </c>
      <c r="BX49" t="s">
        <v>769</v>
      </c>
      <c r="BY49" t="s">
        <v>2697</v>
      </c>
      <c r="BZ49" t="s">
        <v>770</v>
      </c>
      <c r="CA49" t="s">
        <v>2800</v>
      </c>
      <c r="CB49" t="s">
        <v>2399</v>
      </c>
      <c r="CC49" t="s">
        <v>2400</v>
      </c>
      <c r="CD49" t="s">
        <v>2401</v>
      </c>
      <c r="CE49" t="s">
        <v>2402</v>
      </c>
      <c r="CF49" t="s">
        <v>2403</v>
      </c>
      <c r="CG49" t="s">
        <v>2422</v>
      </c>
      <c r="CH49" t="s">
        <v>2423</v>
      </c>
      <c r="CI49" t="s">
        <v>2450</v>
      </c>
      <c r="CJ49" t="s">
        <v>2801</v>
      </c>
      <c r="CK49" t="s">
        <v>2671</v>
      </c>
      <c r="CL49" t="s">
        <v>2672</v>
      </c>
      <c r="CM49" t="s">
        <v>2673</v>
      </c>
      <c r="CN49" t="s">
        <v>2802</v>
      </c>
      <c r="CO49" t="s">
        <v>2803</v>
      </c>
      <c r="CP49" t="s">
        <v>2804</v>
      </c>
      <c r="CQ49" t="s">
        <v>2805</v>
      </c>
      <c r="CR49" t="s">
        <v>2806</v>
      </c>
      <c r="CS49" t="s">
        <v>2807</v>
      </c>
      <c r="CT49" t="s">
        <v>2808</v>
      </c>
      <c r="CU49" t="s">
        <v>2809</v>
      </c>
      <c r="CV49" t="s">
        <v>2810</v>
      </c>
      <c r="CW49" t="s">
        <v>2811</v>
      </c>
      <c r="CX49" t="s">
        <v>2812</v>
      </c>
      <c r="CY49">
        <v>4839</v>
      </c>
      <c r="CZ49" t="s">
        <v>1196</v>
      </c>
      <c r="DA49">
        <v>3</v>
      </c>
      <c r="DB49" t="s">
        <v>92</v>
      </c>
      <c r="DC49" t="s">
        <v>998</v>
      </c>
      <c r="DF49" t="s">
        <v>936</v>
      </c>
      <c r="DG49">
        <v>58.11</v>
      </c>
      <c r="DH49">
        <v>21.73</v>
      </c>
      <c r="DL49" t="s">
        <v>873</v>
      </c>
      <c r="DM49" t="s">
        <v>937</v>
      </c>
      <c r="DN49">
        <v>43291.618750000001</v>
      </c>
      <c r="DR49">
        <v>43410.711805555555</v>
      </c>
      <c r="DS49" t="s">
        <v>93</v>
      </c>
      <c r="DT49" t="s">
        <v>875</v>
      </c>
      <c r="DU49" t="s">
        <v>876</v>
      </c>
      <c r="DV49" t="s">
        <v>877</v>
      </c>
      <c r="DW49" t="s">
        <v>878</v>
      </c>
      <c r="DX49" t="s">
        <v>879</v>
      </c>
      <c r="DY49" t="s">
        <v>923</v>
      </c>
      <c r="DZ49" t="s">
        <v>881</v>
      </c>
      <c r="EA49" t="s">
        <v>882</v>
      </c>
      <c r="EB49" t="s">
        <v>924</v>
      </c>
      <c r="EI49" t="s">
        <v>1197</v>
      </c>
      <c r="EJ49" t="s">
        <v>435</v>
      </c>
      <c r="EK49" t="s">
        <v>888</v>
      </c>
      <c r="EL49" t="s">
        <v>150</v>
      </c>
      <c r="EM49" t="s">
        <v>1198</v>
      </c>
      <c r="EN49" t="s">
        <v>1199</v>
      </c>
      <c r="EO49" t="s">
        <v>1200</v>
      </c>
      <c r="EP49" t="s">
        <v>1201</v>
      </c>
      <c r="EQ49" t="s">
        <v>1202</v>
      </c>
      <c r="ER49" t="s">
        <v>934</v>
      </c>
      <c r="ES49" t="s">
        <v>1203</v>
      </c>
      <c r="ET49" t="s">
        <v>1204</v>
      </c>
      <c r="EU49" t="s">
        <v>893</v>
      </c>
      <c r="EV49" t="s">
        <v>894</v>
      </c>
      <c r="EW49" t="s">
        <v>430</v>
      </c>
      <c r="EX49" t="s">
        <v>1039</v>
      </c>
    </row>
    <row r="50" spans="9:154" x14ac:dyDescent="0.25">
      <c r="I50">
        <v>1086</v>
      </c>
      <c r="J50">
        <v>0</v>
      </c>
      <c r="K50">
        <v>3</v>
      </c>
      <c r="L50" t="s">
        <v>92</v>
      </c>
      <c r="M50" t="s">
        <v>130</v>
      </c>
      <c r="P50" t="s">
        <v>206</v>
      </c>
      <c r="Q50">
        <v>43.72</v>
      </c>
      <c r="R50">
        <v>34.03</v>
      </c>
      <c r="V50" t="s">
        <v>132</v>
      </c>
      <c r="W50" t="s">
        <v>207</v>
      </c>
      <c r="X50">
        <v>43299.685416666667</v>
      </c>
      <c r="AB50">
        <v>43444.668749999997</v>
      </c>
      <c r="AC50" t="s">
        <v>93</v>
      </c>
      <c r="AD50" t="s">
        <v>134</v>
      </c>
      <c r="AE50" t="s">
        <v>135</v>
      </c>
      <c r="AF50" t="s">
        <v>136</v>
      </c>
      <c r="AG50" t="s">
        <v>155</v>
      </c>
      <c r="AH50" t="s">
        <v>168</v>
      </c>
      <c r="AI50" t="s">
        <v>156</v>
      </c>
      <c r="AJ50" t="s">
        <v>157</v>
      </c>
      <c r="AK50" t="s">
        <v>141</v>
      </c>
      <c r="AL50" t="s">
        <v>142</v>
      </c>
      <c r="AS50" t="s">
        <v>283</v>
      </c>
      <c r="AT50" t="s">
        <v>250</v>
      </c>
      <c r="AU50" t="s">
        <v>148</v>
      </c>
      <c r="AV50" t="s">
        <v>201</v>
      </c>
      <c r="AW50" t="s">
        <v>212</v>
      </c>
      <c r="AY50">
        <v>334</v>
      </c>
      <c r="AZ50" t="s">
        <v>824</v>
      </c>
      <c r="BA50">
        <v>3</v>
      </c>
      <c r="BB50" t="s">
        <v>806</v>
      </c>
      <c r="BC50" t="s">
        <v>130</v>
      </c>
      <c r="BF50" t="s">
        <v>762</v>
      </c>
      <c r="BG50">
        <v>24.35</v>
      </c>
      <c r="BH50">
        <v>85.32</v>
      </c>
      <c r="BL50">
        <v>181</v>
      </c>
      <c r="BM50" t="s">
        <v>763</v>
      </c>
      <c r="BN50">
        <v>43410.567233796297</v>
      </c>
      <c r="BR50">
        <v>43417.601307870369</v>
      </c>
      <c r="BS50" t="s">
        <v>764</v>
      </c>
      <c r="BT50" t="s">
        <v>765</v>
      </c>
      <c r="BU50" t="s">
        <v>766</v>
      </c>
      <c r="BV50" t="s">
        <v>767</v>
      </c>
      <c r="BW50" t="s">
        <v>768</v>
      </c>
      <c r="BX50" t="s">
        <v>769</v>
      </c>
      <c r="BY50" t="s">
        <v>2697</v>
      </c>
      <c r="BZ50" t="s">
        <v>770</v>
      </c>
      <c r="CA50" t="s">
        <v>771</v>
      </c>
      <c r="CB50" t="s">
        <v>2399</v>
      </c>
      <c r="CC50" t="s">
        <v>2400</v>
      </c>
      <c r="CD50" t="s">
        <v>2401</v>
      </c>
      <c r="CE50" t="s">
        <v>2402</v>
      </c>
      <c r="CF50" t="s">
        <v>2403</v>
      </c>
      <c r="CG50" t="s">
        <v>2422</v>
      </c>
      <c r="CH50" t="s">
        <v>2813</v>
      </c>
      <c r="CI50" t="s">
        <v>2450</v>
      </c>
      <c r="CJ50" t="s">
        <v>2814</v>
      </c>
      <c r="CK50" t="s">
        <v>2671</v>
      </c>
      <c r="CL50" t="s">
        <v>2672</v>
      </c>
      <c r="CM50" t="s">
        <v>2673</v>
      </c>
      <c r="CN50" t="s">
        <v>2815</v>
      </c>
      <c r="CO50" t="s">
        <v>2816</v>
      </c>
      <c r="CP50" t="s">
        <v>2817</v>
      </c>
      <c r="CQ50" t="s">
        <v>2818</v>
      </c>
      <c r="CR50" t="s">
        <v>2704</v>
      </c>
      <c r="CS50" t="s">
        <v>2819</v>
      </c>
      <c r="CT50" t="s">
        <v>2820</v>
      </c>
      <c r="CU50" t="s">
        <v>2821</v>
      </c>
      <c r="CV50" t="s">
        <v>2822</v>
      </c>
      <c r="CW50" t="s">
        <v>2696</v>
      </c>
      <c r="CX50" t="s">
        <v>2675</v>
      </c>
      <c r="CY50">
        <v>4836</v>
      </c>
      <c r="CZ50" t="s">
        <v>1205</v>
      </c>
      <c r="DA50">
        <v>3</v>
      </c>
      <c r="DB50" t="s">
        <v>92</v>
      </c>
      <c r="DC50" t="s">
        <v>998</v>
      </c>
      <c r="DF50" t="s">
        <v>936</v>
      </c>
      <c r="DG50">
        <v>60.67</v>
      </c>
      <c r="DH50">
        <v>12.62</v>
      </c>
      <c r="DL50" t="s">
        <v>873</v>
      </c>
      <c r="DM50" t="s">
        <v>937</v>
      </c>
      <c r="DN50">
        <v>43291.618750000001</v>
      </c>
      <c r="DR50">
        <v>43410.707638888889</v>
      </c>
      <c r="DS50" t="s">
        <v>93</v>
      </c>
      <c r="DT50" t="s">
        <v>875</v>
      </c>
      <c r="DU50" t="s">
        <v>876</v>
      </c>
      <c r="DV50" t="s">
        <v>877</v>
      </c>
      <c r="DW50" t="s">
        <v>878</v>
      </c>
      <c r="DX50" t="s">
        <v>879</v>
      </c>
      <c r="DY50" t="s">
        <v>923</v>
      </c>
      <c r="DZ50" t="s">
        <v>881</v>
      </c>
      <c r="EA50" t="s">
        <v>882</v>
      </c>
      <c r="EB50" t="s">
        <v>924</v>
      </c>
      <c r="EI50" t="s">
        <v>1206</v>
      </c>
      <c r="EJ50" t="s">
        <v>435</v>
      </c>
      <c r="EK50" t="s">
        <v>888</v>
      </c>
      <c r="EL50" t="s">
        <v>150</v>
      </c>
      <c r="EM50" t="s">
        <v>1207</v>
      </c>
      <c r="EN50" t="s">
        <v>1208</v>
      </c>
      <c r="EO50" t="s">
        <v>934</v>
      </c>
      <c r="EP50" t="s">
        <v>1209</v>
      </c>
      <c r="EQ50" t="s">
        <v>1210</v>
      </c>
      <c r="ER50" t="s">
        <v>934</v>
      </c>
      <c r="ES50" t="s">
        <v>1211</v>
      </c>
      <c r="ET50" t="s">
        <v>1212</v>
      </c>
      <c r="EU50" t="s">
        <v>893</v>
      </c>
      <c r="EV50" t="s">
        <v>894</v>
      </c>
      <c r="EW50" t="s">
        <v>430</v>
      </c>
      <c r="EX50" t="s">
        <v>1039</v>
      </c>
    </row>
    <row r="51" spans="9:154" x14ac:dyDescent="0.25">
      <c r="I51">
        <v>1065</v>
      </c>
      <c r="J51">
        <v>0</v>
      </c>
      <c r="K51">
        <v>3</v>
      </c>
      <c r="L51" t="s">
        <v>92</v>
      </c>
      <c r="M51" t="s">
        <v>130</v>
      </c>
      <c r="P51" t="s">
        <v>206</v>
      </c>
      <c r="Q51">
        <v>69.680000000000007</v>
      </c>
      <c r="R51">
        <v>74.2</v>
      </c>
      <c r="V51" t="s">
        <v>132</v>
      </c>
      <c r="W51" t="s">
        <v>207</v>
      </c>
      <c r="X51">
        <v>43299.685416666667</v>
      </c>
      <c r="AB51">
        <v>43444.668749999997</v>
      </c>
      <c r="AC51" t="s">
        <v>93</v>
      </c>
      <c r="AD51" t="s">
        <v>134</v>
      </c>
      <c r="AE51" t="s">
        <v>135</v>
      </c>
      <c r="AF51" t="s">
        <v>136</v>
      </c>
      <c r="AG51" t="s">
        <v>155</v>
      </c>
      <c r="AH51" t="s">
        <v>168</v>
      </c>
      <c r="AI51" t="s">
        <v>156</v>
      </c>
      <c r="AJ51" t="s">
        <v>157</v>
      </c>
      <c r="AK51" t="s">
        <v>141</v>
      </c>
      <c r="AL51" t="s">
        <v>142</v>
      </c>
      <c r="AS51" t="s">
        <v>284</v>
      </c>
      <c r="AT51" t="s">
        <v>248</v>
      </c>
      <c r="AU51" t="s">
        <v>148</v>
      </c>
      <c r="AV51" t="s">
        <v>212</v>
      </c>
      <c r="AW51" t="s">
        <v>152</v>
      </c>
      <c r="AY51">
        <v>329</v>
      </c>
      <c r="AZ51" t="s">
        <v>825</v>
      </c>
      <c r="BA51">
        <v>3</v>
      </c>
      <c r="BB51" t="s">
        <v>806</v>
      </c>
      <c r="BC51" t="s">
        <v>130</v>
      </c>
      <c r="BF51" t="s">
        <v>762</v>
      </c>
      <c r="BG51">
        <v>26.82</v>
      </c>
      <c r="BH51">
        <v>88.89</v>
      </c>
      <c r="BL51">
        <v>181</v>
      </c>
      <c r="BM51" t="s">
        <v>763</v>
      </c>
      <c r="BN51">
        <v>43410.567210648151</v>
      </c>
      <c r="BR51">
        <v>43417.601157407407</v>
      </c>
      <c r="BS51" t="s">
        <v>764</v>
      </c>
      <c r="BT51" t="s">
        <v>765</v>
      </c>
      <c r="BU51" t="s">
        <v>766</v>
      </c>
      <c r="BV51" t="s">
        <v>767</v>
      </c>
      <c r="BW51" t="s">
        <v>768</v>
      </c>
      <c r="BX51" t="s">
        <v>769</v>
      </c>
      <c r="BY51" t="s">
        <v>2697</v>
      </c>
      <c r="BZ51" t="s">
        <v>770</v>
      </c>
      <c r="CA51" t="s">
        <v>771</v>
      </c>
      <c r="CB51" t="s">
        <v>2399</v>
      </c>
      <c r="CC51" t="s">
        <v>2400</v>
      </c>
      <c r="CD51" t="s">
        <v>2401</v>
      </c>
      <c r="CE51" t="s">
        <v>2402</v>
      </c>
      <c r="CF51" t="s">
        <v>2403</v>
      </c>
      <c r="CG51" t="s">
        <v>2422</v>
      </c>
      <c r="CH51" t="s">
        <v>2423</v>
      </c>
      <c r="CI51" t="s">
        <v>2424</v>
      </c>
      <c r="CJ51" t="s">
        <v>2823</v>
      </c>
      <c r="CK51" t="s">
        <v>2671</v>
      </c>
      <c r="CL51" t="s">
        <v>2672</v>
      </c>
      <c r="CM51" t="s">
        <v>2673</v>
      </c>
      <c r="CN51" t="s">
        <v>2824</v>
      </c>
      <c r="CO51" t="s">
        <v>2825</v>
      </c>
      <c r="CP51" t="s">
        <v>2704</v>
      </c>
      <c r="CQ51" t="s">
        <v>2826</v>
      </c>
      <c r="CR51" t="s">
        <v>2696</v>
      </c>
      <c r="CS51" t="s">
        <v>2827</v>
      </c>
      <c r="CT51" t="s">
        <v>2747</v>
      </c>
      <c r="CU51" t="s">
        <v>2675</v>
      </c>
      <c r="CV51" t="s">
        <v>2828</v>
      </c>
      <c r="CW51" t="s">
        <v>2829</v>
      </c>
      <c r="CX51" t="s">
        <v>2830</v>
      </c>
      <c r="CY51">
        <v>4845</v>
      </c>
      <c r="CZ51" t="s">
        <v>1213</v>
      </c>
      <c r="DA51">
        <v>3</v>
      </c>
      <c r="DB51" t="s">
        <v>92</v>
      </c>
      <c r="DC51" t="s">
        <v>998</v>
      </c>
      <c r="DF51" t="s">
        <v>936</v>
      </c>
      <c r="DG51">
        <v>55.41</v>
      </c>
      <c r="DH51">
        <v>38.75</v>
      </c>
      <c r="DL51" t="s">
        <v>873</v>
      </c>
      <c r="DM51" t="s">
        <v>937</v>
      </c>
      <c r="DN51">
        <v>43291.618750000001</v>
      </c>
      <c r="DR51">
        <v>43410.711111111108</v>
      </c>
      <c r="DS51" t="s">
        <v>93</v>
      </c>
      <c r="DT51" t="s">
        <v>875</v>
      </c>
      <c r="DU51" t="s">
        <v>876</v>
      </c>
      <c r="DV51" t="s">
        <v>877</v>
      </c>
      <c r="DW51" t="s">
        <v>878</v>
      </c>
      <c r="DX51" t="s">
        <v>879</v>
      </c>
      <c r="DY51" t="s">
        <v>923</v>
      </c>
      <c r="DZ51" t="s">
        <v>881</v>
      </c>
      <c r="EA51" t="s">
        <v>882</v>
      </c>
      <c r="EB51" t="s">
        <v>924</v>
      </c>
      <c r="EI51" t="s">
        <v>1214</v>
      </c>
      <c r="EJ51" t="s">
        <v>435</v>
      </c>
      <c r="EK51" t="s">
        <v>888</v>
      </c>
      <c r="EL51" t="s">
        <v>150</v>
      </c>
      <c r="EM51" t="s">
        <v>1215</v>
      </c>
      <c r="EN51" t="s">
        <v>1216</v>
      </c>
      <c r="EO51" t="s">
        <v>1217</v>
      </c>
      <c r="EP51" t="s">
        <v>893</v>
      </c>
      <c r="EQ51" t="s">
        <v>894</v>
      </c>
      <c r="ER51" t="s">
        <v>1218</v>
      </c>
      <c r="ES51" t="s">
        <v>430</v>
      </c>
      <c r="ET51" t="s">
        <v>1039</v>
      </c>
      <c r="EU51" t="s">
        <v>1006</v>
      </c>
    </row>
    <row r="52" spans="9:154" x14ac:dyDescent="0.25">
      <c r="I52">
        <v>1087</v>
      </c>
      <c r="J52">
        <v>0</v>
      </c>
      <c r="K52">
        <v>3</v>
      </c>
      <c r="L52" t="s">
        <v>92</v>
      </c>
      <c r="M52" t="s">
        <v>130</v>
      </c>
      <c r="P52" t="s">
        <v>206</v>
      </c>
      <c r="Q52">
        <v>66.349999999999994</v>
      </c>
      <c r="R52">
        <v>66.510000000000005</v>
      </c>
      <c r="V52" t="s">
        <v>132</v>
      </c>
      <c r="W52" t="s">
        <v>207</v>
      </c>
      <c r="X52">
        <v>43299.685416666667</v>
      </c>
      <c r="AB52">
        <v>43444.668749999997</v>
      </c>
      <c r="AC52" t="s">
        <v>93</v>
      </c>
      <c r="AD52" t="s">
        <v>134</v>
      </c>
      <c r="AE52" t="s">
        <v>135</v>
      </c>
      <c r="AF52" t="s">
        <v>136</v>
      </c>
      <c r="AG52" t="s">
        <v>155</v>
      </c>
      <c r="AH52" t="s">
        <v>168</v>
      </c>
      <c r="AI52" t="s">
        <v>156</v>
      </c>
      <c r="AJ52" t="s">
        <v>157</v>
      </c>
      <c r="AK52" t="s">
        <v>141</v>
      </c>
      <c r="AL52" t="s">
        <v>142</v>
      </c>
      <c r="AS52" t="s">
        <v>285</v>
      </c>
      <c r="AT52" t="s">
        <v>248</v>
      </c>
      <c r="AU52" t="s">
        <v>148</v>
      </c>
      <c r="AV52" t="s">
        <v>212</v>
      </c>
      <c r="AW52" t="s">
        <v>152</v>
      </c>
      <c r="AY52">
        <v>346</v>
      </c>
      <c r="AZ52" t="s">
        <v>826</v>
      </c>
      <c r="BA52">
        <v>3</v>
      </c>
      <c r="BB52" t="s">
        <v>806</v>
      </c>
      <c r="BC52" t="s">
        <v>130</v>
      </c>
      <c r="BF52" t="s">
        <v>762</v>
      </c>
      <c r="BG52">
        <v>18.760000000000002</v>
      </c>
      <c r="BH52">
        <v>78.91</v>
      </c>
      <c r="BL52">
        <v>181</v>
      </c>
      <c r="BM52" t="s">
        <v>763</v>
      </c>
      <c r="BN52">
        <v>43410.567303240743</v>
      </c>
      <c r="BR52">
        <v>43417.601631944446</v>
      </c>
      <c r="BS52" t="s">
        <v>764</v>
      </c>
      <c r="BT52" t="s">
        <v>765</v>
      </c>
      <c r="BU52" t="s">
        <v>766</v>
      </c>
      <c r="BV52" t="s">
        <v>767</v>
      </c>
      <c r="BW52" t="s">
        <v>768</v>
      </c>
      <c r="BX52" t="s">
        <v>769</v>
      </c>
      <c r="BY52" t="s">
        <v>2676</v>
      </c>
      <c r="BZ52" t="s">
        <v>770</v>
      </c>
      <c r="CA52" t="s">
        <v>771</v>
      </c>
      <c r="CB52" t="s">
        <v>2399</v>
      </c>
      <c r="CC52" t="s">
        <v>2400</v>
      </c>
      <c r="CD52" t="s">
        <v>2401</v>
      </c>
      <c r="CE52" t="s">
        <v>2402</v>
      </c>
      <c r="CF52" t="s">
        <v>2403</v>
      </c>
      <c r="CG52" t="s">
        <v>2422</v>
      </c>
      <c r="CH52" t="s">
        <v>2831</v>
      </c>
      <c r="CI52" t="s">
        <v>2424</v>
      </c>
      <c r="CJ52" t="s">
        <v>2832</v>
      </c>
      <c r="CK52" t="s">
        <v>2671</v>
      </c>
      <c r="CL52" t="s">
        <v>2672</v>
      </c>
      <c r="CM52" t="s">
        <v>2673</v>
      </c>
      <c r="CN52" t="s">
        <v>2833</v>
      </c>
      <c r="CO52" t="s">
        <v>2834</v>
      </c>
      <c r="CP52" t="s">
        <v>2835</v>
      </c>
      <c r="CQ52" t="s">
        <v>2836</v>
      </c>
      <c r="CR52" t="s">
        <v>2682</v>
      </c>
      <c r="CS52" t="s">
        <v>2696</v>
      </c>
      <c r="CT52" t="s">
        <v>2837</v>
      </c>
      <c r="CU52" t="s">
        <v>2683</v>
      </c>
      <c r="CV52" t="s">
        <v>2675</v>
      </c>
      <c r="CW52" t="s">
        <v>2838</v>
      </c>
      <c r="CX52" t="s">
        <v>2839</v>
      </c>
      <c r="CY52">
        <v>4848</v>
      </c>
      <c r="CZ52" t="s">
        <v>1219</v>
      </c>
      <c r="DA52">
        <v>3</v>
      </c>
      <c r="DB52" t="s">
        <v>92</v>
      </c>
      <c r="DC52" t="s">
        <v>998</v>
      </c>
      <c r="DF52" t="s">
        <v>936</v>
      </c>
      <c r="DG52">
        <v>51.58</v>
      </c>
      <c r="DH52">
        <v>46.9</v>
      </c>
      <c r="DL52" t="s">
        <v>873</v>
      </c>
      <c r="DM52" t="s">
        <v>937</v>
      </c>
      <c r="DN52">
        <v>43291.618750000001</v>
      </c>
      <c r="DR52">
        <v>43410.709027777775</v>
      </c>
      <c r="DS52" t="s">
        <v>93</v>
      </c>
      <c r="DT52" t="s">
        <v>875</v>
      </c>
      <c r="DU52" t="s">
        <v>876</v>
      </c>
      <c r="DV52" t="s">
        <v>877</v>
      </c>
      <c r="DW52" t="s">
        <v>878</v>
      </c>
      <c r="DX52" t="s">
        <v>879</v>
      </c>
      <c r="DY52" t="s">
        <v>923</v>
      </c>
      <c r="DZ52" t="s">
        <v>881</v>
      </c>
      <c r="EA52" t="s">
        <v>882</v>
      </c>
      <c r="EB52" t="s">
        <v>924</v>
      </c>
      <c r="EI52" t="s">
        <v>1220</v>
      </c>
      <c r="EJ52" t="s">
        <v>435</v>
      </c>
      <c r="EK52" t="s">
        <v>888</v>
      </c>
      <c r="EL52" t="s">
        <v>150</v>
      </c>
      <c r="EM52" t="s">
        <v>1221</v>
      </c>
      <c r="EN52" t="s">
        <v>1222</v>
      </c>
      <c r="EO52" t="s">
        <v>1223</v>
      </c>
      <c r="EP52" t="s">
        <v>893</v>
      </c>
      <c r="EQ52" t="s">
        <v>894</v>
      </c>
      <c r="ER52" t="s">
        <v>1224</v>
      </c>
      <c r="ES52" t="s">
        <v>430</v>
      </c>
      <c r="ET52" t="s">
        <v>1039</v>
      </c>
      <c r="EU52" t="s">
        <v>1006</v>
      </c>
    </row>
    <row r="53" spans="9:154" x14ac:dyDescent="0.25">
      <c r="I53">
        <v>1082</v>
      </c>
      <c r="J53">
        <v>0</v>
      </c>
      <c r="K53">
        <v>3</v>
      </c>
      <c r="L53" t="s">
        <v>92</v>
      </c>
      <c r="M53" t="s">
        <v>130</v>
      </c>
      <c r="P53" t="s">
        <v>206</v>
      </c>
      <c r="Q53">
        <v>54.12</v>
      </c>
      <c r="R53">
        <v>46</v>
      </c>
      <c r="V53" t="s">
        <v>132</v>
      </c>
      <c r="W53" t="s">
        <v>207</v>
      </c>
      <c r="X53">
        <v>43299.685416666667</v>
      </c>
      <c r="AB53">
        <v>43444.668749999997</v>
      </c>
      <c r="AC53" t="s">
        <v>93</v>
      </c>
      <c r="AD53" t="s">
        <v>134</v>
      </c>
      <c r="AE53" t="s">
        <v>135</v>
      </c>
      <c r="AF53" t="s">
        <v>136</v>
      </c>
      <c r="AG53" t="s">
        <v>155</v>
      </c>
      <c r="AH53" t="s">
        <v>168</v>
      </c>
      <c r="AI53" t="s">
        <v>156</v>
      </c>
      <c r="AJ53" t="s">
        <v>157</v>
      </c>
      <c r="AK53" t="s">
        <v>141</v>
      </c>
      <c r="AL53" t="s">
        <v>142</v>
      </c>
      <c r="AS53" t="s">
        <v>286</v>
      </c>
      <c r="AT53" t="s">
        <v>250</v>
      </c>
      <c r="AU53" t="s">
        <v>148</v>
      </c>
      <c r="AV53" t="s">
        <v>212</v>
      </c>
      <c r="AW53" t="s">
        <v>152</v>
      </c>
      <c r="AY53">
        <v>322</v>
      </c>
      <c r="AZ53" t="s">
        <v>827</v>
      </c>
      <c r="BA53">
        <v>3</v>
      </c>
      <c r="BB53" t="s">
        <v>806</v>
      </c>
      <c r="BC53" t="s">
        <v>130</v>
      </c>
      <c r="BF53" t="s">
        <v>762</v>
      </c>
      <c r="BG53">
        <v>19.420000000000002</v>
      </c>
      <c r="BH53">
        <v>80.28</v>
      </c>
      <c r="BL53">
        <v>181</v>
      </c>
      <c r="BM53" t="s">
        <v>763</v>
      </c>
      <c r="BN53">
        <v>43410.567175925928</v>
      </c>
      <c r="BR53">
        <v>43417.594710648147</v>
      </c>
      <c r="BS53" t="s">
        <v>764</v>
      </c>
      <c r="BT53" t="s">
        <v>765</v>
      </c>
      <c r="BU53" t="s">
        <v>766</v>
      </c>
      <c r="BV53" t="s">
        <v>767</v>
      </c>
      <c r="BW53" t="s">
        <v>768</v>
      </c>
      <c r="BX53" t="s">
        <v>769</v>
      </c>
      <c r="BY53" t="s">
        <v>2676</v>
      </c>
      <c r="BZ53" t="s">
        <v>770</v>
      </c>
      <c r="CA53" t="s">
        <v>771</v>
      </c>
      <c r="CB53" t="s">
        <v>2399</v>
      </c>
      <c r="CC53" t="s">
        <v>2400</v>
      </c>
      <c r="CD53" t="s">
        <v>2401</v>
      </c>
      <c r="CE53" t="s">
        <v>2402</v>
      </c>
      <c r="CF53" t="s">
        <v>2403</v>
      </c>
      <c r="CG53" t="s">
        <v>2422</v>
      </c>
      <c r="CH53" t="s">
        <v>2423</v>
      </c>
      <c r="CI53" t="s">
        <v>2424</v>
      </c>
      <c r="CJ53" t="s">
        <v>2840</v>
      </c>
      <c r="CK53" t="s">
        <v>2671</v>
      </c>
      <c r="CL53" t="s">
        <v>2672</v>
      </c>
      <c r="CM53" t="s">
        <v>2673</v>
      </c>
      <c r="CN53" t="s">
        <v>2841</v>
      </c>
      <c r="CO53" t="s">
        <v>2842</v>
      </c>
      <c r="CP53" t="s">
        <v>2843</v>
      </c>
      <c r="CQ53" t="s">
        <v>2844</v>
      </c>
      <c r="CR53" t="s">
        <v>2682</v>
      </c>
      <c r="CS53" t="s">
        <v>2683</v>
      </c>
      <c r="CT53" t="s">
        <v>2845</v>
      </c>
      <c r="CU53" t="s">
        <v>2685</v>
      </c>
      <c r="CV53" t="s">
        <v>2675</v>
      </c>
      <c r="CW53" t="s">
        <v>2846</v>
      </c>
      <c r="CX53" t="s">
        <v>2847</v>
      </c>
      <c r="CY53">
        <v>4840</v>
      </c>
      <c r="CZ53" t="s">
        <v>1225</v>
      </c>
      <c r="DA53">
        <v>3</v>
      </c>
      <c r="DB53" t="s">
        <v>92</v>
      </c>
      <c r="DC53" t="s">
        <v>998</v>
      </c>
      <c r="DF53" t="s">
        <v>936</v>
      </c>
      <c r="DG53">
        <v>57.47</v>
      </c>
      <c r="DH53">
        <v>25.18</v>
      </c>
      <c r="DL53" t="s">
        <v>873</v>
      </c>
      <c r="DM53" t="s">
        <v>937</v>
      </c>
      <c r="DN53">
        <v>43291.618750000001</v>
      </c>
      <c r="DR53">
        <v>43410.711805555555</v>
      </c>
      <c r="DS53" t="s">
        <v>93</v>
      </c>
      <c r="DT53" t="s">
        <v>875</v>
      </c>
      <c r="DU53" t="s">
        <v>876</v>
      </c>
      <c r="DV53" t="s">
        <v>877</v>
      </c>
      <c r="DW53" t="s">
        <v>878</v>
      </c>
      <c r="DX53" t="s">
        <v>879</v>
      </c>
      <c r="DY53" t="s">
        <v>923</v>
      </c>
      <c r="DZ53" t="s">
        <v>881</v>
      </c>
      <c r="EA53" t="s">
        <v>882</v>
      </c>
      <c r="EB53" t="s">
        <v>924</v>
      </c>
      <c r="EI53" t="s">
        <v>1226</v>
      </c>
      <c r="EJ53" t="s">
        <v>435</v>
      </c>
      <c r="EK53" t="s">
        <v>888</v>
      </c>
      <c r="EL53" t="s">
        <v>150</v>
      </c>
      <c r="EM53" t="s">
        <v>1227</v>
      </c>
      <c r="EN53" t="s">
        <v>1228</v>
      </c>
      <c r="EO53" t="s">
        <v>1229</v>
      </c>
      <c r="EP53" t="s">
        <v>934</v>
      </c>
      <c r="EQ53" t="s">
        <v>893</v>
      </c>
      <c r="ER53" t="s">
        <v>894</v>
      </c>
      <c r="ES53" t="s">
        <v>934</v>
      </c>
      <c r="ET53" t="s">
        <v>1230</v>
      </c>
      <c r="EU53" t="s">
        <v>430</v>
      </c>
      <c r="EV53" t="s">
        <v>1039</v>
      </c>
      <c r="EW53" t="s">
        <v>1006</v>
      </c>
    </row>
    <row r="54" spans="9:154" x14ac:dyDescent="0.25">
      <c r="I54">
        <v>1076</v>
      </c>
      <c r="J54">
        <v>0</v>
      </c>
      <c r="K54">
        <v>3</v>
      </c>
      <c r="L54" t="s">
        <v>92</v>
      </c>
      <c r="M54" t="s">
        <v>130</v>
      </c>
      <c r="P54" t="s">
        <v>206</v>
      </c>
      <c r="Q54">
        <v>57.4</v>
      </c>
      <c r="R54">
        <v>48.71</v>
      </c>
      <c r="V54" t="s">
        <v>132</v>
      </c>
      <c r="W54" t="s">
        <v>207</v>
      </c>
      <c r="X54">
        <v>43299.685416666667</v>
      </c>
      <c r="AB54">
        <v>43444.668749999997</v>
      </c>
      <c r="AC54" t="s">
        <v>93</v>
      </c>
      <c r="AD54" t="s">
        <v>134</v>
      </c>
      <c r="AE54" t="s">
        <v>135</v>
      </c>
      <c r="AF54" t="s">
        <v>136</v>
      </c>
      <c r="AG54" t="s">
        <v>155</v>
      </c>
      <c r="AH54" t="s">
        <v>168</v>
      </c>
      <c r="AI54" t="s">
        <v>156</v>
      </c>
      <c r="AJ54" t="s">
        <v>157</v>
      </c>
      <c r="AK54" t="s">
        <v>141</v>
      </c>
      <c r="AL54" t="s">
        <v>142</v>
      </c>
      <c r="AS54" t="s">
        <v>287</v>
      </c>
      <c r="AT54" t="s">
        <v>248</v>
      </c>
      <c r="AU54" t="s">
        <v>148</v>
      </c>
      <c r="AV54" t="s">
        <v>212</v>
      </c>
      <c r="AW54" t="s">
        <v>152</v>
      </c>
      <c r="AY54">
        <v>325</v>
      </c>
      <c r="AZ54" t="s">
        <v>828</v>
      </c>
      <c r="BA54">
        <v>3</v>
      </c>
      <c r="BB54" t="s">
        <v>806</v>
      </c>
      <c r="BC54" t="s">
        <v>130</v>
      </c>
      <c r="BF54" t="s">
        <v>762</v>
      </c>
      <c r="BG54">
        <v>25.14</v>
      </c>
      <c r="BH54">
        <v>91.97</v>
      </c>
      <c r="BL54">
        <v>181</v>
      </c>
      <c r="BM54" t="s">
        <v>763</v>
      </c>
      <c r="BN54">
        <v>43410.567187499997</v>
      </c>
      <c r="BR54">
        <v>43417.595208333332</v>
      </c>
      <c r="BS54" t="s">
        <v>764</v>
      </c>
      <c r="BT54" t="s">
        <v>765</v>
      </c>
      <c r="BU54" t="s">
        <v>766</v>
      </c>
      <c r="BV54" t="s">
        <v>767</v>
      </c>
      <c r="BW54" t="s">
        <v>768</v>
      </c>
      <c r="BX54" t="s">
        <v>769</v>
      </c>
      <c r="BY54" t="s">
        <v>2697</v>
      </c>
      <c r="BZ54" t="s">
        <v>770</v>
      </c>
      <c r="CA54" t="s">
        <v>771</v>
      </c>
      <c r="CB54" t="s">
        <v>2399</v>
      </c>
      <c r="CC54" t="s">
        <v>2400</v>
      </c>
      <c r="CD54" t="s">
        <v>2578</v>
      </c>
      <c r="CE54" t="s">
        <v>2402</v>
      </c>
      <c r="CF54" t="s">
        <v>2403</v>
      </c>
      <c r="CG54" t="s">
        <v>2422</v>
      </c>
      <c r="CH54" t="s">
        <v>2423</v>
      </c>
      <c r="CI54" t="s">
        <v>2424</v>
      </c>
      <c r="CJ54" t="s">
        <v>2848</v>
      </c>
      <c r="CK54" t="s">
        <v>2671</v>
      </c>
      <c r="CL54" t="s">
        <v>2672</v>
      </c>
      <c r="CM54" t="s">
        <v>2673</v>
      </c>
      <c r="CN54" t="s">
        <v>2849</v>
      </c>
      <c r="CO54" t="s">
        <v>2850</v>
      </c>
      <c r="CP54" t="s">
        <v>2696</v>
      </c>
      <c r="CQ54" t="s">
        <v>2851</v>
      </c>
      <c r="CR54" t="s">
        <v>2852</v>
      </c>
      <c r="CS54" t="s">
        <v>2853</v>
      </c>
      <c r="CT54" t="s">
        <v>2704</v>
      </c>
      <c r="CU54" t="s">
        <v>2686</v>
      </c>
      <c r="CV54" t="s">
        <v>2675</v>
      </c>
      <c r="CW54" t="s">
        <v>2854</v>
      </c>
      <c r="CX54" t="s">
        <v>2855</v>
      </c>
      <c r="CY54">
        <v>4837</v>
      </c>
      <c r="CZ54" t="s">
        <v>1231</v>
      </c>
      <c r="DA54">
        <v>3</v>
      </c>
      <c r="DB54" t="s">
        <v>92</v>
      </c>
      <c r="DC54" t="s">
        <v>998</v>
      </c>
      <c r="DF54" t="s">
        <v>936</v>
      </c>
      <c r="DG54">
        <v>59.75</v>
      </c>
      <c r="DH54">
        <v>15.54</v>
      </c>
      <c r="DL54" t="s">
        <v>873</v>
      </c>
      <c r="DM54" t="s">
        <v>937</v>
      </c>
      <c r="DN54">
        <v>43291.618750000001</v>
      </c>
      <c r="DR54">
        <v>43410.707638888889</v>
      </c>
      <c r="DS54" t="s">
        <v>93</v>
      </c>
      <c r="DT54" t="s">
        <v>875</v>
      </c>
      <c r="DU54" t="s">
        <v>876</v>
      </c>
      <c r="DV54" t="s">
        <v>877</v>
      </c>
      <c r="DW54" t="s">
        <v>878</v>
      </c>
      <c r="DX54" t="s">
        <v>879</v>
      </c>
      <c r="DY54" t="s">
        <v>923</v>
      </c>
      <c r="DZ54" t="s">
        <v>881</v>
      </c>
      <c r="EA54" t="s">
        <v>882</v>
      </c>
      <c r="EB54" t="s">
        <v>924</v>
      </c>
      <c r="EI54" t="s">
        <v>1232</v>
      </c>
      <c r="EJ54" t="s">
        <v>435</v>
      </c>
      <c r="EK54" t="s">
        <v>888</v>
      </c>
      <c r="EL54" t="s">
        <v>150</v>
      </c>
      <c r="EM54" t="s">
        <v>1233</v>
      </c>
      <c r="EN54" t="s">
        <v>1234</v>
      </c>
      <c r="EO54" t="s">
        <v>934</v>
      </c>
      <c r="EP54" t="s">
        <v>1235</v>
      </c>
      <c r="EQ54" t="s">
        <v>1236</v>
      </c>
      <c r="ER54" t="s">
        <v>1237</v>
      </c>
      <c r="ES54" t="s">
        <v>893</v>
      </c>
      <c r="ET54" t="s">
        <v>894</v>
      </c>
      <c r="EU54" t="s">
        <v>430</v>
      </c>
      <c r="EV54" t="s">
        <v>1006</v>
      </c>
      <c r="EW54" t="s">
        <v>1039</v>
      </c>
    </row>
    <row r="55" spans="9:154" x14ac:dyDescent="0.25">
      <c r="I55">
        <v>1097</v>
      </c>
      <c r="J55">
        <v>0</v>
      </c>
      <c r="K55">
        <v>3</v>
      </c>
      <c r="L55" t="s">
        <v>92</v>
      </c>
      <c r="M55" t="s">
        <v>130</v>
      </c>
      <c r="P55" t="s">
        <v>206</v>
      </c>
      <c r="Q55">
        <v>46.09</v>
      </c>
      <c r="R55">
        <v>37.340000000000003</v>
      </c>
      <c r="V55" t="s">
        <v>132</v>
      </c>
      <c r="W55" t="s">
        <v>207</v>
      </c>
      <c r="X55">
        <v>43299.686111111114</v>
      </c>
      <c r="AB55">
        <v>43444.668749999997</v>
      </c>
      <c r="AC55" t="s">
        <v>93</v>
      </c>
      <c r="AD55" t="s">
        <v>134</v>
      </c>
      <c r="AE55" t="s">
        <v>135</v>
      </c>
      <c r="AF55" t="s">
        <v>136</v>
      </c>
      <c r="AG55" t="s">
        <v>155</v>
      </c>
      <c r="AH55" t="s">
        <v>168</v>
      </c>
      <c r="AI55" t="s">
        <v>156</v>
      </c>
      <c r="AJ55" t="s">
        <v>157</v>
      </c>
      <c r="AK55" t="s">
        <v>141</v>
      </c>
      <c r="AL55" t="s">
        <v>142</v>
      </c>
      <c r="AS55" t="s">
        <v>288</v>
      </c>
      <c r="AT55" t="s">
        <v>250</v>
      </c>
      <c r="AU55" t="s">
        <v>148</v>
      </c>
      <c r="AV55" t="s">
        <v>212</v>
      </c>
      <c r="AW55" t="s">
        <v>152</v>
      </c>
      <c r="AY55">
        <v>335</v>
      </c>
      <c r="AZ55" t="s">
        <v>829</v>
      </c>
      <c r="BA55">
        <v>3</v>
      </c>
      <c r="BB55" t="s">
        <v>806</v>
      </c>
      <c r="BC55" t="s">
        <v>130</v>
      </c>
      <c r="BF55" t="s">
        <v>762</v>
      </c>
      <c r="BG55">
        <v>23.45</v>
      </c>
      <c r="BH55">
        <v>83.44</v>
      </c>
      <c r="BL55">
        <v>181</v>
      </c>
      <c r="BM55" t="s">
        <v>763</v>
      </c>
      <c r="BN55">
        <v>43410.567245370374</v>
      </c>
      <c r="BR55">
        <v>43417.601331018515</v>
      </c>
      <c r="BS55" t="s">
        <v>764</v>
      </c>
      <c r="BT55" t="s">
        <v>765</v>
      </c>
      <c r="BU55" t="s">
        <v>766</v>
      </c>
      <c r="BV55" t="s">
        <v>767</v>
      </c>
      <c r="BW55" t="s">
        <v>768</v>
      </c>
      <c r="BX55" t="s">
        <v>769</v>
      </c>
      <c r="BY55" t="s">
        <v>2697</v>
      </c>
      <c r="BZ55" t="s">
        <v>770</v>
      </c>
      <c r="CA55" t="s">
        <v>771</v>
      </c>
      <c r="CB55" t="s">
        <v>2399</v>
      </c>
      <c r="CC55" t="s">
        <v>2400</v>
      </c>
      <c r="CD55" t="s">
        <v>2401</v>
      </c>
      <c r="CE55" t="s">
        <v>2402</v>
      </c>
      <c r="CF55" t="s">
        <v>2403</v>
      </c>
      <c r="CG55" t="s">
        <v>2422</v>
      </c>
      <c r="CH55" t="s">
        <v>2856</v>
      </c>
      <c r="CI55" t="s">
        <v>2450</v>
      </c>
      <c r="CJ55" t="s">
        <v>2857</v>
      </c>
      <c r="CK55" t="s">
        <v>2671</v>
      </c>
      <c r="CL55" t="s">
        <v>2672</v>
      </c>
      <c r="CM55" t="s">
        <v>2673</v>
      </c>
      <c r="CN55" t="s">
        <v>2704</v>
      </c>
      <c r="CO55" t="s">
        <v>2858</v>
      </c>
      <c r="CP55" t="s">
        <v>2859</v>
      </c>
      <c r="CQ55" t="s">
        <v>2860</v>
      </c>
      <c r="CR55" t="s">
        <v>2861</v>
      </c>
      <c r="CS55" t="s">
        <v>2862</v>
      </c>
      <c r="CT55" t="s">
        <v>2696</v>
      </c>
      <c r="CU55" t="s">
        <v>2863</v>
      </c>
      <c r="CV55" t="s">
        <v>2675</v>
      </c>
      <c r="CW55" t="s">
        <v>2864</v>
      </c>
      <c r="CX55" t="s">
        <v>2865</v>
      </c>
      <c r="CY55">
        <v>4846</v>
      </c>
      <c r="CZ55" t="s">
        <v>1238</v>
      </c>
      <c r="DA55">
        <v>3</v>
      </c>
      <c r="DB55" t="s">
        <v>92</v>
      </c>
      <c r="DC55" t="s">
        <v>998</v>
      </c>
      <c r="DF55" t="s">
        <v>936</v>
      </c>
      <c r="DG55">
        <v>54.27</v>
      </c>
      <c r="DH55">
        <v>41.55</v>
      </c>
      <c r="DL55" t="s">
        <v>873</v>
      </c>
      <c r="DM55" t="s">
        <v>937</v>
      </c>
      <c r="DN55">
        <v>43291.618750000001</v>
      </c>
      <c r="DR55">
        <v>43410.710416666669</v>
      </c>
      <c r="DS55" t="s">
        <v>93</v>
      </c>
      <c r="DT55" t="s">
        <v>875</v>
      </c>
      <c r="DU55" t="s">
        <v>876</v>
      </c>
      <c r="DV55" t="s">
        <v>877</v>
      </c>
      <c r="DW55" t="s">
        <v>878</v>
      </c>
      <c r="DX55" t="s">
        <v>879</v>
      </c>
      <c r="DY55" t="s">
        <v>923</v>
      </c>
      <c r="DZ55" t="s">
        <v>881</v>
      </c>
      <c r="EA55" t="s">
        <v>882</v>
      </c>
      <c r="EB55" t="s">
        <v>924</v>
      </c>
      <c r="EI55" t="s">
        <v>1239</v>
      </c>
      <c r="EJ55" t="s">
        <v>435</v>
      </c>
      <c r="EK55" t="s">
        <v>1240</v>
      </c>
      <c r="EL55" t="s">
        <v>888</v>
      </c>
      <c r="EM55" t="s">
        <v>150</v>
      </c>
      <c r="EN55" t="s">
        <v>1241</v>
      </c>
      <c r="EO55" t="s">
        <v>1199</v>
      </c>
      <c r="EP55" t="s">
        <v>1242</v>
      </c>
      <c r="EQ55" t="s">
        <v>1243</v>
      </c>
      <c r="ER55" t="s">
        <v>893</v>
      </c>
      <c r="ES55" t="s">
        <v>894</v>
      </c>
      <c r="ET55" t="s">
        <v>1199</v>
      </c>
      <c r="EU55" t="s">
        <v>1244</v>
      </c>
      <c r="EV55" t="s">
        <v>430</v>
      </c>
      <c r="EW55" t="s">
        <v>1039</v>
      </c>
      <c r="EX55" t="s">
        <v>1006</v>
      </c>
    </row>
    <row r="56" spans="9:154" x14ac:dyDescent="0.25">
      <c r="I56">
        <v>978</v>
      </c>
      <c r="J56">
        <v>0</v>
      </c>
      <c r="K56">
        <v>3</v>
      </c>
      <c r="L56" t="s">
        <v>92</v>
      </c>
      <c r="M56" t="s">
        <v>130</v>
      </c>
      <c r="P56" t="s">
        <v>131</v>
      </c>
      <c r="Q56">
        <v>39.85</v>
      </c>
      <c r="R56">
        <v>92.06</v>
      </c>
      <c r="V56" t="s">
        <v>132</v>
      </c>
      <c r="W56" t="s">
        <v>133</v>
      </c>
      <c r="X56">
        <v>43299.665972222225</v>
      </c>
      <c r="AB56">
        <v>43444.668749999997</v>
      </c>
      <c r="AC56" t="s">
        <v>93</v>
      </c>
      <c r="AD56" t="s">
        <v>134</v>
      </c>
      <c r="AE56" t="s">
        <v>135</v>
      </c>
      <c r="AF56" t="s">
        <v>136</v>
      </c>
      <c r="AG56" t="s">
        <v>155</v>
      </c>
      <c r="AH56" t="s">
        <v>168</v>
      </c>
      <c r="AI56" t="s">
        <v>156</v>
      </c>
      <c r="AJ56" t="s">
        <v>157</v>
      </c>
      <c r="AK56" t="s">
        <v>141</v>
      </c>
      <c r="AL56" t="s">
        <v>142</v>
      </c>
      <c r="AS56" t="s">
        <v>289</v>
      </c>
      <c r="AT56" t="s">
        <v>248</v>
      </c>
      <c r="AU56" t="s">
        <v>148</v>
      </c>
      <c r="AV56" t="s">
        <v>149</v>
      </c>
      <c r="AW56" t="s">
        <v>152</v>
      </c>
      <c r="AY56">
        <v>330</v>
      </c>
      <c r="AZ56" t="s">
        <v>830</v>
      </c>
      <c r="BA56">
        <v>3</v>
      </c>
      <c r="BB56" t="s">
        <v>806</v>
      </c>
      <c r="BC56" t="s">
        <v>130</v>
      </c>
      <c r="BF56" t="s">
        <v>762</v>
      </c>
      <c r="BG56">
        <v>25.5</v>
      </c>
      <c r="BH56">
        <v>88.1</v>
      </c>
      <c r="BL56">
        <v>181</v>
      </c>
      <c r="BM56" t="s">
        <v>763</v>
      </c>
      <c r="BN56">
        <v>43410.56722222222</v>
      </c>
      <c r="BR56">
        <v>43417.60119212963</v>
      </c>
      <c r="BS56" t="s">
        <v>764</v>
      </c>
      <c r="BT56" t="s">
        <v>765</v>
      </c>
      <c r="BU56" t="s">
        <v>766</v>
      </c>
      <c r="BV56" t="s">
        <v>767</v>
      </c>
      <c r="BW56" t="s">
        <v>768</v>
      </c>
      <c r="BX56" t="s">
        <v>769</v>
      </c>
      <c r="BY56" t="s">
        <v>2697</v>
      </c>
      <c r="BZ56" t="s">
        <v>770</v>
      </c>
      <c r="CA56" t="s">
        <v>771</v>
      </c>
      <c r="CB56" t="s">
        <v>2399</v>
      </c>
      <c r="CC56" t="s">
        <v>2400</v>
      </c>
      <c r="CD56" t="s">
        <v>2401</v>
      </c>
      <c r="CE56" t="s">
        <v>2402</v>
      </c>
      <c r="CF56" t="s">
        <v>2403</v>
      </c>
      <c r="CG56" t="s">
        <v>2422</v>
      </c>
      <c r="CH56" t="s">
        <v>2813</v>
      </c>
      <c r="CI56" t="s">
        <v>2424</v>
      </c>
      <c r="CJ56" t="s">
        <v>2866</v>
      </c>
      <c r="CK56" t="s">
        <v>2671</v>
      </c>
      <c r="CL56" t="s">
        <v>2672</v>
      </c>
      <c r="CM56" t="s">
        <v>2673</v>
      </c>
      <c r="CN56" t="s">
        <v>2867</v>
      </c>
      <c r="CO56" t="s">
        <v>2868</v>
      </c>
      <c r="CP56" t="s">
        <v>2869</v>
      </c>
      <c r="CQ56" t="s">
        <v>2870</v>
      </c>
      <c r="CR56" t="s">
        <v>2685</v>
      </c>
      <c r="CS56" t="s">
        <v>2704</v>
      </c>
      <c r="CT56" t="s">
        <v>2705</v>
      </c>
      <c r="CU56" t="s">
        <v>2871</v>
      </c>
      <c r="CV56" t="s">
        <v>2675</v>
      </c>
      <c r="CW56" t="s">
        <v>2872</v>
      </c>
      <c r="CX56" t="s">
        <v>2873</v>
      </c>
      <c r="CY56">
        <v>4850</v>
      </c>
      <c r="CZ56" t="s">
        <v>1245</v>
      </c>
      <c r="DA56">
        <v>3</v>
      </c>
      <c r="DB56" t="s">
        <v>92</v>
      </c>
      <c r="DC56" t="s">
        <v>998</v>
      </c>
      <c r="DF56" t="s">
        <v>936</v>
      </c>
      <c r="DG56">
        <v>49.81</v>
      </c>
      <c r="DH56">
        <v>53.15</v>
      </c>
      <c r="DL56" t="s">
        <v>873</v>
      </c>
      <c r="DM56" t="s">
        <v>937</v>
      </c>
      <c r="DN56">
        <v>43291.618750000001</v>
      </c>
      <c r="DR56">
        <v>43410.708333333336</v>
      </c>
      <c r="DS56" t="s">
        <v>93</v>
      </c>
      <c r="DT56" t="s">
        <v>875</v>
      </c>
      <c r="DU56" t="s">
        <v>876</v>
      </c>
      <c r="DV56" t="s">
        <v>877</v>
      </c>
      <c r="DW56" t="s">
        <v>878</v>
      </c>
      <c r="DX56" t="s">
        <v>879</v>
      </c>
      <c r="DY56" t="s">
        <v>923</v>
      </c>
      <c r="DZ56" t="s">
        <v>881</v>
      </c>
      <c r="EA56" t="s">
        <v>882</v>
      </c>
      <c r="EB56" t="s">
        <v>924</v>
      </c>
      <c r="EI56" t="s">
        <v>1246</v>
      </c>
      <c r="EJ56" t="s">
        <v>435</v>
      </c>
      <c r="EK56" t="s">
        <v>888</v>
      </c>
      <c r="EL56" t="s">
        <v>150</v>
      </c>
      <c r="EM56" t="s">
        <v>1247</v>
      </c>
      <c r="EN56" t="s">
        <v>1248</v>
      </c>
      <c r="EO56" t="s">
        <v>1249</v>
      </c>
      <c r="EP56" t="s">
        <v>893</v>
      </c>
      <c r="EQ56" t="s">
        <v>894</v>
      </c>
      <c r="ER56" t="s">
        <v>1250</v>
      </c>
      <c r="ES56" t="s">
        <v>430</v>
      </c>
      <c r="ET56" t="s">
        <v>1006</v>
      </c>
      <c r="EU56" t="s">
        <v>1039</v>
      </c>
    </row>
    <row r="57" spans="9:154" x14ac:dyDescent="0.25">
      <c r="I57">
        <v>995</v>
      </c>
      <c r="J57" t="s">
        <v>290</v>
      </c>
      <c r="K57">
        <v>3</v>
      </c>
      <c r="L57" t="s">
        <v>92</v>
      </c>
      <c r="M57" t="s">
        <v>130</v>
      </c>
      <c r="P57" t="s">
        <v>188</v>
      </c>
      <c r="Q57">
        <v>22.88</v>
      </c>
      <c r="R57">
        <v>66.510000000000005</v>
      </c>
      <c r="V57" t="s">
        <v>132</v>
      </c>
      <c r="W57" t="s">
        <v>189</v>
      </c>
      <c r="X57">
        <v>43299.680555555555</v>
      </c>
      <c r="AB57">
        <v>43486.457638888889</v>
      </c>
      <c r="AC57" t="s">
        <v>93</v>
      </c>
      <c r="AD57" t="s">
        <v>134</v>
      </c>
      <c r="AE57" t="s">
        <v>135</v>
      </c>
      <c r="AF57" t="s">
        <v>136</v>
      </c>
      <c r="AG57" t="s">
        <v>252</v>
      </c>
      <c r="AH57" t="s">
        <v>291</v>
      </c>
      <c r="AI57" t="s">
        <v>292</v>
      </c>
      <c r="AJ57" t="s">
        <v>293</v>
      </c>
      <c r="AK57" t="s">
        <v>294</v>
      </c>
      <c r="AL57" t="s">
        <v>142</v>
      </c>
      <c r="AS57" t="s">
        <v>295</v>
      </c>
      <c r="AT57" t="s">
        <v>173</v>
      </c>
      <c r="AU57" t="s">
        <v>296</v>
      </c>
      <c r="AV57" t="s">
        <v>297</v>
      </c>
      <c r="AW57" t="s">
        <v>298</v>
      </c>
      <c r="AY57">
        <v>328</v>
      </c>
      <c r="AZ57" t="s">
        <v>831</v>
      </c>
      <c r="BA57">
        <v>3</v>
      </c>
      <c r="BB57" t="s">
        <v>806</v>
      </c>
      <c r="BC57" t="s">
        <v>130</v>
      </c>
      <c r="BF57" t="s">
        <v>762</v>
      </c>
      <c r="BG57">
        <v>17.920000000000002</v>
      </c>
      <c r="BH57">
        <v>83.99</v>
      </c>
      <c r="BL57">
        <v>181</v>
      </c>
      <c r="BM57" t="s">
        <v>763</v>
      </c>
      <c r="BN57">
        <v>43410.567210648151</v>
      </c>
      <c r="BR57">
        <v>43417.601122685184</v>
      </c>
      <c r="BS57" t="s">
        <v>764</v>
      </c>
      <c r="BT57" t="s">
        <v>765</v>
      </c>
      <c r="BU57" t="s">
        <v>766</v>
      </c>
      <c r="BV57" t="s">
        <v>767</v>
      </c>
      <c r="BW57" t="s">
        <v>768</v>
      </c>
      <c r="BX57" t="s">
        <v>811</v>
      </c>
      <c r="BY57" t="s">
        <v>2697</v>
      </c>
      <c r="BZ57" t="s">
        <v>770</v>
      </c>
      <c r="CA57" t="s">
        <v>771</v>
      </c>
      <c r="CB57" t="s">
        <v>2399</v>
      </c>
      <c r="CC57" t="s">
        <v>2400</v>
      </c>
      <c r="CD57" t="s">
        <v>2401</v>
      </c>
      <c r="CE57" t="s">
        <v>2402</v>
      </c>
      <c r="CF57" t="s">
        <v>2403</v>
      </c>
      <c r="CG57" t="s">
        <v>2422</v>
      </c>
      <c r="CH57" t="s">
        <v>2423</v>
      </c>
      <c r="CI57" t="s">
        <v>2424</v>
      </c>
      <c r="CJ57" t="s">
        <v>2874</v>
      </c>
      <c r="CK57" t="s">
        <v>2671</v>
      </c>
      <c r="CL57" t="s">
        <v>2672</v>
      </c>
      <c r="CM57" t="s">
        <v>2673</v>
      </c>
      <c r="CN57" t="s">
        <v>2875</v>
      </c>
      <c r="CO57" t="s">
        <v>2876</v>
      </c>
      <c r="CP57" t="s">
        <v>2877</v>
      </c>
      <c r="CQ57" t="s">
        <v>2696</v>
      </c>
      <c r="CR57" t="s">
        <v>2675</v>
      </c>
      <c r="CS57" t="s">
        <v>2878</v>
      </c>
      <c r="CT57" t="s">
        <v>2879</v>
      </c>
      <c r="CU57" t="s">
        <v>2880</v>
      </c>
      <c r="CV57" t="s">
        <v>2881</v>
      </c>
      <c r="CW57" t="s">
        <v>2882</v>
      </c>
      <c r="CX57" t="s">
        <v>2883</v>
      </c>
      <c r="CY57">
        <v>4841</v>
      </c>
      <c r="CZ57" t="s">
        <v>1251</v>
      </c>
      <c r="DA57">
        <v>3</v>
      </c>
      <c r="DB57" t="s">
        <v>92</v>
      </c>
      <c r="DC57" t="s">
        <v>998</v>
      </c>
      <c r="DF57" t="s">
        <v>936</v>
      </c>
      <c r="DG57">
        <v>56.97</v>
      </c>
      <c r="DH57">
        <v>28.51</v>
      </c>
      <c r="DL57" t="s">
        <v>873</v>
      </c>
      <c r="DM57" t="s">
        <v>937</v>
      </c>
      <c r="DN57">
        <v>43291.618750000001</v>
      </c>
      <c r="DR57">
        <v>43410.711111111108</v>
      </c>
      <c r="DS57" t="s">
        <v>93</v>
      </c>
      <c r="DT57" t="s">
        <v>875</v>
      </c>
      <c r="DU57" t="s">
        <v>876</v>
      </c>
      <c r="DV57" t="s">
        <v>877</v>
      </c>
      <c r="DW57" t="s">
        <v>878</v>
      </c>
      <c r="DX57" t="s">
        <v>879</v>
      </c>
      <c r="DY57" t="s">
        <v>923</v>
      </c>
      <c r="DZ57" t="s">
        <v>881</v>
      </c>
      <c r="EA57" t="s">
        <v>882</v>
      </c>
      <c r="EB57" t="s">
        <v>924</v>
      </c>
      <c r="EI57" t="s">
        <v>1252</v>
      </c>
      <c r="EJ57" t="s">
        <v>435</v>
      </c>
      <c r="EK57" t="s">
        <v>888</v>
      </c>
      <c r="EL57" t="s">
        <v>150</v>
      </c>
      <c r="EM57" t="s">
        <v>1253</v>
      </c>
      <c r="EN57" t="s">
        <v>1254</v>
      </c>
      <c r="EO57" t="s">
        <v>1255</v>
      </c>
      <c r="EP57" t="s">
        <v>934</v>
      </c>
      <c r="EQ57" t="s">
        <v>893</v>
      </c>
      <c r="ER57" t="s">
        <v>894</v>
      </c>
      <c r="ES57" t="s">
        <v>934</v>
      </c>
      <c r="ET57" t="s">
        <v>1256</v>
      </c>
      <c r="EU57" t="s">
        <v>430</v>
      </c>
      <c r="EV57" t="s">
        <v>1039</v>
      </c>
      <c r="EW57" t="s">
        <v>1006</v>
      </c>
    </row>
    <row r="58" spans="9:154" x14ac:dyDescent="0.25">
      <c r="I58">
        <v>990</v>
      </c>
      <c r="J58" t="s">
        <v>303</v>
      </c>
      <c r="K58">
        <v>3</v>
      </c>
      <c r="L58" t="s">
        <v>92</v>
      </c>
      <c r="M58" t="s">
        <v>130</v>
      </c>
      <c r="P58" t="s">
        <v>188</v>
      </c>
      <c r="Q58">
        <v>18.64</v>
      </c>
      <c r="R58">
        <v>68.010000000000005</v>
      </c>
      <c r="V58" t="s">
        <v>132</v>
      </c>
      <c r="W58" t="s">
        <v>189</v>
      </c>
      <c r="X58">
        <v>43299.680555555555</v>
      </c>
      <c r="AB58">
        <v>43486.45416666667</v>
      </c>
      <c r="AC58" t="s">
        <v>93</v>
      </c>
      <c r="AD58" t="s">
        <v>134</v>
      </c>
      <c r="AE58" t="s">
        <v>135</v>
      </c>
      <c r="AF58" t="s">
        <v>136</v>
      </c>
      <c r="AG58" t="s">
        <v>252</v>
      </c>
      <c r="AH58" t="s">
        <v>304</v>
      </c>
      <c r="AI58" t="s">
        <v>292</v>
      </c>
      <c r="AJ58" t="s">
        <v>293</v>
      </c>
      <c r="AK58" t="s">
        <v>141</v>
      </c>
      <c r="AL58" t="s">
        <v>142</v>
      </c>
      <c r="AS58" t="s">
        <v>305</v>
      </c>
      <c r="AT58" t="s">
        <v>306</v>
      </c>
      <c r="AU58" t="s">
        <v>307</v>
      </c>
      <c r="AV58" t="s">
        <v>308</v>
      </c>
      <c r="AW58" t="s">
        <v>173</v>
      </c>
      <c r="AY58">
        <v>327</v>
      </c>
      <c r="AZ58" t="s">
        <v>832</v>
      </c>
      <c r="BA58">
        <v>3</v>
      </c>
      <c r="BB58" t="s">
        <v>806</v>
      </c>
      <c r="BC58" t="s">
        <v>130</v>
      </c>
      <c r="BF58" t="s">
        <v>762</v>
      </c>
      <c r="BG58">
        <v>26.22</v>
      </c>
      <c r="BH58">
        <v>90.64</v>
      </c>
      <c r="BL58">
        <v>181</v>
      </c>
      <c r="BM58" t="s">
        <v>763</v>
      </c>
      <c r="BN58">
        <v>43410.567199074074</v>
      </c>
      <c r="BR58">
        <v>43417.59574074074</v>
      </c>
      <c r="BS58" t="s">
        <v>764</v>
      </c>
      <c r="BT58" t="s">
        <v>765</v>
      </c>
      <c r="BU58" t="s">
        <v>766</v>
      </c>
      <c r="BV58" t="s">
        <v>767</v>
      </c>
      <c r="BW58" t="s">
        <v>768</v>
      </c>
      <c r="BX58" t="s">
        <v>769</v>
      </c>
      <c r="BY58" t="s">
        <v>2697</v>
      </c>
      <c r="BZ58" t="s">
        <v>770</v>
      </c>
      <c r="CA58" t="s">
        <v>771</v>
      </c>
      <c r="CB58" t="s">
        <v>2399</v>
      </c>
      <c r="CC58" t="s">
        <v>2400</v>
      </c>
      <c r="CD58" t="s">
        <v>2401</v>
      </c>
      <c r="CE58" t="s">
        <v>2402</v>
      </c>
      <c r="CF58" t="s">
        <v>2403</v>
      </c>
      <c r="CG58" t="s">
        <v>2422</v>
      </c>
      <c r="CH58" t="s">
        <v>2423</v>
      </c>
      <c r="CI58" t="s">
        <v>2424</v>
      </c>
      <c r="CJ58" t="s">
        <v>2884</v>
      </c>
      <c r="CK58" t="s">
        <v>2671</v>
      </c>
      <c r="CL58" t="s">
        <v>2672</v>
      </c>
      <c r="CM58" t="s">
        <v>2673</v>
      </c>
      <c r="CN58" t="s">
        <v>2885</v>
      </c>
      <c r="CO58" t="s">
        <v>2886</v>
      </c>
      <c r="CP58" t="s">
        <v>2887</v>
      </c>
      <c r="CQ58" t="s">
        <v>2888</v>
      </c>
      <c r="CR58" t="s">
        <v>2696</v>
      </c>
      <c r="CS58" t="s">
        <v>2704</v>
      </c>
      <c r="CT58" t="s">
        <v>2756</v>
      </c>
      <c r="CU58" t="s">
        <v>2675</v>
      </c>
      <c r="CV58" t="s">
        <v>2889</v>
      </c>
      <c r="CW58" t="s">
        <v>2890</v>
      </c>
      <c r="CX58" t="s">
        <v>2891</v>
      </c>
      <c r="CY58">
        <v>5015</v>
      </c>
      <c r="CZ58" t="s">
        <v>1257</v>
      </c>
      <c r="DA58">
        <v>3</v>
      </c>
      <c r="DB58" t="s">
        <v>92</v>
      </c>
      <c r="DC58" t="s">
        <v>998</v>
      </c>
      <c r="DF58" t="s">
        <v>897</v>
      </c>
      <c r="DG58">
        <v>27.79</v>
      </c>
      <c r="DH58">
        <v>43.75</v>
      </c>
      <c r="DL58" t="s">
        <v>873</v>
      </c>
      <c r="DM58" t="s">
        <v>898</v>
      </c>
      <c r="DN58">
        <v>43315.367361111108</v>
      </c>
      <c r="DR58">
        <v>43426.60833333333</v>
      </c>
      <c r="DS58" t="s">
        <v>93</v>
      </c>
      <c r="DT58" t="s">
        <v>899</v>
      </c>
      <c r="DU58" t="s">
        <v>900</v>
      </c>
      <c r="DV58" t="s">
        <v>901</v>
      </c>
      <c r="DW58" t="s">
        <v>902</v>
      </c>
      <c r="DX58" t="s">
        <v>903</v>
      </c>
      <c r="DY58" t="s">
        <v>904</v>
      </c>
      <c r="DZ58" t="s">
        <v>905</v>
      </c>
      <c r="EA58" t="s">
        <v>906</v>
      </c>
      <c r="EB58" t="s">
        <v>907</v>
      </c>
      <c r="EI58" t="s">
        <v>1258</v>
      </c>
      <c r="EJ58" t="s">
        <v>248</v>
      </c>
      <c r="EK58" t="s">
        <v>888</v>
      </c>
      <c r="EL58" t="s">
        <v>150</v>
      </c>
      <c r="EM58" t="s">
        <v>1259</v>
      </c>
      <c r="EN58" t="s">
        <v>1260</v>
      </c>
      <c r="EO58" t="s">
        <v>1261</v>
      </c>
      <c r="EP58" t="s">
        <v>1262</v>
      </c>
      <c r="EQ58" t="s">
        <v>893</v>
      </c>
      <c r="ER58" t="s">
        <v>894</v>
      </c>
      <c r="ES58" t="s">
        <v>913</v>
      </c>
      <c r="ET58" t="s">
        <v>1006</v>
      </c>
    </row>
    <row r="59" spans="9:154" x14ac:dyDescent="0.25">
      <c r="I59">
        <v>1070</v>
      </c>
      <c r="J59">
        <v>0</v>
      </c>
      <c r="K59">
        <v>3</v>
      </c>
      <c r="L59" t="s">
        <v>92</v>
      </c>
      <c r="M59" t="s">
        <v>130</v>
      </c>
      <c r="P59" t="s">
        <v>206</v>
      </c>
      <c r="Q59">
        <v>61.73</v>
      </c>
      <c r="R59">
        <v>57.13</v>
      </c>
      <c r="V59" t="s">
        <v>132</v>
      </c>
      <c r="W59" t="s">
        <v>207</v>
      </c>
      <c r="X59">
        <v>43299.685416666667</v>
      </c>
      <c r="AB59">
        <v>43444.668749999997</v>
      </c>
      <c r="AC59" t="s">
        <v>93</v>
      </c>
      <c r="AD59" t="s">
        <v>134</v>
      </c>
      <c r="AE59" t="s">
        <v>135</v>
      </c>
      <c r="AF59" t="s">
        <v>136</v>
      </c>
      <c r="AG59" t="s">
        <v>155</v>
      </c>
      <c r="AH59" t="s">
        <v>168</v>
      </c>
      <c r="AI59" t="s">
        <v>156</v>
      </c>
      <c r="AJ59" t="s">
        <v>157</v>
      </c>
      <c r="AK59" t="s">
        <v>141</v>
      </c>
      <c r="AL59" t="s">
        <v>142</v>
      </c>
      <c r="AS59" t="s">
        <v>311</v>
      </c>
      <c r="AT59" t="s">
        <v>248</v>
      </c>
      <c r="AU59" t="s">
        <v>148</v>
      </c>
      <c r="AV59" t="s">
        <v>212</v>
      </c>
      <c r="AW59" t="s">
        <v>152</v>
      </c>
      <c r="AY59">
        <v>318</v>
      </c>
      <c r="AZ59" t="s">
        <v>833</v>
      </c>
      <c r="BA59">
        <v>3</v>
      </c>
      <c r="BB59" t="s">
        <v>806</v>
      </c>
      <c r="BC59" t="s">
        <v>130</v>
      </c>
      <c r="BF59" t="s">
        <v>762</v>
      </c>
      <c r="BG59">
        <v>15.45</v>
      </c>
      <c r="BH59">
        <v>82.65</v>
      </c>
      <c r="BL59">
        <v>181</v>
      </c>
      <c r="BM59" t="s">
        <v>763</v>
      </c>
      <c r="BN59">
        <v>43410.567152777781</v>
      </c>
      <c r="BR59">
        <v>43417.625520833331</v>
      </c>
      <c r="BS59" t="s">
        <v>764</v>
      </c>
      <c r="BT59" t="s">
        <v>765</v>
      </c>
      <c r="BU59" t="s">
        <v>766</v>
      </c>
      <c r="BV59" t="s">
        <v>767</v>
      </c>
      <c r="BW59" t="s">
        <v>768</v>
      </c>
      <c r="BX59" t="s">
        <v>769</v>
      </c>
      <c r="BY59" t="s">
        <v>2697</v>
      </c>
      <c r="BZ59" t="s">
        <v>770</v>
      </c>
      <c r="CA59" t="s">
        <v>771</v>
      </c>
      <c r="CB59" t="s">
        <v>2399</v>
      </c>
      <c r="CC59" t="s">
        <v>2400</v>
      </c>
      <c r="CD59" t="s">
        <v>2401</v>
      </c>
      <c r="CE59" t="s">
        <v>2402</v>
      </c>
      <c r="CF59" t="s">
        <v>2403</v>
      </c>
      <c r="CG59" t="s">
        <v>2422</v>
      </c>
      <c r="CH59" t="s">
        <v>2423</v>
      </c>
      <c r="CI59" t="s">
        <v>2424</v>
      </c>
      <c r="CJ59" t="s">
        <v>2892</v>
      </c>
      <c r="CK59" t="s">
        <v>2671</v>
      </c>
      <c r="CL59" t="s">
        <v>2672</v>
      </c>
      <c r="CM59" t="s">
        <v>2673</v>
      </c>
      <c r="CN59" t="s">
        <v>2893</v>
      </c>
      <c r="CO59" t="s">
        <v>2894</v>
      </c>
      <c r="CP59" t="s">
        <v>2895</v>
      </c>
      <c r="CQ59" t="s">
        <v>2896</v>
      </c>
      <c r="CR59" t="s">
        <v>2704</v>
      </c>
      <c r="CS59" t="s">
        <v>2705</v>
      </c>
      <c r="CT59" t="s">
        <v>2696</v>
      </c>
      <c r="CU59" t="s">
        <v>2675</v>
      </c>
      <c r="CV59" t="s">
        <v>2897</v>
      </c>
      <c r="CW59" t="s">
        <v>2898</v>
      </c>
      <c r="CX59" t="s">
        <v>2899</v>
      </c>
      <c r="CY59">
        <v>5001</v>
      </c>
      <c r="CZ59" t="s">
        <v>1263</v>
      </c>
      <c r="DA59">
        <v>3</v>
      </c>
      <c r="DB59" t="s">
        <v>92</v>
      </c>
      <c r="DC59" t="s">
        <v>998</v>
      </c>
      <c r="DF59" t="s">
        <v>897</v>
      </c>
      <c r="DG59">
        <v>13.31</v>
      </c>
      <c r="DH59">
        <v>59.82</v>
      </c>
      <c r="DL59" t="s">
        <v>873</v>
      </c>
      <c r="DM59" t="s">
        <v>898</v>
      </c>
      <c r="DN59">
        <v>43315.366666666669</v>
      </c>
      <c r="DR59">
        <v>43426.705555555556</v>
      </c>
      <c r="DS59" t="s">
        <v>93</v>
      </c>
      <c r="DT59" t="s">
        <v>899</v>
      </c>
      <c r="DU59" t="s">
        <v>900</v>
      </c>
      <c r="DV59" t="s">
        <v>901</v>
      </c>
      <c r="DW59" t="s">
        <v>902</v>
      </c>
      <c r="DX59" t="s">
        <v>903</v>
      </c>
      <c r="DY59" t="s">
        <v>904</v>
      </c>
      <c r="DZ59" t="s">
        <v>905</v>
      </c>
      <c r="EA59" t="s">
        <v>906</v>
      </c>
      <c r="EB59" t="s">
        <v>907</v>
      </c>
      <c r="EI59" t="s">
        <v>1264</v>
      </c>
      <c r="EJ59" t="s">
        <v>259</v>
      </c>
      <c r="EK59" t="s">
        <v>248</v>
      </c>
      <c r="EL59" t="s">
        <v>888</v>
      </c>
      <c r="EM59" t="s">
        <v>150</v>
      </c>
      <c r="EN59" t="s">
        <v>1265</v>
      </c>
      <c r="EO59" t="s">
        <v>1266</v>
      </c>
      <c r="EP59" t="s">
        <v>1267</v>
      </c>
      <c r="EQ59" t="s">
        <v>1268</v>
      </c>
      <c r="ER59" t="s">
        <v>893</v>
      </c>
      <c r="ES59" t="s">
        <v>894</v>
      </c>
      <c r="ET59" t="s">
        <v>920</v>
      </c>
      <c r="EU59" t="s">
        <v>1006</v>
      </c>
    </row>
    <row r="60" spans="9:154" x14ac:dyDescent="0.25">
      <c r="I60">
        <v>1052</v>
      </c>
      <c r="J60">
        <v>0</v>
      </c>
      <c r="K60">
        <v>3</v>
      </c>
      <c r="L60" t="s">
        <v>92</v>
      </c>
      <c r="M60" t="s">
        <v>130</v>
      </c>
      <c r="P60" t="s">
        <v>206</v>
      </c>
      <c r="Q60">
        <v>63.73</v>
      </c>
      <c r="R60">
        <v>60.73</v>
      </c>
      <c r="V60" t="s">
        <v>132</v>
      </c>
      <c r="W60" t="s">
        <v>207</v>
      </c>
      <c r="X60">
        <v>43299.685416666667</v>
      </c>
      <c r="AB60">
        <v>43444.668749999997</v>
      </c>
      <c r="AC60" t="s">
        <v>93</v>
      </c>
      <c r="AD60" t="s">
        <v>134</v>
      </c>
      <c r="AE60" t="s">
        <v>135</v>
      </c>
      <c r="AF60" t="s">
        <v>136</v>
      </c>
      <c r="AG60" t="s">
        <v>155</v>
      </c>
      <c r="AH60" t="s">
        <v>168</v>
      </c>
      <c r="AI60" t="s">
        <v>156</v>
      </c>
      <c r="AJ60" t="s">
        <v>157</v>
      </c>
      <c r="AK60" t="s">
        <v>141</v>
      </c>
      <c r="AL60" t="s">
        <v>142</v>
      </c>
      <c r="AS60" t="s">
        <v>312</v>
      </c>
      <c r="AT60" t="s">
        <v>248</v>
      </c>
      <c r="AU60" t="s">
        <v>148</v>
      </c>
      <c r="AV60" t="s">
        <v>212</v>
      </c>
      <c r="AW60" t="s">
        <v>152</v>
      </c>
      <c r="AY60">
        <v>340</v>
      </c>
      <c r="AZ60" t="s">
        <v>834</v>
      </c>
      <c r="BA60">
        <v>3</v>
      </c>
      <c r="BB60" t="s">
        <v>806</v>
      </c>
      <c r="BC60" t="s">
        <v>130</v>
      </c>
      <c r="BF60" t="s">
        <v>762</v>
      </c>
      <c r="BG60">
        <v>23.27</v>
      </c>
      <c r="BH60">
        <v>76.33</v>
      </c>
      <c r="BL60">
        <v>181</v>
      </c>
      <c r="BM60" t="s">
        <v>763</v>
      </c>
      <c r="BN60">
        <v>43410.56726851852</v>
      </c>
      <c r="BR60">
        <v>43417.601458333331</v>
      </c>
      <c r="BS60" t="s">
        <v>764</v>
      </c>
      <c r="BT60" t="s">
        <v>765</v>
      </c>
      <c r="BU60" t="s">
        <v>766</v>
      </c>
      <c r="BV60" t="s">
        <v>767</v>
      </c>
      <c r="BW60" t="s">
        <v>768</v>
      </c>
      <c r="BX60" t="s">
        <v>769</v>
      </c>
      <c r="BY60" t="s">
        <v>2697</v>
      </c>
      <c r="BZ60" t="s">
        <v>770</v>
      </c>
      <c r="CA60" t="s">
        <v>771</v>
      </c>
      <c r="CB60" t="s">
        <v>2399</v>
      </c>
      <c r="CC60" t="s">
        <v>2400</v>
      </c>
      <c r="CD60" t="s">
        <v>2401</v>
      </c>
      <c r="CE60" t="s">
        <v>2402</v>
      </c>
      <c r="CF60" t="s">
        <v>2403</v>
      </c>
      <c r="CG60" t="s">
        <v>2422</v>
      </c>
      <c r="CH60" t="s">
        <v>2423</v>
      </c>
      <c r="CI60" t="s">
        <v>2424</v>
      </c>
      <c r="CJ60" t="s">
        <v>2900</v>
      </c>
      <c r="CK60" t="s">
        <v>2671</v>
      </c>
      <c r="CL60" t="s">
        <v>2672</v>
      </c>
      <c r="CM60" t="s">
        <v>2673</v>
      </c>
      <c r="CN60" t="s">
        <v>2901</v>
      </c>
      <c r="CO60" t="s">
        <v>2704</v>
      </c>
      <c r="CP60" t="s">
        <v>2902</v>
      </c>
      <c r="CQ60" t="s">
        <v>2705</v>
      </c>
      <c r="CR60" t="s">
        <v>2903</v>
      </c>
      <c r="CS60" t="s">
        <v>2904</v>
      </c>
      <c r="CT60" t="s">
        <v>2696</v>
      </c>
      <c r="CU60" t="s">
        <v>2675</v>
      </c>
      <c r="CV60" t="s">
        <v>2905</v>
      </c>
      <c r="CW60" t="s">
        <v>2906</v>
      </c>
      <c r="CX60" t="s">
        <v>2907</v>
      </c>
      <c r="CY60">
        <v>5006</v>
      </c>
      <c r="CZ60" t="s">
        <v>1269</v>
      </c>
      <c r="DA60">
        <v>3</v>
      </c>
      <c r="DB60" t="s">
        <v>92</v>
      </c>
      <c r="DC60" t="s">
        <v>998</v>
      </c>
      <c r="DF60" t="s">
        <v>897</v>
      </c>
      <c r="DG60">
        <v>18.95</v>
      </c>
      <c r="DH60">
        <v>54.35</v>
      </c>
      <c r="DL60" t="s">
        <v>873</v>
      </c>
      <c r="DM60" t="s">
        <v>898</v>
      </c>
      <c r="DN60">
        <v>43315.367361111108</v>
      </c>
      <c r="DR60">
        <v>43426.706250000003</v>
      </c>
      <c r="DS60" t="s">
        <v>93</v>
      </c>
      <c r="DT60" t="s">
        <v>899</v>
      </c>
      <c r="DU60" t="s">
        <v>900</v>
      </c>
      <c r="DV60" t="s">
        <v>901</v>
      </c>
      <c r="DW60" t="s">
        <v>902</v>
      </c>
      <c r="DX60" t="s">
        <v>903</v>
      </c>
      <c r="DY60" t="s">
        <v>904</v>
      </c>
      <c r="DZ60" t="s">
        <v>905</v>
      </c>
      <c r="EA60" t="s">
        <v>906</v>
      </c>
      <c r="EB60" t="s">
        <v>907</v>
      </c>
      <c r="EI60" t="s">
        <v>1270</v>
      </c>
      <c r="EJ60" t="s">
        <v>248</v>
      </c>
      <c r="EK60" t="s">
        <v>888</v>
      </c>
      <c r="EL60" t="s">
        <v>150</v>
      </c>
      <c r="EM60" t="s">
        <v>1271</v>
      </c>
      <c r="EN60" t="s">
        <v>1272</v>
      </c>
      <c r="EO60" t="s">
        <v>1273</v>
      </c>
      <c r="EP60" t="s">
        <v>1274</v>
      </c>
      <c r="EQ60" t="s">
        <v>893</v>
      </c>
      <c r="ER60" t="s">
        <v>894</v>
      </c>
      <c r="ES60" t="s">
        <v>920</v>
      </c>
      <c r="ET60" t="s">
        <v>1006</v>
      </c>
    </row>
    <row r="61" spans="9:154" x14ac:dyDescent="0.25">
      <c r="I61">
        <v>1047</v>
      </c>
      <c r="J61">
        <v>0</v>
      </c>
      <c r="K61">
        <v>3</v>
      </c>
      <c r="L61" t="s">
        <v>92</v>
      </c>
      <c r="M61" t="s">
        <v>130</v>
      </c>
      <c r="P61" t="s">
        <v>206</v>
      </c>
      <c r="Q61">
        <v>49.54</v>
      </c>
      <c r="R61">
        <v>42.27</v>
      </c>
      <c r="V61" t="s">
        <v>132</v>
      </c>
      <c r="W61" t="s">
        <v>207</v>
      </c>
      <c r="X61">
        <v>43299.685416666667</v>
      </c>
      <c r="AB61">
        <v>43444.668749999997</v>
      </c>
      <c r="AC61" t="s">
        <v>93</v>
      </c>
      <c r="AD61" t="s">
        <v>134</v>
      </c>
      <c r="AE61" t="s">
        <v>135</v>
      </c>
      <c r="AF61" t="s">
        <v>136</v>
      </c>
      <c r="AG61" t="s">
        <v>155</v>
      </c>
      <c r="AH61" t="s">
        <v>168</v>
      </c>
      <c r="AI61" t="s">
        <v>156</v>
      </c>
      <c r="AJ61" t="s">
        <v>157</v>
      </c>
      <c r="AK61" t="s">
        <v>141</v>
      </c>
      <c r="AL61" t="s">
        <v>142</v>
      </c>
      <c r="AS61" t="s">
        <v>313</v>
      </c>
      <c r="AT61" t="s">
        <v>250</v>
      </c>
      <c r="AU61" t="s">
        <v>148</v>
      </c>
      <c r="AV61" t="s">
        <v>212</v>
      </c>
      <c r="AW61" t="s">
        <v>152</v>
      </c>
      <c r="AY61">
        <v>320</v>
      </c>
      <c r="AZ61" t="s">
        <v>835</v>
      </c>
      <c r="BA61">
        <v>3</v>
      </c>
      <c r="BB61" t="s">
        <v>806</v>
      </c>
      <c r="BC61" t="s">
        <v>130</v>
      </c>
      <c r="BF61" t="s">
        <v>762</v>
      </c>
      <c r="BG61">
        <v>18.579999999999998</v>
      </c>
      <c r="BH61">
        <v>80.95</v>
      </c>
      <c r="BL61">
        <v>181</v>
      </c>
      <c r="BM61" t="s">
        <v>763</v>
      </c>
      <c r="BN61">
        <v>43410.567164351851</v>
      </c>
      <c r="BR61">
        <v>43417.625752314816</v>
      </c>
      <c r="BS61" t="s">
        <v>764</v>
      </c>
      <c r="BT61" t="s">
        <v>765</v>
      </c>
      <c r="BU61" t="s">
        <v>766</v>
      </c>
      <c r="BV61" t="s">
        <v>767</v>
      </c>
      <c r="BW61" t="s">
        <v>768</v>
      </c>
      <c r="BX61" t="s">
        <v>769</v>
      </c>
      <c r="BY61" t="s">
        <v>2676</v>
      </c>
      <c r="BZ61" t="s">
        <v>770</v>
      </c>
      <c r="CA61" t="s">
        <v>771</v>
      </c>
      <c r="CB61" t="s">
        <v>2399</v>
      </c>
      <c r="CC61" t="s">
        <v>2400</v>
      </c>
      <c r="CD61" t="s">
        <v>2578</v>
      </c>
      <c r="CE61" t="s">
        <v>2402</v>
      </c>
      <c r="CF61" t="s">
        <v>2403</v>
      </c>
      <c r="CG61" t="s">
        <v>2422</v>
      </c>
      <c r="CH61" t="s">
        <v>2423</v>
      </c>
      <c r="CI61" t="s">
        <v>2450</v>
      </c>
      <c r="CJ61" t="s">
        <v>2908</v>
      </c>
      <c r="CK61" t="s">
        <v>2671</v>
      </c>
      <c r="CL61" t="s">
        <v>2672</v>
      </c>
      <c r="CM61" t="s">
        <v>2673</v>
      </c>
      <c r="CN61" t="s">
        <v>2909</v>
      </c>
      <c r="CO61" t="s">
        <v>2910</v>
      </c>
      <c r="CP61" t="s">
        <v>2911</v>
      </c>
      <c r="CQ61" t="s">
        <v>2912</v>
      </c>
      <c r="CR61" t="s">
        <v>2913</v>
      </c>
      <c r="CS61" t="s">
        <v>2914</v>
      </c>
      <c r="CT61" t="s">
        <v>2915</v>
      </c>
      <c r="CU61" t="s">
        <v>2916</v>
      </c>
      <c r="CV61" t="s">
        <v>2682</v>
      </c>
      <c r="CW61" t="s">
        <v>2683</v>
      </c>
      <c r="CX61" t="s">
        <v>2917</v>
      </c>
      <c r="CY61">
        <v>5014</v>
      </c>
      <c r="CZ61" t="s">
        <v>1257</v>
      </c>
      <c r="DA61">
        <v>3</v>
      </c>
      <c r="DB61" t="s">
        <v>92</v>
      </c>
      <c r="DC61" t="s">
        <v>998</v>
      </c>
      <c r="DF61" t="s">
        <v>897</v>
      </c>
      <c r="DG61">
        <v>28.8</v>
      </c>
      <c r="DH61">
        <v>43.39</v>
      </c>
      <c r="DL61" t="s">
        <v>873</v>
      </c>
      <c r="DM61" t="s">
        <v>898</v>
      </c>
      <c r="DN61">
        <v>43315.367361111108</v>
      </c>
      <c r="DR61">
        <v>43426.60833333333</v>
      </c>
      <c r="DS61" t="s">
        <v>93</v>
      </c>
      <c r="DT61" t="s">
        <v>899</v>
      </c>
      <c r="DU61" t="s">
        <v>900</v>
      </c>
      <c r="DV61" t="s">
        <v>901</v>
      </c>
      <c r="DW61" t="s">
        <v>902</v>
      </c>
      <c r="DX61" t="s">
        <v>903</v>
      </c>
      <c r="DY61" t="s">
        <v>904</v>
      </c>
      <c r="DZ61" t="s">
        <v>905</v>
      </c>
      <c r="EA61" t="s">
        <v>906</v>
      </c>
      <c r="EB61" t="s">
        <v>907</v>
      </c>
      <c r="EI61" t="s">
        <v>1275</v>
      </c>
      <c r="EJ61" t="s">
        <v>248</v>
      </c>
      <c r="EK61" t="s">
        <v>888</v>
      </c>
      <c r="EL61" t="s">
        <v>150</v>
      </c>
      <c r="EM61" t="s">
        <v>1276</v>
      </c>
      <c r="EN61" t="s">
        <v>1277</v>
      </c>
      <c r="EO61" t="s">
        <v>1278</v>
      </c>
      <c r="EP61" t="s">
        <v>1279</v>
      </c>
      <c r="EQ61" t="s">
        <v>893</v>
      </c>
      <c r="ER61" t="s">
        <v>894</v>
      </c>
      <c r="ES61" t="s">
        <v>913</v>
      </c>
      <c r="ET61" t="s">
        <v>1006</v>
      </c>
    </row>
    <row r="62" spans="9:154" x14ac:dyDescent="0.25">
      <c r="I62">
        <v>1074</v>
      </c>
      <c r="J62">
        <v>0</v>
      </c>
      <c r="K62">
        <v>3</v>
      </c>
      <c r="L62" t="s">
        <v>92</v>
      </c>
      <c r="M62" t="s">
        <v>130</v>
      </c>
      <c r="P62" t="s">
        <v>206</v>
      </c>
      <c r="Q62">
        <v>71.09</v>
      </c>
      <c r="R62">
        <v>75.83</v>
      </c>
      <c r="V62" t="s">
        <v>132</v>
      </c>
      <c r="W62" t="s">
        <v>207</v>
      </c>
      <c r="X62">
        <v>43299.685416666667</v>
      </c>
      <c r="AB62">
        <v>43444.668749999997</v>
      </c>
      <c r="AC62" t="s">
        <v>93</v>
      </c>
      <c r="AD62" t="s">
        <v>134</v>
      </c>
      <c r="AE62" t="s">
        <v>135</v>
      </c>
      <c r="AF62" t="s">
        <v>136</v>
      </c>
      <c r="AG62" t="s">
        <v>155</v>
      </c>
      <c r="AH62" t="s">
        <v>168</v>
      </c>
      <c r="AI62" t="s">
        <v>156</v>
      </c>
      <c r="AJ62" t="s">
        <v>157</v>
      </c>
      <c r="AK62" t="s">
        <v>141</v>
      </c>
      <c r="AL62" t="s">
        <v>142</v>
      </c>
      <c r="AS62" t="s">
        <v>314</v>
      </c>
      <c r="AT62" t="s">
        <v>248</v>
      </c>
      <c r="AU62" t="s">
        <v>148</v>
      </c>
      <c r="AV62" t="s">
        <v>212</v>
      </c>
      <c r="AW62" t="s">
        <v>152</v>
      </c>
      <c r="AY62">
        <v>333</v>
      </c>
      <c r="AZ62" t="s">
        <v>836</v>
      </c>
      <c r="BA62">
        <v>3</v>
      </c>
      <c r="BB62" t="s">
        <v>806</v>
      </c>
      <c r="BC62" t="s">
        <v>130</v>
      </c>
      <c r="BF62" t="s">
        <v>762</v>
      </c>
      <c r="BG62">
        <v>27.96</v>
      </c>
      <c r="BH62">
        <v>84.9</v>
      </c>
      <c r="BL62">
        <v>181</v>
      </c>
      <c r="BM62" t="s">
        <v>763</v>
      </c>
      <c r="BN62">
        <v>43410.567233796297</v>
      </c>
      <c r="BR62">
        <v>43417.601273148146</v>
      </c>
      <c r="BS62" t="s">
        <v>764</v>
      </c>
      <c r="BT62" t="s">
        <v>765</v>
      </c>
      <c r="BU62" t="s">
        <v>766</v>
      </c>
      <c r="BV62" t="s">
        <v>767</v>
      </c>
      <c r="BW62" t="s">
        <v>768</v>
      </c>
      <c r="BX62" t="s">
        <v>769</v>
      </c>
      <c r="BY62" t="s">
        <v>2697</v>
      </c>
      <c r="BZ62" t="s">
        <v>770</v>
      </c>
      <c r="CA62" t="s">
        <v>771</v>
      </c>
      <c r="CB62" t="s">
        <v>2399</v>
      </c>
      <c r="CC62" t="s">
        <v>2400</v>
      </c>
      <c r="CD62" t="s">
        <v>2401</v>
      </c>
      <c r="CE62" t="s">
        <v>2402</v>
      </c>
      <c r="CF62" t="s">
        <v>2403</v>
      </c>
      <c r="CG62" t="s">
        <v>2422</v>
      </c>
      <c r="CH62" t="s">
        <v>2423</v>
      </c>
      <c r="CI62" t="s">
        <v>2450</v>
      </c>
      <c r="CJ62" t="s">
        <v>2918</v>
      </c>
      <c r="CK62" t="s">
        <v>2671</v>
      </c>
      <c r="CL62" t="s">
        <v>2672</v>
      </c>
      <c r="CM62" t="s">
        <v>2673</v>
      </c>
      <c r="CN62" t="s">
        <v>2919</v>
      </c>
      <c r="CO62" t="s">
        <v>2920</v>
      </c>
      <c r="CP62" t="s">
        <v>2921</v>
      </c>
      <c r="CQ62" t="s">
        <v>2704</v>
      </c>
      <c r="CR62" t="s">
        <v>2922</v>
      </c>
      <c r="CS62" t="s">
        <v>2696</v>
      </c>
      <c r="CT62" t="s">
        <v>2705</v>
      </c>
      <c r="CU62" t="s">
        <v>2675</v>
      </c>
      <c r="CV62" t="s">
        <v>2923</v>
      </c>
      <c r="CW62" t="s">
        <v>2924</v>
      </c>
      <c r="CX62" t="s">
        <v>2925</v>
      </c>
      <c r="CY62">
        <v>4987</v>
      </c>
      <c r="CZ62" t="s">
        <v>1280</v>
      </c>
      <c r="DA62">
        <v>3</v>
      </c>
      <c r="DB62" t="s">
        <v>92</v>
      </c>
      <c r="DC62" t="s">
        <v>998</v>
      </c>
      <c r="DF62" t="s">
        <v>897</v>
      </c>
      <c r="DG62">
        <v>3.33</v>
      </c>
      <c r="DH62">
        <v>63.57</v>
      </c>
      <c r="DL62" t="s">
        <v>873</v>
      </c>
      <c r="DM62" t="s">
        <v>898</v>
      </c>
      <c r="DN62">
        <v>43315.366666666669</v>
      </c>
      <c r="DR62">
        <v>43426.702777777777</v>
      </c>
      <c r="DS62" t="s">
        <v>93</v>
      </c>
      <c r="DT62" t="s">
        <v>899</v>
      </c>
      <c r="DU62" t="s">
        <v>900</v>
      </c>
      <c r="DV62" t="s">
        <v>901</v>
      </c>
      <c r="DW62" t="s">
        <v>902</v>
      </c>
      <c r="DX62" t="s">
        <v>903</v>
      </c>
      <c r="DY62" t="s">
        <v>904</v>
      </c>
      <c r="DZ62" t="s">
        <v>905</v>
      </c>
      <c r="EA62" t="s">
        <v>906</v>
      </c>
      <c r="EB62" t="s">
        <v>907</v>
      </c>
      <c r="EI62" t="s">
        <v>1281</v>
      </c>
      <c r="EJ62" t="s">
        <v>1282</v>
      </c>
      <c r="EK62" t="s">
        <v>248</v>
      </c>
      <c r="EL62" t="s">
        <v>888</v>
      </c>
      <c r="EM62" t="s">
        <v>150</v>
      </c>
      <c r="EN62" t="s">
        <v>1283</v>
      </c>
      <c r="EO62" t="s">
        <v>1284</v>
      </c>
      <c r="EP62" t="s">
        <v>1285</v>
      </c>
      <c r="EQ62" t="s">
        <v>1286</v>
      </c>
      <c r="ER62" t="s">
        <v>893</v>
      </c>
      <c r="ES62" t="s">
        <v>894</v>
      </c>
      <c r="ET62" t="s">
        <v>920</v>
      </c>
      <c r="EU62" t="s">
        <v>1006</v>
      </c>
    </row>
    <row r="63" spans="9:154" x14ac:dyDescent="0.25">
      <c r="I63">
        <v>1049</v>
      </c>
      <c r="J63">
        <v>0</v>
      </c>
      <c r="K63">
        <v>3</v>
      </c>
      <c r="L63" t="s">
        <v>92</v>
      </c>
      <c r="M63" t="s">
        <v>130</v>
      </c>
      <c r="P63" t="s">
        <v>206</v>
      </c>
      <c r="Q63">
        <v>36.729999999999997</v>
      </c>
      <c r="R63">
        <v>29.16</v>
      </c>
      <c r="V63" t="s">
        <v>132</v>
      </c>
      <c r="W63" t="s">
        <v>207</v>
      </c>
      <c r="X63">
        <v>43299.685416666667</v>
      </c>
      <c r="AB63">
        <v>43444.668749999997</v>
      </c>
      <c r="AC63" t="s">
        <v>93</v>
      </c>
      <c r="AD63" t="s">
        <v>134</v>
      </c>
      <c r="AE63" t="s">
        <v>135</v>
      </c>
      <c r="AF63" t="s">
        <v>136</v>
      </c>
      <c r="AG63" t="s">
        <v>155</v>
      </c>
      <c r="AH63" t="s">
        <v>168</v>
      </c>
      <c r="AI63" t="s">
        <v>156</v>
      </c>
      <c r="AJ63" t="s">
        <v>157</v>
      </c>
      <c r="AK63" t="s">
        <v>141</v>
      </c>
      <c r="AL63" t="s">
        <v>142</v>
      </c>
      <c r="AS63" t="s">
        <v>315</v>
      </c>
      <c r="AT63" t="s">
        <v>250</v>
      </c>
      <c r="AU63" t="s">
        <v>148</v>
      </c>
      <c r="AV63" t="s">
        <v>212</v>
      </c>
      <c r="AW63" t="s">
        <v>152</v>
      </c>
      <c r="AY63">
        <v>337</v>
      </c>
      <c r="AZ63" t="s">
        <v>837</v>
      </c>
      <c r="BA63">
        <v>3</v>
      </c>
      <c r="BB63" t="s">
        <v>806</v>
      </c>
      <c r="BC63" t="s">
        <v>130</v>
      </c>
      <c r="BF63" t="s">
        <v>762</v>
      </c>
      <c r="BG63">
        <v>18.940000000000001</v>
      </c>
      <c r="BH63">
        <v>83.57</v>
      </c>
      <c r="BL63">
        <v>181</v>
      </c>
      <c r="BM63" t="s">
        <v>763</v>
      </c>
      <c r="BN63">
        <v>43410.567256944443</v>
      </c>
      <c r="BR63">
        <v>43417.626192129632</v>
      </c>
      <c r="BS63" t="s">
        <v>764</v>
      </c>
      <c r="BT63" t="s">
        <v>765</v>
      </c>
      <c r="BU63" t="s">
        <v>766</v>
      </c>
      <c r="BV63" t="s">
        <v>767</v>
      </c>
      <c r="BW63" t="s">
        <v>768</v>
      </c>
      <c r="BX63" t="s">
        <v>769</v>
      </c>
      <c r="BY63" t="s">
        <v>2676</v>
      </c>
      <c r="BZ63" t="s">
        <v>770</v>
      </c>
      <c r="CA63" t="s">
        <v>771</v>
      </c>
      <c r="CB63" t="s">
        <v>2399</v>
      </c>
      <c r="CC63" t="s">
        <v>2400</v>
      </c>
      <c r="CD63" t="s">
        <v>2401</v>
      </c>
      <c r="CE63" t="s">
        <v>2402</v>
      </c>
      <c r="CF63" t="s">
        <v>2403</v>
      </c>
      <c r="CG63" t="s">
        <v>2422</v>
      </c>
      <c r="CH63" t="s">
        <v>2423</v>
      </c>
      <c r="CI63" t="s">
        <v>2424</v>
      </c>
      <c r="CJ63" t="s">
        <v>2926</v>
      </c>
      <c r="CK63" t="s">
        <v>2671</v>
      </c>
      <c r="CL63" t="s">
        <v>2672</v>
      </c>
      <c r="CM63" t="s">
        <v>2673</v>
      </c>
      <c r="CN63" t="s">
        <v>2927</v>
      </c>
      <c r="CO63" t="s">
        <v>2928</v>
      </c>
      <c r="CP63" t="s">
        <v>2929</v>
      </c>
      <c r="CQ63" t="s">
        <v>2682</v>
      </c>
      <c r="CR63" t="s">
        <v>2930</v>
      </c>
      <c r="CS63" t="s">
        <v>2675</v>
      </c>
      <c r="CT63" t="s">
        <v>757</v>
      </c>
      <c r="CU63" t="s">
        <v>2723</v>
      </c>
      <c r="CV63" t="s">
        <v>2931</v>
      </c>
      <c r="CW63" t="s">
        <v>2932</v>
      </c>
      <c r="CX63" t="s">
        <v>2933</v>
      </c>
      <c r="CY63">
        <v>5003</v>
      </c>
      <c r="CZ63" t="s">
        <v>1287</v>
      </c>
      <c r="DA63">
        <v>3</v>
      </c>
      <c r="DB63" t="s">
        <v>92</v>
      </c>
      <c r="DC63" t="s">
        <v>998</v>
      </c>
      <c r="DF63" t="s">
        <v>897</v>
      </c>
      <c r="DG63">
        <v>15.96</v>
      </c>
      <c r="DH63">
        <v>59.17</v>
      </c>
      <c r="DL63" t="s">
        <v>873</v>
      </c>
      <c r="DM63" t="s">
        <v>898</v>
      </c>
      <c r="DN63">
        <v>43315.366666666669</v>
      </c>
      <c r="DR63">
        <v>43426.705555555556</v>
      </c>
      <c r="DS63" t="s">
        <v>93</v>
      </c>
      <c r="DT63" t="s">
        <v>899</v>
      </c>
      <c r="DU63" t="s">
        <v>900</v>
      </c>
      <c r="DV63" t="s">
        <v>901</v>
      </c>
      <c r="DW63" t="s">
        <v>902</v>
      </c>
      <c r="DX63" t="s">
        <v>903</v>
      </c>
      <c r="DY63" t="s">
        <v>904</v>
      </c>
      <c r="DZ63" t="s">
        <v>905</v>
      </c>
      <c r="EA63" t="s">
        <v>906</v>
      </c>
      <c r="EB63" t="s">
        <v>907</v>
      </c>
      <c r="EI63" t="s">
        <v>1288</v>
      </c>
      <c r="EJ63" t="s">
        <v>259</v>
      </c>
      <c r="EK63" t="s">
        <v>248</v>
      </c>
      <c r="EL63" t="s">
        <v>888</v>
      </c>
      <c r="EM63" t="s">
        <v>150</v>
      </c>
      <c r="EN63" t="s">
        <v>1289</v>
      </c>
      <c r="EO63" t="s">
        <v>1290</v>
      </c>
      <c r="EP63" t="s">
        <v>1291</v>
      </c>
      <c r="EQ63" t="s">
        <v>1292</v>
      </c>
      <c r="ER63" t="s">
        <v>893</v>
      </c>
      <c r="ES63" t="s">
        <v>894</v>
      </c>
      <c r="ET63" t="s">
        <v>920</v>
      </c>
      <c r="EU63" t="s">
        <v>1006</v>
      </c>
    </row>
    <row r="64" spans="9:154" x14ac:dyDescent="0.25">
      <c r="I64">
        <v>1057</v>
      </c>
      <c r="J64">
        <v>0</v>
      </c>
      <c r="K64">
        <v>3</v>
      </c>
      <c r="L64" t="s">
        <v>92</v>
      </c>
      <c r="M64" t="s">
        <v>130</v>
      </c>
      <c r="P64" t="s">
        <v>206</v>
      </c>
      <c r="Q64">
        <v>72.34</v>
      </c>
      <c r="R64">
        <v>77.63</v>
      </c>
      <c r="V64" t="s">
        <v>132</v>
      </c>
      <c r="W64" t="s">
        <v>207</v>
      </c>
      <c r="X64">
        <v>43299.685416666667</v>
      </c>
      <c r="AB64">
        <v>43444.668749999997</v>
      </c>
      <c r="AC64" t="s">
        <v>93</v>
      </c>
      <c r="AD64" t="s">
        <v>134</v>
      </c>
      <c r="AE64" t="s">
        <v>135</v>
      </c>
      <c r="AF64" t="s">
        <v>136</v>
      </c>
      <c r="AG64" t="s">
        <v>155</v>
      </c>
      <c r="AH64" t="s">
        <v>168</v>
      </c>
      <c r="AI64" t="s">
        <v>156</v>
      </c>
      <c r="AJ64" t="s">
        <v>157</v>
      </c>
      <c r="AK64" t="s">
        <v>141</v>
      </c>
      <c r="AL64" t="s">
        <v>142</v>
      </c>
      <c r="AS64" t="s">
        <v>316</v>
      </c>
      <c r="AT64" t="s">
        <v>248</v>
      </c>
      <c r="AU64" t="s">
        <v>148</v>
      </c>
      <c r="AV64" t="s">
        <v>212</v>
      </c>
      <c r="AW64" t="s">
        <v>152</v>
      </c>
      <c r="AY64">
        <v>347</v>
      </c>
      <c r="AZ64" t="s">
        <v>838</v>
      </c>
      <c r="BA64">
        <v>3</v>
      </c>
      <c r="BB64" t="s">
        <v>806</v>
      </c>
      <c r="BC64" t="s">
        <v>130</v>
      </c>
      <c r="BF64" t="s">
        <v>762</v>
      </c>
      <c r="BG64">
        <v>13.59</v>
      </c>
      <c r="BH64">
        <v>80.41</v>
      </c>
      <c r="BL64">
        <v>181</v>
      </c>
      <c r="BM64" t="s">
        <v>763</v>
      </c>
      <c r="BN64">
        <v>43410.567303240743</v>
      </c>
      <c r="BR64">
        <v>43417.601666666669</v>
      </c>
      <c r="BS64" t="s">
        <v>764</v>
      </c>
      <c r="BT64" t="s">
        <v>765</v>
      </c>
      <c r="BU64" t="s">
        <v>766</v>
      </c>
      <c r="BV64" t="s">
        <v>767</v>
      </c>
      <c r="BW64" t="s">
        <v>768</v>
      </c>
      <c r="BX64" t="s">
        <v>769</v>
      </c>
      <c r="BY64" t="s">
        <v>2676</v>
      </c>
      <c r="BZ64" t="s">
        <v>770</v>
      </c>
      <c r="CA64" t="s">
        <v>771</v>
      </c>
      <c r="CB64" t="s">
        <v>2399</v>
      </c>
      <c r="CC64" t="s">
        <v>2400</v>
      </c>
      <c r="CD64" t="s">
        <v>2578</v>
      </c>
      <c r="CE64" t="s">
        <v>2402</v>
      </c>
      <c r="CF64" t="s">
        <v>2403</v>
      </c>
      <c r="CG64" t="s">
        <v>2422</v>
      </c>
      <c r="CH64" t="s">
        <v>2423</v>
      </c>
      <c r="CI64" t="s">
        <v>2424</v>
      </c>
      <c r="CJ64" t="s">
        <v>2934</v>
      </c>
      <c r="CK64" t="s">
        <v>2671</v>
      </c>
      <c r="CL64" t="s">
        <v>2672</v>
      </c>
      <c r="CM64" t="s">
        <v>2673</v>
      </c>
      <c r="CN64" t="s">
        <v>2935</v>
      </c>
      <c r="CO64" t="s">
        <v>2682</v>
      </c>
      <c r="CP64" t="s">
        <v>2936</v>
      </c>
      <c r="CQ64" t="s">
        <v>2937</v>
      </c>
      <c r="CR64" t="s">
        <v>2683</v>
      </c>
      <c r="CS64" t="s">
        <v>2938</v>
      </c>
      <c r="CT64" t="s">
        <v>2939</v>
      </c>
      <c r="CU64" t="s">
        <v>2685</v>
      </c>
      <c r="CV64" t="s">
        <v>2686</v>
      </c>
      <c r="CW64" t="s">
        <v>2675</v>
      </c>
      <c r="CX64" t="s">
        <v>2940</v>
      </c>
      <c r="CY64">
        <v>4773</v>
      </c>
      <c r="CZ64" t="s">
        <v>1293</v>
      </c>
      <c r="DA64">
        <v>3</v>
      </c>
      <c r="DB64" t="s">
        <v>92</v>
      </c>
      <c r="DC64" t="s">
        <v>998</v>
      </c>
      <c r="DF64" t="s">
        <v>872</v>
      </c>
      <c r="DG64">
        <v>66.739999999999995</v>
      </c>
      <c r="DH64">
        <v>65.77</v>
      </c>
      <c r="DL64" t="s">
        <v>873</v>
      </c>
      <c r="DM64" t="s">
        <v>874</v>
      </c>
      <c r="DN64">
        <v>43291.501388888886</v>
      </c>
      <c r="DR64">
        <v>43426.604166666664</v>
      </c>
      <c r="DS64" t="s">
        <v>93</v>
      </c>
      <c r="DT64" t="s">
        <v>875</v>
      </c>
      <c r="DU64" t="s">
        <v>876</v>
      </c>
      <c r="DV64" t="s">
        <v>877</v>
      </c>
      <c r="DW64" t="s">
        <v>878</v>
      </c>
      <c r="DX64" t="s">
        <v>922</v>
      </c>
      <c r="DY64" t="s">
        <v>923</v>
      </c>
      <c r="DZ64" t="s">
        <v>881</v>
      </c>
      <c r="EA64" t="s">
        <v>882</v>
      </c>
      <c r="EB64" t="s">
        <v>924</v>
      </c>
      <c r="EI64" t="s">
        <v>1294</v>
      </c>
      <c r="EJ64" t="s">
        <v>248</v>
      </c>
      <c r="EK64" t="s">
        <v>888</v>
      </c>
      <c r="EL64" t="s">
        <v>150</v>
      </c>
      <c r="EM64" t="s">
        <v>1295</v>
      </c>
      <c r="EN64" t="s">
        <v>1296</v>
      </c>
      <c r="EO64" t="s">
        <v>1297</v>
      </c>
      <c r="EP64" t="s">
        <v>934</v>
      </c>
      <c r="EQ64" t="s">
        <v>1298</v>
      </c>
      <c r="ER64" t="s">
        <v>1299</v>
      </c>
      <c r="ES64" t="s">
        <v>893</v>
      </c>
      <c r="ET64" t="s">
        <v>894</v>
      </c>
      <c r="EU64" t="s">
        <v>913</v>
      </c>
      <c r="EV64" t="s">
        <v>1006</v>
      </c>
    </row>
    <row r="65" spans="9:154" x14ac:dyDescent="0.25">
      <c r="I65">
        <v>1081</v>
      </c>
      <c r="J65">
        <v>0</v>
      </c>
      <c r="K65">
        <v>3</v>
      </c>
      <c r="L65" t="s">
        <v>92</v>
      </c>
      <c r="M65" t="s">
        <v>130</v>
      </c>
      <c r="P65" t="s">
        <v>206</v>
      </c>
      <c r="Q65">
        <v>58.19</v>
      </c>
      <c r="R65">
        <v>50.45</v>
      </c>
      <c r="V65" t="s">
        <v>132</v>
      </c>
      <c r="W65" t="s">
        <v>207</v>
      </c>
      <c r="X65">
        <v>43299.685416666667</v>
      </c>
      <c r="AB65">
        <v>43444.668749999997</v>
      </c>
      <c r="AC65" t="s">
        <v>93</v>
      </c>
      <c r="AD65" t="s">
        <v>134</v>
      </c>
      <c r="AE65" t="s">
        <v>135</v>
      </c>
      <c r="AF65" t="s">
        <v>136</v>
      </c>
      <c r="AG65" t="s">
        <v>155</v>
      </c>
      <c r="AH65" t="s">
        <v>168</v>
      </c>
      <c r="AI65" t="s">
        <v>156</v>
      </c>
      <c r="AJ65" t="s">
        <v>157</v>
      </c>
      <c r="AK65" t="s">
        <v>141</v>
      </c>
      <c r="AL65" t="s">
        <v>142</v>
      </c>
      <c r="AS65" t="s">
        <v>317</v>
      </c>
      <c r="AT65" t="s">
        <v>248</v>
      </c>
      <c r="AU65" t="s">
        <v>148</v>
      </c>
      <c r="AV65" t="s">
        <v>212</v>
      </c>
      <c r="AW65" t="s">
        <v>152</v>
      </c>
      <c r="AY65">
        <v>285</v>
      </c>
      <c r="AZ65" t="s">
        <v>839</v>
      </c>
      <c r="BA65">
        <v>3</v>
      </c>
      <c r="BB65" t="s">
        <v>806</v>
      </c>
      <c r="BC65" t="s">
        <v>130</v>
      </c>
      <c r="BF65" t="s">
        <v>762</v>
      </c>
      <c r="BG65">
        <v>29.59</v>
      </c>
      <c r="BH65">
        <v>94.38</v>
      </c>
      <c r="BL65">
        <v>181</v>
      </c>
      <c r="BM65" t="s">
        <v>763</v>
      </c>
      <c r="BN65">
        <v>43410.566990740743</v>
      </c>
      <c r="BR65">
        <v>43417.594409722224</v>
      </c>
      <c r="BS65" t="s">
        <v>764</v>
      </c>
      <c r="BT65" t="s">
        <v>765</v>
      </c>
      <c r="BU65" t="s">
        <v>766</v>
      </c>
      <c r="BV65" t="s">
        <v>767</v>
      </c>
      <c r="BW65" t="s">
        <v>768</v>
      </c>
      <c r="BX65" t="s">
        <v>769</v>
      </c>
      <c r="BY65" t="s">
        <v>2697</v>
      </c>
      <c r="BZ65" t="s">
        <v>770</v>
      </c>
      <c r="CA65" t="s">
        <v>771</v>
      </c>
      <c r="CB65" t="s">
        <v>2399</v>
      </c>
      <c r="CC65" t="s">
        <v>2400</v>
      </c>
      <c r="CD65" t="s">
        <v>2401</v>
      </c>
      <c r="CE65" t="s">
        <v>2402</v>
      </c>
      <c r="CF65" t="s">
        <v>2403</v>
      </c>
      <c r="CG65" t="s">
        <v>2404</v>
      </c>
      <c r="CH65" t="s">
        <v>2423</v>
      </c>
      <c r="CI65" t="s">
        <v>2450</v>
      </c>
      <c r="CJ65" t="s">
        <v>2941</v>
      </c>
      <c r="CK65" t="s">
        <v>2671</v>
      </c>
      <c r="CL65" t="s">
        <v>2672</v>
      </c>
      <c r="CM65" t="s">
        <v>2673</v>
      </c>
      <c r="CN65" t="s">
        <v>2942</v>
      </c>
      <c r="CO65" t="s">
        <v>2943</v>
      </c>
      <c r="CP65" t="s">
        <v>2944</v>
      </c>
      <c r="CQ65" t="s">
        <v>2945</v>
      </c>
      <c r="CR65" t="s">
        <v>2704</v>
      </c>
      <c r="CS65" t="s">
        <v>2946</v>
      </c>
      <c r="CT65" t="s">
        <v>2696</v>
      </c>
      <c r="CU65" t="s">
        <v>2947</v>
      </c>
      <c r="CV65" t="s">
        <v>2948</v>
      </c>
      <c r="CW65" t="s">
        <v>2949</v>
      </c>
      <c r="CX65" t="s">
        <v>2950</v>
      </c>
      <c r="CY65">
        <v>4800</v>
      </c>
      <c r="CZ65" t="s">
        <v>1300</v>
      </c>
      <c r="DA65">
        <v>3</v>
      </c>
      <c r="DB65" t="s">
        <v>92</v>
      </c>
      <c r="DC65" t="s">
        <v>998</v>
      </c>
      <c r="DF65" t="s">
        <v>872</v>
      </c>
      <c r="DG65">
        <v>31.03</v>
      </c>
      <c r="DH65">
        <v>36.96</v>
      </c>
      <c r="DL65" t="s">
        <v>873</v>
      </c>
      <c r="DM65" t="s">
        <v>874</v>
      </c>
      <c r="DN65">
        <v>43291.501388888886</v>
      </c>
      <c r="DR65">
        <v>43410.701388888891</v>
      </c>
      <c r="DS65" t="s">
        <v>93</v>
      </c>
      <c r="DT65" t="s">
        <v>875</v>
      </c>
      <c r="DU65" t="s">
        <v>876</v>
      </c>
      <c r="DV65" t="s">
        <v>877</v>
      </c>
      <c r="DW65" t="s">
        <v>878</v>
      </c>
      <c r="DX65" t="s">
        <v>879</v>
      </c>
      <c r="DY65" t="s">
        <v>923</v>
      </c>
      <c r="DZ65" t="s">
        <v>881</v>
      </c>
      <c r="EA65" t="s">
        <v>882</v>
      </c>
      <c r="EB65" t="s">
        <v>924</v>
      </c>
      <c r="EI65" t="s">
        <v>1301</v>
      </c>
      <c r="EJ65" t="s">
        <v>435</v>
      </c>
      <c r="EK65" t="s">
        <v>888</v>
      </c>
      <c r="EL65" t="s">
        <v>150</v>
      </c>
      <c r="EM65" t="s">
        <v>1302</v>
      </c>
      <c r="EN65" t="s">
        <v>1303</v>
      </c>
      <c r="EO65" t="s">
        <v>1304</v>
      </c>
      <c r="EP65" t="s">
        <v>1305</v>
      </c>
      <c r="EQ65" t="s">
        <v>893</v>
      </c>
      <c r="ER65" t="s">
        <v>894</v>
      </c>
      <c r="ES65" t="s">
        <v>430</v>
      </c>
      <c r="ET65" t="s">
        <v>1039</v>
      </c>
      <c r="EU65" t="s">
        <v>1006</v>
      </c>
    </row>
    <row r="66" spans="9:154" x14ac:dyDescent="0.25">
      <c r="I66">
        <v>1080</v>
      </c>
      <c r="J66">
        <v>0</v>
      </c>
      <c r="K66">
        <v>3</v>
      </c>
      <c r="L66" t="s">
        <v>92</v>
      </c>
      <c r="M66" t="s">
        <v>130</v>
      </c>
      <c r="P66" t="s">
        <v>206</v>
      </c>
      <c r="Q66">
        <v>73.709999999999994</v>
      </c>
      <c r="R66">
        <v>80.88</v>
      </c>
      <c r="V66" t="s">
        <v>132</v>
      </c>
      <c r="W66" t="s">
        <v>207</v>
      </c>
      <c r="X66">
        <v>43299.685416666667</v>
      </c>
      <c r="AB66">
        <v>43444.668749999997</v>
      </c>
      <c r="AC66" t="s">
        <v>93</v>
      </c>
      <c r="AD66" t="s">
        <v>134</v>
      </c>
      <c r="AE66" t="s">
        <v>135</v>
      </c>
      <c r="AF66" t="s">
        <v>136</v>
      </c>
      <c r="AG66" t="s">
        <v>155</v>
      </c>
      <c r="AH66" t="s">
        <v>168</v>
      </c>
      <c r="AI66" t="s">
        <v>156</v>
      </c>
      <c r="AJ66" t="s">
        <v>157</v>
      </c>
      <c r="AK66" t="s">
        <v>141</v>
      </c>
      <c r="AL66" t="s">
        <v>142</v>
      </c>
      <c r="AS66" t="s">
        <v>318</v>
      </c>
      <c r="AT66" t="s">
        <v>259</v>
      </c>
      <c r="AU66" t="s">
        <v>319</v>
      </c>
      <c r="AV66" t="s">
        <v>248</v>
      </c>
      <c r="AW66" t="s">
        <v>148</v>
      </c>
      <c r="AY66">
        <v>317</v>
      </c>
      <c r="AZ66" t="s">
        <v>840</v>
      </c>
      <c r="BA66">
        <v>3</v>
      </c>
      <c r="BB66" t="s">
        <v>806</v>
      </c>
      <c r="BC66" t="s">
        <v>130</v>
      </c>
      <c r="BF66" t="s">
        <v>762</v>
      </c>
      <c r="BG66">
        <v>19.36</v>
      </c>
      <c r="BH66">
        <v>81.78</v>
      </c>
      <c r="BL66">
        <v>181</v>
      </c>
      <c r="BM66" t="s">
        <v>763</v>
      </c>
      <c r="BN66">
        <v>43410.567152777781</v>
      </c>
      <c r="BR66">
        <v>43417.62537037037</v>
      </c>
      <c r="BS66" t="s">
        <v>764</v>
      </c>
      <c r="BT66" t="s">
        <v>765</v>
      </c>
      <c r="BU66" t="s">
        <v>766</v>
      </c>
      <c r="BV66" t="s">
        <v>767</v>
      </c>
      <c r="BW66" t="s">
        <v>768</v>
      </c>
      <c r="BX66" t="s">
        <v>769</v>
      </c>
      <c r="BY66" t="s">
        <v>2697</v>
      </c>
      <c r="BZ66" t="s">
        <v>770</v>
      </c>
      <c r="CA66" t="s">
        <v>771</v>
      </c>
      <c r="CB66" t="s">
        <v>2399</v>
      </c>
      <c r="CC66" t="s">
        <v>2400</v>
      </c>
      <c r="CD66" t="s">
        <v>2401</v>
      </c>
      <c r="CE66" t="s">
        <v>2402</v>
      </c>
      <c r="CF66" t="s">
        <v>2403</v>
      </c>
      <c r="CG66" t="s">
        <v>2422</v>
      </c>
      <c r="CH66" t="s">
        <v>2423</v>
      </c>
      <c r="CI66" t="s">
        <v>2424</v>
      </c>
      <c r="CJ66" t="s">
        <v>2951</v>
      </c>
      <c r="CK66" t="s">
        <v>2671</v>
      </c>
      <c r="CL66" t="s">
        <v>2672</v>
      </c>
      <c r="CM66" t="s">
        <v>2673</v>
      </c>
      <c r="CN66" t="s">
        <v>2952</v>
      </c>
      <c r="CO66" t="s">
        <v>2704</v>
      </c>
      <c r="CP66" t="s">
        <v>2953</v>
      </c>
      <c r="CQ66" t="s">
        <v>2719</v>
      </c>
      <c r="CR66" t="s">
        <v>2675</v>
      </c>
      <c r="CS66" t="s">
        <v>757</v>
      </c>
      <c r="CT66" t="s">
        <v>2723</v>
      </c>
      <c r="CU66" t="s">
        <v>2954</v>
      </c>
      <c r="CV66" t="s">
        <v>2955</v>
      </c>
      <c r="CW66" t="s">
        <v>2956</v>
      </c>
      <c r="CX66" t="s">
        <v>2957</v>
      </c>
      <c r="CY66">
        <v>4763</v>
      </c>
      <c r="CZ66" t="s">
        <v>1306</v>
      </c>
      <c r="DA66">
        <v>3</v>
      </c>
      <c r="DB66" t="s">
        <v>92</v>
      </c>
      <c r="DC66" t="s">
        <v>998</v>
      </c>
      <c r="DF66" t="s">
        <v>872</v>
      </c>
      <c r="DG66">
        <v>54.32</v>
      </c>
      <c r="DH66">
        <v>73.87</v>
      </c>
      <c r="DL66" t="s">
        <v>873</v>
      </c>
      <c r="DM66" t="s">
        <v>874</v>
      </c>
      <c r="DN66">
        <v>43291.501388888886</v>
      </c>
      <c r="DR66">
        <v>43426.601388888892</v>
      </c>
      <c r="DS66" t="s">
        <v>93</v>
      </c>
      <c r="DT66" t="s">
        <v>875</v>
      </c>
      <c r="DU66" t="s">
        <v>876</v>
      </c>
      <c r="DV66" t="s">
        <v>877</v>
      </c>
      <c r="DW66" t="s">
        <v>878</v>
      </c>
      <c r="DX66" t="s">
        <v>922</v>
      </c>
      <c r="DY66" t="s">
        <v>923</v>
      </c>
      <c r="DZ66" t="s">
        <v>881</v>
      </c>
      <c r="EA66" t="s">
        <v>882</v>
      </c>
      <c r="EB66" t="s">
        <v>924</v>
      </c>
      <c r="EI66" t="s">
        <v>1307</v>
      </c>
      <c r="EJ66" t="s">
        <v>248</v>
      </c>
      <c r="EK66" t="s">
        <v>888</v>
      </c>
      <c r="EL66" t="s">
        <v>150</v>
      </c>
      <c r="EM66" t="s">
        <v>1308</v>
      </c>
      <c r="EN66" t="s">
        <v>1309</v>
      </c>
      <c r="EO66" t="s">
        <v>1310</v>
      </c>
      <c r="EP66" t="s">
        <v>1311</v>
      </c>
      <c r="EQ66" t="s">
        <v>893</v>
      </c>
      <c r="ER66" t="s">
        <v>894</v>
      </c>
      <c r="ES66" t="s">
        <v>913</v>
      </c>
      <c r="ET66" t="s">
        <v>1006</v>
      </c>
    </row>
    <row r="67" spans="9:154" x14ac:dyDescent="0.25">
      <c r="I67">
        <v>1054</v>
      </c>
      <c r="J67">
        <v>0</v>
      </c>
      <c r="K67">
        <v>3</v>
      </c>
      <c r="L67" t="s">
        <v>92</v>
      </c>
      <c r="M67" t="s">
        <v>130</v>
      </c>
      <c r="P67" t="s">
        <v>206</v>
      </c>
      <c r="Q67">
        <v>67.22</v>
      </c>
      <c r="R67">
        <v>68.73</v>
      </c>
      <c r="V67" t="s">
        <v>132</v>
      </c>
      <c r="W67" t="s">
        <v>207</v>
      </c>
      <c r="X67">
        <v>43299.685416666667</v>
      </c>
      <c r="AB67">
        <v>43444.668749999997</v>
      </c>
      <c r="AC67" t="s">
        <v>93</v>
      </c>
      <c r="AD67" t="s">
        <v>134</v>
      </c>
      <c r="AE67" t="s">
        <v>135</v>
      </c>
      <c r="AF67" t="s">
        <v>136</v>
      </c>
      <c r="AG67" t="s">
        <v>155</v>
      </c>
      <c r="AH67" t="s">
        <v>168</v>
      </c>
      <c r="AI67" t="s">
        <v>156</v>
      </c>
      <c r="AJ67" t="s">
        <v>157</v>
      </c>
      <c r="AK67" t="s">
        <v>141</v>
      </c>
      <c r="AL67" t="s">
        <v>142</v>
      </c>
      <c r="AS67" t="s">
        <v>320</v>
      </c>
      <c r="AT67" t="s">
        <v>248</v>
      </c>
      <c r="AU67" t="s">
        <v>148</v>
      </c>
      <c r="AV67" t="s">
        <v>212</v>
      </c>
      <c r="AW67" t="s">
        <v>152</v>
      </c>
      <c r="AY67">
        <v>286</v>
      </c>
      <c r="AZ67" t="s">
        <v>841</v>
      </c>
      <c r="BA67">
        <v>1</v>
      </c>
      <c r="BB67" t="s">
        <v>806</v>
      </c>
      <c r="BC67" t="s">
        <v>798</v>
      </c>
      <c r="BD67">
        <v>43428</v>
      </c>
      <c r="BE67">
        <v>43428</v>
      </c>
      <c r="BF67" t="s">
        <v>762</v>
      </c>
      <c r="BG67">
        <v>22.19</v>
      </c>
      <c r="BH67">
        <v>80.03</v>
      </c>
      <c r="BL67">
        <v>181</v>
      </c>
      <c r="BM67" t="s">
        <v>763</v>
      </c>
      <c r="BN67">
        <v>43410.567002314812</v>
      </c>
      <c r="BO67">
        <v>43424.598240740743</v>
      </c>
      <c r="BP67">
        <v>43425.389768518522</v>
      </c>
      <c r="BR67">
        <v>43425.389826388891</v>
      </c>
      <c r="BS67" t="s">
        <v>764</v>
      </c>
      <c r="BU67" t="s">
        <v>766</v>
      </c>
      <c r="BV67" t="s">
        <v>767</v>
      </c>
      <c r="BW67" t="s">
        <v>768</v>
      </c>
      <c r="BX67" t="s">
        <v>769</v>
      </c>
      <c r="BY67" t="s">
        <v>2697</v>
      </c>
      <c r="BZ67" t="s">
        <v>770</v>
      </c>
      <c r="CA67" t="s">
        <v>771</v>
      </c>
      <c r="CB67" t="s">
        <v>2399</v>
      </c>
      <c r="CC67" t="s">
        <v>2400</v>
      </c>
      <c r="CD67" t="s">
        <v>2401</v>
      </c>
      <c r="CE67" t="s">
        <v>2402</v>
      </c>
      <c r="CF67" t="s">
        <v>2403</v>
      </c>
      <c r="CG67" t="s">
        <v>2958</v>
      </c>
      <c r="CH67" t="s">
        <v>2856</v>
      </c>
      <c r="CI67" t="s">
        <v>2406</v>
      </c>
      <c r="CJ67" t="s">
        <v>2959</v>
      </c>
      <c r="CK67" t="s">
        <v>2671</v>
      </c>
      <c r="CL67" t="s">
        <v>2672</v>
      </c>
      <c r="CM67" t="s">
        <v>2673</v>
      </c>
      <c r="CN67" t="s">
        <v>2960</v>
      </c>
      <c r="CO67" t="s">
        <v>2961</v>
      </c>
      <c r="CP67" t="s">
        <v>2962</v>
      </c>
      <c r="CQ67" t="s">
        <v>2963</v>
      </c>
      <c r="CR67" t="s">
        <v>2964</v>
      </c>
      <c r="CS67" t="s">
        <v>2965</v>
      </c>
      <c r="CT67" t="s">
        <v>2966</v>
      </c>
      <c r="CU67" t="s">
        <v>2967</v>
      </c>
      <c r="CV67" t="s">
        <v>2968</v>
      </c>
      <c r="CW67" t="s">
        <v>2969</v>
      </c>
      <c r="CX67" t="s">
        <v>2970</v>
      </c>
      <c r="CY67">
        <v>4752</v>
      </c>
      <c r="CZ67" t="s">
        <v>1312</v>
      </c>
      <c r="DA67">
        <v>3</v>
      </c>
      <c r="DB67" t="s">
        <v>92</v>
      </c>
      <c r="DC67" t="s">
        <v>998</v>
      </c>
      <c r="DF67" t="s">
        <v>872</v>
      </c>
      <c r="DG67">
        <v>35.869999999999997</v>
      </c>
      <c r="DH67">
        <v>90</v>
      </c>
      <c r="DL67" t="s">
        <v>873</v>
      </c>
      <c r="DM67" t="s">
        <v>874</v>
      </c>
      <c r="DN67">
        <v>43291.501388888886</v>
      </c>
      <c r="DR67">
        <v>43410.698611111111</v>
      </c>
      <c r="DS67" t="s">
        <v>93</v>
      </c>
      <c r="DT67" t="s">
        <v>875</v>
      </c>
      <c r="DU67" t="s">
        <v>876</v>
      </c>
      <c r="DV67" t="s">
        <v>877</v>
      </c>
      <c r="DW67" t="s">
        <v>878</v>
      </c>
      <c r="DX67" t="s">
        <v>879</v>
      </c>
      <c r="DY67" t="s">
        <v>923</v>
      </c>
      <c r="DZ67" t="s">
        <v>881</v>
      </c>
      <c r="EA67" t="s">
        <v>882</v>
      </c>
      <c r="EB67" t="s">
        <v>924</v>
      </c>
      <c r="EI67" t="s">
        <v>1313</v>
      </c>
      <c r="EJ67" t="s">
        <v>248</v>
      </c>
      <c r="EK67" t="s">
        <v>888</v>
      </c>
      <c r="EL67" t="s">
        <v>150</v>
      </c>
      <c r="EM67" t="s">
        <v>1314</v>
      </c>
      <c r="EN67" t="s">
        <v>1315</v>
      </c>
      <c r="EO67" t="s">
        <v>1316</v>
      </c>
      <c r="EP67" t="s">
        <v>1317</v>
      </c>
      <c r="EQ67" t="s">
        <v>893</v>
      </c>
      <c r="ER67" t="s">
        <v>894</v>
      </c>
      <c r="ES67" t="s">
        <v>430</v>
      </c>
      <c r="ET67" t="s">
        <v>1039</v>
      </c>
      <c r="EU67" t="s">
        <v>1006</v>
      </c>
    </row>
    <row r="68" spans="9:154" x14ac:dyDescent="0.25">
      <c r="I68">
        <v>1084</v>
      </c>
      <c r="J68">
        <v>0</v>
      </c>
      <c r="K68">
        <v>3</v>
      </c>
      <c r="L68" t="s">
        <v>92</v>
      </c>
      <c r="M68" t="s">
        <v>130</v>
      </c>
      <c r="P68" t="s">
        <v>206</v>
      </c>
      <c r="Q68">
        <v>33.78</v>
      </c>
      <c r="R68">
        <v>22.07</v>
      </c>
      <c r="V68" t="s">
        <v>132</v>
      </c>
      <c r="W68" t="s">
        <v>207</v>
      </c>
      <c r="X68">
        <v>43299.685416666667</v>
      </c>
      <c r="AB68">
        <v>43444.668749999997</v>
      </c>
      <c r="AC68" t="s">
        <v>93</v>
      </c>
      <c r="AD68" t="s">
        <v>134</v>
      </c>
      <c r="AE68" t="s">
        <v>135</v>
      </c>
      <c r="AF68" t="s">
        <v>136</v>
      </c>
      <c r="AG68" t="s">
        <v>155</v>
      </c>
      <c r="AH68" t="s">
        <v>168</v>
      </c>
      <c r="AI68" t="s">
        <v>156</v>
      </c>
      <c r="AJ68" t="s">
        <v>157</v>
      </c>
      <c r="AK68" t="s">
        <v>141</v>
      </c>
      <c r="AL68" t="s">
        <v>142</v>
      </c>
      <c r="AS68" t="s">
        <v>321</v>
      </c>
      <c r="AT68" t="s">
        <v>250</v>
      </c>
      <c r="AU68" t="s">
        <v>148</v>
      </c>
      <c r="AV68" t="s">
        <v>212</v>
      </c>
      <c r="AW68" t="s">
        <v>152</v>
      </c>
      <c r="AY68">
        <v>287</v>
      </c>
      <c r="AZ68" t="s">
        <v>842</v>
      </c>
      <c r="BA68">
        <v>1</v>
      </c>
      <c r="BB68" t="s">
        <v>806</v>
      </c>
      <c r="BC68" t="s">
        <v>798</v>
      </c>
      <c r="BD68">
        <v>43428</v>
      </c>
      <c r="BE68">
        <v>43428</v>
      </c>
      <c r="BF68" t="s">
        <v>762</v>
      </c>
      <c r="BG68">
        <v>12.03</v>
      </c>
      <c r="BH68">
        <v>81.7</v>
      </c>
      <c r="BL68">
        <v>181</v>
      </c>
      <c r="BM68" t="s">
        <v>763</v>
      </c>
      <c r="BN68">
        <v>43410.567002314812</v>
      </c>
      <c r="BO68">
        <v>43424.602314814816</v>
      </c>
      <c r="BP68">
        <v>43425.393171296295</v>
      </c>
      <c r="BR68">
        <v>43425.393240740741</v>
      </c>
      <c r="BS68" t="s">
        <v>764</v>
      </c>
      <c r="BU68" t="s">
        <v>766</v>
      </c>
      <c r="BV68" t="s">
        <v>767</v>
      </c>
      <c r="BW68" t="s">
        <v>768</v>
      </c>
      <c r="BX68" t="s">
        <v>769</v>
      </c>
      <c r="BY68" t="s">
        <v>2676</v>
      </c>
      <c r="BZ68" t="s">
        <v>770</v>
      </c>
      <c r="CA68" t="s">
        <v>771</v>
      </c>
      <c r="CB68" t="s">
        <v>2399</v>
      </c>
      <c r="CC68" t="s">
        <v>2400</v>
      </c>
      <c r="CD68" t="s">
        <v>2401</v>
      </c>
      <c r="CE68" t="s">
        <v>2402</v>
      </c>
      <c r="CF68" t="s">
        <v>2403</v>
      </c>
      <c r="CG68" t="s">
        <v>2404</v>
      </c>
      <c r="CH68" t="s">
        <v>2971</v>
      </c>
      <c r="CI68" t="s">
        <v>2406</v>
      </c>
      <c r="CJ68" t="s">
        <v>2972</v>
      </c>
      <c r="CK68" t="s">
        <v>2671</v>
      </c>
      <c r="CL68" t="s">
        <v>2672</v>
      </c>
      <c r="CM68" t="s">
        <v>2673</v>
      </c>
      <c r="CN68" t="s">
        <v>2973</v>
      </c>
      <c r="CO68" t="s">
        <v>2974</v>
      </c>
      <c r="CP68" t="s">
        <v>2975</v>
      </c>
      <c r="CQ68" t="s">
        <v>2685</v>
      </c>
      <c r="CR68" t="s">
        <v>2675</v>
      </c>
      <c r="CS68" t="s">
        <v>2976</v>
      </c>
      <c r="CT68" t="s">
        <v>2977</v>
      </c>
      <c r="CU68" t="s">
        <v>2978</v>
      </c>
      <c r="CV68" t="s">
        <v>2979</v>
      </c>
      <c r="CW68" t="s">
        <v>2980</v>
      </c>
      <c r="CX68" t="s">
        <v>2447</v>
      </c>
      <c r="CY68">
        <v>5013</v>
      </c>
      <c r="CZ68" t="s">
        <v>1318</v>
      </c>
      <c r="DA68">
        <v>3</v>
      </c>
      <c r="DB68" t="s">
        <v>92</v>
      </c>
      <c r="DC68" t="s">
        <v>998</v>
      </c>
      <c r="DF68" t="s">
        <v>897</v>
      </c>
      <c r="DG68">
        <v>26.74</v>
      </c>
      <c r="DH68">
        <v>44.23</v>
      </c>
      <c r="DL68" t="s">
        <v>873</v>
      </c>
      <c r="DM68" t="s">
        <v>898</v>
      </c>
      <c r="DN68">
        <v>43315.367361111108</v>
      </c>
      <c r="DR68">
        <v>43426.609027777777</v>
      </c>
      <c r="DS68" t="s">
        <v>93</v>
      </c>
      <c r="DT68" t="s">
        <v>899</v>
      </c>
      <c r="DU68" t="s">
        <v>900</v>
      </c>
      <c r="DV68" t="s">
        <v>901</v>
      </c>
      <c r="DW68" t="s">
        <v>902</v>
      </c>
      <c r="DX68" t="s">
        <v>903</v>
      </c>
      <c r="DY68" t="s">
        <v>1319</v>
      </c>
      <c r="DZ68" t="s">
        <v>905</v>
      </c>
      <c r="EA68" t="s">
        <v>906</v>
      </c>
      <c r="EB68" t="s">
        <v>907</v>
      </c>
      <c r="EI68" t="s">
        <v>1320</v>
      </c>
      <c r="EJ68" t="s">
        <v>248</v>
      </c>
      <c r="EK68" t="s">
        <v>888</v>
      </c>
      <c r="EL68" t="s">
        <v>150</v>
      </c>
      <c r="EM68" t="s">
        <v>1321</v>
      </c>
      <c r="EN68" t="s">
        <v>1322</v>
      </c>
      <c r="EO68" t="s">
        <v>1323</v>
      </c>
      <c r="EP68" t="s">
        <v>1324</v>
      </c>
      <c r="EQ68" t="s">
        <v>893</v>
      </c>
      <c r="ER68" t="s">
        <v>894</v>
      </c>
      <c r="ES68" t="s">
        <v>913</v>
      </c>
      <c r="ET68" t="s">
        <v>1006</v>
      </c>
    </row>
    <row r="69" spans="9:154" x14ac:dyDescent="0.25">
      <c r="I69">
        <v>1077</v>
      </c>
      <c r="J69">
        <v>0</v>
      </c>
      <c r="K69">
        <v>3</v>
      </c>
      <c r="L69" t="s">
        <v>92</v>
      </c>
      <c r="M69" t="s">
        <v>130</v>
      </c>
      <c r="P69" t="s">
        <v>206</v>
      </c>
      <c r="Q69">
        <v>58.9</v>
      </c>
      <c r="R69">
        <v>52.07</v>
      </c>
      <c r="V69" t="s">
        <v>132</v>
      </c>
      <c r="W69" t="s">
        <v>207</v>
      </c>
      <c r="X69">
        <v>43299.685416666667</v>
      </c>
      <c r="AB69">
        <v>43444.668749999997</v>
      </c>
      <c r="AC69" t="s">
        <v>93</v>
      </c>
      <c r="AD69" t="s">
        <v>134</v>
      </c>
      <c r="AE69" t="s">
        <v>135</v>
      </c>
      <c r="AF69" t="s">
        <v>136</v>
      </c>
      <c r="AG69" t="s">
        <v>155</v>
      </c>
      <c r="AH69" t="s">
        <v>138</v>
      </c>
      <c r="AI69" t="s">
        <v>156</v>
      </c>
      <c r="AJ69" t="s">
        <v>157</v>
      </c>
      <c r="AK69" t="s">
        <v>141</v>
      </c>
      <c r="AL69" t="s">
        <v>142</v>
      </c>
      <c r="AS69" t="s">
        <v>322</v>
      </c>
      <c r="AT69" t="s">
        <v>323</v>
      </c>
      <c r="AU69" t="s">
        <v>259</v>
      </c>
      <c r="AV69" t="s">
        <v>248</v>
      </c>
      <c r="AW69" t="s">
        <v>148</v>
      </c>
      <c r="AY69">
        <v>357</v>
      </c>
      <c r="AZ69" t="s">
        <v>843</v>
      </c>
      <c r="BA69">
        <v>2</v>
      </c>
      <c r="BB69" t="s">
        <v>844</v>
      </c>
      <c r="BC69" t="s">
        <v>798</v>
      </c>
      <c r="BF69" t="s">
        <v>845</v>
      </c>
      <c r="BG69">
        <v>38.94</v>
      </c>
      <c r="BH69">
        <v>27.3</v>
      </c>
      <c r="BL69">
        <v>181</v>
      </c>
      <c r="BM69" t="s">
        <v>846</v>
      </c>
      <c r="BN69">
        <v>43410.599803240744</v>
      </c>
      <c r="BR69">
        <v>43434.479178240741</v>
      </c>
      <c r="BS69" t="s">
        <v>764</v>
      </c>
      <c r="BU69" t="s">
        <v>766</v>
      </c>
      <c r="BV69" t="s">
        <v>767</v>
      </c>
      <c r="BW69" t="s">
        <v>768</v>
      </c>
      <c r="BX69" t="s">
        <v>769</v>
      </c>
      <c r="BY69" t="s">
        <v>2470</v>
      </c>
      <c r="BZ69" t="s">
        <v>770</v>
      </c>
      <c r="CA69" t="s">
        <v>771</v>
      </c>
      <c r="CB69" t="s">
        <v>2399</v>
      </c>
      <c r="CC69" t="s">
        <v>2400</v>
      </c>
      <c r="CD69" t="s">
        <v>2401</v>
      </c>
      <c r="CE69" t="s">
        <v>2402</v>
      </c>
      <c r="CF69" t="s">
        <v>2403</v>
      </c>
      <c r="CG69" t="s">
        <v>2404</v>
      </c>
      <c r="CH69" t="s">
        <v>2423</v>
      </c>
      <c r="CI69" t="s">
        <v>2424</v>
      </c>
      <c r="CJ69" t="s">
        <v>2981</v>
      </c>
      <c r="CK69" t="s">
        <v>2408</v>
      </c>
      <c r="CL69" t="s">
        <v>2982</v>
      </c>
      <c r="CY69">
        <v>4759</v>
      </c>
      <c r="CZ69" t="s">
        <v>1325</v>
      </c>
      <c r="DA69">
        <v>3</v>
      </c>
      <c r="DB69" t="s">
        <v>92</v>
      </c>
      <c r="DC69" t="s">
        <v>998</v>
      </c>
      <c r="DF69" t="s">
        <v>872</v>
      </c>
      <c r="DG69">
        <v>50.74</v>
      </c>
      <c r="DH69">
        <v>72.02</v>
      </c>
      <c r="DL69" t="s">
        <v>873</v>
      </c>
      <c r="DM69" t="s">
        <v>874</v>
      </c>
      <c r="DN69">
        <v>43291.501388888886</v>
      </c>
      <c r="DR69">
        <v>43410.700694444444</v>
      </c>
      <c r="DS69" t="s">
        <v>93</v>
      </c>
      <c r="DT69" t="s">
        <v>875</v>
      </c>
      <c r="DU69" t="s">
        <v>876</v>
      </c>
      <c r="DV69" t="s">
        <v>877</v>
      </c>
      <c r="DW69" t="s">
        <v>878</v>
      </c>
      <c r="DX69" t="s">
        <v>879</v>
      </c>
      <c r="DY69" t="s">
        <v>923</v>
      </c>
      <c r="DZ69" t="s">
        <v>881</v>
      </c>
      <c r="EA69" t="s">
        <v>882</v>
      </c>
      <c r="EB69" t="s">
        <v>924</v>
      </c>
      <c r="EI69" t="s">
        <v>1326</v>
      </c>
      <c r="EJ69" t="s">
        <v>248</v>
      </c>
      <c r="EK69" t="s">
        <v>888</v>
      </c>
      <c r="EL69" t="s">
        <v>150</v>
      </c>
      <c r="EM69" t="s">
        <v>1327</v>
      </c>
      <c r="EN69" t="s">
        <v>1328</v>
      </c>
      <c r="EO69" t="s">
        <v>934</v>
      </c>
      <c r="EP69" t="s">
        <v>1329</v>
      </c>
      <c r="EQ69" t="s">
        <v>1330</v>
      </c>
      <c r="ER69" t="s">
        <v>1331</v>
      </c>
      <c r="ES69" t="s">
        <v>893</v>
      </c>
      <c r="ET69" t="s">
        <v>894</v>
      </c>
      <c r="EU69" t="s">
        <v>430</v>
      </c>
      <c r="EV69" t="s">
        <v>1039</v>
      </c>
      <c r="EW69" t="s">
        <v>1006</v>
      </c>
    </row>
    <row r="70" spans="9:154" x14ac:dyDescent="0.25">
      <c r="I70">
        <v>1030</v>
      </c>
      <c r="J70" t="s">
        <v>324</v>
      </c>
      <c r="K70">
        <v>3</v>
      </c>
      <c r="L70" t="s">
        <v>92</v>
      </c>
      <c r="M70" t="s">
        <v>130</v>
      </c>
      <c r="P70" t="s">
        <v>206</v>
      </c>
      <c r="Q70">
        <v>77.2</v>
      </c>
      <c r="R70">
        <v>92.18</v>
      </c>
      <c r="V70" t="s">
        <v>132</v>
      </c>
      <c r="W70" t="s">
        <v>207</v>
      </c>
      <c r="X70">
        <v>43299.685416666667</v>
      </c>
      <c r="AB70">
        <v>43444.668749999997</v>
      </c>
      <c r="AC70" t="s">
        <v>93</v>
      </c>
      <c r="AD70" t="s">
        <v>134</v>
      </c>
      <c r="AE70" t="s">
        <v>135</v>
      </c>
      <c r="AF70" t="s">
        <v>136</v>
      </c>
      <c r="AG70" t="s">
        <v>155</v>
      </c>
      <c r="AH70" t="s">
        <v>138</v>
      </c>
      <c r="AI70" t="s">
        <v>156</v>
      </c>
      <c r="AJ70" t="s">
        <v>157</v>
      </c>
      <c r="AK70" t="s">
        <v>141</v>
      </c>
      <c r="AL70" t="s">
        <v>142</v>
      </c>
      <c r="AS70" t="s">
        <v>325</v>
      </c>
      <c r="AT70" t="s">
        <v>259</v>
      </c>
      <c r="AU70" t="s">
        <v>326</v>
      </c>
      <c r="AV70" t="s">
        <v>248</v>
      </c>
      <c r="AW70" t="s">
        <v>148</v>
      </c>
      <c r="AY70">
        <v>364</v>
      </c>
      <c r="AZ70" t="s">
        <v>847</v>
      </c>
      <c r="BA70">
        <v>2</v>
      </c>
      <c r="BB70" t="s">
        <v>844</v>
      </c>
      <c r="BC70" t="s">
        <v>798</v>
      </c>
      <c r="BF70" t="s">
        <v>845</v>
      </c>
      <c r="BG70">
        <v>52.7</v>
      </c>
      <c r="BH70">
        <v>23.27</v>
      </c>
      <c r="BL70">
        <v>181</v>
      </c>
      <c r="BM70" t="s">
        <v>846</v>
      </c>
      <c r="BN70">
        <v>43410.59983796296</v>
      </c>
      <c r="BR70">
        <v>43434.479178240741</v>
      </c>
      <c r="BS70" t="s">
        <v>764</v>
      </c>
      <c r="BU70" t="s">
        <v>766</v>
      </c>
      <c r="BV70" t="s">
        <v>767</v>
      </c>
      <c r="BW70" t="s">
        <v>768</v>
      </c>
      <c r="BX70" t="s">
        <v>769</v>
      </c>
      <c r="BY70" t="s">
        <v>2470</v>
      </c>
      <c r="BZ70" t="s">
        <v>770</v>
      </c>
      <c r="CA70" t="s">
        <v>771</v>
      </c>
      <c r="CB70" t="s">
        <v>2399</v>
      </c>
      <c r="CC70" t="s">
        <v>2400</v>
      </c>
      <c r="CD70" t="s">
        <v>2401</v>
      </c>
      <c r="CE70" t="s">
        <v>2402</v>
      </c>
      <c r="CF70" t="s">
        <v>2403</v>
      </c>
      <c r="CG70" t="s">
        <v>2404</v>
      </c>
      <c r="CH70" t="s">
        <v>2423</v>
      </c>
      <c r="CI70" t="s">
        <v>2424</v>
      </c>
      <c r="CJ70" t="s">
        <v>2983</v>
      </c>
      <c r="CK70" t="s">
        <v>2408</v>
      </c>
      <c r="CL70" t="s">
        <v>2982</v>
      </c>
      <c r="CY70">
        <v>4724</v>
      </c>
      <c r="CZ70" t="s">
        <v>1332</v>
      </c>
      <c r="DA70">
        <v>3</v>
      </c>
      <c r="DB70" t="s">
        <v>92</v>
      </c>
      <c r="DC70" t="s">
        <v>998</v>
      </c>
      <c r="DF70" t="s">
        <v>872</v>
      </c>
      <c r="DG70">
        <v>29.22</v>
      </c>
      <c r="DH70">
        <v>23.15</v>
      </c>
      <c r="DL70" t="s">
        <v>873</v>
      </c>
      <c r="DM70" t="s">
        <v>874</v>
      </c>
      <c r="DN70">
        <v>43291.500694444447</v>
      </c>
      <c r="DR70">
        <v>43427.390277777777</v>
      </c>
      <c r="DS70" t="s">
        <v>93</v>
      </c>
      <c r="DT70" t="s">
        <v>875</v>
      </c>
      <c r="DU70" t="s">
        <v>876</v>
      </c>
      <c r="DV70" t="s">
        <v>877</v>
      </c>
      <c r="DW70" t="s">
        <v>1060</v>
      </c>
      <c r="DX70" t="s">
        <v>938</v>
      </c>
      <c r="DY70" t="s">
        <v>951</v>
      </c>
      <c r="DZ70" t="s">
        <v>952</v>
      </c>
      <c r="EA70" t="s">
        <v>882</v>
      </c>
      <c r="EB70" t="s">
        <v>924</v>
      </c>
      <c r="EI70" t="s">
        <v>1333</v>
      </c>
      <c r="EJ70" t="s">
        <v>972</v>
      </c>
      <c r="EK70" t="s">
        <v>1334</v>
      </c>
      <c r="EL70" t="s">
        <v>1335</v>
      </c>
      <c r="EM70" t="s">
        <v>160</v>
      </c>
      <c r="EN70" t="s">
        <v>888</v>
      </c>
      <c r="EO70" t="s">
        <v>975</v>
      </c>
      <c r="EP70" t="s">
        <v>1336</v>
      </c>
      <c r="EQ70" t="s">
        <v>248</v>
      </c>
      <c r="ER70" t="s">
        <v>150</v>
      </c>
      <c r="ES70" t="s">
        <v>1337</v>
      </c>
      <c r="ET70" t="s">
        <v>1338</v>
      </c>
      <c r="EU70" t="s">
        <v>944</v>
      </c>
      <c r="EV70" t="s">
        <v>1065</v>
      </c>
      <c r="EW70" t="s">
        <v>1339</v>
      </c>
      <c r="EX70" t="s">
        <v>430</v>
      </c>
    </row>
    <row r="71" spans="9:154" x14ac:dyDescent="0.25">
      <c r="I71">
        <v>1048</v>
      </c>
      <c r="J71">
        <v>0</v>
      </c>
      <c r="K71">
        <v>3</v>
      </c>
      <c r="L71" t="s">
        <v>92</v>
      </c>
      <c r="M71" t="s">
        <v>130</v>
      </c>
      <c r="P71" t="s">
        <v>206</v>
      </c>
      <c r="Q71">
        <v>44.8</v>
      </c>
      <c r="R71">
        <v>35.479999999999997</v>
      </c>
      <c r="V71" t="s">
        <v>132</v>
      </c>
      <c r="W71" t="s">
        <v>207</v>
      </c>
      <c r="X71">
        <v>43299.685416666667</v>
      </c>
      <c r="AB71">
        <v>43444.668749999997</v>
      </c>
      <c r="AC71" t="s">
        <v>93</v>
      </c>
      <c r="AD71" t="s">
        <v>134</v>
      </c>
      <c r="AE71" t="s">
        <v>135</v>
      </c>
      <c r="AF71" t="s">
        <v>136</v>
      </c>
      <c r="AG71" t="s">
        <v>155</v>
      </c>
      <c r="AH71" t="s">
        <v>168</v>
      </c>
      <c r="AI71" t="s">
        <v>156</v>
      </c>
      <c r="AJ71" t="s">
        <v>157</v>
      </c>
      <c r="AK71" t="s">
        <v>141</v>
      </c>
      <c r="AL71" t="s">
        <v>142</v>
      </c>
      <c r="AS71" t="s">
        <v>327</v>
      </c>
      <c r="AT71" t="s">
        <v>250</v>
      </c>
      <c r="AU71" t="s">
        <v>148</v>
      </c>
      <c r="AV71" t="s">
        <v>212</v>
      </c>
      <c r="AW71" t="s">
        <v>152</v>
      </c>
      <c r="AY71">
        <v>361</v>
      </c>
      <c r="AZ71" t="s">
        <v>848</v>
      </c>
      <c r="BA71">
        <v>2</v>
      </c>
      <c r="BB71" t="s">
        <v>844</v>
      </c>
      <c r="BC71" t="s">
        <v>798</v>
      </c>
      <c r="BF71" t="s">
        <v>845</v>
      </c>
      <c r="BG71">
        <v>46.55</v>
      </c>
      <c r="BH71">
        <v>23.21</v>
      </c>
      <c r="BL71">
        <v>181</v>
      </c>
      <c r="BM71" t="s">
        <v>846</v>
      </c>
      <c r="BN71">
        <v>43410.599826388891</v>
      </c>
      <c r="BR71">
        <v>43434.479178240741</v>
      </c>
      <c r="BS71" t="s">
        <v>764</v>
      </c>
      <c r="BU71" t="s">
        <v>766</v>
      </c>
      <c r="BV71" t="s">
        <v>767</v>
      </c>
      <c r="BW71" t="s">
        <v>768</v>
      </c>
      <c r="BX71" t="s">
        <v>769</v>
      </c>
      <c r="BY71" t="s">
        <v>2470</v>
      </c>
      <c r="BZ71" t="s">
        <v>770</v>
      </c>
      <c r="CA71" t="s">
        <v>771</v>
      </c>
      <c r="CB71" t="s">
        <v>2399</v>
      </c>
      <c r="CC71" t="s">
        <v>2400</v>
      </c>
      <c r="CD71" t="s">
        <v>2401</v>
      </c>
      <c r="CE71" t="s">
        <v>2402</v>
      </c>
      <c r="CF71" t="s">
        <v>2403</v>
      </c>
      <c r="CG71" t="s">
        <v>2404</v>
      </c>
      <c r="CH71" t="s">
        <v>2423</v>
      </c>
      <c r="CI71" t="s">
        <v>2644</v>
      </c>
      <c r="CJ71" t="s">
        <v>2984</v>
      </c>
      <c r="CK71" t="s">
        <v>2408</v>
      </c>
      <c r="CL71" t="s">
        <v>2982</v>
      </c>
      <c r="CY71">
        <v>4849</v>
      </c>
      <c r="CZ71" t="s">
        <v>1340</v>
      </c>
      <c r="DA71">
        <v>3</v>
      </c>
      <c r="DB71" t="s">
        <v>92</v>
      </c>
      <c r="DC71" t="s">
        <v>998</v>
      </c>
      <c r="DF71" t="s">
        <v>936</v>
      </c>
      <c r="DG71">
        <v>50.65</v>
      </c>
      <c r="DH71">
        <v>50.06</v>
      </c>
      <c r="DL71" t="s">
        <v>873</v>
      </c>
      <c r="DM71" t="s">
        <v>937</v>
      </c>
      <c r="DN71">
        <v>43291.618750000001</v>
      </c>
      <c r="DR71">
        <v>43410.709027777775</v>
      </c>
      <c r="DS71" t="s">
        <v>93</v>
      </c>
      <c r="DT71" t="s">
        <v>875</v>
      </c>
      <c r="DU71" t="s">
        <v>876</v>
      </c>
      <c r="DV71" t="s">
        <v>877</v>
      </c>
      <c r="DW71" t="s">
        <v>878</v>
      </c>
      <c r="DX71" t="s">
        <v>879</v>
      </c>
      <c r="DY71" t="s">
        <v>923</v>
      </c>
      <c r="DZ71" t="s">
        <v>881</v>
      </c>
      <c r="EA71" t="s">
        <v>882</v>
      </c>
      <c r="EB71" t="s">
        <v>924</v>
      </c>
      <c r="EI71" t="s">
        <v>1341</v>
      </c>
      <c r="EJ71" t="s">
        <v>435</v>
      </c>
      <c r="EK71" t="s">
        <v>888</v>
      </c>
      <c r="EL71" t="s">
        <v>150</v>
      </c>
      <c r="EM71" t="s">
        <v>1342</v>
      </c>
      <c r="EN71" t="s">
        <v>1343</v>
      </c>
      <c r="EO71" t="s">
        <v>934</v>
      </c>
      <c r="EP71" t="s">
        <v>1344</v>
      </c>
      <c r="EQ71" t="s">
        <v>1345</v>
      </c>
      <c r="ER71" t="s">
        <v>893</v>
      </c>
      <c r="ES71" t="s">
        <v>894</v>
      </c>
      <c r="ET71" t="s">
        <v>1346</v>
      </c>
      <c r="EU71" t="s">
        <v>1347</v>
      </c>
      <c r="EV71" t="s">
        <v>934</v>
      </c>
      <c r="EW71" t="s">
        <v>430</v>
      </c>
      <c r="EX71" t="s">
        <v>1006</v>
      </c>
    </row>
    <row r="72" spans="9:154" x14ac:dyDescent="0.25">
      <c r="I72">
        <v>1094</v>
      </c>
      <c r="J72">
        <v>0</v>
      </c>
      <c r="K72">
        <v>3</v>
      </c>
      <c r="L72" t="s">
        <v>92</v>
      </c>
      <c r="M72" t="s">
        <v>130</v>
      </c>
      <c r="P72" t="s">
        <v>206</v>
      </c>
      <c r="Q72">
        <v>28.33</v>
      </c>
      <c r="R72">
        <v>10.88</v>
      </c>
      <c r="V72" t="s">
        <v>132</v>
      </c>
      <c r="W72" t="s">
        <v>207</v>
      </c>
      <c r="X72">
        <v>43299.686111111114</v>
      </c>
      <c r="AB72">
        <v>43444.668749999997</v>
      </c>
      <c r="AC72" t="s">
        <v>93</v>
      </c>
      <c r="AD72" t="s">
        <v>134</v>
      </c>
      <c r="AE72" t="s">
        <v>135</v>
      </c>
      <c r="AF72" t="s">
        <v>136</v>
      </c>
      <c r="AG72" t="s">
        <v>155</v>
      </c>
      <c r="AH72" t="s">
        <v>168</v>
      </c>
      <c r="AI72" t="s">
        <v>156</v>
      </c>
      <c r="AJ72" t="s">
        <v>157</v>
      </c>
      <c r="AK72" t="s">
        <v>141</v>
      </c>
      <c r="AL72" t="s">
        <v>142</v>
      </c>
      <c r="AS72" t="s">
        <v>328</v>
      </c>
      <c r="AT72" t="s">
        <v>250</v>
      </c>
      <c r="AU72" t="s">
        <v>148</v>
      </c>
      <c r="AV72" t="s">
        <v>212</v>
      </c>
      <c r="AW72" t="s">
        <v>152</v>
      </c>
      <c r="AY72">
        <v>354</v>
      </c>
      <c r="AZ72" t="s">
        <v>849</v>
      </c>
      <c r="BA72">
        <v>2</v>
      </c>
      <c r="BB72" t="s">
        <v>844</v>
      </c>
      <c r="BC72" t="s">
        <v>798</v>
      </c>
      <c r="BF72" t="s">
        <v>845</v>
      </c>
      <c r="BG72">
        <v>37.6</v>
      </c>
      <c r="BH72">
        <v>31.09</v>
      </c>
      <c r="BL72">
        <v>181</v>
      </c>
      <c r="BM72" t="s">
        <v>846</v>
      </c>
      <c r="BN72">
        <v>43410.599791666667</v>
      </c>
      <c r="BR72">
        <v>43434.479178240741</v>
      </c>
      <c r="BS72" t="s">
        <v>764</v>
      </c>
      <c r="BU72" t="s">
        <v>766</v>
      </c>
      <c r="BV72" t="s">
        <v>767</v>
      </c>
      <c r="BW72" t="s">
        <v>768</v>
      </c>
      <c r="BX72" t="s">
        <v>769</v>
      </c>
      <c r="BY72" t="s">
        <v>2470</v>
      </c>
      <c r="BZ72" t="s">
        <v>770</v>
      </c>
      <c r="CA72" t="s">
        <v>771</v>
      </c>
      <c r="CB72" t="s">
        <v>2399</v>
      </c>
      <c r="CC72" t="s">
        <v>2400</v>
      </c>
      <c r="CD72" t="s">
        <v>2401</v>
      </c>
      <c r="CE72" t="s">
        <v>2402</v>
      </c>
      <c r="CF72" t="s">
        <v>2403</v>
      </c>
      <c r="CG72" t="s">
        <v>2404</v>
      </c>
      <c r="CH72" t="s">
        <v>2423</v>
      </c>
      <c r="CI72" t="s">
        <v>2424</v>
      </c>
      <c r="CJ72" t="s">
        <v>2985</v>
      </c>
      <c r="CK72" t="s">
        <v>2408</v>
      </c>
      <c r="CL72" t="s">
        <v>2982</v>
      </c>
      <c r="CY72">
        <v>4824</v>
      </c>
      <c r="CZ72" t="s">
        <v>1348</v>
      </c>
      <c r="DA72">
        <v>3</v>
      </c>
      <c r="DB72" t="s">
        <v>92</v>
      </c>
      <c r="DC72" t="s">
        <v>998</v>
      </c>
      <c r="DF72" t="s">
        <v>936</v>
      </c>
      <c r="DG72">
        <v>45.09</v>
      </c>
      <c r="DH72">
        <v>63.39</v>
      </c>
      <c r="DL72" t="s">
        <v>873</v>
      </c>
      <c r="DM72" t="s">
        <v>937</v>
      </c>
      <c r="DN72">
        <v>43291.618750000001</v>
      </c>
      <c r="DR72">
        <v>43410.706944444442</v>
      </c>
      <c r="DS72" t="s">
        <v>93</v>
      </c>
      <c r="DT72" t="s">
        <v>875</v>
      </c>
      <c r="DU72" t="s">
        <v>876</v>
      </c>
      <c r="DV72" t="s">
        <v>877</v>
      </c>
      <c r="DW72" t="s">
        <v>878</v>
      </c>
      <c r="DX72" t="s">
        <v>879</v>
      </c>
      <c r="DY72" t="s">
        <v>923</v>
      </c>
      <c r="DZ72" t="s">
        <v>881</v>
      </c>
      <c r="EA72" t="s">
        <v>882</v>
      </c>
      <c r="EB72" t="s">
        <v>924</v>
      </c>
      <c r="EI72" t="s">
        <v>1349</v>
      </c>
      <c r="EJ72" t="s">
        <v>435</v>
      </c>
      <c r="EK72" t="s">
        <v>888</v>
      </c>
      <c r="EL72" t="s">
        <v>150</v>
      </c>
      <c r="EM72" t="s">
        <v>1350</v>
      </c>
      <c r="EN72" t="s">
        <v>1351</v>
      </c>
      <c r="EO72" t="s">
        <v>1352</v>
      </c>
      <c r="EP72" t="s">
        <v>894</v>
      </c>
      <c r="EQ72" t="s">
        <v>893</v>
      </c>
      <c r="ER72" t="s">
        <v>1353</v>
      </c>
      <c r="ES72" t="s">
        <v>430</v>
      </c>
      <c r="ET72" t="s">
        <v>1039</v>
      </c>
      <c r="EU72" t="s">
        <v>1006</v>
      </c>
    </row>
    <row r="73" spans="9:154" x14ac:dyDescent="0.25">
      <c r="I73">
        <v>1050</v>
      </c>
      <c r="J73">
        <v>0</v>
      </c>
      <c r="K73">
        <v>3</v>
      </c>
      <c r="L73" t="s">
        <v>92</v>
      </c>
      <c r="M73" t="s">
        <v>130</v>
      </c>
      <c r="P73" t="s">
        <v>206</v>
      </c>
      <c r="Q73">
        <v>37.729999999999997</v>
      </c>
      <c r="R73">
        <v>29.83</v>
      </c>
      <c r="V73" t="s">
        <v>132</v>
      </c>
      <c r="W73" t="s">
        <v>207</v>
      </c>
      <c r="X73">
        <v>43299.685416666667</v>
      </c>
      <c r="AB73">
        <v>43444.668749999997</v>
      </c>
      <c r="AC73" t="s">
        <v>93</v>
      </c>
      <c r="AD73" t="s">
        <v>134</v>
      </c>
      <c r="AE73" t="s">
        <v>135</v>
      </c>
      <c r="AF73" t="s">
        <v>136</v>
      </c>
      <c r="AG73" t="s">
        <v>155</v>
      </c>
      <c r="AH73" t="s">
        <v>168</v>
      </c>
      <c r="AI73" t="s">
        <v>156</v>
      </c>
      <c r="AJ73" t="s">
        <v>157</v>
      </c>
      <c r="AK73" t="s">
        <v>141</v>
      </c>
      <c r="AL73" t="s">
        <v>142</v>
      </c>
      <c r="AS73" t="s">
        <v>329</v>
      </c>
      <c r="AT73" t="s">
        <v>250</v>
      </c>
      <c r="AU73" t="s">
        <v>148</v>
      </c>
      <c r="AV73" t="s">
        <v>212</v>
      </c>
      <c r="AW73" t="s">
        <v>152</v>
      </c>
      <c r="AY73">
        <v>352</v>
      </c>
      <c r="AZ73" t="s">
        <v>850</v>
      </c>
      <c r="BA73">
        <v>2</v>
      </c>
      <c r="BB73" t="s">
        <v>844</v>
      </c>
      <c r="BC73" t="s">
        <v>798</v>
      </c>
      <c r="BF73" t="s">
        <v>845</v>
      </c>
      <c r="BG73">
        <v>35.229999999999997</v>
      </c>
      <c r="BH73">
        <v>40.47</v>
      </c>
      <c r="BL73">
        <v>181</v>
      </c>
      <c r="BM73" t="s">
        <v>846</v>
      </c>
      <c r="BN73">
        <v>43410.599780092591</v>
      </c>
      <c r="BR73">
        <v>43434.479178240741</v>
      </c>
      <c r="BS73" t="s">
        <v>764</v>
      </c>
      <c r="BU73" t="s">
        <v>766</v>
      </c>
      <c r="BV73" t="s">
        <v>767</v>
      </c>
      <c r="BW73" t="s">
        <v>768</v>
      </c>
      <c r="BX73" t="s">
        <v>769</v>
      </c>
      <c r="BY73" t="s">
        <v>2470</v>
      </c>
      <c r="BZ73" t="s">
        <v>770</v>
      </c>
      <c r="CA73" t="s">
        <v>771</v>
      </c>
      <c r="CB73" t="s">
        <v>2399</v>
      </c>
      <c r="CC73" t="s">
        <v>2400</v>
      </c>
      <c r="CD73" t="s">
        <v>2401</v>
      </c>
      <c r="CE73" t="s">
        <v>2402</v>
      </c>
      <c r="CF73" t="s">
        <v>2403</v>
      </c>
      <c r="CG73" t="s">
        <v>2404</v>
      </c>
      <c r="CH73" t="s">
        <v>2423</v>
      </c>
      <c r="CI73" t="s">
        <v>2450</v>
      </c>
      <c r="CJ73" t="s">
        <v>2986</v>
      </c>
      <c r="CK73" t="s">
        <v>2408</v>
      </c>
      <c r="CL73" t="s">
        <v>2982</v>
      </c>
      <c r="CY73">
        <v>4844</v>
      </c>
      <c r="CZ73" t="s">
        <v>1354</v>
      </c>
      <c r="DA73">
        <v>3</v>
      </c>
      <c r="DB73" t="s">
        <v>92</v>
      </c>
      <c r="DC73" t="s">
        <v>998</v>
      </c>
      <c r="DF73" t="s">
        <v>936</v>
      </c>
      <c r="DG73">
        <v>56.72</v>
      </c>
      <c r="DH73">
        <v>36.61</v>
      </c>
      <c r="DL73" t="s">
        <v>873</v>
      </c>
      <c r="DM73" t="s">
        <v>937</v>
      </c>
      <c r="DN73">
        <v>43291.618750000001</v>
      </c>
      <c r="DR73">
        <v>43410.711111111108</v>
      </c>
      <c r="DS73" t="s">
        <v>93</v>
      </c>
      <c r="DT73" t="s">
        <v>875</v>
      </c>
      <c r="DU73" t="s">
        <v>876</v>
      </c>
      <c r="DV73" t="s">
        <v>877</v>
      </c>
      <c r="DW73" t="s">
        <v>878</v>
      </c>
      <c r="DX73" t="s">
        <v>879</v>
      </c>
      <c r="DY73" t="s">
        <v>923</v>
      </c>
      <c r="DZ73" t="s">
        <v>881</v>
      </c>
      <c r="EA73" t="s">
        <v>882</v>
      </c>
      <c r="EB73" t="s">
        <v>924</v>
      </c>
      <c r="EI73" t="s">
        <v>1355</v>
      </c>
      <c r="EJ73" t="s">
        <v>435</v>
      </c>
      <c r="EK73" t="s">
        <v>888</v>
      </c>
      <c r="EL73" t="s">
        <v>150</v>
      </c>
      <c r="EM73" t="s">
        <v>1356</v>
      </c>
      <c r="EN73" t="s">
        <v>1357</v>
      </c>
      <c r="EO73" t="s">
        <v>1358</v>
      </c>
      <c r="EP73" t="s">
        <v>893</v>
      </c>
      <c r="EQ73" t="s">
        <v>894</v>
      </c>
      <c r="ER73" t="s">
        <v>1359</v>
      </c>
      <c r="ES73" t="s">
        <v>430</v>
      </c>
      <c r="ET73" t="s">
        <v>1039</v>
      </c>
      <c r="EU73" t="s">
        <v>1006</v>
      </c>
    </row>
    <row r="74" spans="9:154" x14ac:dyDescent="0.25">
      <c r="I74">
        <v>1058</v>
      </c>
      <c r="J74">
        <v>0</v>
      </c>
      <c r="K74">
        <v>3</v>
      </c>
      <c r="L74" t="s">
        <v>92</v>
      </c>
      <c r="M74" t="s">
        <v>130</v>
      </c>
      <c r="P74" t="s">
        <v>206</v>
      </c>
      <c r="Q74">
        <v>60.65</v>
      </c>
      <c r="R74">
        <v>55.32</v>
      </c>
      <c r="V74" t="s">
        <v>132</v>
      </c>
      <c r="W74" t="s">
        <v>207</v>
      </c>
      <c r="X74">
        <v>43299.685416666667</v>
      </c>
      <c r="AB74">
        <v>43444.668749999997</v>
      </c>
      <c r="AC74" t="s">
        <v>93</v>
      </c>
      <c r="AD74" t="s">
        <v>134</v>
      </c>
      <c r="AE74" t="s">
        <v>135</v>
      </c>
      <c r="AF74" t="s">
        <v>136</v>
      </c>
      <c r="AG74" t="s">
        <v>155</v>
      </c>
      <c r="AH74" t="s">
        <v>138</v>
      </c>
      <c r="AI74" t="s">
        <v>156</v>
      </c>
      <c r="AJ74" t="s">
        <v>157</v>
      </c>
      <c r="AK74" t="s">
        <v>141</v>
      </c>
      <c r="AL74" t="s">
        <v>171</v>
      </c>
      <c r="AS74" t="s">
        <v>330</v>
      </c>
      <c r="AT74" t="s">
        <v>331</v>
      </c>
      <c r="AU74" t="s">
        <v>248</v>
      </c>
      <c r="AV74" t="s">
        <v>148</v>
      </c>
      <c r="AW74" t="s">
        <v>212</v>
      </c>
      <c r="AY74">
        <v>366</v>
      </c>
      <c r="AZ74" t="s">
        <v>851</v>
      </c>
      <c r="BA74">
        <v>2</v>
      </c>
      <c r="BB74" t="s">
        <v>844</v>
      </c>
      <c r="BC74" t="s">
        <v>798</v>
      </c>
      <c r="BF74" t="s">
        <v>845</v>
      </c>
      <c r="BG74">
        <v>51.21</v>
      </c>
      <c r="BH74">
        <v>21.77</v>
      </c>
      <c r="BL74">
        <v>181</v>
      </c>
      <c r="BM74" t="s">
        <v>846</v>
      </c>
      <c r="BN74">
        <v>43410.599849537037</v>
      </c>
      <c r="BR74">
        <v>43434.479178240741</v>
      </c>
      <c r="BS74" t="s">
        <v>764</v>
      </c>
      <c r="BU74" t="s">
        <v>766</v>
      </c>
      <c r="BV74" t="s">
        <v>767</v>
      </c>
      <c r="BW74" t="s">
        <v>768</v>
      </c>
      <c r="BX74" t="s">
        <v>769</v>
      </c>
      <c r="BY74" t="s">
        <v>2470</v>
      </c>
      <c r="BZ74" t="s">
        <v>770</v>
      </c>
      <c r="CA74" t="s">
        <v>771</v>
      </c>
      <c r="CB74" t="s">
        <v>2399</v>
      </c>
      <c r="CC74" t="s">
        <v>2400</v>
      </c>
      <c r="CD74" t="s">
        <v>2401</v>
      </c>
      <c r="CE74" t="s">
        <v>2402</v>
      </c>
      <c r="CF74" t="s">
        <v>2403</v>
      </c>
      <c r="CG74" t="s">
        <v>2404</v>
      </c>
      <c r="CH74" t="s">
        <v>2423</v>
      </c>
      <c r="CI74" t="s">
        <v>2406</v>
      </c>
      <c r="CJ74" t="s">
        <v>2987</v>
      </c>
      <c r="CK74" t="s">
        <v>2408</v>
      </c>
      <c r="CL74" t="s">
        <v>2982</v>
      </c>
      <c r="CY74">
        <v>4853</v>
      </c>
      <c r="CZ74" t="s">
        <v>1360</v>
      </c>
      <c r="DA74">
        <v>3</v>
      </c>
      <c r="DB74" t="s">
        <v>92</v>
      </c>
      <c r="DC74" t="s">
        <v>998</v>
      </c>
      <c r="DF74" t="s">
        <v>936</v>
      </c>
      <c r="DG74">
        <v>47.58</v>
      </c>
      <c r="DH74">
        <v>60.77</v>
      </c>
      <c r="DL74" t="s">
        <v>873</v>
      </c>
      <c r="DM74" t="s">
        <v>937</v>
      </c>
      <c r="DN74">
        <v>43291.618750000001</v>
      </c>
      <c r="DR74">
        <v>43410.706944444442</v>
      </c>
      <c r="DS74" t="s">
        <v>93</v>
      </c>
      <c r="DT74" t="s">
        <v>875</v>
      </c>
      <c r="DU74" t="s">
        <v>876</v>
      </c>
      <c r="DV74" t="s">
        <v>877</v>
      </c>
      <c r="DW74" t="s">
        <v>878</v>
      </c>
      <c r="DX74" t="s">
        <v>879</v>
      </c>
      <c r="DY74" t="s">
        <v>923</v>
      </c>
      <c r="DZ74" t="s">
        <v>881</v>
      </c>
      <c r="EA74" t="s">
        <v>882</v>
      </c>
      <c r="EB74" t="s">
        <v>924</v>
      </c>
      <c r="EI74" t="s">
        <v>1361</v>
      </c>
      <c r="EJ74" t="s">
        <v>435</v>
      </c>
      <c r="EK74" t="s">
        <v>888</v>
      </c>
      <c r="EL74" t="s">
        <v>150</v>
      </c>
      <c r="EM74" t="s">
        <v>1362</v>
      </c>
      <c r="EN74" t="s">
        <v>1363</v>
      </c>
      <c r="EO74" t="s">
        <v>1364</v>
      </c>
      <c r="EP74" t="s">
        <v>893</v>
      </c>
      <c r="EQ74" t="s">
        <v>894</v>
      </c>
      <c r="ER74" t="s">
        <v>1365</v>
      </c>
      <c r="ES74" t="s">
        <v>430</v>
      </c>
      <c r="ET74" t="s">
        <v>1039</v>
      </c>
      <c r="EU74" t="s">
        <v>1006</v>
      </c>
    </row>
    <row r="75" spans="9:154" x14ac:dyDescent="0.25">
      <c r="I75">
        <v>1064</v>
      </c>
      <c r="J75">
        <v>0</v>
      </c>
      <c r="K75">
        <v>3</v>
      </c>
      <c r="L75" t="s">
        <v>92</v>
      </c>
      <c r="M75" t="s">
        <v>130</v>
      </c>
      <c r="P75" t="s">
        <v>206</v>
      </c>
      <c r="Q75">
        <v>28.16</v>
      </c>
      <c r="R75">
        <v>12.93</v>
      </c>
      <c r="V75" t="s">
        <v>132</v>
      </c>
      <c r="W75" t="s">
        <v>207</v>
      </c>
      <c r="X75">
        <v>43299.685416666667</v>
      </c>
      <c r="AB75">
        <v>43444.668749999997</v>
      </c>
      <c r="AC75" t="s">
        <v>93</v>
      </c>
      <c r="AD75" t="s">
        <v>134</v>
      </c>
      <c r="AE75" t="s">
        <v>135</v>
      </c>
      <c r="AF75" t="s">
        <v>136</v>
      </c>
      <c r="AG75" t="s">
        <v>155</v>
      </c>
      <c r="AH75" t="s">
        <v>168</v>
      </c>
      <c r="AI75" t="s">
        <v>156</v>
      </c>
      <c r="AJ75" t="s">
        <v>157</v>
      </c>
      <c r="AK75" t="s">
        <v>141</v>
      </c>
      <c r="AL75" t="s">
        <v>142</v>
      </c>
      <c r="AS75" t="s">
        <v>332</v>
      </c>
      <c r="AT75" t="s">
        <v>250</v>
      </c>
      <c r="AU75" t="s">
        <v>148</v>
      </c>
      <c r="AV75" t="s">
        <v>212</v>
      </c>
      <c r="AW75" t="s">
        <v>152</v>
      </c>
      <c r="AY75">
        <v>351</v>
      </c>
      <c r="AZ75" t="s">
        <v>852</v>
      </c>
      <c r="BA75">
        <v>2</v>
      </c>
      <c r="BB75" t="s">
        <v>844</v>
      </c>
      <c r="BC75" t="s">
        <v>798</v>
      </c>
      <c r="BF75" t="s">
        <v>845</v>
      </c>
      <c r="BG75">
        <v>50.21</v>
      </c>
      <c r="BH75">
        <v>17.38</v>
      </c>
      <c r="BL75">
        <v>181</v>
      </c>
      <c r="BM75" t="s">
        <v>846</v>
      </c>
      <c r="BN75">
        <v>43410.599768518521</v>
      </c>
      <c r="BR75">
        <v>43434.479178240741</v>
      </c>
      <c r="BS75" t="s">
        <v>764</v>
      </c>
      <c r="BU75" t="s">
        <v>766</v>
      </c>
      <c r="BV75" t="s">
        <v>767</v>
      </c>
      <c r="BW75" t="s">
        <v>768</v>
      </c>
      <c r="BX75" t="s">
        <v>769</v>
      </c>
      <c r="BY75" t="s">
        <v>2470</v>
      </c>
      <c r="BZ75" t="s">
        <v>770</v>
      </c>
      <c r="CA75" t="s">
        <v>771</v>
      </c>
      <c r="CB75" t="s">
        <v>2399</v>
      </c>
      <c r="CC75" t="s">
        <v>2400</v>
      </c>
      <c r="CD75" t="s">
        <v>2401</v>
      </c>
      <c r="CE75" t="s">
        <v>2402</v>
      </c>
      <c r="CF75" t="s">
        <v>2403</v>
      </c>
      <c r="CG75" t="s">
        <v>2404</v>
      </c>
      <c r="CH75" t="s">
        <v>2423</v>
      </c>
      <c r="CI75" t="s">
        <v>2424</v>
      </c>
      <c r="CJ75" t="s">
        <v>2988</v>
      </c>
      <c r="CK75" t="s">
        <v>2408</v>
      </c>
      <c r="CL75" t="s">
        <v>2982</v>
      </c>
      <c r="CY75">
        <v>4851</v>
      </c>
      <c r="CZ75" t="s">
        <v>1366</v>
      </c>
      <c r="DA75">
        <v>3</v>
      </c>
      <c r="DB75" t="s">
        <v>92</v>
      </c>
      <c r="DC75" t="s">
        <v>998</v>
      </c>
      <c r="DF75" t="s">
        <v>936</v>
      </c>
      <c r="DG75">
        <v>49.26</v>
      </c>
      <c r="DH75">
        <v>56.13</v>
      </c>
      <c r="DL75" t="s">
        <v>873</v>
      </c>
      <c r="DM75" t="s">
        <v>937</v>
      </c>
      <c r="DN75">
        <v>43291.618750000001</v>
      </c>
      <c r="DR75">
        <v>43410.708333333336</v>
      </c>
      <c r="DS75" t="s">
        <v>93</v>
      </c>
      <c r="DT75" t="s">
        <v>875</v>
      </c>
      <c r="DU75" t="s">
        <v>876</v>
      </c>
      <c r="DV75" t="s">
        <v>877</v>
      </c>
      <c r="DW75" t="s">
        <v>878</v>
      </c>
      <c r="DX75" t="s">
        <v>879</v>
      </c>
      <c r="DY75" t="s">
        <v>923</v>
      </c>
      <c r="DZ75" t="s">
        <v>881</v>
      </c>
      <c r="EA75" t="s">
        <v>882</v>
      </c>
      <c r="EB75" t="s">
        <v>924</v>
      </c>
      <c r="EI75" t="s">
        <v>1367</v>
      </c>
      <c r="EJ75" t="s">
        <v>435</v>
      </c>
      <c r="EK75" t="s">
        <v>888</v>
      </c>
      <c r="EL75" t="s">
        <v>150</v>
      </c>
      <c r="EM75" t="s">
        <v>1368</v>
      </c>
      <c r="EN75" t="s">
        <v>1369</v>
      </c>
      <c r="EO75" t="s">
        <v>1370</v>
      </c>
      <c r="EP75" t="s">
        <v>893</v>
      </c>
      <c r="EQ75" t="s">
        <v>894</v>
      </c>
      <c r="ER75" t="s">
        <v>1371</v>
      </c>
      <c r="ES75" t="s">
        <v>430</v>
      </c>
      <c r="ET75" t="s">
        <v>1039</v>
      </c>
      <c r="EU75" t="s">
        <v>1006</v>
      </c>
    </row>
    <row r="76" spans="9:154" x14ac:dyDescent="0.25">
      <c r="I76">
        <v>1085</v>
      </c>
      <c r="J76">
        <v>0</v>
      </c>
      <c r="K76">
        <v>3</v>
      </c>
      <c r="L76" t="s">
        <v>92</v>
      </c>
      <c r="M76" t="s">
        <v>130</v>
      </c>
      <c r="P76" t="s">
        <v>206</v>
      </c>
      <c r="Q76">
        <v>68.72</v>
      </c>
      <c r="R76">
        <v>72.58</v>
      </c>
      <c r="V76" t="s">
        <v>132</v>
      </c>
      <c r="W76" t="s">
        <v>207</v>
      </c>
      <c r="X76">
        <v>43299.685416666667</v>
      </c>
      <c r="AB76">
        <v>43444.668749999997</v>
      </c>
      <c r="AC76" t="s">
        <v>93</v>
      </c>
      <c r="AD76" t="s">
        <v>134</v>
      </c>
      <c r="AE76" t="s">
        <v>135</v>
      </c>
      <c r="AF76" t="s">
        <v>136</v>
      </c>
      <c r="AG76" t="s">
        <v>155</v>
      </c>
      <c r="AH76" t="s">
        <v>168</v>
      </c>
      <c r="AI76" t="s">
        <v>156</v>
      </c>
      <c r="AJ76" t="s">
        <v>157</v>
      </c>
      <c r="AK76" t="s">
        <v>141</v>
      </c>
      <c r="AL76" t="s">
        <v>142</v>
      </c>
      <c r="AS76" t="s">
        <v>333</v>
      </c>
      <c r="AT76" t="s">
        <v>248</v>
      </c>
      <c r="AU76" t="s">
        <v>148</v>
      </c>
      <c r="AV76" t="s">
        <v>212</v>
      </c>
      <c r="AW76" t="s">
        <v>152</v>
      </c>
      <c r="AY76">
        <v>350</v>
      </c>
      <c r="AZ76" t="s">
        <v>853</v>
      </c>
      <c r="BA76">
        <v>2</v>
      </c>
      <c r="BB76" t="s">
        <v>844</v>
      </c>
      <c r="BC76" t="s">
        <v>798</v>
      </c>
      <c r="BF76" t="s">
        <v>845</v>
      </c>
      <c r="BG76">
        <v>52.12</v>
      </c>
      <c r="BH76">
        <v>15.27</v>
      </c>
      <c r="BL76">
        <v>181</v>
      </c>
      <c r="BM76" t="s">
        <v>846</v>
      </c>
      <c r="BN76">
        <v>43410.599756944444</v>
      </c>
      <c r="BR76">
        <v>43434.479178240741</v>
      </c>
      <c r="BS76" t="s">
        <v>764</v>
      </c>
      <c r="BU76" t="s">
        <v>766</v>
      </c>
      <c r="BV76" t="s">
        <v>767</v>
      </c>
      <c r="BW76" t="s">
        <v>768</v>
      </c>
      <c r="BX76" t="s">
        <v>769</v>
      </c>
      <c r="BY76" t="s">
        <v>2470</v>
      </c>
      <c r="BZ76" t="s">
        <v>770</v>
      </c>
      <c r="CA76" t="s">
        <v>771</v>
      </c>
      <c r="CB76" t="s">
        <v>2399</v>
      </c>
      <c r="CC76" t="s">
        <v>2400</v>
      </c>
      <c r="CD76" t="s">
        <v>2401</v>
      </c>
      <c r="CE76" t="s">
        <v>2402</v>
      </c>
      <c r="CF76" t="s">
        <v>2403</v>
      </c>
      <c r="CG76" t="s">
        <v>2404</v>
      </c>
      <c r="CH76" t="s">
        <v>2423</v>
      </c>
      <c r="CI76" t="s">
        <v>2424</v>
      </c>
      <c r="CJ76" t="s">
        <v>2989</v>
      </c>
      <c r="CK76" t="s">
        <v>2408</v>
      </c>
      <c r="CL76" t="s">
        <v>2982</v>
      </c>
      <c r="CY76">
        <v>4784</v>
      </c>
      <c r="CZ76" t="s">
        <v>1372</v>
      </c>
      <c r="DA76">
        <v>3</v>
      </c>
      <c r="DB76" t="s">
        <v>92</v>
      </c>
      <c r="DC76" t="s">
        <v>998</v>
      </c>
      <c r="DF76" t="s">
        <v>872</v>
      </c>
      <c r="DG76">
        <v>85.01</v>
      </c>
      <c r="DH76">
        <v>59.05</v>
      </c>
      <c r="DL76" t="s">
        <v>873</v>
      </c>
      <c r="DM76" t="s">
        <v>874</v>
      </c>
      <c r="DN76">
        <v>43291.501388888886</v>
      </c>
      <c r="DR76">
        <v>43426.605555555558</v>
      </c>
      <c r="DS76" t="s">
        <v>93</v>
      </c>
      <c r="DT76" t="s">
        <v>875</v>
      </c>
      <c r="DU76" t="s">
        <v>876</v>
      </c>
      <c r="DV76" t="s">
        <v>877</v>
      </c>
      <c r="DW76" t="s">
        <v>878</v>
      </c>
      <c r="DX76" t="s">
        <v>922</v>
      </c>
      <c r="DY76" t="s">
        <v>923</v>
      </c>
      <c r="DZ76" t="s">
        <v>881</v>
      </c>
      <c r="EA76" t="s">
        <v>882</v>
      </c>
      <c r="EB76" t="s">
        <v>924</v>
      </c>
      <c r="EI76" t="s">
        <v>1373</v>
      </c>
      <c r="EJ76" t="s">
        <v>248</v>
      </c>
      <c r="EK76" t="s">
        <v>888</v>
      </c>
      <c r="EL76" t="s">
        <v>150</v>
      </c>
      <c r="EM76" t="s">
        <v>1374</v>
      </c>
      <c r="EN76" t="s">
        <v>1375</v>
      </c>
      <c r="EO76" t="s">
        <v>934</v>
      </c>
      <c r="EP76" t="s">
        <v>1376</v>
      </c>
      <c r="EQ76" t="s">
        <v>1377</v>
      </c>
      <c r="ER76" t="s">
        <v>1378</v>
      </c>
      <c r="ES76" t="s">
        <v>893</v>
      </c>
      <c r="ET76" t="s">
        <v>894</v>
      </c>
      <c r="EU76" t="s">
        <v>913</v>
      </c>
      <c r="EV76" t="s">
        <v>1006</v>
      </c>
    </row>
    <row r="77" spans="9:154" x14ac:dyDescent="0.25">
      <c r="I77">
        <v>1051</v>
      </c>
      <c r="J77">
        <v>0</v>
      </c>
      <c r="K77">
        <v>3</v>
      </c>
      <c r="L77" t="s">
        <v>92</v>
      </c>
      <c r="M77" t="s">
        <v>130</v>
      </c>
      <c r="P77" t="s">
        <v>206</v>
      </c>
      <c r="Q77">
        <v>32.65</v>
      </c>
      <c r="R77">
        <v>20.51</v>
      </c>
      <c r="V77" t="s">
        <v>132</v>
      </c>
      <c r="W77" t="s">
        <v>207</v>
      </c>
      <c r="X77">
        <v>43299.685416666667</v>
      </c>
      <c r="AB77">
        <v>43444.668749999997</v>
      </c>
      <c r="AC77" t="s">
        <v>93</v>
      </c>
      <c r="AD77" t="s">
        <v>134</v>
      </c>
      <c r="AE77" t="s">
        <v>135</v>
      </c>
      <c r="AF77" t="s">
        <v>136</v>
      </c>
      <c r="AG77" t="s">
        <v>155</v>
      </c>
      <c r="AH77" t="s">
        <v>168</v>
      </c>
      <c r="AI77" t="s">
        <v>156</v>
      </c>
      <c r="AJ77" t="s">
        <v>157</v>
      </c>
      <c r="AK77" t="s">
        <v>141</v>
      </c>
      <c r="AL77" t="s">
        <v>142</v>
      </c>
      <c r="AS77" t="s">
        <v>334</v>
      </c>
      <c r="AT77" t="s">
        <v>250</v>
      </c>
      <c r="AU77" t="s">
        <v>148</v>
      </c>
      <c r="AV77" t="s">
        <v>212</v>
      </c>
      <c r="AW77" t="s">
        <v>152</v>
      </c>
      <c r="AY77">
        <v>368</v>
      </c>
      <c r="AZ77" t="s">
        <v>854</v>
      </c>
      <c r="BA77">
        <v>2</v>
      </c>
      <c r="BB77" t="s">
        <v>844</v>
      </c>
      <c r="BC77" t="s">
        <v>798</v>
      </c>
      <c r="BF77" t="s">
        <v>845</v>
      </c>
      <c r="BG77">
        <v>55.53</v>
      </c>
      <c r="BH77">
        <v>30.13</v>
      </c>
      <c r="BL77">
        <v>181</v>
      </c>
      <c r="BM77" t="s">
        <v>846</v>
      </c>
      <c r="BN77">
        <v>43410.599861111114</v>
      </c>
      <c r="BR77">
        <v>43434.479178240741</v>
      </c>
      <c r="BS77" t="s">
        <v>764</v>
      </c>
      <c r="BU77" t="s">
        <v>766</v>
      </c>
      <c r="BV77" t="s">
        <v>767</v>
      </c>
      <c r="BW77" t="s">
        <v>768</v>
      </c>
      <c r="BX77" t="s">
        <v>769</v>
      </c>
      <c r="BY77" t="s">
        <v>2470</v>
      </c>
      <c r="BZ77" t="s">
        <v>770</v>
      </c>
      <c r="CA77" t="s">
        <v>771</v>
      </c>
      <c r="CB77" t="s">
        <v>2399</v>
      </c>
      <c r="CC77" t="s">
        <v>2400</v>
      </c>
      <c r="CD77" t="s">
        <v>2401</v>
      </c>
      <c r="CE77" t="s">
        <v>2402</v>
      </c>
      <c r="CF77" t="s">
        <v>2403</v>
      </c>
      <c r="CG77" t="s">
        <v>2404</v>
      </c>
      <c r="CH77" t="s">
        <v>2423</v>
      </c>
      <c r="CI77" t="s">
        <v>2460</v>
      </c>
      <c r="CJ77" t="s">
        <v>2990</v>
      </c>
      <c r="CK77" t="s">
        <v>2408</v>
      </c>
      <c r="CL77" t="s">
        <v>2982</v>
      </c>
      <c r="CY77">
        <v>5004</v>
      </c>
      <c r="CZ77" t="s">
        <v>1379</v>
      </c>
      <c r="DA77">
        <v>3</v>
      </c>
      <c r="DB77" t="s">
        <v>92</v>
      </c>
      <c r="DC77" t="s">
        <v>998</v>
      </c>
      <c r="DF77" t="s">
        <v>897</v>
      </c>
      <c r="DG77">
        <v>16.97</v>
      </c>
      <c r="DH77">
        <v>58.1</v>
      </c>
      <c r="DL77" t="s">
        <v>873</v>
      </c>
      <c r="DM77" t="s">
        <v>898</v>
      </c>
      <c r="DN77">
        <v>43315.366666666669</v>
      </c>
      <c r="DR77">
        <v>43426.706250000003</v>
      </c>
      <c r="DS77" t="s">
        <v>93</v>
      </c>
      <c r="DT77" t="s">
        <v>899</v>
      </c>
      <c r="DU77" t="s">
        <v>900</v>
      </c>
      <c r="DV77" t="s">
        <v>901</v>
      </c>
      <c r="DW77" t="s">
        <v>902</v>
      </c>
      <c r="DX77" t="s">
        <v>903</v>
      </c>
      <c r="DY77" t="s">
        <v>904</v>
      </c>
      <c r="DZ77" t="s">
        <v>905</v>
      </c>
      <c r="EA77" t="s">
        <v>906</v>
      </c>
      <c r="EB77" t="s">
        <v>907</v>
      </c>
      <c r="EI77" t="s">
        <v>1380</v>
      </c>
      <c r="EJ77" t="s">
        <v>248</v>
      </c>
      <c r="EK77" t="s">
        <v>888</v>
      </c>
      <c r="EL77" t="s">
        <v>150</v>
      </c>
      <c r="EM77" t="s">
        <v>1381</v>
      </c>
      <c r="EN77" t="s">
        <v>1382</v>
      </c>
      <c r="EO77" t="s">
        <v>1383</v>
      </c>
      <c r="EP77" t="s">
        <v>1384</v>
      </c>
      <c r="EQ77" t="s">
        <v>893</v>
      </c>
      <c r="ER77" t="s">
        <v>894</v>
      </c>
      <c r="ES77" t="s">
        <v>920</v>
      </c>
      <c r="ET77" t="s">
        <v>1006</v>
      </c>
    </row>
    <row r="78" spans="9:154" x14ac:dyDescent="0.25">
      <c r="I78">
        <v>1078</v>
      </c>
      <c r="J78">
        <v>0</v>
      </c>
      <c r="K78">
        <v>3</v>
      </c>
      <c r="L78" t="s">
        <v>92</v>
      </c>
      <c r="M78" t="s">
        <v>130</v>
      </c>
      <c r="P78" t="s">
        <v>206</v>
      </c>
      <c r="Q78">
        <v>42.68</v>
      </c>
      <c r="R78">
        <v>33.19</v>
      </c>
      <c r="V78" t="s">
        <v>132</v>
      </c>
      <c r="W78" t="s">
        <v>207</v>
      </c>
      <c r="X78">
        <v>43299.685416666667</v>
      </c>
      <c r="AB78">
        <v>43444.668749999997</v>
      </c>
      <c r="AC78" t="s">
        <v>93</v>
      </c>
      <c r="AD78" t="s">
        <v>134</v>
      </c>
      <c r="AE78" t="s">
        <v>135</v>
      </c>
      <c r="AF78" t="s">
        <v>136</v>
      </c>
      <c r="AG78" t="s">
        <v>155</v>
      </c>
      <c r="AH78" t="s">
        <v>168</v>
      </c>
      <c r="AI78" t="s">
        <v>156</v>
      </c>
      <c r="AJ78" t="s">
        <v>157</v>
      </c>
      <c r="AK78" t="s">
        <v>141</v>
      </c>
      <c r="AL78" t="s">
        <v>142</v>
      </c>
      <c r="AS78" t="s">
        <v>335</v>
      </c>
      <c r="AT78" t="s">
        <v>250</v>
      </c>
      <c r="AU78" t="s">
        <v>148</v>
      </c>
      <c r="AV78" t="s">
        <v>212</v>
      </c>
      <c r="AW78" t="s">
        <v>152</v>
      </c>
      <c r="AY78">
        <v>355</v>
      </c>
      <c r="AZ78" t="s">
        <v>855</v>
      </c>
      <c r="BA78">
        <v>2</v>
      </c>
      <c r="BB78" t="s">
        <v>844</v>
      </c>
      <c r="BC78" t="s">
        <v>798</v>
      </c>
      <c r="BF78" t="s">
        <v>845</v>
      </c>
      <c r="BG78">
        <v>38.56</v>
      </c>
      <c r="BH78">
        <v>35.6</v>
      </c>
      <c r="BL78">
        <v>181</v>
      </c>
      <c r="BM78" t="s">
        <v>846</v>
      </c>
      <c r="BN78">
        <v>43410.599791666667</v>
      </c>
      <c r="BR78">
        <v>43434.479178240741</v>
      </c>
      <c r="BS78" t="s">
        <v>764</v>
      </c>
      <c r="BU78" t="s">
        <v>766</v>
      </c>
      <c r="BV78" t="s">
        <v>767</v>
      </c>
      <c r="BW78" t="s">
        <v>768</v>
      </c>
      <c r="BX78" t="s">
        <v>769</v>
      </c>
      <c r="BY78" t="s">
        <v>2470</v>
      </c>
      <c r="BZ78" t="s">
        <v>770</v>
      </c>
      <c r="CA78" t="s">
        <v>771</v>
      </c>
      <c r="CB78" t="s">
        <v>2399</v>
      </c>
      <c r="CC78" t="s">
        <v>2400</v>
      </c>
      <c r="CD78" t="s">
        <v>2401</v>
      </c>
      <c r="CE78" t="s">
        <v>2402</v>
      </c>
      <c r="CF78" t="s">
        <v>2403</v>
      </c>
      <c r="CG78" t="s">
        <v>2404</v>
      </c>
      <c r="CH78" t="s">
        <v>2423</v>
      </c>
      <c r="CI78" t="s">
        <v>2450</v>
      </c>
      <c r="CJ78" t="s">
        <v>2991</v>
      </c>
      <c r="CK78" t="s">
        <v>2408</v>
      </c>
      <c r="CL78" t="s">
        <v>2982</v>
      </c>
      <c r="CY78">
        <v>4814</v>
      </c>
      <c r="CZ78" t="s">
        <v>1385</v>
      </c>
      <c r="DA78">
        <v>3</v>
      </c>
      <c r="DB78" t="s">
        <v>92</v>
      </c>
      <c r="DC78" t="s">
        <v>998</v>
      </c>
      <c r="DF78" t="s">
        <v>872</v>
      </c>
      <c r="DG78">
        <v>44.04</v>
      </c>
      <c r="DH78">
        <v>58.57</v>
      </c>
      <c r="DL78" t="s">
        <v>873</v>
      </c>
      <c r="DM78" t="s">
        <v>874</v>
      </c>
      <c r="DN78">
        <v>43291.501388888886</v>
      </c>
      <c r="DR78">
        <v>43410.70416666667</v>
      </c>
      <c r="DS78" t="s">
        <v>93</v>
      </c>
      <c r="DT78" t="s">
        <v>875</v>
      </c>
      <c r="DU78" t="s">
        <v>876</v>
      </c>
      <c r="DV78" t="s">
        <v>877</v>
      </c>
      <c r="DW78" t="s">
        <v>878</v>
      </c>
      <c r="DX78" t="s">
        <v>879</v>
      </c>
      <c r="DY78" t="s">
        <v>923</v>
      </c>
      <c r="DZ78" t="s">
        <v>881</v>
      </c>
      <c r="EA78" t="s">
        <v>882</v>
      </c>
      <c r="EB78" t="s">
        <v>924</v>
      </c>
      <c r="EI78" t="s">
        <v>1386</v>
      </c>
      <c r="EJ78" t="s">
        <v>435</v>
      </c>
      <c r="EK78" t="s">
        <v>888</v>
      </c>
      <c r="EL78" t="s">
        <v>150</v>
      </c>
      <c r="EM78" t="s">
        <v>1387</v>
      </c>
      <c r="EN78" t="s">
        <v>1388</v>
      </c>
      <c r="EO78" t="s">
        <v>1389</v>
      </c>
      <c r="EP78" t="s">
        <v>1390</v>
      </c>
      <c r="EQ78" t="s">
        <v>893</v>
      </c>
      <c r="ER78" t="s">
        <v>894</v>
      </c>
      <c r="ES78" t="s">
        <v>430</v>
      </c>
      <c r="ET78" t="s">
        <v>1039</v>
      </c>
      <c r="EU78" t="s">
        <v>1006</v>
      </c>
    </row>
    <row r="79" spans="9:154" x14ac:dyDescent="0.25">
      <c r="I79">
        <v>1028</v>
      </c>
      <c r="J79" t="s">
        <v>336</v>
      </c>
      <c r="K79">
        <v>3</v>
      </c>
      <c r="L79" t="s">
        <v>92</v>
      </c>
      <c r="M79" t="s">
        <v>130</v>
      </c>
      <c r="P79" t="s">
        <v>206</v>
      </c>
      <c r="Q79">
        <v>78.790000000000006</v>
      </c>
      <c r="R79">
        <v>87.61</v>
      </c>
      <c r="V79" t="s">
        <v>132</v>
      </c>
      <c r="W79" t="s">
        <v>207</v>
      </c>
      <c r="X79">
        <v>43299.685416666667</v>
      </c>
      <c r="AB79">
        <v>43444.668749999997</v>
      </c>
      <c r="AC79" t="s">
        <v>93</v>
      </c>
      <c r="AD79" t="s">
        <v>134</v>
      </c>
      <c r="AE79" t="s">
        <v>135</v>
      </c>
      <c r="AF79" t="s">
        <v>136</v>
      </c>
      <c r="AG79" t="s">
        <v>155</v>
      </c>
      <c r="AH79" t="s">
        <v>138</v>
      </c>
      <c r="AI79" t="s">
        <v>156</v>
      </c>
      <c r="AJ79" t="s">
        <v>157</v>
      </c>
      <c r="AK79" t="s">
        <v>141</v>
      </c>
      <c r="AL79" t="s">
        <v>142</v>
      </c>
      <c r="AS79" t="s">
        <v>337</v>
      </c>
      <c r="AT79" t="s">
        <v>259</v>
      </c>
      <c r="AU79" t="s">
        <v>338</v>
      </c>
      <c r="AV79" t="s">
        <v>248</v>
      </c>
      <c r="AW79" t="s">
        <v>148</v>
      </c>
      <c r="AY79">
        <v>360</v>
      </c>
      <c r="AZ79" t="s">
        <v>856</v>
      </c>
      <c r="BA79">
        <v>2</v>
      </c>
      <c r="BB79" t="s">
        <v>844</v>
      </c>
      <c r="BC79" t="s">
        <v>798</v>
      </c>
      <c r="BF79" t="s">
        <v>845</v>
      </c>
      <c r="BG79">
        <v>44.47</v>
      </c>
      <c r="BH79">
        <v>26.46</v>
      </c>
      <c r="BL79">
        <v>181</v>
      </c>
      <c r="BM79" t="s">
        <v>846</v>
      </c>
      <c r="BN79">
        <v>43410.599814814814</v>
      </c>
      <c r="BR79">
        <v>43434.479178240741</v>
      </c>
      <c r="BS79" t="s">
        <v>764</v>
      </c>
      <c r="BU79" t="s">
        <v>766</v>
      </c>
      <c r="BV79" t="s">
        <v>767</v>
      </c>
      <c r="BW79" t="s">
        <v>768</v>
      </c>
      <c r="BX79" t="s">
        <v>769</v>
      </c>
      <c r="BY79" t="s">
        <v>2470</v>
      </c>
      <c r="BZ79" t="s">
        <v>770</v>
      </c>
      <c r="CA79" t="s">
        <v>771</v>
      </c>
      <c r="CB79" t="s">
        <v>2399</v>
      </c>
      <c r="CC79" t="s">
        <v>2400</v>
      </c>
      <c r="CD79" t="s">
        <v>2401</v>
      </c>
      <c r="CE79" t="s">
        <v>2402</v>
      </c>
      <c r="CF79" t="s">
        <v>2403</v>
      </c>
      <c r="CG79" t="s">
        <v>2404</v>
      </c>
      <c r="CH79" t="s">
        <v>2423</v>
      </c>
      <c r="CI79" t="s">
        <v>2450</v>
      </c>
      <c r="CJ79" t="s">
        <v>2992</v>
      </c>
      <c r="CK79" t="s">
        <v>2408</v>
      </c>
      <c r="CL79" t="s">
        <v>2982</v>
      </c>
      <c r="CY79">
        <v>4778</v>
      </c>
      <c r="CZ79" t="s">
        <v>1391</v>
      </c>
      <c r="DA79">
        <v>3</v>
      </c>
      <c r="DB79" t="s">
        <v>92</v>
      </c>
      <c r="DC79" t="s">
        <v>998</v>
      </c>
      <c r="DF79" t="s">
        <v>872</v>
      </c>
      <c r="DG79">
        <v>73.89</v>
      </c>
      <c r="DH79">
        <v>63.1</v>
      </c>
      <c r="DL79" t="s">
        <v>873</v>
      </c>
      <c r="DM79" t="s">
        <v>874</v>
      </c>
      <c r="DN79">
        <v>43291.501388888886</v>
      </c>
      <c r="DR79">
        <v>43426.604861111111</v>
      </c>
      <c r="DS79" t="s">
        <v>93</v>
      </c>
      <c r="DT79" t="s">
        <v>875</v>
      </c>
      <c r="DU79" t="s">
        <v>876</v>
      </c>
      <c r="DV79" t="s">
        <v>877</v>
      </c>
      <c r="DW79" t="s">
        <v>878</v>
      </c>
      <c r="DX79" t="s">
        <v>922</v>
      </c>
      <c r="DY79" t="s">
        <v>923</v>
      </c>
      <c r="DZ79" t="s">
        <v>881</v>
      </c>
      <c r="EA79" t="s">
        <v>882</v>
      </c>
      <c r="EB79" t="s">
        <v>1392</v>
      </c>
      <c r="EI79" t="s">
        <v>1393</v>
      </c>
      <c r="EJ79" t="s">
        <v>248</v>
      </c>
      <c r="EK79" t="s">
        <v>888</v>
      </c>
      <c r="EL79" t="s">
        <v>150</v>
      </c>
      <c r="EM79" t="s">
        <v>1394</v>
      </c>
      <c r="EN79" t="s">
        <v>1395</v>
      </c>
      <c r="EO79" t="s">
        <v>1396</v>
      </c>
      <c r="EP79" t="s">
        <v>1397</v>
      </c>
      <c r="EQ79" t="s">
        <v>893</v>
      </c>
      <c r="ER79" t="s">
        <v>894</v>
      </c>
      <c r="ES79" t="s">
        <v>913</v>
      </c>
      <c r="ET79" t="s">
        <v>1006</v>
      </c>
    </row>
    <row r="80" spans="9:154" x14ac:dyDescent="0.25">
      <c r="I80">
        <v>1667</v>
      </c>
      <c r="J80" t="s">
        <v>339</v>
      </c>
      <c r="K80">
        <v>3</v>
      </c>
      <c r="L80" t="s">
        <v>92</v>
      </c>
      <c r="M80" t="s">
        <v>130</v>
      </c>
      <c r="P80" t="s">
        <v>131</v>
      </c>
      <c r="Q80">
        <v>45.51</v>
      </c>
      <c r="R80">
        <v>81.36</v>
      </c>
      <c r="V80" t="s">
        <v>132</v>
      </c>
      <c r="W80" t="s">
        <v>133</v>
      </c>
      <c r="X80">
        <v>43361.488888888889</v>
      </c>
      <c r="AB80">
        <v>43444.668749999997</v>
      </c>
      <c r="AS80" t="s">
        <v>340</v>
      </c>
      <c r="AT80" t="s">
        <v>341</v>
      </c>
      <c r="AU80" t="s">
        <v>342</v>
      </c>
      <c r="AV80" t="s">
        <v>343</v>
      </c>
      <c r="AW80" t="s">
        <v>344</v>
      </c>
      <c r="AY80">
        <v>358</v>
      </c>
      <c r="AZ80" t="s">
        <v>857</v>
      </c>
      <c r="BA80">
        <v>2</v>
      </c>
      <c r="BB80" t="s">
        <v>844</v>
      </c>
      <c r="BC80" t="s">
        <v>798</v>
      </c>
      <c r="BF80" t="s">
        <v>845</v>
      </c>
      <c r="BG80">
        <v>39.85</v>
      </c>
      <c r="BH80">
        <v>25.26</v>
      </c>
      <c r="BL80">
        <v>181</v>
      </c>
      <c r="BM80" t="s">
        <v>846</v>
      </c>
      <c r="BN80">
        <v>43410.599803240744</v>
      </c>
      <c r="BR80">
        <v>43434.479178240741</v>
      </c>
      <c r="BS80" t="s">
        <v>764</v>
      </c>
      <c r="BU80" t="s">
        <v>766</v>
      </c>
      <c r="BV80" t="s">
        <v>767</v>
      </c>
      <c r="BW80" t="s">
        <v>768</v>
      </c>
      <c r="BX80" t="s">
        <v>769</v>
      </c>
      <c r="BY80" t="s">
        <v>2470</v>
      </c>
      <c r="BZ80" t="s">
        <v>770</v>
      </c>
      <c r="CA80" t="s">
        <v>771</v>
      </c>
      <c r="CB80" t="s">
        <v>2399</v>
      </c>
      <c r="CC80" t="s">
        <v>2400</v>
      </c>
      <c r="CD80" t="s">
        <v>2401</v>
      </c>
      <c r="CE80" t="s">
        <v>2402</v>
      </c>
      <c r="CF80" t="s">
        <v>2403</v>
      </c>
      <c r="CG80" t="s">
        <v>2404</v>
      </c>
      <c r="CH80" t="s">
        <v>2423</v>
      </c>
      <c r="CI80" t="s">
        <v>2424</v>
      </c>
      <c r="CJ80" t="s">
        <v>2993</v>
      </c>
      <c r="CK80" t="s">
        <v>2408</v>
      </c>
      <c r="CL80" t="s">
        <v>2982</v>
      </c>
      <c r="CY80">
        <v>4764</v>
      </c>
      <c r="CZ80" t="s">
        <v>1398</v>
      </c>
      <c r="DA80">
        <v>3</v>
      </c>
      <c r="DB80" t="s">
        <v>92</v>
      </c>
      <c r="DC80" t="s">
        <v>998</v>
      </c>
      <c r="DF80" t="s">
        <v>872</v>
      </c>
      <c r="DG80">
        <v>55.79</v>
      </c>
      <c r="DH80">
        <v>72.98</v>
      </c>
      <c r="DL80" t="s">
        <v>873</v>
      </c>
      <c r="DM80" t="s">
        <v>874</v>
      </c>
      <c r="DN80">
        <v>43291.501388888886</v>
      </c>
      <c r="DR80">
        <v>43426.601388888892</v>
      </c>
      <c r="DS80" t="s">
        <v>93</v>
      </c>
      <c r="DT80" t="s">
        <v>875</v>
      </c>
      <c r="DU80" t="s">
        <v>876</v>
      </c>
      <c r="DV80" t="s">
        <v>877</v>
      </c>
      <c r="DW80" t="s">
        <v>878</v>
      </c>
      <c r="DX80" t="s">
        <v>922</v>
      </c>
      <c r="DY80" t="s">
        <v>923</v>
      </c>
      <c r="DZ80" t="s">
        <v>881</v>
      </c>
      <c r="EA80" t="s">
        <v>882</v>
      </c>
      <c r="EB80" t="s">
        <v>924</v>
      </c>
      <c r="EI80" t="s">
        <v>1399</v>
      </c>
      <c r="EJ80" t="s">
        <v>248</v>
      </c>
      <c r="EK80" t="s">
        <v>888</v>
      </c>
      <c r="EL80" t="s">
        <v>150</v>
      </c>
      <c r="EM80" t="s">
        <v>1400</v>
      </c>
      <c r="EN80" t="s">
        <v>1401</v>
      </c>
      <c r="EO80" t="s">
        <v>1402</v>
      </c>
      <c r="EP80" t="s">
        <v>1403</v>
      </c>
      <c r="EQ80" t="s">
        <v>893</v>
      </c>
      <c r="ER80" t="s">
        <v>894</v>
      </c>
      <c r="ES80" t="s">
        <v>913</v>
      </c>
      <c r="ET80" t="s">
        <v>1006</v>
      </c>
    </row>
    <row r="81" spans="9:154" x14ac:dyDescent="0.25">
      <c r="I81">
        <v>1036</v>
      </c>
      <c r="J81" t="s">
        <v>348</v>
      </c>
      <c r="K81">
        <v>3</v>
      </c>
      <c r="L81" t="s">
        <v>92</v>
      </c>
      <c r="M81" t="s">
        <v>130</v>
      </c>
      <c r="P81" t="s">
        <v>206</v>
      </c>
      <c r="Q81">
        <v>76.16</v>
      </c>
      <c r="R81">
        <v>79.8</v>
      </c>
      <c r="V81" t="s">
        <v>132</v>
      </c>
      <c r="W81" t="s">
        <v>207</v>
      </c>
      <c r="X81">
        <v>43299.685416666667</v>
      </c>
      <c r="AB81">
        <v>43444.668749999997</v>
      </c>
      <c r="AC81" t="s">
        <v>93</v>
      </c>
      <c r="AD81" t="s">
        <v>134</v>
      </c>
      <c r="AE81" t="s">
        <v>135</v>
      </c>
      <c r="AF81" t="s">
        <v>136</v>
      </c>
      <c r="AG81" t="s">
        <v>155</v>
      </c>
      <c r="AH81" t="s">
        <v>138</v>
      </c>
      <c r="AI81" t="s">
        <v>156</v>
      </c>
      <c r="AJ81" t="s">
        <v>157</v>
      </c>
      <c r="AK81" t="s">
        <v>141</v>
      </c>
      <c r="AL81" t="s">
        <v>142</v>
      </c>
      <c r="AS81" t="s">
        <v>349</v>
      </c>
      <c r="AT81" t="s">
        <v>259</v>
      </c>
      <c r="AU81" t="s">
        <v>350</v>
      </c>
      <c r="AV81" t="s">
        <v>248</v>
      </c>
      <c r="AW81" t="s">
        <v>148</v>
      </c>
      <c r="AY81">
        <v>363</v>
      </c>
      <c r="AZ81" t="s">
        <v>858</v>
      </c>
      <c r="BA81">
        <v>2</v>
      </c>
      <c r="BB81" t="s">
        <v>844</v>
      </c>
      <c r="BC81" t="s">
        <v>798</v>
      </c>
      <c r="BF81" t="s">
        <v>845</v>
      </c>
      <c r="BG81">
        <v>48</v>
      </c>
      <c r="BH81">
        <v>19.96</v>
      </c>
      <c r="BL81">
        <v>181</v>
      </c>
      <c r="BM81" t="s">
        <v>846</v>
      </c>
      <c r="BN81">
        <v>43410.59983796296</v>
      </c>
      <c r="BR81">
        <v>43434.479178240741</v>
      </c>
      <c r="BS81" t="s">
        <v>764</v>
      </c>
      <c r="BU81" t="s">
        <v>766</v>
      </c>
      <c r="BV81" t="s">
        <v>767</v>
      </c>
      <c r="BW81" t="s">
        <v>768</v>
      </c>
      <c r="BX81" t="s">
        <v>769</v>
      </c>
      <c r="BY81" t="s">
        <v>2470</v>
      </c>
      <c r="BZ81" t="s">
        <v>770</v>
      </c>
      <c r="CA81" t="s">
        <v>771</v>
      </c>
      <c r="CB81" t="s">
        <v>2399</v>
      </c>
      <c r="CC81" t="s">
        <v>2400</v>
      </c>
      <c r="CD81" t="s">
        <v>2401</v>
      </c>
      <c r="CE81" t="s">
        <v>2402</v>
      </c>
      <c r="CF81" t="s">
        <v>2403</v>
      </c>
      <c r="CG81" t="s">
        <v>2404</v>
      </c>
      <c r="CH81" t="s">
        <v>2423</v>
      </c>
      <c r="CI81" t="s">
        <v>2424</v>
      </c>
      <c r="CJ81" t="s">
        <v>2994</v>
      </c>
      <c r="CK81" t="s">
        <v>2408</v>
      </c>
      <c r="CL81" t="s">
        <v>2982</v>
      </c>
      <c r="CY81">
        <v>4995</v>
      </c>
      <c r="CZ81" t="s">
        <v>1404</v>
      </c>
      <c r="DA81">
        <v>3</v>
      </c>
      <c r="DB81" t="s">
        <v>92</v>
      </c>
      <c r="DC81" t="s">
        <v>998</v>
      </c>
      <c r="DF81" t="s">
        <v>897</v>
      </c>
      <c r="DG81">
        <v>4.51</v>
      </c>
      <c r="DH81">
        <v>62.2</v>
      </c>
      <c r="DL81" t="s">
        <v>873</v>
      </c>
      <c r="DM81" t="s">
        <v>898</v>
      </c>
      <c r="DN81">
        <v>43315.366666666669</v>
      </c>
      <c r="DR81">
        <v>43426.70416666667</v>
      </c>
      <c r="DS81" t="s">
        <v>93</v>
      </c>
      <c r="DT81" t="s">
        <v>899</v>
      </c>
      <c r="DU81" t="s">
        <v>900</v>
      </c>
      <c r="DV81" t="s">
        <v>901</v>
      </c>
      <c r="DW81" t="s">
        <v>902</v>
      </c>
      <c r="DX81" t="s">
        <v>903</v>
      </c>
      <c r="DY81" t="s">
        <v>904</v>
      </c>
      <c r="DZ81" t="s">
        <v>905</v>
      </c>
      <c r="EA81" t="s">
        <v>906</v>
      </c>
      <c r="EB81" t="s">
        <v>907</v>
      </c>
      <c r="EI81" t="s">
        <v>1405</v>
      </c>
      <c r="EJ81" t="s">
        <v>259</v>
      </c>
      <c r="EK81" t="s">
        <v>1406</v>
      </c>
      <c r="EL81" t="s">
        <v>1407</v>
      </c>
      <c r="EM81" t="s">
        <v>248</v>
      </c>
      <c r="EN81" t="s">
        <v>888</v>
      </c>
      <c r="EO81" t="s">
        <v>150</v>
      </c>
      <c r="EP81" t="s">
        <v>1408</v>
      </c>
      <c r="EQ81" t="s">
        <v>1409</v>
      </c>
      <c r="ER81" t="s">
        <v>1410</v>
      </c>
      <c r="ES81" t="s">
        <v>1411</v>
      </c>
      <c r="ET81" t="s">
        <v>893</v>
      </c>
      <c r="EU81" t="s">
        <v>894</v>
      </c>
      <c r="EV81" t="s">
        <v>920</v>
      </c>
      <c r="EW81" t="s">
        <v>1006</v>
      </c>
    </row>
    <row r="82" spans="9:154" x14ac:dyDescent="0.25">
      <c r="I82">
        <v>1073</v>
      </c>
      <c r="J82">
        <v>0</v>
      </c>
      <c r="K82">
        <v>3</v>
      </c>
      <c r="L82" t="s">
        <v>92</v>
      </c>
      <c r="M82" t="s">
        <v>130</v>
      </c>
      <c r="P82" t="s">
        <v>206</v>
      </c>
      <c r="Q82">
        <v>71.84</v>
      </c>
      <c r="R82">
        <v>76.790000000000006</v>
      </c>
      <c r="V82" t="s">
        <v>132</v>
      </c>
      <c r="W82" t="s">
        <v>207</v>
      </c>
      <c r="X82">
        <v>43299.685416666667</v>
      </c>
      <c r="AB82">
        <v>43444.668749999997</v>
      </c>
      <c r="AC82" t="s">
        <v>93</v>
      </c>
      <c r="AD82" t="s">
        <v>134</v>
      </c>
      <c r="AE82" t="s">
        <v>135</v>
      </c>
      <c r="AF82" t="s">
        <v>136</v>
      </c>
      <c r="AG82" t="s">
        <v>155</v>
      </c>
      <c r="AH82" t="s">
        <v>168</v>
      </c>
      <c r="AI82" t="s">
        <v>156</v>
      </c>
      <c r="AJ82" t="s">
        <v>157</v>
      </c>
      <c r="AK82" t="s">
        <v>141</v>
      </c>
      <c r="AL82" t="s">
        <v>142</v>
      </c>
      <c r="AS82" t="s">
        <v>351</v>
      </c>
      <c r="AT82" t="s">
        <v>248</v>
      </c>
      <c r="AU82" t="s">
        <v>148</v>
      </c>
      <c r="AV82" t="s">
        <v>212</v>
      </c>
      <c r="AW82" t="s">
        <v>152</v>
      </c>
      <c r="AY82">
        <v>316</v>
      </c>
      <c r="AZ82" t="s">
        <v>859</v>
      </c>
      <c r="BA82">
        <v>2</v>
      </c>
      <c r="BB82" t="s">
        <v>844</v>
      </c>
      <c r="BC82" t="s">
        <v>798</v>
      </c>
      <c r="BF82" t="s">
        <v>762</v>
      </c>
      <c r="BG82">
        <v>21.29</v>
      </c>
      <c r="BH82">
        <v>80.2</v>
      </c>
      <c r="BL82">
        <v>181</v>
      </c>
      <c r="BM82" t="s">
        <v>763</v>
      </c>
      <c r="BN82">
        <v>43410.567141203705</v>
      </c>
      <c r="BR82">
        <v>43445.707175925927</v>
      </c>
      <c r="BS82" t="s">
        <v>764</v>
      </c>
      <c r="BU82" t="s">
        <v>766</v>
      </c>
      <c r="BV82" t="s">
        <v>767</v>
      </c>
      <c r="BW82" t="s">
        <v>768</v>
      </c>
      <c r="BX82" t="s">
        <v>769</v>
      </c>
      <c r="BY82" t="s">
        <v>2470</v>
      </c>
      <c r="BZ82" t="s">
        <v>770</v>
      </c>
      <c r="CA82" t="s">
        <v>771</v>
      </c>
      <c r="CB82" t="s">
        <v>2399</v>
      </c>
      <c r="CC82" t="s">
        <v>2400</v>
      </c>
      <c r="CD82" t="s">
        <v>2401</v>
      </c>
      <c r="CE82" t="s">
        <v>2402</v>
      </c>
      <c r="CF82" t="s">
        <v>2403</v>
      </c>
      <c r="CG82" t="s">
        <v>2404</v>
      </c>
      <c r="CH82" t="s">
        <v>2423</v>
      </c>
      <c r="CI82" t="s">
        <v>2995</v>
      </c>
      <c r="CJ82" t="s">
        <v>2996</v>
      </c>
      <c r="CK82" t="s">
        <v>2997</v>
      </c>
      <c r="CL82" t="s">
        <v>2671</v>
      </c>
      <c r="CM82" t="s">
        <v>2982</v>
      </c>
      <c r="CN82" t="s">
        <v>2408</v>
      </c>
      <c r="CO82" t="s">
        <v>2982</v>
      </c>
      <c r="CY82">
        <v>4765</v>
      </c>
      <c r="CZ82" t="s">
        <v>1412</v>
      </c>
      <c r="DA82">
        <v>3</v>
      </c>
      <c r="DB82" t="s">
        <v>92</v>
      </c>
      <c r="DC82" t="s">
        <v>998</v>
      </c>
      <c r="DF82" t="s">
        <v>872</v>
      </c>
      <c r="DG82">
        <v>56.88</v>
      </c>
      <c r="DH82">
        <v>72.2</v>
      </c>
      <c r="DL82" t="s">
        <v>873</v>
      </c>
      <c r="DM82" t="s">
        <v>874</v>
      </c>
      <c r="DN82">
        <v>43291.501388888886</v>
      </c>
      <c r="DR82">
        <v>43426.601388888892</v>
      </c>
      <c r="DS82" t="s">
        <v>93</v>
      </c>
      <c r="DT82" t="s">
        <v>875</v>
      </c>
      <c r="DU82" t="s">
        <v>876</v>
      </c>
      <c r="DV82" t="s">
        <v>877</v>
      </c>
      <c r="DW82" t="s">
        <v>878</v>
      </c>
      <c r="DX82" t="s">
        <v>922</v>
      </c>
      <c r="DY82" t="s">
        <v>923</v>
      </c>
      <c r="DZ82" t="s">
        <v>881</v>
      </c>
      <c r="EA82" t="s">
        <v>882</v>
      </c>
      <c r="EB82" t="s">
        <v>924</v>
      </c>
      <c r="EI82" t="s">
        <v>1413</v>
      </c>
      <c r="EJ82" t="s">
        <v>248</v>
      </c>
      <c r="EK82" t="s">
        <v>888</v>
      </c>
      <c r="EL82" t="s">
        <v>150</v>
      </c>
      <c r="EM82" t="s">
        <v>1414</v>
      </c>
      <c r="EN82" t="s">
        <v>1415</v>
      </c>
      <c r="EO82" t="s">
        <v>934</v>
      </c>
      <c r="EP82" t="s">
        <v>1416</v>
      </c>
      <c r="EQ82" t="s">
        <v>1417</v>
      </c>
      <c r="ER82" t="s">
        <v>1418</v>
      </c>
      <c r="ES82" t="s">
        <v>893</v>
      </c>
      <c r="ET82" t="s">
        <v>894</v>
      </c>
      <c r="EU82" t="s">
        <v>913</v>
      </c>
      <c r="EV82" t="s">
        <v>1006</v>
      </c>
    </row>
    <row r="83" spans="9:154" x14ac:dyDescent="0.25">
      <c r="I83">
        <v>1017</v>
      </c>
      <c r="J83">
        <v>0</v>
      </c>
      <c r="K83">
        <v>3</v>
      </c>
      <c r="L83" t="s">
        <v>92</v>
      </c>
      <c r="M83" t="s">
        <v>130</v>
      </c>
      <c r="P83" t="s">
        <v>188</v>
      </c>
      <c r="Q83">
        <v>22.42</v>
      </c>
      <c r="R83">
        <v>72.58</v>
      </c>
      <c r="V83" t="s">
        <v>132</v>
      </c>
      <c r="W83" t="s">
        <v>189</v>
      </c>
      <c r="X83">
        <v>43299.681250000001</v>
      </c>
      <c r="AB83">
        <v>43444.668749999997</v>
      </c>
      <c r="AC83" t="s">
        <v>93</v>
      </c>
      <c r="AD83" t="s">
        <v>134</v>
      </c>
      <c r="AE83" t="s">
        <v>135</v>
      </c>
      <c r="AF83" t="s">
        <v>136</v>
      </c>
      <c r="AG83" t="s">
        <v>155</v>
      </c>
      <c r="AH83" t="s">
        <v>138</v>
      </c>
      <c r="AI83" t="s">
        <v>156</v>
      </c>
      <c r="AJ83" t="s">
        <v>157</v>
      </c>
      <c r="AK83" t="s">
        <v>141</v>
      </c>
      <c r="AL83" t="s">
        <v>142</v>
      </c>
      <c r="AS83" t="s">
        <v>352</v>
      </c>
      <c r="AT83" t="s">
        <v>199</v>
      </c>
      <c r="AU83" t="s">
        <v>353</v>
      </c>
      <c r="AV83" t="s">
        <v>248</v>
      </c>
      <c r="AW83" t="s">
        <v>148</v>
      </c>
      <c r="AY83">
        <v>369</v>
      </c>
      <c r="AZ83" t="s">
        <v>860</v>
      </c>
      <c r="BA83">
        <v>2</v>
      </c>
      <c r="BB83" t="s">
        <v>844</v>
      </c>
      <c r="BC83" t="s">
        <v>798</v>
      </c>
      <c r="BF83" t="s">
        <v>845</v>
      </c>
      <c r="BG83">
        <v>75.17</v>
      </c>
      <c r="BH83">
        <v>85.63</v>
      </c>
      <c r="BL83">
        <v>181</v>
      </c>
      <c r="BM83" t="s">
        <v>846</v>
      </c>
      <c r="BN83">
        <v>43410.599872685183</v>
      </c>
      <c r="BR83">
        <v>43434.479178240741</v>
      </c>
      <c r="BS83" t="s">
        <v>764</v>
      </c>
      <c r="BU83" t="s">
        <v>766</v>
      </c>
      <c r="BV83" t="s">
        <v>767</v>
      </c>
      <c r="BW83" t="s">
        <v>768</v>
      </c>
      <c r="BX83" t="s">
        <v>769</v>
      </c>
      <c r="BY83" t="s">
        <v>2470</v>
      </c>
      <c r="BZ83" t="s">
        <v>770</v>
      </c>
      <c r="CA83" t="s">
        <v>771</v>
      </c>
      <c r="CB83" t="s">
        <v>2399</v>
      </c>
      <c r="CC83" t="s">
        <v>2400</v>
      </c>
      <c r="CD83" t="s">
        <v>2401</v>
      </c>
      <c r="CE83" t="s">
        <v>2402</v>
      </c>
      <c r="CF83" t="s">
        <v>2403</v>
      </c>
      <c r="CG83" t="s">
        <v>2404</v>
      </c>
      <c r="CH83" t="s">
        <v>2423</v>
      </c>
      <c r="CI83" t="s">
        <v>2644</v>
      </c>
      <c r="CJ83" t="s">
        <v>2998</v>
      </c>
      <c r="CK83" t="s">
        <v>2408</v>
      </c>
      <c r="CL83" t="s">
        <v>2982</v>
      </c>
      <c r="CY83">
        <v>4807</v>
      </c>
      <c r="CZ83" t="s">
        <v>1419</v>
      </c>
      <c r="DA83">
        <v>3</v>
      </c>
      <c r="DB83" t="s">
        <v>92</v>
      </c>
      <c r="DC83" t="s">
        <v>998</v>
      </c>
      <c r="DF83" t="s">
        <v>872</v>
      </c>
      <c r="DG83">
        <v>36.630000000000003</v>
      </c>
      <c r="DH83">
        <v>45.89</v>
      </c>
      <c r="DL83" t="s">
        <v>873</v>
      </c>
      <c r="DM83" t="s">
        <v>874</v>
      </c>
      <c r="DN83">
        <v>43291.501388888886</v>
      </c>
      <c r="DR83">
        <v>43410.702777777777</v>
      </c>
      <c r="DS83" t="s">
        <v>93</v>
      </c>
      <c r="DT83" t="s">
        <v>875</v>
      </c>
      <c r="DU83" t="s">
        <v>876</v>
      </c>
      <c r="DV83" t="s">
        <v>877</v>
      </c>
      <c r="DW83" t="s">
        <v>878</v>
      </c>
      <c r="DX83" t="s">
        <v>879</v>
      </c>
      <c r="DY83" t="s">
        <v>923</v>
      </c>
      <c r="DZ83" t="s">
        <v>881</v>
      </c>
      <c r="EA83" t="s">
        <v>882</v>
      </c>
      <c r="EB83" t="s">
        <v>924</v>
      </c>
      <c r="EI83" t="s">
        <v>1420</v>
      </c>
      <c r="EJ83" t="s">
        <v>435</v>
      </c>
      <c r="EK83" t="s">
        <v>888</v>
      </c>
      <c r="EL83" t="s">
        <v>150</v>
      </c>
      <c r="EM83" t="s">
        <v>1421</v>
      </c>
      <c r="EN83" t="s">
        <v>1422</v>
      </c>
      <c r="EO83" t="s">
        <v>1423</v>
      </c>
      <c r="EP83" t="s">
        <v>1424</v>
      </c>
      <c r="EQ83" t="s">
        <v>893</v>
      </c>
      <c r="ER83" t="s">
        <v>894</v>
      </c>
      <c r="ES83" t="s">
        <v>430</v>
      </c>
      <c r="ET83" t="s">
        <v>1039</v>
      </c>
      <c r="EU83" t="s">
        <v>1006</v>
      </c>
    </row>
    <row r="84" spans="9:154" x14ac:dyDescent="0.25">
      <c r="I84">
        <v>1056</v>
      </c>
      <c r="J84">
        <v>0</v>
      </c>
      <c r="K84">
        <v>3</v>
      </c>
      <c r="L84" t="s">
        <v>92</v>
      </c>
      <c r="M84" t="s">
        <v>130</v>
      </c>
      <c r="P84" t="s">
        <v>206</v>
      </c>
      <c r="Q84">
        <v>62.85</v>
      </c>
      <c r="R84">
        <v>58.93</v>
      </c>
      <c r="V84" t="s">
        <v>132</v>
      </c>
      <c r="W84" t="s">
        <v>207</v>
      </c>
      <c r="X84">
        <v>43299.685416666667</v>
      </c>
      <c r="AB84">
        <v>43444.668749999997</v>
      </c>
      <c r="AC84" t="s">
        <v>93</v>
      </c>
      <c r="AD84" t="s">
        <v>134</v>
      </c>
      <c r="AE84" t="s">
        <v>135</v>
      </c>
      <c r="AF84" t="s">
        <v>136</v>
      </c>
      <c r="AG84" t="s">
        <v>155</v>
      </c>
      <c r="AH84" t="s">
        <v>168</v>
      </c>
      <c r="AI84" t="s">
        <v>156</v>
      </c>
      <c r="AJ84" t="s">
        <v>157</v>
      </c>
      <c r="AK84" t="s">
        <v>141</v>
      </c>
      <c r="AL84" t="s">
        <v>142</v>
      </c>
      <c r="AS84" t="s">
        <v>354</v>
      </c>
      <c r="AT84" t="s">
        <v>248</v>
      </c>
      <c r="AU84" t="s">
        <v>148</v>
      </c>
      <c r="AV84" t="s">
        <v>212</v>
      </c>
      <c r="AW84" t="s">
        <v>152</v>
      </c>
      <c r="AY84">
        <v>356</v>
      </c>
      <c r="AZ84" t="s">
        <v>861</v>
      </c>
      <c r="BA84">
        <v>2</v>
      </c>
      <c r="BB84" t="s">
        <v>844</v>
      </c>
      <c r="BC84" t="s">
        <v>798</v>
      </c>
      <c r="BF84" t="s">
        <v>845</v>
      </c>
      <c r="BG84">
        <v>41.35</v>
      </c>
      <c r="BH84">
        <v>31.33</v>
      </c>
      <c r="BL84">
        <v>181</v>
      </c>
      <c r="BM84" t="s">
        <v>846</v>
      </c>
      <c r="BN84">
        <v>43410.599803240744</v>
      </c>
      <c r="BR84">
        <v>43434.479178240741</v>
      </c>
      <c r="BS84" t="s">
        <v>764</v>
      </c>
      <c r="BU84" t="s">
        <v>766</v>
      </c>
      <c r="BV84" t="s">
        <v>767</v>
      </c>
      <c r="BW84" t="s">
        <v>768</v>
      </c>
      <c r="BX84" t="s">
        <v>769</v>
      </c>
      <c r="BY84" t="s">
        <v>2470</v>
      </c>
      <c r="BZ84" t="s">
        <v>770</v>
      </c>
      <c r="CA84" t="s">
        <v>771</v>
      </c>
      <c r="CB84" t="s">
        <v>2399</v>
      </c>
      <c r="CC84" t="s">
        <v>2400</v>
      </c>
      <c r="CD84" t="s">
        <v>2401</v>
      </c>
      <c r="CE84" t="s">
        <v>2402</v>
      </c>
      <c r="CF84" t="s">
        <v>2403</v>
      </c>
      <c r="CG84" t="s">
        <v>2404</v>
      </c>
      <c r="CH84" t="s">
        <v>2423</v>
      </c>
      <c r="CI84" t="s">
        <v>2450</v>
      </c>
      <c r="CJ84" t="s">
        <v>2999</v>
      </c>
      <c r="CK84" t="s">
        <v>2408</v>
      </c>
      <c r="CL84" t="s">
        <v>2982</v>
      </c>
      <c r="CY84">
        <v>5008</v>
      </c>
      <c r="CZ84" t="s">
        <v>1425</v>
      </c>
      <c r="DA84">
        <v>3</v>
      </c>
      <c r="DB84" t="s">
        <v>92</v>
      </c>
      <c r="DC84" t="s">
        <v>998</v>
      </c>
      <c r="DF84" t="s">
        <v>897</v>
      </c>
      <c r="DG84">
        <v>21.14</v>
      </c>
      <c r="DH84">
        <v>51.01</v>
      </c>
      <c r="DL84" t="s">
        <v>873</v>
      </c>
      <c r="DM84" t="s">
        <v>898</v>
      </c>
      <c r="DN84">
        <v>43315.367361111108</v>
      </c>
      <c r="DR84">
        <v>43426.609722222223</v>
      </c>
      <c r="DS84" t="s">
        <v>93</v>
      </c>
      <c r="DT84" t="s">
        <v>899</v>
      </c>
      <c r="DU84" t="s">
        <v>900</v>
      </c>
      <c r="DV84" t="s">
        <v>901</v>
      </c>
      <c r="DW84" t="s">
        <v>902</v>
      </c>
      <c r="DX84" t="s">
        <v>903</v>
      </c>
      <c r="DY84" t="s">
        <v>904</v>
      </c>
      <c r="DZ84" t="s">
        <v>905</v>
      </c>
      <c r="EA84" t="s">
        <v>906</v>
      </c>
      <c r="EB84" t="s">
        <v>907</v>
      </c>
      <c r="EI84" t="s">
        <v>1426</v>
      </c>
      <c r="EJ84" t="s">
        <v>248</v>
      </c>
      <c r="EK84" t="s">
        <v>888</v>
      </c>
      <c r="EL84" t="s">
        <v>150</v>
      </c>
      <c r="EM84" t="s">
        <v>1427</v>
      </c>
      <c r="EN84" t="s">
        <v>1428</v>
      </c>
      <c r="EO84" t="s">
        <v>1429</v>
      </c>
      <c r="EP84" t="s">
        <v>1430</v>
      </c>
      <c r="EQ84" t="s">
        <v>893</v>
      </c>
      <c r="ER84" t="s">
        <v>894</v>
      </c>
      <c r="ES84" t="s">
        <v>913</v>
      </c>
      <c r="ET84" t="s">
        <v>1006</v>
      </c>
    </row>
    <row r="85" spans="9:154" x14ac:dyDescent="0.25">
      <c r="I85">
        <v>1059</v>
      </c>
      <c r="J85">
        <v>0</v>
      </c>
      <c r="K85">
        <v>3</v>
      </c>
      <c r="L85" t="s">
        <v>92</v>
      </c>
      <c r="M85" t="s">
        <v>130</v>
      </c>
      <c r="P85" t="s">
        <v>206</v>
      </c>
      <c r="Q85">
        <v>29.58</v>
      </c>
      <c r="R85">
        <v>15.57</v>
      </c>
      <c r="V85" t="s">
        <v>132</v>
      </c>
      <c r="W85" t="s">
        <v>207</v>
      </c>
      <c r="X85">
        <v>43299.685416666667</v>
      </c>
      <c r="AB85">
        <v>43444.668749999997</v>
      </c>
      <c r="AC85" t="s">
        <v>93</v>
      </c>
      <c r="AD85" t="s">
        <v>134</v>
      </c>
      <c r="AE85" t="s">
        <v>135</v>
      </c>
      <c r="AF85" t="s">
        <v>136</v>
      </c>
      <c r="AG85" t="s">
        <v>155</v>
      </c>
      <c r="AH85" t="s">
        <v>168</v>
      </c>
      <c r="AI85" t="s">
        <v>156</v>
      </c>
      <c r="AJ85" t="s">
        <v>157</v>
      </c>
      <c r="AK85" t="s">
        <v>141</v>
      </c>
      <c r="AL85" t="s">
        <v>171</v>
      </c>
      <c r="AS85" t="s">
        <v>355</v>
      </c>
      <c r="AT85" t="s">
        <v>356</v>
      </c>
      <c r="AU85" t="s">
        <v>248</v>
      </c>
      <c r="AV85" t="s">
        <v>148</v>
      </c>
      <c r="AW85" t="s">
        <v>212</v>
      </c>
      <c r="AY85">
        <v>365</v>
      </c>
      <c r="AZ85" t="s">
        <v>862</v>
      </c>
      <c r="BA85">
        <v>2</v>
      </c>
      <c r="BB85" t="s">
        <v>844</v>
      </c>
      <c r="BC85" t="s">
        <v>798</v>
      </c>
      <c r="BF85" t="s">
        <v>845</v>
      </c>
      <c r="BG85">
        <v>53.62</v>
      </c>
      <c r="BH85">
        <v>25.2</v>
      </c>
      <c r="BL85">
        <v>181</v>
      </c>
      <c r="BM85" t="s">
        <v>846</v>
      </c>
      <c r="BN85">
        <v>43410.599849537037</v>
      </c>
      <c r="BR85">
        <v>43434.479178240741</v>
      </c>
      <c r="BS85" t="s">
        <v>764</v>
      </c>
      <c r="BU85" t="s">
        <v>766</v>
      </c>
      <c r="BV85" t="s">
        <v>767</v>
      </c>
      <c r="BW85" t="s">
        <v>768</v>
      </c>
      <c r="BX85" t="s">
        <v>769</v>
      </c>
      <c r="BY85" t="s">
        <v>2470</v>
      </c>
      <c r="BZ85" t="s">
        <v>770</v>
      </c>
      <c r="CA85" t="s">
        <v>771</v>
      </c>
      <c r="CB85" t="s">
        <v>2399</v>
      </c>
      <c r="CC85" t="s">
        <v>2400</v>
      </c>
      <c r="CD85" t="s">
        <v>2401</v>
      </c>
      <c r="CE85" t="s">
        <v>2402</v>
      </c>
      <c r="CF85" t="s">
        <v>2403</v>
      </c>
      <c r="CG85" t="s">
        <v>2404</v>
      </c>
      <c r="CH85" t="s">
        <v>2423</v>
      </c>
      <c r="CI85" t="s">
        <v>2424</v>
      </c>
      <c r="CJ85" t="s">
        <v>3000</v>
      </c>
      <c r="CK85" t="s">
        <v>2408</v>
      </c>
      <c r="CL85" t="s">
        <v>2982</v>
      </c>
      <c r="CY85">
        <v>4786</v>
      </c>
      <c r="CZ85" t="s">
        <v>1431</v>
      </c>
      <c r="DA85">
        <v>3</v>
      </c>
      <c r="DB85" t="s">
        <v>92</v>
      </c>
      <c r="DC85" t="s">
        <v>998</v>
      </c>
      <c r="DF85" t="s">
        <v>872</v>
      </c>
      <c r="DG85">
        <v>88.59</v>
      </c>
      <c r="DH85">
        <v>58.33</v>
      </c>
      <c r="DL85" t="s">
        <v>873</v>
      </c>
      <c r="DM85" t="s">
        <v>874</v>
      </c>
      <c r="DN85">
        <v>43291.501388888886</v>
      </c>
      <c r="DR85">
        <v>43426.606249999997</v>
      </c>
      <c r="DS85" t="s">
        <v>93</v>
      </c>
      <c r="DT85" t="s">
        <v>875</v>
      </c>
      <c r="DU85" t="s">
        <v>876</v>
      </c>
      <c r="DV85" t="s">
        <v>877</v>
      </c>
      <c r="DW85" t="s">
        <v>878</v>
      </c>
      <c r="DX85" t="s">
        <v>922</v>
      </c>
      <c r="DY85" t="s">
        <v>923</v>
      </c>
      <c r="DZ85" t="s">
        <v>881</v>
      </c>
      <c r="EA85" t="s">
        <v>882</v>
      </c>
      <c r="EB85" t="s">
        <v>924</v>
      </c>
      <c r="EI85" t="s">
        <v>1432</v>
      </c>
      <c r="EJ85" t="s">
        <v>248</v>
      </c>
      <c r="EK85" t="s">
        <v>888</v>
      </c>
      <c r="EL85" t="s">
        <v>150</v>
      </c>
      <c r="EM85" t="s">
        <v>1433</v>
      </c>
      <c r="EN85" t="s">
        <v>1434</v>
      </c>
      <c r="EO85" t="s">
        <v>1435</v>
      </c>
      <c r="EP85" t="s">
        <v>1436</v>
      </c>
      <c r="EQ85" t="s">
        <v>893</v>
      </c>
      <c r="ER85" t="s">
        <v>894</v>
      </c>
      <c r="ES85" t="s">
        <v>913</v>
      </c>
      <c r="ET85" t="s">
        <v>1006</v>
      </c>
    </row>
    <row r="86" spans="9:154" x14ac:dyDescent="0.25">
      <c r="I86">
        <v>943</v>
      </c>
      <c r="J86">
        <v>0</v>
      </c>
      <c r="K86">
        <v>3</v>
      </c>
      <c r="L86" t="s">
        <v>92</v>
      </c>
      <c r="M86" t="s">
        <v>130</v>
      </c>
      <c r="P86" t="s">
        <v>131</v>
      </c>
      <c r="Q86">
        <v>39.020000000000003</v>
      </c>
      <c r="R86">
        <v>93.75</v>
      </c>
      <c r="V86" t="s">
        <v>132</v>
      </c>
      <c r="W86" t="s">
        <v>133</v>
      </c>
      <c r="X86">
        <v>43299.665277777778</v>
      </c>
      <c r="AB86">
        <v>43444.668749999997</v>
      </c>
      <c r="AC86" t="s">
        <v>93</v>
      </c>
      <c r="AD86" t="s">
        <v>134</v>
      </c>
      <c r="AE86" t="s">
        <v>135</v>
      </c>
      <c r="AF86" t="s">
        <v>136</v>
      </c>
      <c r="AG86" t="s">
        <v>155</v>
      </c>
      <c r="AH86" t="s">
        <v>168</v>
      </c>
      <c r="AI86" t="s">
        <v>156</v>
      </c>
      <c r="AJ86" t="s">
        <v>157</v>
      </c>
      <c r="AK86" t="s">
        <v>141</v>
      </c>
      <c r="AL86" t="s">
        <v>142</v>
      </c>
      <c r="AS86" t="s">
        <v>357</v>
      </c>
      <c r="AT86" t="s">
        <v>248</v>
      </c>
      <c r="AU86" t="s">
        <v>148</v>
      </c>
      <c r="AV86" t="s">
        <v>149</v>
      </c>
      <c r="AW86" t="s">
        <v>152</v>
      </c>
      <c r="AY86">
        <v>367</v>
      </c>
      <c r="AZ86" t="s">
        <v>863</v>
      </c>
      <c r="BA86">
        <v>2</v>
      </c>
      <c r="BB86" t="s">
        <v>844</v>
      </c>
      <c r="BC86" t="s">
        <v>798</v>
      </c>
      <c r="BF86" t="s">
        <v>845</v>
      </c>
      <c r="BG86">
        <v>38.89</v>
      </c>
      <c r="BH86">
        <v>24.47</v>
      </c>
      <c r="BL86">
        <v>181</v>
      </c>
      <c r="BM86" t="s">
        <v>846</v>
      </c>
      <c r="BN86">
        <v>43410.599861111114</v>
      </c>
      <c r="BR86">
        <v>43434.479178240741</v>
      </c>
      <c r="BS86" t="s">
        <v>764</v>
      </c>
      <c r="BU86" t="s">
        <v>766</v>
      </c>
      <c r="BV86" t="s">
        <v>767</v>
      </c>
      <c r="BW86" t="s">
        <v>768</v>
      </c>
      <c r="BX86" t="s">
        <v>769</v>
      </c>
      <c r="BY86" t="s">
        <v>2470</v>
      </c>
      <c r="BZ86" t="s">
        <v>770</v>
      </c>
      <c r="CA86" t="s">
        <v>771</v>
      </c>
      <c r="CB86" t="s">
        <v>2399</v>
      </c>
      <c r="CC86" t="s">
        <v>2400</v>
      </c>
      <c r="CD86" t="s">
        <v>2401</v>
      </c>
      <c r="CE86" t="s">
        <v>2402</v>
      </c>
      <c r="CF86" t="s">
        <v>2403</v>
      </c>
      <c r="CG86" t="s">
        <v>2404</v>
      </c>
      <c r="CH86" t="s">
        <v>2423</v>
      </c>
      <c r="CI86" t="s">
        <v>2424</v>
      </c>
      <c r="CJ86" t="s">
        <v>3001</v>
      </c>
      <c r="CK86" t="s">
        <v>2408</v>
      </c>
      <c r="CL86" t="s">
        <v>2982</v>
      </c>
      <c r="CY86">
        <v>4793</v>
      </c>
      <c r="CZ86" t="s">
        <v>1437</v>
      </c>
      <c r="DA86">
        <v>3</v>
      </c>
      <c r="DB86" t="s">
        <v>92</v>
      </c>
      <c r="DC86" t="s">
        <v>998</v>
      </c>
      <c r="DF86" t="s">
        <v>872</v>
      </c>
      <c r="DG86">
        <v>96.67</v>
      </c>
      <c r="DH86">
        <v>47.14</v>
      </c>
      <c r="DL86" t="s">
        <v>873</v>
      </c>
      <c r="DM86" t="s">
        <v>874</v>
      </c>
      <c r="DN86">
        <v>43291.501388888886</v>
      </c>
      <c r="DR86">
        <v>43426.607638888891</v>
      </c>
      <c r="DS86" t="s">
        <v>93</v>
      </c>
      <c r="DT86" t="s">
        <v>875</v>
      </c>
      <c r="DU86" t="s">
        <v>876</v>
      </c>
      <c r="DV86" t="s">
        <v>877</v>
      </c>
      <c r="DW86" t="s">
        <v>878</v>
      </c>
      <c r="DX86" t="s">
        <v>922</v>
      </c>
      <c r="DY86" t="s">
        <v>923</v>
      </c>
      <c r="DZ86" t="s">
        <v>881</v>
      </c>
      <c r="EA86" t="s">
        <v>882</v>
      </c>
      <c r="EB86" t="s">
        <v>924</v>
      </c>
      <c r="EI86" t="s">
        <v>1438</v>
      </c>
      <c r="EJ86" t="s">
        <v>248</v>
      </c>
      <c r="EK86" t="s">
        <v>888</v>
      </c>
      <c r="EL86" t="s">
        <v>150</v>
      </c>
      <c r="EM86" t="s">
        <v>1439</v>
      </c>
      <c r="EN86" t="s">
        <v>1440</v>
      </c>
      <c r="EO86" t="s">
        <v>1441</v>
      </c>
      <c r="EP86" t="s">
        <v>1442</v>
      </c>
      <c r="EQ86" t="s">
        <v>893</v>
      </c>
      <c r="ER86" t="s">
        <v>894</v>
      </c>
      <c r="ES86" t="s">
        <v>913</v>
      </c>
      <c r="ET86" t="s">
        <v>1006</v>
      </c>
    </row>
    <row r="87" spans="9:154" x14ac:dyDescent="0.25">
      <c r="I87">
        <v>1072</v>
      </c>
      <c r="J87">
        <v>0</v>
      </c>
      <c r="K87">
        <v>3</v>
      </c>
      <c r="L87" t="s">
        <v>92</v>
      </c>
      <c r="M87" t="s">
        <v>130</v>
      </c>
      <c r="P87" t="s">
        <v>206</v>
      </c>
      <c r="Q87">
        <v>34.57</v>
      </c>
      <c r="R87">
        <v>25.92</v>
      </c>
      <c r="V87" t="s">
        <v>132</v>
      </c>
      <c r="W87" t="s">
        <v>207</v>
      </c>
      <c r="X87">
        <v>43299.685416666667</v>
      </c>
      <c r="AB87">
        <v>43444.668749999997</v>
      </c>
      <c r="AC87" t="s">
        <v>93</v>
      </c>
      <c r="AD87" t="s">
        <v>134</v>
      </c>
      <c r="AE87" t="s">
        <v>135</v>
      </c>
      <c r="AF87" t="s">
        <v>136</v>
      </c>
      <c r="AG87" t="s">
        <v>155</v>
      </c>
      <c r="AH87" t="s">
        <v>168</v>
      </c>
      <c r="AI87" t="s">
        <v>156</v>
      </c>
      <c r="AJ87" t="s">
        <v>157</v>
      </c>
      <c r="AK87" t="s">
        <v>141</v>
      </c>
      <c r="AL87" t="s">
        <v>142</v>
      </c>
      <c r="AS87" t="s">
        <v>358</v>
      </c>
      <c r="AT87" t="s">
        <v>250</v>
      </c>
      <c r="AU87" t="s">
        <v>148</v>
      </c>
      <c r="AV87" t="s">
        <v>212</v>
      </c>
      <c r="AW87" t="s">
        <v>152</v>
      </c>
      <c r="AY87">
        <v>359</v>
      </c>
      <c r="AZ87" t="s">
        <v>864</v>
      </c>
      <c r="BA87">
        <v>2</v>
      </c>
      <c r="BB87" t="s">
        <v>844</v>
      </c>
      <c r="BC87" t="s">
        <v>798</v>
      </c>
      <c r="BF87" t="s">
        <v>845</v>
      </c>
      <c r="BG87">
        <v>42.8</v>
      </c>
      <c r="BH87">
        <v>28.8</v>
      </c>
      <c r="BL87">
        <v>181</v>
      </c>
      <c r="BM87" t="s">
        <v>846</v>
      </c>
      <c r="BN87">
        <v>43410.599814814814</v>
      </c>
      <c r="BR87">
        <v>43434.479178240741</v>
      </c>
      <c r="BS87" t="s">
        <v>764</v>
      </c>
      <c r="BU87" t="s">
        <v>766</v>
      </c>
      <c r="BV87" t="s">
        <v>767</v>
      </c>
      <c r="BW87" t="s">
        <v>768</v>
      </c>
      <c r="BX87" t="s">
        <v>769</v>
      </c>
      <c r="BY87" t="s">
        <v>2470</v>
      </c>
      <c r="BZ87" t="s">
        <v>770</v>
      </c>
      <c r="CA87" t="s">
        <v>771</v>
      </c>
      <c r="CB87" t="s">
        <v>2399</v>
      </c>
      <c r="CC87" t="s">
        <v>2400</v>
      </c>
      <c r="CD87" t="s">
        <v>2401</v>
      </c>
      <c r="CE87" t="s">
        <v>2402</v>
      </c>
      <c r="CF87" t="s">
        <v>2403</v>
      </c>
      <c r="CG87" t="s">
        <v>2404</v>
      </c>
      <c r="CH87" t="s">
        <v>2423</v>
      </c>
      <c r="CI87" t="s">
        <v>3002</v>
      </c>
      <c r="CJ87" t="s">
        <v>3003</v>
      </c>
      <c r="CK87" t="s">
        <v>2408</v>
      </c>
      <c r="CL87" t="s">
        <v>2982</v>
      </c>
      <c r="CY87">
        <v>4811</v>
      </c>
      <c r="CZ87" t="s">
        <v>1443</v>
      </c>
      <c r="DA87">
        <v>3</v>
      </c>
      <c r="DB87" t="s">
        <v>92</v>
      </c>
      <c r="DC87" t="s">
        <v>998</v>
      </c>
      <c r="DF87" t="s">
        <v>872</v>
      </c>
      <c r="DG87">
        <v>40.799999999999997</v>
      </c>
      <c r="DH87">
        <v>53.21</v>
      </c>
      <c r="DL87" t="s">
        <v>873</v>
      </c>
      <c r="DM87" t="s">
        <v>874</v>
      </c>
      <c r="DN87">
        <v>43291.501388888886</v>
      </c>
      <c r="DR87">
        <v>43410.703472222223</v>
      </c>
      <c r="DS87" t="s">
        <v>93</v>
      </c>
      <c r="DT87" t="s">
        <v>875</v>
      </c>
      <c r="DU87" t="s">
        <v>876</v>
      </c>
      <c r="DV87" t="s">
        <v>877</v>
      </c>
      <c r="DW87" t="s">
        <v>878</v>
      </c>
      <c r="DX87" t="s">
        <v>879</v>
      </c>
      <c r="DY87" t="s">
        <v>923</v>
      </c>
      <c r="DZ87" t="s">
        <v>881</v>
      </c>
      <c r="EA87" t="s">
        <v>882</v>
      </c>
      <c r="EB87" t="s">
        <v>924</v>
      </c>
      <c r="EI87" t="s">
        <v>1444</v>
      </c>
      <c r="EJ87" t="s">
        <v>435</v>
      </c>
      <c r="EK87" t="s">
        <v>888</v>
      </c>
      <c r="EL87" t="s">
        <v>150</v>
      </c>
      <c r="EM87" t="s">
        <v>1445</v>
      </c>
      <c r="EN87" t="s">
        <v>1446</v>
      </c>
      <c r="EO87" t="s">
        <v>1447</v>
      </c>
      <c r="EP87" t="s">
        <v>1448</v>
      </c>
      <c r="EQ87" t="s">
        <v>893</v>
      </c>
      <c r="ER87" t="s">
        <v>894</v>
      </c>
      <c r="ES87" t="s">
        <v>430</v>
      </c>
      <c r="ET87" t="s">
        <v>1039</v>
      </c>
      <c r="EU87" t="s">
        <v>1006</v>
      </c>
    </row>
    <row r="88" spans="9:154" x14ac:dyDescent="0.25">
      <c r="I88">
        <v>983</v>
      </c>
      <c r="J88">
        <v>0</v>
      </c>
      <c r="K88">
        <v>3</v>
      </c>
      <c r="L88" t="s">
        <v>92</v>
      </c>
      <c r="M88" t="s">
        <v>130</v>
      </c>
      <c r="P88" t="s">
        <v>131</v>
      </c>
      <c r="Q88">
        <v>38.31</v>
      </c>
      <c r="R88">
        <v>95.07</v>
      </c>
      <c r="V88" t="s">
        <v>132</v>
      </c>
      <c r="W88" t="s">
        <v>133</v>
      </c>
      <c r="X88">
        <v>43299.665972222225</v>
      </c>
      <c r="AB88">
        <v>43444.668749999997</v>
      </c>
      <c r="AC88" t="s">
        <v>93</v>
      </c>
      <c r="AD88" t="s">
        <v>134</v>
      </c>
      <c r="AE88" t="s">
        <v>135</v>
      </c>
      <c r="AF88" t="s">
        <v>136</v>
      </c>
      <c r="AG88" t="s">
        <v>155</v>
      </c>
      <c r="AH88" t="s">
        <v>168</v>
      </c>
      <c r="AI88" t="s">
        <v>156</v>
      </c>
      <c r="AJ88" t="s">
        <v>157</v>
      </c>
      <c r="AK88" t="s">
        <v>141</v>
      </c>
      <c r="AL88" t="s">
        <v>142</v>
      </c>
      <c r="AS88" t="s">
        <v>359</v>
      </c>
      <c r="AT88" t="s">
        <v>248</v>
      </c>
      <c r="AU88" t="s">
        <v>148</v>
      </c>
      <c r="AV88" t="s">
        <v>149</v>
      </c>
      <c r="AW88" t="s">
        <v>152</v>
      </c>
      <c r="AY88">
        <v>362</v>
      </c>
      <c r="AZ88" t="s">
        <v>865</v>
      </c>
      <c r="BA88">
        <v>2</v>
      </c>
      <c r="BB88" t="s">
        <v>844</v>
      </c>
      <c r="BC88" t="s">
        <v>798</v>
      </c>
      <c r="BF88" t="s">
        <v>845</v>
      </c>
      <c r="BG88">
        <v>46.26</v>
      </c>
      <c r="BH88">
        <v>19.239999999999998</v>
      </c>
      <c r="BL88">
        <v>181</v>
      </c>
      <c r="BM88" t="s">
        <v>846</v>
      </c>
      <c r="BN88">
        <v>43410.599826388891</v>
      </c>
      <c r="BR88">
        <v>43434.479178240741</v>
      </c>
      <c r="BS88" t="s">
        <v>764</v>
      </c>
      <c r="BU88" t="s">
        <v>766</v>
      </c>
      <c r="BV88" t="s">
        <v>767</v>
      </c>
      <c r="BW88" t="s">
        <v>768</v>
      </c>
      <c r="BX88" t="s">
        <v>769</v>
      </c>
      <c r="BY88" t="s">
        <v>2470</v>
      </c>
      <c r="BZ88" t="s">
        <v>770</v>
      </c>
      <c r="CA88" t="s">
        <v>771</v>
      </c>
      <c r="CB88" t="s">
        <v>2399</v>
      </c>
      <c r="CC88" t="s">
        <v>2400</v>
      </c>
      <c r="CD88" t="s">
        <v>2401</v>
      </c>
      <c r="CE88" t="s">
        <v>2402</v>
      </c>
      <c r="CF88" t="s">
        <v>2403</v>
      </c>
      <c r="CG88" t="s">
        <v>2404</v>
      </c>
      <c r="CH88" t="s">
        <v>2423</v>
      </c>
      <c r="CI88" t="s">
        <v>2424</v>
      </c>
      <c r="CJ88" t="s">
        <v>3004</v>
      </c>
      <c r="CK88" t="s">
        <v>2408</v>
      </c>
      <c r="CL88" t="s">
        <v>2982</v>
      </c>
      <c r="CY88">
        <v>4993</v>
      </c>
      <c r="CZ88" t="s">
        <v>1449</v>
      </c>
      <c r="DA88">
        <v>3</v>
      </c>
      <c r="DB88" t="s">
        <v>92</v>
      </c>
      <c r="DC88" t="s">
        <v>998</v>
      </c>
      <c r="DF88" t="s">
        <v>897</v>
      </c>
      <c r="DG88">
        <v>2.23</v>
      </c>
      <c r="DH88">
        <v>64.459999999999994</v>
      </c>
      <c r="DL88" t="s">
        <v>873</v>
      </c>
      <c r="DM88" t="s">
        <v>898</v>
      </c>
      <c r="DN88">
        <v>43315.366666666669</v>
      </c>
      <c r="DR88">
        <v>43426.703472222223</v>
      </c>
      <c r="DS88" t="s">
        <v>93</v>
      </c>
      <c r="DT88" t="s">
        <v>899</v>
      </c>
      <c r="DU88" t="s">
        <v>900</v>
      </c>
      <c r="DV88" t="s">
        <v>901</v>
      </c>
      <c r="DW88" t="s">
        <v>902</v>
      </c>
      <c r="DX88" t="s">
        <v>903</v>
      </c>
      <c r="DY88" t="s">
        <v>904</v>
      </c>
      <c r="DZ88" t="s">
        <v>905</v>
      </c>
      <c r="EA88" t="s">
        <v>906</v>
      </c>
      <c r="EB88" t="s">
        <v>907</v>
      </c>
      <c r="EI88" t="s">
        <v>1450</v>
      </c>
      <c r="EJ88" t="s">
        <v>1451</v>
      </c>
      <c r="EK88" t="s">
        <v>259</v>
      </c>
      <c r="EL88" t="s">
        <v>248</v>
      </c>
      <c r="EM88" t="s">
        <v>888</v>
      </c>
      <c r="EN88" t="s">
        <v>150</v>
      </c>
      <c r="EO88" t="s">
        <v>1452</v>
      </c>
      <c r="EP88" t="s">
        <v>1453</v>
      </c>
      <c r="EQ88" t="s">
        <v>1454</v>
      </c>
      <c r="ER88" t="s">
        <v>1455</v>
      </c>
      <c r="ES88" t="s">
        <v>893</v>
      </c>
      <c r="ET88" t="s">
        <v>894</v>
      </c>
      <c r="EU88" t="s">
        <v>920</v>
      </c>
      <c r="EV88" t="s">
        <v>1006</v>
      </c>
    </row>
    <row r="89" spans="9:154" x14ac:dyDescent="0.25">
      <c r="I89">
        <v>1055</v>
      </c>
      <c r="J89">
        <v>0</v>
      </c>
      <c r="K89">
        <v>3</v>
      </c>
      <c r="L89" t="s">
        <v>92</v>
      </c>
      <c r="M89" t="s">
        <v>130</v>
      </c>
      <c r="P89" t="s">
        <v>206</v>
      </c>
      <c r="Q89">
        <v>34.15</v>
      </c>
      <c r="R89">
        <v>23.99</v>
      </c>
      <c r="V89" t="s">
        <v>132</v>
      </c>
      <c r="W89" t="s">
        <v>207</v>
      </c>
      <c r="X89">
        <v>43299.685416666667</v>
      </c>
      <c r="AB89">
        <v>43444.668749999997</v>
      </c>
      <c r="AC89" t="s">
        <v>93</v>
      </c>
      <c r="AD89" t="s">
        <v>134</v>
      </c>
      <c r="AE89" t="s">
        <v>135</v>
      </c>
      <c r="AF89" t="s">
        <v>136</v>
      </c>
      <c r="AG89" t="s">
        <v>155</v>
      </c>
      <c r="AH89" t="s">
        <v>168</v>
      </c>
      <c r="AI89" t="s">
        <v>156</v>
      </c>
      <c r="AJ89" t="s">
        <v>157</v>
      </c>
      <c r="AK89" t="s">
        <v>141</v>
      </c>
      <c r="AL89" t="s">
        <v>142</v>
      </c>
      <c r="AS89" t="s">
        <v>360</v>
      </c>
      <c r="AT89" t="s">
        <v>250</v>
      </c>
      <c r="AU89" t="s">
        <v>148</v>
      </c>
      <c r="AV89" t="s">
        <v>212</v>
      </c>
      <c r="AW89" t="s">
        <v>152</v>
      </c>
      <c r="AY89">
        <v>353</v>
      </c>
      <c r="AZ89" t="s">
        <v>866</v>
      </c>
      <c r="BA89">
        <v>2</v>
      </c>
      <c r="BB89" t="s">
        <v>844</v>
      </c>
      <c r="BC89" t="s">
        <v>798</v>
      </c>
      <c r="BF89" t="s">
        <v>845</v>
      </c>
      <c r="BG89">
        <v>36.979999999999997</v>
      </c>
      <c r="BH89">
        <v>38.67</v>
      </c>
      <c r="BL89">
        <v>181</v>
      </c>
      <c r="BM89" t="s">
        <v>846</v>
      </c>
      <c r="BN89">
        <v>43410.599780092591</v>
      </c>
      <c r="BR89">
        <v>43434.479178240741</v>
      </c>
      <c r="BS89" t="s">
        <v>764</v>
      </c>
      <c r="BU89" t="s">
        <v>766</v>
      </c>
      <c r="BV89" t="s">
        <v>767</v>
      </c>
      <c r="BW89" t="s">
        <v>768</v>
      </c>
      <c r="BX89" t="s">
        <v>769</v>
      </c>
      <c r="BY89" t="s">
        <v>2470</v>
      </c>
      <c r="BZ89" t="s">
        <v>770</v>
      </c>
      <c r="CA89" t="s">
        <v>771</v>
      </c>
      <c r="CB89" t="s">
        <v>2399</v>
      </c>
      <c r="CC89" t="s">
        <v>2400</v>
      </c>
      <c r="CD89" t="s">
        <v>2401</v>
      </c>
      <c r="CE89" t="s">
        <v>2402</v>
      </c>
      <c r="CF89" t="s">
        <v>2403</v>
      </c>
      <c r="CG89" t="s">
        <v>2404</v>
      </c>
      <c r="CH89" t="s">
        <v>2423</v>
      </c>
      <c r="CI89" t="s">
        <v>2424</v>
      </c>
      <c r="CJ89" t="s">
        <v>3005</v>
      </c>
      <c r="CK89" t="s">
        <v>2408</v>
      </c>
      <c r="CL89" t="s">
        <v>2982</v>
      </c>
      <c r="CY89">
        <v>4795</v>
      </c>
      <c r="CZ89" t="s">
        <v>1456</v>
      </c>
      <c r="DA89">
        <v>3</v>
      </c>
      <c r="DB89" t="s">
        <v>92</v>
      </c>
      <c r="DC89" t="s">
        <v>998</v>
      </c>
      <c r="DF89" t="s">
        <v>872</v>
      </c>
      <c r="DG89">
        <v>25.39</v>
      </c>
      <c r="DH89">
        <v>29.17</v>
      </c>
      <c r="DL89" t="s">
        <v>873</v>
      </c>
      <c r="DM89" t="s">
        <v>874</v>
      </c>
      <c r="DN89">
        <v>43291.501388888886</v>
      </c>
      <c r="DR89">
        <v>43410.691666666666</v>
      </c>
      <c r="DS89" t="s">
        <v>93</v>
      </c>
      <c r="DT89" t="s">
        <v>875</v>
      </c>
      <c r="DU89" t="s">
        <v>876</v>
      </c>
      <c r="DV89" t="s">
        <v>877</v>
      </c>
      <c r="DW89" t="s">
        <v>878</v>
      </c>
      <c r="DX89" t="s">
        <v>1457</v>
      </c>
      <c r="DY89" t="s">
        <v>923</v>
      </c>
      <c r="DZ89" t="s">
        <v>881</v>
      </c>
      <c r="EA89" t="s">
        <v>882</v>
      </c>
      <c r="EB89" t="s">
        <v>924</v>
      </c>
      <c r="EI89" t="s">
        <v>1458</v>
      </c>
      <c r="EJ89" t="s">
        <v>435</v>
      </c>
      <c r="EK89" t="s">
        <v>888</v>
      </c>
      <c r="EL89" t="s">
        <v>150</v>
      </c>
      <c r="EM89" t="s">
        <v>893</v>
      </c>
      <c r="EN89" t="s">
        <v>894</v>
      </c>
      <c r="EO89" t="s">
        <v>934</v>
      </c>
      <c r="EP89" t="s">
        <v>934</v>
      </c>
      <c r="EQ89" t="s">
        <v>934</v>
      </c>
      <c r="ER89" t="s">
        <v>934</v>
      </c>
      <c r="ES89" t="s">
        <v>934</v>
      </c>
      <c r="ET89" t="s">
        <v>934</v>
      </c>
      <c r="EU89" t="s">
        <v>895</v>
      </c>
      <c r="EV89" t="s">
        <v>1459</v>
      </c>
      <c r="EW89" t="s">
        <v>1460</v>
      </c>
      <c r="EX89" t="s">
        <v>1461</v>
      </c>
    </row>
    <row r="90" spans="9:154" x14ac:dyDescent="0.25">
      <c r="I90">
        <v>1044</v>
      </c>
      <c r="J90">
        <v>0</v>
      </c>
      <c r="K90">
        <v>3</v>
      </c>
      <c r="L90" t="s">
        <v>92</v>
      </c>
      <c r="M90" t="s">
        <v>130</v>
      </c>
      <c r="P90" t="s">
        <v>206</v>
      </c>
      <c r="Q90">
        <v>28.12</v>
      </c>
      <c r="R90">
        <v>12.15</v>
      </c>
      <c r="V90" t="s">
        <v>132</v>
      </c>
      <c r="W90" t="s">
        <v>207</v>
      </c>
      <c r="X90">
        <v>43299.685416666667</v>
      </c>
      <c r="AB90">
        <v>43444.668749999997</v>
      </c>
      <c r="AC90" t="s">
        <v>93</v>
      </c>
      <c r="AD90" t="s">
        <v>134</v>
      </c>
      <c r="AE90" t="s">
        <v>135</v>
      </c>
      <c r="AF90" t="s">
        <v>136</v>
      </c>
      <c r="AG90" t="s">
        <v>155</v>
      </c>
      <c r="AH90" t="s">
        <v>168</v>
      </c>
      <c r="AI90" t="s">
        <v>156</v>
      </c>
      <c r="AJ90" t="s">
        <v>157</v>
      </c>
      <c r="AK90" t="s">
        <v>141</v>
      </c>
      <c r="AL90" t="s">
        <v>142</v>
      </c>
      <c r="AS90" t="s">
        <v>361</v>
      </c>
      <c r="AT90" t="s">
        <v>250</v>
      </c>
      <c r="AU90" t="s">
        <v>148</v>
      </c>
      <c r="AV90" t="s">
        <v>212</v>
      </c>
      <c r="AW90" t="s">
        <v>152</v>
      </c>
      <c r="AY90">
        <v>349</v>
      </c>
      <c r="AZ90" t="s">
        <v>867</v>
      </c>
      <c r="BA90">
        <v>3</v>
      </c>
      <c r="BB90" t="s">
        <v>120</v>
      </c>
      <c r="BC90" t="s">
        <v>130</v>
      </c>
      <c r="BF90" t="s">
        <v>762</v>
      </c>
      <c r="BG90">
        <v>22.31</v>
      </c>
      <c r="BH90">
        <v>82.11</v>
      </c>
      <c r="BL90">
        <v>181</v>
      </c>
      <c r="BM90" t="s">
        <v>763</v>
      </c>
      <c r="BN90">
        <v>43410.591412037036</v>
      </c>
      <c r="BR90">
        <v>43425.39298611111</v>
      </c>
      <c r="BS90" t="s">
        <v>121</v>
      </c>
      <c r="BT90" t="s">
        <v>765</v>
      </c>
      <c r="BU90" t="s">
        <v>868</v>
      </c>
      <c r="BV90" t="s">
        <v>770</v>
      </c>
      <c r="BW90" t="s">
        <v>771</v>
      </c>
      <c r="BX90" t="s">
        <v>869</v>
      </c>
      <c r="BY90" t="s">
        <v>3006</v>
      </c>
      <c r="BZ90" t="s">
        <v>3007</v>
      </c>
      <c r="CA90" t="s">
        <v>3008</v>
      </c>
      <c r="CB90" t="s">
        <v>2402</v>
      </c>
      <c r="CC90" t="s">
        <v>3009</v>
      </c>
      <c r="CD90" t="s">
        <v>3010</v>
      </c>
      <c r="CE90" t="s">
        <v>3011</v>
      </c>
      <c r="CI90" t="s">
        <v>3012</v>
      </c>
      <c r="CJ90" t="s">
        <v>3013</v>
      </c>
      <c r="CK90" t="s">
        <v>3014</v>
      </c>
      <c r="CL90" t="s">
        <v>2672</v>
      </c>
      <c r="CM90" t="s">
        <v>2673</v>
      </c>
      <c r="CN90" t="s">
        <v>3015</v>
      </c>
      <c r="CO90" t="s">
        <v>3016</v>
      </c>
      <c r="CP90" t="s">
        <v>3017</v>
      </c>
      <c r="CQ90" t="s">
        <v>3018</v>
      </c>
      <c r="CR90" t="s">
        <v>3019</v>
      </c>
      <c r="CS90" t="s">
        <v>3020</v>
      </c>
      <c r="CT90" t="s">
        <v>2434</v>
      </c>
      <c r="CU90" t="s">
        <v>3021</v>
      </c>
      <c r="CV90" t="s">
        <v>3022</v>
      </c>
      <c r="CW90" t="s">
        <v>3023</v>
      </c>
      <c r="CX90" t="s">
        <v>2675</v>
      </c>
      <c r="CY90">
        <v>4799</v>
      </c>
      <c r="CZ90" t="s">
        <v>1462</v>
      </c>
      <c r="DA90">
        <v>3</v>
      </c>
      <c r="DB90" t="s">
        <v>92</v>
      </c>
      <c r="DC90" t="s">
        <v>998</v>
      </c>
      <c r="DF90" t="s">
        <v>872</v>
      </c>
      <c r="DG90">
        <v>29.85</v>
      </c>
      <c r="DH90">
        <v>35.06</v>
      </c>
      <c r="DL90" t="s">
        <v>873</v>
      </c>
      <c r="DM90" t="s">
        <v>874</v>
      </c>
      <c r="DN90">
        <v>43291.501388888886</v>
      </c>
      <c r="DR90">
        <v>43410.701388888891</v>
      </c>
      <c r="DS90" t="s">
        <v>93</v>
      </c>
      <c r="DT90" t="s">
        <v>875</v>
      </c>
      <c r="DU90" t="s">
        <v>876</v>
      </c>
      <c r="DV90" t="s">
        <v>877</v>
      </c>
      <c r="DW90" t="s">
        <v>878</v>
      </c>
      <c r="DX90" t="s">
        <v>879</v>
      </c>
      <c r="DY90" t="s">
        <v>923</v>
      </c>
      <c r="DZ90" t="s">
        <v>881</v>
      </c>
      <c r="EA90" t="s">
        <v>882</v>
      </c>
      <c r="EB90" t="s">
        <v>924</v>
      </c>
      <c r="EI90" t="s">
        <v>1463</v>
      </c>
      <c r="EJ90" t="s">
        <v>435</v>
      </c>
      <c r="EK90" t="s">
        <v>888</v>
      </c>
      <c r="EL90" t="s">
        <v>150</v>
      </c>
      <c r="EM90" t="s">
        <v>1464</v>
      </c>
      <c r="EN90" t="s">
        <v>1465</v>
      </c>
      <c r="EO90" t="s">
        <v>1466</v>
      </c>
      <c r="EP90" t="s">
        <v>1467</v>
      </c>
      <c r="EQ90" t="s">
        <v>893</v>
      </c>
      <c r="ER90" t="s">
        <v>894</v>
      </c>
      <c r="ES90" t="s">
        <v>430</v>
      </c>
      <c r="ET90" t="s">
        <v>1039</v>
      </c>
      <c r="EU90" t="s">
        <v>1006</v>
      </c>
    </row>
    <row r="91" spans="9:154" x14ac:dyDescent="0.25">
      <c r="I91">
        <v>999</v>
      </c>
      <c r="J91">
        <v>0</v>
      </c>
      <c r="K91">
        <v>3</v>
      </c>
      <c r="L91" t="s">
        <v>92</v>
      </c>
      <c r="M91" t="s">
        <v>130</v>
      </c>
      <c r="P91" t="s">
        <v>188</v>
      </c>
      <c r="Q91">
        <v>25.79</v>
      </c>
      <c r="R91">
        <v>78.17</v>
      </c>
      <c r="V91" t="s">
        <v>132</v>
      </c>
      <c r="W91" t="s">
        <v>189</v>
      </c>
      <c r="X91">
        <v>43299.680555555555</v>
      </c>
      <c r="AB91">
        <v>43486.459722222222</v>
      </c>
      <c r="AC91" t="s">
        <v>93</v>
      </c>
      <c r="AD91" t="s">
        <v>134</v>
      </c>
      <c r="AE91" t="s">
        <v>135</v>
      </c>
      <c r="AF91" t="s">
        <v>136</v>
      </c>
      <c r="AG91" t="s">
        <v>155</v>
      </c>
      <c r="AH91" t="s">
        <v>138</v>
      </c>
      <c r="AI91" t="s">
        <v>156</v>
      </c>
      <c r="AJ91" t="s">
        <v>157</v>
      </c>
      <c r="AK91" t="s">
        <v>141</v>
      </c>
      <c r="AL91" t="s">
        <v>142</v>
      </c>
      <c r="AS91" t="s">
        <v>362</v>
      </c>
      <c r="AT91" t="s">
        <v>159</v>
      </c>
      <c r="AU91" t="s">
        <v>160</v>
      </c>
      <c r="AV91" t="s">
        <v>148</v>
      </c>
      <c r="AW91" t="s">
        <v>201</v>
      </c>
      <c r="CY91">
        <v>4994</v>
      </c>
      <c r="CZ91" t="s">
        <v>1468</v>
      </c>
      <c r="DA91">
        <v>3</v>
      </c>
      <c r="DB91" t="s">
        <v>92</v>
      </c>
      <c r="DC91" t="s">
        <v>998</v>
      </c>
      <c r="DF91" t="s">
        <v>897</v>
      </c>
      <c r="DG91">
        <v>3.03</v>
      </c>
      <c r="DH91">
        <v>63.04</v>
      </c>
      <c r="DL91" t="s">
        <v>873</v>
      </c>
      <c r="DM91" t="s">
        <v>898</v>
      </c>
      <c r="DN91">
        <v>43315.366666666669</v>
      </c>
      <c r="DR91">
        <v>43426.703472222223</v>
      </c>
      <c r="DS91" t="s">
        <v>93</v>
      </c>
      <c r="DT91" t="s">
        <v>899</v>
      </c>
      <c r="DU91" t="s">
        <v>900</v>
      </c>
      <c r="DV91" t="s">
        <v>901</v>
      </c>
      <c r="DW91" t="s">
        <v>902</v>
      </c>
      <c r="DX91" t="s">
        <v>903</v>
      </c>
      <c r="DY91" t="s">
        <v>904</v>
      </c>
      <c r="DZ91" t="s">
        <v>905</v>
      </c>
      <c r="EA91" t="s">
        <v>906</v>
      </c>
      <c r="EB91" t="s">
        <v>907</v>
      </c>
      <c r="EI91" t="s">
        <v>1469</v>
      </c>
      <c r="EJ91" t="s">
        <v>1470</v>
      </c>
      <c r="EK91" t="s">
        <v>259</v>
      </c>
      <c r="EL91" t="s">
        <v>248</v>
      </c>
      <c r="EM91" t="s">
        <v>888</v>
      </c>
      <c r="EN91" t="s">
        <v>150</v>
      </c>
      <c r="EO91" t="s">
        <v>1471</v>
      </c>
      <c r="EP91" t="s">
        <v>1472</v>
      </c>
      <c r="EQ91" t="s">
        <v>1473</v>
      </c>
      <c r="ER91" t="s">
        <v>1474</v>
      </c>
      <c r="ES91" t="s">
        <v>893</v>
      </c>
      <c r="ET91" t="s">
        <v>894</v>
      </c>
      <c r="EU91" t="s">
        <v>920</v>
      </c>
      <c r="EV91" t="s">
        <v>1006</v>
      </c>
    </row>
    <row r="92" spans="9:154" x14ac:dyDescent="0.25">
      <c r="I92">
        <v>1022</v>
      </c>
      <c r="J92">
        <v>0</v>
      </c>
      <c r="K92">
        <v>3</v>
      </c>
      <c r="L92" t="s">
        <v>92</v>
      </c>
      <c r="M92" t="s">
        <v>130</v>
      </c>
      <c r="P92" t="s">
        <v>188</v>
      </c>
      <c r="Q92">
        <v>25.62</v>
      </c>
      <c r="R92">
        <v>77.69</v>
      </c>
      <c r="V92" t="s">
        <v>132</v>
      </c>
      <c r="W92" t="s">
        <v>189</v>
      </c>
      <c r="X92">
        <v>43299.681250000001</v>
      </c>
      <c r="AB92">
        <v>43486.426388888889</v>
      </c>
      <c r="AC92" t="s">
        <v>93</v>
      </c>
      <c r="AD92" t="s">
        <v>134</v>
      </c>
      <c r="AE92" t="s">
        <v>135</v>
      </c>
      <c r="AF92" t="s">
        <v>136</v>
      </c>
      <c r="AG92" t="s">
        <v>155</v>
      </c>
      <c r="AH92" t="s">
        <v>138</v>
      </c>
      <c r="AI92" t="s">
        <v>156</v>
      </c>
      <c r="AJ92" t="s">
        <v>157</v>
      </c>
      <c r="AK92" t="s">
        <v>141</v>
      </c>
      <c r="AL92" t="s">
        <v>142</v>
      </c>
      <c r="AS92" t="s">
        <v>367</v>
      </c>
      <c r="AT92" t="s">
        <v>159</v>
      </c>
      <c r="AU92" t="s">
        <v>160</v>
      </c>
      <c r="AV92" t="s">
        <v>148</v>
      </c>
      <c r="AW92" t="s">
        <v>201</v>
      </c>
      <c r="CY92">
        <v>4760</v>
      </c>
      <c r="CZ92" t="s">
        <v>1475</v>
      </c>
      <c r="DA92">
        <v>3</v>
      </c>
      <c r="DB92" t="s">
        <v>92</v>
      </c>
      <c r="DC92" t="s">
        <v>998</v>
      </c>
      <c r="DF92" t="s">
        <v>872</v>
      </c>
      <c r="DG92">
        <v>51.41</v>
      </c>
      <c r="DH92">
        <v>73.87</v>
      </c>
      <c r="DL92" t="s">
        <v>873</v>
      </c>
      <c r="DM92" t="s">
        <v>874</v>
      </c>
      <c r="DN92">
        <v>43291.501388888886</v>
      </c>
      <c r="DR92">
        <v>43410.700694444444</v>
      </c>
      <c r="DS92" t="s">
        <v>93</v>
      </c>
      <c r="DT92" t="s">
        <v>875</v>
      </c>
      <c r="DU92" t="s">
        <v>876</v>
      </c>
      <c r="DV92" t="s">
        <v>877</v>
      </c>
      <c r="DW92" t="s">
        <v>878</v>
      </c>
      <c r="DX92" t="s">
        <v>879</v>
      </c>
      <c r="DY92" t="s">
        <v>923</v>
      </c>
      <c r="DZ92" t="s">
        <v>881</v>
      </c>
      <c r="EA92" t="s">
        <v>882</v>
      </c>
      <c r="EB92" t="s">
        <v>924</v>
      </c>
      <c r="EI92" t="s">
        <v>1476</v>
      </c>
      <c r="EJ92" t="s">
        <v>248</v>
      </c>
      <c r="EK92" t="s">
        <v>888</v>
      </c>
      <c r="EL92" t="s">
        <v>150</v>
      </c>
      <c r="EM92" t="s">
        <v>1477</v>
      </c>
      <c r="EN92" t="s">
        <v>1478</v>
      </c>
      <c r="EO92" t="s">
        <v>1479</v>
      </c>
      <c r="EP92" t="s">
        <v>1480</v>
      </c>
      <c r="EQ92" t="s">
        <v>893</v>
      </c>
      <c r="ER92" t="s">
        <v>894</v>
      </c>
      <c r="ES92" t="s">
        <v>430</v>
      </c>
      <c r="ET92" t="s">
        <v>1039</v>
      </c>
      <c r="EU92" t="s">
        <v>1006</v>
      </c>
    </row>
    <row r="93" spans="9:154" x14ac:dyDescent="0.25">
      <c r="I93">
        <v>1088</v>
      </c>
      <c r="J93">
        <v>0</v>
      </c>
      <c r="K93">
        <v>3</v>
      </c>
      <c r="L93" t="s">
        <v>92</v>
      </c>
      <c r="M93" t="s">
        <v>130</v>
      </c>
      <c r="P93" t="s">
        <v>206</v>
      </c>
      <c r="Q93">
        <v>40.43</v>
      </c>
      <c r="R93">
        <v>31.27</v>
      </c>
      <c r="V93" t="s">
        <v>132</v>
      </c>
      <c r="W93" t="s">
        <v>207</v>
      </c>
      <c r="X93">
        <v>43299.685416666667</v>
      </c>
      <c r="AB93">
        <v>43444.668749999997</v>
      </c>
      <c r="AC93" t="s">
        <v>93</v>
      </c>
      <c r="AD93" t="s">
        <v>134</v>
      </c>
      <c r="AE93" t="s">
        <v>135</v>
      </c>
      <c r="AF93" t="s">
        <v>136</v>
      </c>
      <c r="AG93" t="s">
        <v>155</v>
      </c>
      <c r="AH93" t="s">
        <v>168</v>
      </c>
      <c r="AI93" t="s">
        <v>156</v>
      </c>
      <c r="AJ93" t="s">
        <v>157</v>
      </c>
      <c r="AK93" t="s">
        <v>141</v>
      </c>
      <c r="AL93" t="s">
        <v>142</v>
      </c>
      <c r="AS93" t="s">
        <v>372</v>
      </c>
      <c r="AT93" t="s">
        <v>250</v>
      </c>
      <c r="AU93" t="s">
        <v>148</v>
      </c>
      <c r="AV93" t="s">
        <v>212</v>
      </c>
      <c r="AW93" t="s">
        <v>152</v>
      </c>
      <c r="CY93">
        <v>4835</v>
      </c>
      <c r="CZ93" t="s">
        <v>1481</v>
      </c>
      <c r="DA93">
        <v>3</v>
      </c>
      <c r="DB93" t="s">
        <v>92</v>
      </c>
      <c r="DC93" t="s">
        <v>998</v>
      </c>
      <c r="DF93" t="s">
        <v>936</v>
      </c>
      <c r="DG93">
        <v>61.85</v>
      </c>
      <c r="DH93">
        <v>9.76</v>
      </c>
      <c r="DL93" t="s">
        <v>873</v>
      </c>
      <c r="DM93" t="s">
        <v>937</v>
      </c>
      <c r="DN93">
        <v>43291.618750000001</v>
      </c>
      <c r="DR93">
        <v>43410.706944444442</v>
      </c>
      <c r="DS93" t="s">
        <v>93</v>
      </c>
      <c r="DT93" t="s">
        <v>875</v>
      </c>
      <c r="DU93" t="s">
        <v>876</v>
      </c>
      <c r="DV93" t="s">
        <v>877</v>
      </c>
      <c r="DW93" t="s">
        <v>878</v>
      </c>
      <c r="DX93" t="s">
        <v>879</v>
      </c>
      <c r="DY93" t="s">
        <v>923</v>
      </c>
      <c r="DZ93" t="s">
        <v>881</v>
      </c>
      <c r="EA93" t="s">
        <v>882</v>
      </c>
      <c r="EB93" t="s">
        <v>924</v>
      </c>
      <c r="EI93" t="s">
        <v>1482</v>
      </c>
      <c r="EJ93" t="s">
        <v>435</v>
      </c>
      <c r="EK93" t="s">
        <v>888</v>
      </c>
      <c r="EL93" t="s">
        <v>150</v>
      </c>
      <c r="EM93" t="s">
        <v>1483</v>
      </c>
      <c r="EN93" t="s">
        <v>1484</v>
      </c>
      <c r="EO93" t="s">
        <v>1485</v>
      </c>
      <c r="EP93" t="s">
        <v>1486</v>
      </c>
      <c r="EQ93" t="s">
        <v>893</v>
      </c>
      <c r="ER93" t="s">
        <v>894</v>
      </c>
      <c r="ES93" t="s">
        <v>430</v>
      </c>
      <c r="ET93" t="s">
        <v>1039</v>
      </c>
      <c r="EU93" t="s">
        <v>1006</v>
      </c>
    </row>
    <row r="94" spans="9:154" x14ac:dyDescent="0.25">
      <c r="I94">
        <v>998</v>
      </c>
      <c r="J94">
        <v>0</v>
      </c>
      <c r="K94">
        <v>3</v>
      </c>
      <c r="L94" t="s">
        <v>92</v>
      </c>
      <c r="M94" t="s">
        <v>130</v>
      </c>
      <c r="P94" t="s">
        <v>188</v>
      </c>
      <c r="Q94">
        <v>24.96</v>
      </c>
      <c r="R94">
        <v>76.25</v>
      </c>
      <c r="V94" t="s">
        <v>132</v>
      </c>
      <c r="W94" t="s">
        <v>189</v>
      </c>
      <c r="X94">
        <v>43299.680555555555</v>
      </c>
      <c r="AB94">
        <v>43486.424305555556</v>
      </c>
      <c r="AC94" t="s">
        <v>93</v>
      </c>
      <c r="AD94" t="s">
        <v>134</v>
      </c>
      <c r="AE94" t="s">
        <v>135</v>
      </c>
      <c r="AF94" t="s">
        <v>136</v>
      </c>
      <c r="AG94" t="s">
        <v>155</v>
      </c>
      <c r="AH94" t="s">
        <v>304</v>
      </c>
      <c r="AI94" t="s">
        <v>156</v>
      </c>
      <c r="AJ94" t="s">
        <v>157</v>
      </c>
      <c r="AK94" t="s">
        <v>141</v>
      </c>
      <c r="AL94" t="s">
        <v>142</v>
      </c>
      <c r="AS94" t="s">
        <v>373</v>
      </c>
      <c r="AT94" t="s">
        <v>159</v>
      </c>
      <c r="AU94" t="s">
        <v>374</v>
      </c>
      <c r="AV94" t="s">
        <v>248</v>
      </c>
      <c r="AW94" t="s">
        <v>160</v>
      </c>
      <c r="CY94">
        <v>4737</v>
      </c>
      <c r="CZ94" t="s">
        <v>1487</v>
      </c>
      <c r="DA94">
        <v>3</v>
      </c>
      <c r="DB94" t="s">
        <v>92</v>
      </c>
      <c r="DC94" t="s">
        <v>998</v>
      </c>
      <c r="DF94" t="s">
        <v>872</v>
      </c>
      <c r="DG94">
        <v>27.16</v>
      </c>
      <c r="DH94">
        <v>97.32</v>
      </c>
      <c r="DL94" t="s">
        <v>873</v>
      </c>
      <c r="DM94" t="s">
        <v>874</v>
      </c>
      <c r="DN94">
        <v>43291.501388888886</v>
      </c>
      <c r="DR94">
        <v>43410.693749999999</v>
      </c>
      <c r="DS94" t="s">
        <v>93</v>
      </c>
      <c r="DT94" t="s">
        <v>875</v>
      </c>
      <c r="DU94" t="s">
        <v>876</v>
      </c>
      <c r="DV94" t="s">
        <v>877</v>
      </c>
      <c r="DW94" t="s">
        <v>878</v>
      </c>
      <c r="DX94" t="s">
        <v>879</v>
      </c>
      <c r="DY94" t="s">
        <v>923</v>
      </c>
      <c r="DZ94" t="s">
        <v>881</v>
      </c>
      <c r="EA94" t="s">
        <v>882</v>
      </c>
      <c r="EB94" t="s">
        <v>924</v>
      </c>
      <c r="EI94" t="s">
        <v>1488</v>
      </c>
      <c r="EJ94" t="s">
        <v>248</v>
      </c>
      <c r="EK94" t="s">
        <v>888</v>
      </c>
      <c r="EL94" t="s">
        <v>150</v>
      </c>
      <c r="EM94" t="s">
        <v>1489</v>
      </c>
      <c r="EN94" t="s">
        <v>1490</v>
      </c>
      <c r="EO94" t="s">
        <v>1491</v>
      </c>
      <c r="EP94" t="s">
        <v>1492</v>
      </c>
      <c r="EQ94" t="s">
        <v>893</v>
      </c>
      <c r="ER94" t="s">
        <v>1493</v>
      </c>
      <c r="ES94" t="s">
        <v>894</v>
      </c>
      <c r="ET94" t="s">
        <v>430</v>
      </c>
      <c r="EU94" t="s">
        <v>250</v>
      </c>
      <c r="EV94" t="s">
        <v>1039</v>
      </c>
      <c r="EW94" t="s">
        <v>1006</v>
      </c>
    </row>
    <row r="95" spans="9:154" x14ac:dyDescent="0.25">
      <c r="I95">
        <v>1003</v>
      </c>
      <c r="J95">
        <v>0</v>
      </c>
      <c r="K95">
        <v>3</v>
      </c>
      <c r="L95" t="s">
        <v>92</v>
      </c>
      <c r="M95" t="s">
        <v>130</v>
      </c>
      <c r="P95" t="s">
        <v>188</v>
      </c>
      <c r="Q95">
        <v>21.51</v>
      </c>
      <c r="R95">
        <v>69.930000000000007</v>
      </c>
      <c r="V95" t="s">
        <v>132</v>
      </c>
      <c r="W95" t="s">
        <v>189</v>
      </c>
      <c r="X95">
        <v>43299.680555555555</v>
      </c>
      <c r="AB95">
        <v>43444.668749999997</v>
      </c>
      <c r="AC95" t="s">
        <v>93</v>
      </c>
      <c r="AD95" t="s">
        <v>134</v>
      </c>
      <c r="AE95" t="s">
        <v>135</v>
      </c>
      <c r="AF95" t="s">
        <v>136</v>
      </c>
      <c r="AG95" t="s">
        <v>155</v>
      </c>
      <c r="AH95" t="s">
        <v>168</v>
      </c>
      <c r="AI95" t="s">
        <v>156</v>
      </c>
      <c r="AJ95" t="s">
        <v>157</v>
      </c>
      <c r="AK95" t="s">
        <v>141</v>
      </c>
      <c r="AL95" t="s">
        <v>142</v>
      </c>
      <c r="AS95" t="s">
        <v>377</v>
      </c>
      <c r="AT95" t="s">
        <v>248</v>
      </c>
      <c r="AU95" t="s">
        <v>148</v>
      </c>
      <c r="AV95" t="s">
        <v>201</v>
      </c>
      <c r="AW95" t="s">
        <v>152</v>
      </c>
      <c r="CY95">
        <v>4747</v>
      </c>
      <c r="CZ95" t="s">
        <v>1494</v>
      </c>
      <c r="DA95">
        <v>3</v>
      </c>
      <c r="DB95" t="s">
        <v>92</v>
      </c>
      <c r="DC95" t="s">
        <v>998</v>
      </c>
      <c r="DF95" t="s">
        <v>872</v>
      </c>
      <c r="DG95">
        <v>42.19</v>
      </c>
      <c r="DH95">
        <v>83.1</v>
      </c>
      <c r="DL95" t="s">
        <v>873</v>
      </c>
      <c r="DM95" t="s">
        <v>874</v>
      </c>
      <c r="DN95">
        <v>43291.501388888886</v>
      </c>
      <c r="DR95">
        <v>43410.699305555558</v>
      </c>
      <c r="DS95" t="s">
        <v>93</v>
      </c>
      <c r="DT95" t="s">
        <v>875</v>
      </c>
      <c r="DU95" t="s">
        <v>876</v>
      </c>
      <c r="DV95" t="s">
        <v>877</v>
      </c>
      <c r="DW95" t="s">
        <v>878</v>
      </c>
      <c r="DX95" t="s">
        <v>879</v>
      </c>
      <c r="DY95" t="s">
        <v>923</v>
      </c>
      <c r="DZ95" t="s">
        <v>881</v>
      </c>
      <c r="EA95" t="s">
        <v>882</v>
      </c>
      <c r="EB95" t="s">
        <v>924</v>
      </c>
      <c r="EI95" t="s">
        <v>1495</v>
      </c>
      <c r="EJ95" t="s">
        <v>248</v>
      </c>
      <c r="EK95" t="s">
        <v>888</v>
      </c>
      <c r="EL95" t="s">
        <v>150</v>
      </c>
      <c r="EM95" t="s">
        <v>1496</v>
      </c>
      <c r="EN95" t="s">
        <v>1497</v>
      </c>
      <c r="EO95" t="s">
        <v>1498</v>
      </c>
      <c r="EP95" t="s">
        <v>1499</v>
      </c>
      <c r="EQ95" t="s">
        <v>893</v>
      </c>
      <c r="ER95" t="s">
        <v>894</v>
      </c>
      <c r="ES95" t="s">
        <v>430</v>
      </c>
      <c r="ET95" t="s">
        <v>1039</v>
      </c>
      <c r="EU95" t="s">
        <v>1006</v>
      </c>
    </row>
    <row r="96" spans="9:154" x14ac:dyDescent="0.25">
      <c r="I96">
        <v>1045</v>
      </c>
      <c r="J96">
        <v>0</v>
      </c>
      <c r="K96">
        <v>3</v>
      </c>
      <c r="L96" t="s">
        <v>92</v>
      </c>
      <c r="M96" t="s">
        <v>130</v>
      </c>
      <c r="P96" t="s">
        <v>206</v>
      </c>
      <c r="Q96">
        <v>67.930000000000007</v>
      </c>
      <c r="R96">
        <v>70.599999999999994</v>
      </c>
      <c r="V96" t="s">
        <v>132</v>
      </c>
      <c r="W96" t="s">
        <v>207</v>
      </c>
      <c r="X96">
        <v>43299.685416666667</v>
      </c>
      <c r="AB96">
        <v>43444.668749999997</v>
      </c>
      <c r="AC96" t="s">
        <v>93</v>
      </c>
      <c r="AD96" t="s">
        <v>134</v>
      </c>
      <c r="AE96" t="s">
        <v>135</v>
      </c>
      <c r="AF96" t="s">
        <v>136</v>
      </c>
      <c r="AG96" t="s">
        <v>155</v>
      </c>
      <c r="AH96" t="s">
        <v>168</v>
      </c>
      <c r="AI96" t="s">
        <v>156</v>
      </c>
      <c r="AJ96" t="s">
        <v>157</v>
      </c>
      <c r="AK96" t="s">
        <v>141</v>
      </c>
      <c r="AL96" t="s">
        <v>142</v>
      </c>
      <c r="AS96" t="s">
        <v>378</v>
      </c>
      <c r="AT96" t="s">
        <v>248</v>
      </c>
      <c r="AU96" t="s">
        <v>148</v>
      </c>
      <c r="AV96" t="s">
        <v>212</v>
      </c>
      <c r="AW96" t="s">
        <v>152</v>
      </c>
      <c r="CY96">
        <v>4771</v>
      </c>
      <c r="CZ96" t="s">
        <v>1500</v>
      </c>
      <c r="DA96">
        <v>3</v>
      </c>
      <c r="DB96" t="s">
        <v>92</v>
      </c>
      <c r="DC96" t="s">
        <v>998</v>
      </c>
      <c r="DF96" t="s">
        <v>872</v>
      </c>
      <c r="DG96">
        <v>64.459999999999994</v>
      </c>
      <c r="DH96">
        <v>66.900000000000006</v>
      </c>
      <c r="DL96" t="s">
        <v>873</v>
      </c>
      <c r="DM96" t="s">
        <v>874</v>
      </c>
      <c r="DN96">
        <v>43291.501388888886</v>
      </c>
      <c r="DR96">
        <v>43426.603472222225</v>
      </c>
      <c r="DS96" t="s">
        <v>93</v>
      </c>
      <c r="DT96" t="s">
        <v>875</v>
      </c>
      <c r="DU96" t="s">
        <v>876</v>
      </c>
      <c r="DV96" t="s">
        <v>877</v>
      </c>
      <c r="DW96" t="s">
        <v>878</v>
      </c>
      <c r="DX96" t="s">
        <v>922</v>
      </c>
      <c r="DY96" t="s">
        <v>923</v>
      </c>
      <c r="DZ96" t="s">
        <v>881</v>
      </c>
      <c r="EA96" t="s">
        <v>882</v>
      </c>
      <c r="EB96" t="s">
        <v>924</v>
      </c>
      <c r="EI96" t="s">
        <v>1501</v>
      </c>
      <c r="EJ96" t="s">
        <v>248</v>
      </c>
      <c r="EK96" t="s">
        <v>888</v>
      </c>
      <c r="EL96" t="s">
        <v>150</v>
      </c>
      <c r="EM96" t="s">
        <v>1502</v>
      </c>
      <c r="EN96" t="s">
        <v>1503</v>
      </c>
      <c r="EO96" t="s">
        <v>1504</v>
      </c>
      <c r="EP96" t="s">
        <v>1505</v>
      </c>
      <c r="EQ96" t="s">
        <v>893</v>
      </c>
      <c r="ER96" t="s">
        <v>894</v>
      </c>
      <c r="ES96" t="s">
        <v>913</v>
      </c>
      <c r="ET96" t="s">
        <v>1006</v>
      </c>
    </row>
    <row r="97" spans="9:154" x14ac:dyDescent="0.25">
      <c r="I97">
        <v>1062</v>
      </c>
      <c r="J97">
        <v>0</v>
      </c>
      <c r="K97">
        <v>3</v>
      </c>
      <c r="L97" t="s">
        <v>92</v>
      </c>
      <c r="M97" t="s">
        <v>130</v>
      </c>
      <c r="P97" t="s">
        <v>206</v>
      </c>
      <c r="Q97">
        <v>55.49</v>
      </c>
      <c r="R97">
        <v>46.84</v>
      </c>
      <c r="V97" t="s">
        <v>132</v>
      </c>
      <c r="W97" t="s">
        <v>207</v>
      </c>
      <c r="X97">
        <v>43299.685416666667</v>
      </c>
      <c r="AB97">
        <v>43444.668749999997</v>
      </c>
      <c r="AC97" t="s">
        <v>93</v>
      </c>
      <c r="AD97" t="s">
        <v>134</v>
      </c>
      <c r="AE97" t="s">
        <v>135</v>
      </c>
      <c r="AF97" t="s">
        <v>136</v>
      </c>
      <c r="AG97" t="s">
        <v>155</v>
      </c>
      <c r="AH97" t="s">
        <v>168</v>
      </c>
      <c r="AI97" t="s">
        <v>156</v>
      </c>
      <c r="AJ97" t="s">
        <v>157</v>
      </c>
      <c r="AK97" t="s">
        <v>141</v>
      </c>
      <c r="AL97" t="s">
        <v>142</v>
      </c>
      <c r="AS97" t="s">
        <v>379</v>
      </c>
      <c r="AT97" t="s">
        <v>250</v>
      </c>
      <c r="AU97" t="s">
        <v>148</v>
      </c>
      <c r="AV97" t="s">
        <v>212</v>
      </c>
      <c r="AW97" t="s">
        <v>152</v>
      </c>
      <c r="CY97">
        <v>4735</v>
      </c>
      <c r="CZ97" t="s">
        <v>1168</v>
      </c>
      <c r="DA97">
        <v>3</v>
      </c>
      <c r="DB97" t="s">
        <v>92</v>
      </c>
      <c r="DC97" t="s">
        <v>998</v>
      </c>
      <c r="DF97" t="s">
        <v>872</v>
      </c>
      <c r="DG97">
        <v>28.25</v>
      </c>
      <c r="DH97">
        <v>96.25</v>
      </c>
      <c r="DL97" t="s">
        <v>873</v>
      </c>
      <c r="DM97" t="s">
        <v>874</v>
      </c>
      <c r="DN97">
        <v>43291.501388888886</v>
      </c>
      <c r="DR97">
        <v>43410.693749999999</v>
      </c>
      <c r="DS97" t="s">
        <v>93</v>
      </c>
      <c r="DT97" t="s">
        <v>875</v>
      </c>
      <c r="DU97" t="s">
        <v>876</v>
      </c>
      <c r="DV97" t="s">
        <v>877</v>
      </c>
      <c r="DW97" t="s">
        <v>878</v>
      </c>
      <c r="DX97" t="s">
        <v>879</v>
      </c>
      <c r="DY97" t="s">
        <v>923</v>
      </c>
      <c r="DZ97" t="s">
        <v>881</v>
      </c>
      <c r="EA97" t="s">
        <v>882</v>
      </c>
      <c r="EB97" t="s">
        <v>924</v>
      </c>
      <c r="EI97" t="s">
        <v>1506</v>
      </c>
      <c r="EJ97" t="s">
        <v>1507</v>
      </c>
      <c r="EK97" t="s">
        <v>248</v>
      </c>
      <c r="EL97" t="s">
        <v>888</v>
      </c>
      <c r="EM97" t="s">
        <v>150</v>
      </c>
      <c r="EN97" t="s">
        <v>1508</v>
      </c>
      <c r="EO97" t="s">
        <v>1509</v>
      </c>
      <c r="EP97" t="s">
        <v>1510</v>
      </c>
      <c r="EQ97" t="s">
        <v>1511</v>
      </c>
      <c r="ER97" t="s">
        <v>893</v>
      </c>
      <c r="ES97" t="s">
        <v>1493</v>
      </c>
      <c r="ET97" t="s">
        <v>894</v>
      </c>
      <c r="EU97" t="s">
        <v>430</v>
      </c>
      <c r="EV97" t="s">
        <v>250</v>
      </c>
      <c r="EW97" t="s">
        <v>1039</v>
      </c>
      <c r="EX97" t="s">
        <v>1006</v>
      </c>
    </row>
    <row r="98" spans="9:154" x14ac:dyDescent="0.25">
      <c r="I98">
        <v>1090</v>
      </c>
      <c r="J98">
        <v>0</v>
      </c>
      <c r="K98">
        <v>3</v>
      </c>
      <c r="L98" t="s">
        <v>92</v>
      </c>
      <c r="M98" t="s">
        <v>130</v>
      </c>
      <c r="P98" t="s">
        <v>206</v>
      </c>
      <c r="Q98">
        <v>28.7</v>
      </c>
      <c r="R98">
        <v>13.95</v>
      </c>
      <c r="V98" t="s">
        <v>132</v>
      </c>
      <c r="W98" t="s">
        <v>207</v>
      </c>
      <c r="X98">
        <v>43299.685416666667</v>
      </c>
      <c r="AB98">
        <v>43444.668749999997</v>
      </c>
      <c r="AC98" t="s">
        <v>93</v>
      </c>
      <c r="AD98" t="s">
        <v>134</v>
      </c>
      <c r="AE98" t="s">
        <v>135</v>
      </c>
      <c r="AF98" t="s">
        <v>136</v>
      </c>
      <c r="AG98" t="s">
        <v>155</v>
      </c>
      <c r="AH98" t="s">
        <v>168</v>
      </c>
      <c r="AI98" t="s">
        <v>156</v>
      </c>
      <c r="AJ98" t="s">
        <v>157</v>
      </c>
      <c r="AK98" t="s">
        <v>141</v>
      </c>
      <c r="AL98" t="s">
        <v>142</v>
      </c>
      <c r="AS98" t="s">
        <v>380</v>
      </c>
      <c r="AT98" t="s">
        <v>250</v>
      </c>
      <c r="AU98" t="s">
        <v>148</v>
      </c>
      <c r="AV98" t="s">
        <v>212</v>
      </c>
      <c r="AW98" t="s">
        <v>152</v>
      </c>
      <c r="CY98">
        <v>4838</v>
      </c>
      <c r="CZ98" t="s">
        <v>1512</v>
      </c>
      <c r="DA98">
        <v>3</v>
      </c>
      <c r="DB98" t="s">
        <v>92</v>
      </c>
      <c r="DC98" t="s">
        <v>998</v>
      </c>
      <c r="DF98" t="s">
        <v>936</v>
      </c>
      <c r="DG98">
        <v>58.74</v>
      </c>
      <c r="DH98">
        <v>18.57</v>
      </c>
      <c r="DL98" t="s">
        <v>873</v>
      </c>
      <c r="DM98" t="s">
        <v>937</v>
      </c>
      <c r="DN98">
        <v>43291.618750000001</v>
      </c>
      <c r="DR98">
        <v>43410.707638888889</v>
      </c>
      <c r="DS98" t="s">
        <v>93</v>
      </c>
      <c r="DT98" t="s">
        <v>875</v>
      </c>
      <c r="DU98" t="s">
        <v>876</v>
      </c>
      <c r="DV98" t="s">
        <v>877</v>
      </c>
      <c r="DW98" t="s">
        <v>878</v>
      </c>
      <c r="DX98" t="s">
        <v>879</v>
      </c>
      <c r="DY98" t="s">
        <v>923</v>
      </c>
      <c r="DZ98" t="s">
        <v>881</v>
      </c>
      <c r="EA98" t="s">
        <v>882</v>
      </c>
      <c r="EB98" t="s">
        <v>924</v>
      </c>
      <c r="EI98" t="s">
        <v>1513</v>
      </c>
      <c r="EJ98" t="s">
        <v>435</v>
      </c>
      <c r="EK98" t="s">
        <v>888</v>
      </c>
      <c r="EL98" t="s">
        <v>150</v>
      </c>
      <c r="EM98" t="s">
        <v>1514</v>
      </c>
      <c r="EN98" t="s">
        <v>1515</v>
      </c>
      <c r="EO98" t="s">
        <v>1516</v>
      </c>
      <c r="EP98" t="s">
        <v>1517</v>
      </c>
      <c r="EQ98" t="s">
        <v>893</v>
      </c>
      <c r="ER98" t="s">
        <v>894</v>
      </c>
      <c r="ES98" t="s">
        <v>430</v>
      </c>
      <c r="ET98" t="s">
        <v>1039</v>
      </c>
      <c r="EU98" t="s">
        <v>1006</v>
      </c>
    </row>
    <row r="99" spans="9:154" x14ac:dyDescent="0.25">
      <c r="I99">
        <v>1002</v>
      </c>
      <c r="J99">
        <v>0</v>
      </c>
      <c r="K99">
        <v>3</v>
      </c>
      <c r="L99" t="s">
        <v>92</v>
      </c>
      <c r="M99" t="s">
        <v>130</v>
      </c>
      <c r="P99" t="s">
        <v>188</v>
      </c>
      <c r="Q99">
        <v>25.21</v>
      </c>
      <c r="R99">
        <v>74.62</v>
      </c>
      <c r="V99" t="s">
        <v>132</v>
      </c>
      <c r="W99" t="s">
        <v>189</v>
      </c>
      <c r="X99">
        <v>43299.680555555555</v>
      </c>
      <c r="AB99">
        <v>43486.456250000003</v>
      </c>
      <c r="AC99" t="s">
        <v>93</v>
      </c>
      <c r="AD99" t="s">
        <v>134</v>
      </c>
      <c r="AE99" t="s">
        <v>135</v>
      </c>
      <c r="AF99" t="s">
        <v>136</v>
      </c>
      <c r="AG99" t="s">
        <v>252</v>
      </c>
      <c r="AH99" t="s">
        <v>168</v>
      </c>
      <c r="AI99" t="s">
        <v>292</v>
      </c>
      <c r="AJ99" t="s">
        <v>293</v>
      </c>
      <c r="AK99" t="s">
        <v>141</v>
      </c>
      <c r="AL99" t="s">
        <v>142</v>
      </c>
      <c r="AS99" t="s">
        <v>381</v>
      </c>
      <c r="AT99" t="s">
        <v>382</v>
      </c>
      <c r="AU99" t="s">
        <v>383</v>
      </c>
      <c r="AV99" t="s">
        <v>160</v>
      </c>
      <c r="AW99" t="s">
        <v>148</v>
      </c>
      <c r="CY99">
        <v>4738</v>
      </c>
      <c r="CZ99" t="s">
        <v>1518</v>
      </c>
      <c r="DA99">
        <v>3</v>
      </c>
      <c r="DB99" t="s">
        <v>92</v>
      </c>
      <c r="DC99" t="s">
        <v>998</v>
      </c>
      <c r="DF99" t="s">
        <v>872</v>
      </c>
      <c r="DG99">
        <v>26.23</v>
      </c>
      <c r="DH99">
        <v>98.45</v>
      </c>
      <c r="DL99" t="s">
        <v>873</v>
      </c>
      <c r="DM99" t="s">
        <v>874</v>
      </c>
      <c r="DN99">
        <v>43291.501388888886</v>
      </c>
      <c r="DR99">
        <v>43410.693055555559</v>
      </c>
      <c r="DS99" t="s">
        <v>93</v>
      </c>
      <c r="DT99" t="s">
        <v>875</v>
      </c>
      <c r="DU99" t="s">
        <v>876</v>
      </c>
      <c r="DV99" t="s">
        <v>877</v>
      </c>
      <c r="DW99" t="s">
        <v>878</v>
      </c>
      <c r="DX99" t="s">
        <v>879</v>
      </c>
      <c r="DY99" t="s">
        <v>923</v>
      </c>
      <c r="DZ99" t="s">
        <v>881</v>
      </c>
      <c r="EA99" t="s">
        <v>882</v>
      </c>
      <c r="EB99" t="s">
        <v>924</v>
      </c>
      <c r="EI99" t="s">
        <v>1519</v>
      </c>
      <c r="EJ99" t="s">
        <v>248</v>
      </c>
      <c r="EK99" t="s">
        <v>888</v>
      </c>
      <c r="EL99" t="s">
        <v>150</v>
      </c>
      <c r="EM99" t="s">
        <v>1520</v>
      </c>
      <c r="EN99" t="s">
        <v>934</v>
      </c>
      <c r="EO99" t="s">
        <v>1521</v>
      </c>
      <c r="EP99" t="s">
        <v>1522</v>
      </c>
      <c r="EQ99" t="s">
        <v>1523</v>
      </c>
      <c r="ER99" t="s">
        <v>1524</v>
      </c>
      <c r="ES99" t="s">
        <v>893</v>
      </c>
      <c r="ET99" t="s">
        <v>894</v>
      </c>
      <c r="EU99" t="s">
        <v>430</v>
      </c>
      <c r="EV99" t="s">
        <v>1039</v>
      </c>
      <c r="EW99" t="s">
        <v>1006</v>
      </c>
    </row>
    <row r="100" spans="9:154" x14ac:dyDescent="0.25">
      <c r="I100">
        <v>1069</v>
      </c>
      <c r="J100">
        <v>0</v>
      </c>
      <c r="K100">
        <v>3</v>
      </c>
      <c r="L100" t="s">
        <v>92</v>
      </c>
      <c r="M100" t="s">
        <v>130</v>
      </c>
      <c r="P100" t="s">
        <v>206</v>
      </c>
      <c r="Q100">
        <v>48.54</v>
      </c>
      <c r="R100">
        <v>40.590000000000003</v>
      </c>
      <c r="V100" t="s">
        <v>132</v>
      </c>
      <c r="W100" t="s">
        <v>207</v>
      </c>
      <c r="X100">
        <v>43299.685416666667</v>
      </c>
      <c r="AB100">
        <v>43444.668749999997</v>
      </c>
      <c r="AC100" t="s">
        <v>93</v>
      </c>
      <c r="AD100" t="s">
        <v>134</v>
      </c>
      <c r="AE100" t="s">
        <v>135</v>
      </c>
      <c r="AF100" t="s">
        <v>136</v>
      </c>
      <c r="AG100" t="s">
        <v>155</v>
      </c>
      <c r="AH100" t="s">
        <v>168</v>
      </c>
      <c r="AI100" t="s">
        <v>156</v>
      </c>
      <c r="AJ100" t="s">
        <v>157</v>
      </c>
      <c r="AK100" t="s">
        <v>141</v>
      </c>
      <c r="AL100" t="s">
        <v>142</v>
      </c>
      <c r="AS100" t="s">
        <v>389</v>
      </c>
      <c r="AT100" t="s">
        <v>250</v>
      </c>
      <c r="AU100" t="s">
        <v>148</v>
      </c>
      <c r="AV100" t="s">
        <v>212</v>
      </c>
      <c r="AW100" t="s">
        <v>152</v>
      </c>
      <c r="CY100">
        <v>4808</v>
      </c>
      <c r="CZ100" t="s">
        <v>1525</v>
      </c>
      <c r="DA100">
        <v>3</v>
      </c>
      <c r="DB100" t="s">
        <v>92</v>
      </c>
      <c r="DC100" t="s">
        <v>998</v>
      </c>
      <c r="DF100" t="s">
        <v>872</v>
      </c>
      <c r="DG100">
        <v>37.729999999999997</v>
      </c>
      <c r="DH100">
        <v>47.62</v>
      </c>
      <c r="DL100" t="s">
        <v>873</v>
      </c>
      <c r="DM100" t="s">
        <v>874</v>
      </c>
      <c r="DN100">
        <v>43291.501388888886</v>
      </c>
      <c r="DR100">
        <v>43410.702777777777</v>
      </c>
      <c r="DS100" t="s">
        <v>93</v>
      </c>
      <c r="DT100" t="s">
        <v>875</v>
      </c>
      <c r="DU100" t="s">
        <v>876</v>
      </c>
      <c r="DV100" t="s">
        <v>877</v>
      </c>
      <c r="DW100" t="s">
        <v>878</v>
      </c>
      <c r="DX100" t="s">
        <v>879</v>
      </c>
      <c r="DY100" t="s">
        <v>923</v>
      </c>
      <c r="DZ100" t="s">
        <v>881</v>
      </c>
      <c r="EA100" t="s">
        <v>882</v>
      </c>
      <c r="EB100" t="s">
        <v>924</v>
      </c>
      <c r="EI100" t="s">
        <v>1526</v>
      </c>
      <c r="EJ100" t="s">
        <v>435</v>
      </c>
      <c r="EK100" t="s">
        <v>888</v>
      </c>
      <c r="EL100" t="s">
        <v>150</v>
      </c>
      <c r="EM100" t="s">
        <v>1527</v>
      </c>
      <c r="EN100" t="s">
        <v>1528</v>
      </c>
      <c r="EO100" t="s">
        <v>1529</v>
      </c>
      <c r="EP100" t="s">
        <v>1530</v>
      </c>
      <c r="EQ100" t="s">
        <v>893</v>
      </c>
      <c r="ER100" t="s">
        <v>894</v>
      </c>
      <c r="ES100" t="s">
        <v>430</v>
      </c>
      <c r="ET100" t="s">
        <v>1039</v>
      </c>
      <c r="EU100" t="s">
        <v>1006</v>
      </c>
    </row>
    <row r="101" spans="9:154" x14ac:dyDescent="0.25">
      <c r="I101">
        <v>1083</v>
      </c>
      <c r="J101">
        <v>0</v>
      </c>
      <c r="K101">
        <v>3</v>
      </c>
      <c r="L101" t="s">
        <v>92</v>
      </c>
      <c r="M101" t="s">
        <v>130</v>
      </c>
      <c r="P101" t="s">
        <v>206</v>
      </c>
      <c r="Q101">
        <v>56.53</v>
      </c>
      <c r="R101">
        <v>47.68</v>
      </c>
      <c r="V101" t="s">
        <v>132</v>
      </c>
      <c r="W101" t="s">
        <v>207</v>
      </c>
      <c r="X101">
        <v>43299.685416666667</v>
      </c>
      <c r="AB101">
        <v>43444.668749999997</v>
      </c>
      <c r="AC101" t="s">
        <v>93</v>
      </c>
      <c r="AD101" t="s">
        <v>134</v>
      </c>
      <c r="AE101" t="s">
        <v>135</v>
      </c>
      <c r="AF101" t="s">
        <v>136</v>
      </c>
      <c r="AG101" t="s">
        <v>155</v>
      </c>
      <c r="AH101" t="s">
        <v>138</v>
      </c>
      <c r="AI101" t="s">
        <v>156</v>
      </c>
      <c r="AJ101" t="s">
        <v>157</v>
      </c>
      <c r="AK101" t="s">
        <v>141</v>
      </c>
      <c r="AL101" t="s">
        <v>171</v>
      </c>
      <c r="AS101" t="s">
        <v>390</v>
      </c>
      <c r="AT101" t="s">
        <v>391</v>
      </c>
      <c r="AU101" t="s">
        <v>160</v>
      </c>
      <c r="AV101" t="s">
        <v>248</v>
      </c>
      <c r="AW101" t="s">
        <v>148</v>
      </c>
      <c r="CY101">
        <v>4753</v>
      </c>
      <c r="CZ101" t="s">
        <v>1531</v>
      </c>
      <c r="DA101">
        <v>3</v>
      </c>
      <c r="DB101" t="s">
        <v>92</v>
      </c>
      <c r="DC101" t="s">
        <v>998</v>
      </c>
      <c r="DF101" t="s">
        <v>872</v>
      </c>
      <c r="DG101">
        <v>34.53</v>
      </c>
      <c r="DH101">
        <v>91.07</v>
      </c>
      <c r="DL101" t="s">
        <v>873</v>
      </c>
      <c r="DM101" t="s">
        <v>874</v>
      </c>
      <c r="DN101">
        <v>43291.501388888886</v>
      </c>
      <c r="DR101">
        <v>43410.697916666664</v>
      </c>
      <c r="DS101" t="s">
        <v>93</v>
      </c>
      <c r="DT101" t="s">
        <v>875</v>
      </c>
      <c r="DU101" t="s">
        <v>876</v>
      </c>
      <c r="DV101" t="s">
        <v>877</v>
      </c>
      <c r="DW101" t="s">
        <v>878</v>
      </c>
      <c r="DX101" t="s">
        <v>879</v>
      </c>
      <c r="DY101" t="s">
        <v>923</v>
      </c>
      <c r="DZ101" t="s">
        <v>881</v>
      </c>
      <c r="EA101" t="s">
        <v>882</v>
      </c>
      <c r="EB101" t="s">
        <v>924</v>
      </c>
      <c r="EI101" t="s">
        <v>1532</v>
      </c>
      <c r="EJ101" t="s">
        <v>248</v>
      </c>
      <c r="EK101" t="s">
        <v>888</v>
      </c>
      <c r="EL101" t="s">
        <v>150</v>
      </c>
      <c r="EM101" t="s">
        <v>1533</v>
      </c>
      <c r="EN101" t="s">
        <v>1534</v>
      </c>
      <c r="EO101" t="s">
        <v>1535</v>
      </c>
      <c r="EP101" t="s">
        <v>1536</v>
      </c>
      <c r="EQ101" t="s">
        <v>893</v>
      </c>
      <c r="ER101" t="s">
        <v>894</v>
      </c>
      <c r="ES101" t="s">
        <v>430</v>
      </c>
      <c r="ET101" t="s">
        <v>1039</v>
      </c>
      <c r="EU101" t="s">
        <v>1006</v>
      </c>
    </row>
    <row r="102" spans="9:154" x14ac:dyDescent="0.25">
      <c r="I102">
        <v>1007</v>
      </c>
      <c r="J102">
        <v>0</v>
      </c>
      <c r="K102">
        <v>3</v>
      </c>
      <c r="L102" t="s">
        <v>92</v>
      </c>
      <c r="M102" t="s">
        <v>130</v>
      </c>
      <c r="P102" t="s">
        <v>188</v>
      </c>
      <c r="Q102">
        <v>24.58</v>
      </c>
      <c r="R102">
        <v>75.83</v>
      </c>
      <c r="V102" t="s">
        <v>132</v>
      </c>
      <c r="W102" t="s">
        <v>189</v>
      </c>
      <c r="X102">
        <v>43299.680555555555</v>
      </c>
      <c r="AB102">
        <v>43444.668749999997</v>
      </c>
      <c r="AC102" t="s">
        <v>93</v>
      </c>
      <c r="AD102" t="s">
        <v>134</v>
      </c>
      <c r="AE102" t="s">
        <v>135</v>
      </c>
      <c r="AF102" t="s">
        <v>136</v>
      </c>
      <c r="AG102" t="s">
        <v>155</v>
      </c>
      <c r="AH102" t="s">
        <v>138</v>
      </c>
      <c r="AI102" t="s">
        <v>156</v>
      </c>
      <c r="AJ102" t="s">
        <v>157</v>
      </c>
      <c r="AK102" t="s">
        <v>141</v>
      </c>
      <c r="AL102" t="s">
        <v>142</v>
      </c>
      <c r="AS102" t="s">
        <v>392</v>
      </c>
      <c r="AT102" t="s">
        <v>199</v>
      </c>
      <c r="AU102" t="s">
        <v>393</v>
      </c>
      <c r="AV102" t="s">
        <v>248</v>
      </c>
      <c r="AW102" t="s">
        <v>148</v>
      </c>
      <c r="CY102">
        <v>4726</v>
      </c>
      <c r="CZ102" t="s">
        <v>1537</v>
      </c>
      <c r="DA102">
        <v>3</v>
      </c>
      <c r="DB102" t="s">
        <v>92</v>
      </c>
      <c r="DC102" t="s">
        <v>998</v>
      </c>
      <c r="DF102" t="s">
        <v>872</v>
      </c>
      <c r="DG102">
        <v>27.28</v>
      </c>
      <c r="DH102">
        <v>24.35</v>
      </c>
      <c r="DL102" t="s">
        <v>873</v>
      </c>
      <c r="DM102" t="s">
        <v>874</v>
      </c>
      <c r="DN102">
        <v>43291.500694444447</v>
      </c>
      <c r="DR102">
        <v>43427.38958333333</v>
      </c>
      <c r="DS102" t="s">
        <v>93</v>
      </c>
      <c r="DT102" t="s">
        <v>875</v>
      </c>
      <c r="DU102" t="s">
        <v>876</v>
      </c>
      <c r="DV102" t="s">
        <v>877</v>
      </c>
      <c r="DW102" t="s">
        <v>1060</v>
      </c>
      <c r="DX102" t="s">
        <v>938</v>
      </c>
      <c r="DY102" t="s">
        <v>1538</v>
      </c>
      <c r="DZ102" t="s">
        <v>1539</v>
      </c>
      <c r="EA102" t="s">
        <v>882</v>
      </c>
      <c r="EB102" t="s">
        <v>924</v>
      </c>
      <c r="EI102" t="s">
        <v>1540</v>
      </c>
      <c r="EJ102" t="s">
        <v>972</v>
      </c>
      <c r="EK102" t="s">
        <v>160</v>
      </c>
      <c r="EL102" t="s">
        <v>1541</v>
      </c>
      <c r="EM102" t="s">
        <v>1542</v>
      </c>
      <c r="EN102" t="s">
        <v>888</v>
      </c>
      <c r="EO102" t="s">
        <v>975</v>
      </c>
      <c r="EP102" t="s">
        <v>298</v>
      </c>
      <c r="EQ102" t="s">
        <v>1543</v>
      </c>
      <c r="ER102" t="s">
        <v>248</v>
      </c>
      <c r="ES102" t="s">
        <v>150</v>
      </c>
      <c r="ET102" t="s">
        <v>1544</v>
      </c>
      <c r="EU102" t="s">
        <v>1545</v>
      </c>
      <c r="EV102" t="s">
        <v>1546</v>
      </c>
      <c r="EW102" t="s">
        <v>944</v>
      </c>
      <c r="EX102" t="s">
        <v>1065</v>
      </c>
    </row>
    <row r="103" spans="9:154" x14ac:dyDescent="0.25">
      <c r="I103">
        <v>1008</v>
      </c>
      <c r="J103">
        <v>0</v>
      </c>
      <c r="K103">
        <v>3</v>
      </c>
      <c r="L103" t="s">
        <v>92</v>
      </c>
      <c r="M103" t="s">
        <v>130</v>
      </c>
      <c r="P103" t="s">
        <v>188</v>
      </c>
      <c r="Q103">
        <v>22.25</v>
      </c>
      <c r="R103">
        <v>68.61</v>
      </c>
      <c r="V103" t="s">
        <v>132</v>
      </c>
      <c r="W103" t="s">
        <v>189</v>
      </c>
      <c r="X103">
        <v>43299.680555555555</v>
      </c>
      <c r="AB103">
        <v>43444.668749999997</v>
      </c>
      <c r="AC103" t="s">
        <v>93</v>
      </c>
      <c r="AD103" t="s">
        <v>134</v>
      </c>
      <c r="AE103" t="s">
        <v>135</v>
      </c>
      <c r="AF103" t="s">
        <v>136</v>
      </c>
      <c r="AG103" t="s">
        <v>155</v>
      </c>
      <c r="AH103" t="s">
        <v>168</v>
      </c>
      <c r="AI103" t="s">
        <v>394</v>
      </c>
      <c r="AJ103" t="s">
        <v>157</v>
      </c>
      <c r="AK103" t="s">
        <v>141</v>
      </c>
      <c r="AL103" t="s">
        <v>142</v>
      </c>
      <c r="AS103" t="s">
        <v>395</v>
      </c>
      <c r="AT103" t="s">
        <v>248</v>
      </c>
      <c r="AU103" t="s">
        <v>148</v>
      </c>
      <c r="AV103" t="s">
        <v>201</v>
      </c>
      <c r="AW103" t="s">
        <v>152</v>
      </c>
      <c r="CY103">
        <v>4776</v>
      </c>
      <c r="CZ103" t="s">
        <v>1547</v>
      </c>
      <c r="DA103">
        <v>3</v>
      </c>
      <c r="DB103" t="s">
        <v>92</v>
      </c>
      <c r="DC103" t="s">
        <v>998</v>
      </c>
      <c r="DF103" t="s">
        <v>872</v>
      </c>
      <c r="DG103">
        <v>70.61</v>
      </c>
      <c r="DH103">
        <v>64.23</v>
      </c>
      <c r="DL103" t="s">
        <v>873</v>
      </c>
      <c r="DM103" t="s">
        <v>874</v>
      </c>
      <c r="DN103">
        <v>43291.501388888886</v>
      </c>
      <c r="DR103">
        <v>43426.604861111111</v>
      </c>
      <c r="DS103" t="s">
        <v>93</v>
      </c>
      <c r="DT103" t="s">
        <v>875</v>
      </c>
      <c r="DU103" t="s">
        <v>876</v>
      </c>
      <c r="DV103" t="s">
        <v>877</v>
      </c>
      <c r="DW103" t="s">
        <v>878</v>
      </c>
      <c r="DX103" t="s">
        <v>922</v>
      </c>
      <c r="DY103" t="s">
        <v>923</v>
      </c>
      <c r="DZ103" t="s">
        <v>881</v>
      </c>
      <c r="EA103" t="s">
        <v>882</v>
      </c>
      <c r="EB103" t="s">
        <v>924</v>
      </c>
      <c r="EI103" t="s">
        <v>1548</v>
      </c>
      <c r="EJ103" t="s">
        <v>248</v>
      </c>
      <c r="EK103" t="s">
        <v>888</v>
      </c>
      <c r="EL103" t="s">
        <v>150</v>
      </c>
      <c r="EM103" t="s">
        <v>1549</v>
      </c>
      <c r="EN103" t="s">
        <v>1550</v>
      </c>
      <c r="EO103" t="s">
        <v>1551</v>
      </c>
      <c r="EP103" t="s">
        <v>1552</v>
      </c>
      <c r="EQ103" t="s">
        <v>893</v>
      </c>
      <c r="ER103" t="s">
        <v>894</v>
      </c>
      <c r="ES103" t="s">
        <v>913</v>
      </c>
      <c r="ET103" t="s">
        <v>1006</v>
      </c>
    </row>
    <row r="104" spans="9:154" x14ac:dyDescent="0.25">
      <c r="I104">
        <v>1067</v>
      </c>
      <c r="J104">
        <v>0</v>
      </c>
      <c r="K104">
        <v>3</v>
      </c>
      <c r="L104" t="s">
        <v>92</v>
      </c>
      <c r="M104" t="s">
        <v>130</v>
      </c>
      <c r="P104" t="s">
        <v>206</v>
      </c>
      <c r="Q104">
        <v>35.57</v>
      </c>
      <c r="R104">
        <v>27.66</v>
      </c>
      <c r="V104" t="s">
        <v>132</v>
      </c>
      <c r="W104" t="s">
        <v>207</v>
      </c>
      <c r="X104">
        <v>43299.685416666667</v>
      </c>
      <c r="AB104">
        <v>43444.668749999997</v>
      </c>
      <c r="AC104" t="s">
        <v>93</v>
      </c>
      <c r="AD104" t="s">
        <v>134</v>
      </c>
      <c r="AE104" t="s">
        <v>135</v>
      </c>
      <c r="AF104" t="s">
        <v>136</v>
      </c>
      <c r="AG104" t="s">
        <v>155</v>
      </c>
      <c r="AH104" t="s">
        <v>168</v>
      </c>
      <c r="AI104" t="s">
        <v>156</v>
      </c>
      <c r="AJ104" t="s">
        <v>157</v>
      </c>
      <c r="AK104" t="s">
        <v>141</v>
      </c>
      <c r="AL104" t="s">
        <v>142</v>
      </c>
      <c r="AS104" t="s">
        <v>396</v>
      </c>
      <c r="AT104" t="s">
        <v>250</v>
      </c>
      <c r="AU104" t="s">
        <v>148</v>
      </c>
      <c r="AV104" t="s">
        <v>212</v>
      </c>
      <c r="AW104" t="s">
        <v>152</v>
      </c>
      <c r="CY104">
        <v>4803</v>
      </c>
      <c r="CZ104" t="s">
        <v>1553</v>
      </c>
      <c r="DA104">
        <v>3</v>
      </c>
      <c r="DB104" t="s">
        <v>92</v>
      </c>
      <c r="DC104" t="s">
        <v>998</v>
      </c>
      <c r="DF104" t="s">
        <v>872</v>
      </c>
      <c r="DG104">
        <v>32.67</v>
      </c>
      <c r="DH104">
        <v>40.299999999999997</v>
      </c>
      <c r="DL104" t="s">
        <v>873</v>
      </c>
      <c r="DM104" t="s">
        <v>874</v>
      </c>
      <c r="DN104">
        <v>43291.501388888886</v>
      </c>
      <c r="DR104">
        <v>43410.70208333333</v>
      </c>
      <c r="DS104" t="s">
        <v>93</v>
      </c>
      <c r="DT104" t="s">
        <v>875</v>
      </c>
      <c r="DU104" t="s">
        <v>876</v>
      </c>
      <c r="DV104" t="s">
        <v>877</v>
      </c>
      <c r="DW104" t="s">
        <v>878</v>
      </c>
      <c r="DX104" t="s">
        <v>879</v>
      </c>
      <c r="DY104" t="s">
        <v>1554</v>
      </c>
      <c r="DZ104" t="s">
        <v>881</v>
      </c>
      <c r="EA104" t="s">
        <v>882</v>
      </c>
      <c r="EB104" t="s">
        <v>924</v>
      </c>
      <c r="EI104" t="s">
        <v>1555</v>
      </c>
      <c r="EJ104" t="s">
        <v>435</v>
      </c>
      <c r="EK104" t="s">
        <v>888</v>
      </c>
      <c r="EL104" t="s">
        <v>150</v>
      </c>
      <c r="EM104" t="s">
        <v>1556</v>
      </c>
      <c r="EN104" t="s">
        <v>1557</v>
      </c>
      <c r="EO104" t="s">
        <v>1558</v>
      </c>
      <c r="EP104" t="s">
        <v>934</v>
      </c>
      <c r="EQ104" t="s">
        <v>1559</v>
      </c>
      <c r="ER104" t="s">
        <v>1560</v>
      </c>
      <c r="ES104" t="s">
        <v>893</v>
      </c>
      <c r="ET104" t="s">
        <v>894</v>
      </c>
      <c r="EU104" t="s">
        <v>430</v>
      </c>
      <c r="EV104" t="s">
        <v>1039</v>
      </c>
      <c r="EW104" t="s">
        <v>1006</v>
      </c>
    </row>
    <row r="105" spans="9:154" x14ac:dyDescent="0.25">
      <c r="I105">
        <v>1099</v>
      </c>
      <c r="J105">
        <v>0</v>
      </c>
      <c r="K105">
        <v>3</v>
      </c>
      <c r="L105" t="s">
        <v>92</v>
      </c>
      <c r="M105" t="s">
        <v>130</v>
      </c>
      <c r="P105" t="s">
        <v>206</v>
      </c>
      <c r="Q105">
        <v>65.47</v>
      </c>
      <c r="R105">
        <v>64.52</v>
      </c>
      <c r="V105" t="s">
        <v>132</v>
      </c>
      <c r="W105" t="s">
        <v>207</v>
      </c>
      <c r="X105">
        <v>43299.686111111114</v>
      </c>
      <c r="AB105">
        <v>43444.668749999997</v>
      </c>
      <c r="AC105" t="s">
        <v>93</v>
      </c>
      <c r="AD105" t="s">
        <v>134</v>
      </c>
      <c r="AE105" t="s">
        <v>135</v>
      </c>
      <c r="AF105" t="s">
        <v>136</v>
      </c>
      <c r="AG105" t="s">
        <v>155</v>
      </c>
      <c r="AH105" t="s">
        <v>168</v>
      </c>
      <c r="AI105" t="s">
        <v>156</v>
      </c>
      <c r="AJ105" t="s">
        <v>157</v>
      </c>
      <c r="AK105" t="s">
        <v>141</v>
      </c>
      <c r="AL105" t="s">
        <v>142</v>
      </c>
      <c r="AS105" t="s">
        <v>397</v>
      </c>
      <c r="AT105" t="s">
        <v>248</v>
      </c>
      <c r="AU105" t="s">
        <v>148</v>
      </c>
      <c r="AV105" t="s">
        <v>212</v>
      </c>
      <c r="AW105" t="s">
        <v>152</v>
      </c>
      <c r="CY105">
        <v>4768</v>
      </c>
      <c r="CZ105" t="s">
        <v>1561</v>
      </c>
      <c r="DA105">
        <v>3</v>
      </c>
      <c r="DB105" t="s">
        <v>92</v>
      </c>
      <c r="DC105" t="s">
        <v>998</v>
      </c>
      <c r="DF105" t="s">
        <v>872</v>
      </c>
      <c r="DG105">
        <v>60.13</v>
      </c>
      <c r="DH105">
        <v>69.11</v>
      </c>
      <c r="DL105" t="s">
        <v>873</v>
      </c>
      <c r="DM105" t="s">
        <v>874</v>
      </c>
      <c r="DN105">
        <v>43291.501388888886</v>
      </c>
      <c r="DR105">
        <v>43426.602777777778</v>
      </c>
      <c r="DS105" t="s">
        <v>93</v>
      </c>
      <c r="DT105" t="s">
        <v>875</v>
      </c>
      <c r="DU105" t="s">
        <v>876</v>
      </c>
      <c r="DV105" t="s">
        <v>877</v>
      </c>
      <c r="DW105" t="s">
        <v>878</v>
      </c>
      <c r="DX105" t="s">
        <v>922</v>
      </c>
      <c r="DY105" t="s">
        <v>923</v>
      </c>
      <c r="DZ105" t="s">
        <v>881</v>
      </c>
      <c r="EA105" t="s">
        <v>882</v>
      </c>
      <c r="EB105" t="s">
        <v>924</v>
      </c>
      <c r="EI105" t="s">
        <v>1562</v>
      </c>
      <c r="EJ105" t="s">
        <v>248</v>
      </c>
      <c r="EK105" t="s">
        <v>888</v>
      </c>
      <c r="EL105" t="s">
        <v>150</v>
      </c>
      <c r="EM105" t="s">
        <v>1563</v>
      </c>
      <c r="EN105" t="s">
        <v>1564</v>
      </c>
      <c r="EO105" t="s">
        <v>1565</v>
      </c>
      <c r="EP105" t="s">
        <v>1566</v>
      </c>
      <c r="EQ105" t="s">
        <v>893</v>
      </c>
      <c r="ER105" t="s">
        <v>894</v>
      </c>
      <c r="ES105" t="s">
        <v>913</v>
      </c>
      <c r="ET105" t="s">
        <v>1006</v>
      </c>
    </row>
    <row r="106" spans="9:154" x14ac:dyDescent="0.25">
      <c r="I106">
        <v>1068</v>
      </c>
      <c r="J106">
        <v>0</v>
      </c>
      <c r="K106">
        <v>3</v>
      </c>
      <c r="L106" t="s">
        <v>92</v>
      </c>
      <c r="M106" t="s">
        <v>130</v>
      </c>
      <c r="P106" t="s">
        <v>206</v>
      </c>
      <c r="Q106">
        <v>41.72</v>
      </c>
      <c r="R106">
        <v>31.99</v>
      </c>
      <c r="V106" t="s">
        <v>132</v>
      </c>
      <c r="W106" t="s">
        <v>207</v>
      </c>
      <c r="X106">
        <v>43299.685416666667</v>
      </c>
      <c r="AB106">
        <v>43444.668749999997</v>
      </c>
      <c r="AC106" t="s">
        <v>93</v>
      </c>
      <c r="AD106" t="s">
        <v>134</v>
      </c>
      <c r="AE106" t="s">
        <v>135</v>
      </c>
      <c r="AF106" t="s">
        <v>136</v>
      </c>
      <c r="AG106" t="s">
        <v>155</v>
      </c>
      <c r="AH106" t="s">
        <v>168</v>
      </c>
      <c r="AI106" t="s">
        <v>156</v>
      </c>
      <c r="AJ106" t="s">
        <v>157</v>
      </c>
      <c r="AK106" t="s">
        <v>141</v>
      </c>
      <c r="AL106" t="s">
        <v>142</v>
      </c>
      <c r="AS106" t="s">
        <v>398</v>
      </c>
      <c r="AT106" t="s">
        <v>250</v>
      </c>
      <c r="AU106" t="s">
        <v>148</v>
      </c>
      <c r="AV106" t="s">
        <v>212</v>
      </c>
      <c r="AW106" t="s">
        <v>152</v>
      </c>
      <c r="CY106">
        <v>4757</v>
      </c>
      <c r="CZ106" t="s">
        <v>1567</v>
      </c>
      <c r="DA106">
        <v>3</v>
      </c>
      <c r="DB106" t="s">
        <v>92</v>
      </c>
      <c r="DC106" t="s">
        <v>998</v>
      </c>
      <c r="DF106" t="s">
        <v>872</v>
      </c>
      <c r="DG106">
        <v>49.43</v>
      </c>
      <c r="DH106">
        <v>68.209999999999994</v>
      </c>
      <c r="DL106" t="s">
        <v>873</v>
      </c>
      <c r="DM106" t="s">
        <v>874</v>
      </c>
      <c r="DN106">
        <v>43291.501388888886</v>
      </c>
      <c r="DR106">
        <v>43410.700694444444</v>
      </c>
      <c r="DS106" t="s">
        <v>93</v>
      </c>
      <c r="DT106" t="s">
        <v>875</v>
      </c>
      <c r="DU106" t="s">
        <v>876</v>
      </c>
      <c r="DV106" t="s">
        <v>877</v>
      </c>
      <c r="DW106" t="s">
        <v>878</v>
      </c>
      <c r="DX106" t="s">
        <v>879</v>
      </c>
      <c r="DY106" t="s">
        <v>1554</v>
      </c>
      <c r="DZ106" t="s">
        <v>881</v>
      </c>
      <c r="EA106" t="s">
        <v>882</v>
      </c>
      <c r="EB106" t="s">
        <v>924</v>
      </c>
      <c r="EI106" t="s">
        <v>1568</v>
      </c>
      <c r="EJ106" t="s">
        <v>248</v>
      </c>
      <c r="EK106" t="s">
        <v>888</v>
      </c>
      <c r="EL106" t="s">
        <v>150</v>
      </c>
      <c r="EM106" t="s">
        <v>1569</v>
      </c>
      <c r="EN106" t="s">
        <v>1570</v>
      </c>
      <c r="EO106" t="s">
        <v>1571</v>
      </c>
      <c r="EP106" t="s">
        <v>1572</v>
      </c>
      <c r="EQ106" t="s">
        <v>893</v>
      </c>
      <c r="ER106" t="s">
        <v>894</v>
      </c>
      <c r="ES106" t="s">
        <v>430</v>
      </c>
      <c r="ET106" t="s">
        <v>1039</v>
      </c>
      <c r="EU106" t="s">
        <v>1006</v>
      </c>
    </row>
    <row r="107" spans="9:154" x14ac:dyDescent="0.25">
      <c r="I107">
        <v>1053</v>
      </c>
      <c r="J107">
        <v>0</v>
      </c>
      <c r="K107">
        <v>3</v>
      </c>
      <c r="L107" t="s">
        <v>92</v>
      </c>
      <c r="M107" t="s">
        <v>130</v>
      </c>
      <c r="P107" t="s">
        <v>206</v>
      </c>
      <c r="Q107">
        <v>50.58</v>
      </c>
      <c r="R107">
        <v>43.36</v>
      </c>
      <c r="V107" t="s">
        <v>132</v>
      </c>
      <c r="W107" t="s">
        <v>207</v>
      </c>
      <c r="X107">
        <v>43299.685416666667</v>
      </c>
      <c r="AB107">
        <v>43444.668749999997</v>
      </c>
      <c r="AC107" t="s">
        <v>93</v>
      </c>
      <c r="AD107" t="s">
        <v>134</v>
      </c>
      <c r="AE107" t="s">
        <v>135</v>
      </c>
      <c r="AF107" t="s">
        <v>136</v>
      </c>
      <c r="AG107" t="s">
        <v>155</v>
      </c>
      <c r="AH107" t="s">
        <v>168</v>
      </c>
      <c r="AI107" t="s">
        <v>156</v>
      </c>
      <c r="AJ107" t="s">
        <v>157</v>
      </c>
      <c r="AK107" t="s">
        <v>141</v>
      </c>
      <c r="AL107" t="s">
        <v>142</v>
      </c>
      <c r="AS107" t="s">
        <v>399</v>
      </c>
      <c r="AT107" t="s">
        <v>250</v>
      </c>
      <c r="AU107" t="s">
        <v>148</v>
      </c>
      <c r="AV107" t="s">
        <v>212</v>
      </c>
      <c r="AW107" t="s">
        <v>152</v>
      </c>
      <c r="CY107">
        <v>4751</v>
      </c>
      <c r="CZ107" t="s">
        <v>1573</v>
      </c>
      <c r="DA107">
        <v>3</v>
      </c>
      <c r="DB107" t="s">
        <v>92</v>
      </c>
      <c r="DC107" t="s">
        <v>998</v>
      </c>
      <c r="DF107" t="s">
        <v>872</v>
      </c>
      <c r="DG107">
        <v>37.090000000000003</v>
      </c>
      <c r="DH107">
        <v>88.63</v>
      </c>
      <c r="DL107" t="s">
        <v>873</v>
      </c>
      <c r="DM107" t="s">
        <v>874</v>
      </c>
      <c r="DN107">
        <v>43291.501388888886</v>
      </c>
      <c r="DR107">
        <v>43410.698611111111</v>
      </c>
      <c r="DS107" t="s">
        <v>93</v>
      </c>
      <c r="DT107" t="s">
        <v>875</v>
      </c>
      <c r="DU107" t="s">
        <v>876</v>
      </c>
      <c r="DV107" t="s">
        <v>877</v>
      </c>
      <c r="DW107" t="s">
        <v>878</v>
      </c>
      <c r="DX107" t="s">
        <v>879</v>
      </c>
      <c r="DY107" t="s">
        <v>923</v>
      </c>
      <c r="DZ107" t="s">
        <v>881</v>
      </c>
      <c r="EA107" t="s">
        <v>882</v>
      </c>
      <c r="EB107" t="s">
        <v>924</v>
      </c>
      <c r="EI107" t="s">
        <v>1574</v>
      </c>
      <c r="EJ107" t="s">
        <v>248</v>
      </c>
      <c r="EK107" t="s">
        <v>888</v>
      </c>
      <c r="EL107" t="s">
        <v>150</v>
      </c>
      <c r="EM107" t="s">
        <v>1575</v>
      </c>
      <c r="EN107" t="s">
        <v>1576</v>
      </c>
      <c r="EO107" t="s">
        <v>1577</v>
      </c>
      <c r="EP107" t="s">
        <v>934</v>
      </c>
      <c r="EQ107" t="s">
        <v>1578</v>
      </c>
      <c r="ER107" t="s">
        <v>1579</v>
      </c>
      <c r="ES107" t="s">
        <v>893</v>
      </c>
      <c r="ET107" t="s">
        <v>894</v>
      </c>
      <c r="EU107" t="s">
        <v>430</v>
      </c>
      <c r="EV107" t="s">
        <v>1039</v>
      </c>
      <c r="EW107" t="s">
        <v>1006</v>
      </c>
    </row>
    <row r="108" spans="9:154" x14ac:dyDescent="0.25">
      <c r="I108">
        <v>1033</v>
      </c>
      <c r="J108" t="s">
        <v>400</v>
      </c>
      <c r="K108">
        <v>3</v>
      </c>
      <c r="L108" t="s">
        <v>92</v>
      </c>
      <c r="M108" t="s">
        <v>130</v>
      </c>
      <c r="P108" t="s">
        <v>206</v>
      </c>
      <c r="Q108">
        <v>77</v>
      </c>
      <c r="R108">
        <v>90.5</v>
      </c>
      <c r="V108" t="s">
        <v>132</v>
      </c>
      <c r="W108" t="s">
        <v>207</v>
      </c>
      <c r="X108">
        <v>43299.685416666667</v>
      </c>
      <c r="AB108">
        <v>43444.668749999997</v>
      </c>
      <c r="AC108" t="s">
        <v>93</v>
      </c>
      <c r="AD108" t="s">
        <v>134</v>
      </c>
      <c r="AE108" t="s">
        <v>135</v>
      </c>
      <c r="AF108" t="s">
        <v>136</v>
      </c>
      <c r="AG108" t="s">
        <v>155</v>
      </c>
      <c r="AH108" t="s">
        <v>138</v>
      </c>
      <c r="AI108" t="s">
        <v>156</v>
      </c>
      <c r="AJ108" t="s">
        <v>157</v>
      </c>
      <c r="AK108" t="s">
        <v>141</v>
      </c>
      <c r="AL108" t="s">
        <v>142</v>
      </c>
      <c r="AS108" t="s">
        <v>401</v>
      </c>
      <c r="AT108" t="s">
        <v>259</v>
      </c>
      <c r="AU108" t="s">
        <v>402</v>
      </c>
      <c r="AV108" t="s">
        <v>248</v>
      </c>
      <c r="AW108" t="s">
        <v>403</v>
      </c>
      <c r="CY108">
        <v>4734</v>
      </c>
      <c r="CZ108" t="s">
        <v>1580</v>
      </c>
      <c r="DA108">
        <v>3</v>
      </c>
      <c r="DB108" t="s">
        <v>92</v>
      </c>
      <c r="DC108" t="s">
        <v>998</v>
      </c>
      <c r="DF108" t="s">
        <v>872</v>
      </c>
      <c r="DG108">
        <v>30.48</v>
      </c>
      <c r="DH108">
        <v>94.17</v>
      </c>
      <c r="DL108" t="s">
        <v>873</v>
      </c>
      <c r="DM108" t="s">
        <v>874</v>
      </c>
      <c r="DN108">
        <v>43291.501388888886</v>
      </c>
      <c r="DR108">
        <v>43410.697222222225</v>
      </c>
      <c r="DS108" t="s">
        <v>93</v>
      </c>
      <c r="DT108" t="s">
        <v>875</v>
      </c>
      <c r="DU108" t="s">
        <v>876</v>
      </c>
      <c r="DV108" t="s">
        <v>877</v>
      </c>
      <c r="DW108" t="s">
        <v>878</v>
      </c>
      <c r="DX108" t="s">
        <v>879</v>
      </c>
      <c r="DY108" t="s">
        <v>923</v>
      </c>
      <c r="DZ108" t="s">
        <v>881</v>
      </c>
      <c r="EA108" t="s">
        <v>882</v>
      </c>
      <c r="EB108" t="s">
        <v>924</v>
      </c>
      <c r="EI108" t="s">
        <v>1581</v>
      </c>
      <c r="EJ108" t="s">
        <v>248</v>
      </c>
      <c r="EK108" t="s">
        <v>888</v>
      </c>
      <c r="EL108" t="s">
        <v>150</v>
      </c>
      <c r="EM108" t="s">
        <v>1582</v>
      </c>
      <c r="EN108" t="s">
        <v>1583</v>
      </c>
      <c r="EO108" t="s">
        <v>1584</v>
      </c>
      <c r="EP108" t="s">
        <v>1585</v>
      </c>
      <c r="EQ108" t="s">
        <v>893</v>
      </c>
      <c r="ER108" t="s">
        <v>894</v>
      </c>
      <c r="ES108" t="s">
        <v>430</v>
      </c>
      <c r="ET108" t="s">
        <v>1039</v>
      </c>
      <c r="EU108" t="s">
        <v>1006</v>
      </c>
    </row>
    <row r="109" spans="9:154" x14ac:dyDescent="0.25">
      <c r="I109">
        <v>1063</v>
      </c>
      <c r="J109">
        <v>0</v>
      </c>
      <c r="K109">
        <v>3</v>
      </c>
      <c r="L109" t="s">
        <v>92</v>
      </c>
      <c r="M109" t="s">
        <v>130</v>
      </c>
      <c r="P109" t="s">
        <v>206</v>
      </c>
      <c r="Q109">
        <v>39.06</v>
      </c>
      <c r="R109">
        <v>30.55</v>
      </c>
      <c r="V109" t="s">
        <v>132</v>
      </c>
      <c r="W109" t="s">
        <v>207</v>
      </c>
      <c r="X109">
        <v>43299.685416666667</v>
      </c>
      <c r="AB109">
        <v>43444.668749999997</v>
      </c>
      <c r="AC109" t="s">
        <v>93</v>
      </c>
      <c r="AD109" t="s">
        <v>134</v>
      </c>
      <c r="AE109" t="s">
        <v>135</v>
      </c>
      <c r="AF109" t="s">
        <v>136</v>
      </c>
      <c r="AG109" t="s">
        <v>155</v>
      </c>
      <c r="AH109" t="s">
        <v>168</v>
      </c>
      <c r="AI109" t="s">
        <v>156</v>
      </c>
      <c r="AJ109" t="s">
        <v>157</v>
      </c>
      <c r="AK109" t="s">
        <v>141</v>
      </c>
      <c r="AL109" t="s">
        <v>142</v>
      </c>
      <c r="AS109" t="s">
        <v>404</v>
      </c>
      <c r="AT109" t="s">
        <v>250</v>
      </c>
      <c r="AU109" t="s">
        <v>148</v>
      </c>
      <c r="AV109" t="s">
        <v>212</v>
      </c>
      <c r="AW109" t="s">
        <v>152</v>
      </c>
      <c r="CY109">
        <v>4733</v>
      </c>
      <c r="CZ109" t="s">
        <v>1586</v>
      </c>
      <c r="DA109">
        <v>3</v>
      </c>
      <c r="DB109" t="s">
        <v>92</v>
      </c>
      <c r="DC109" t="s">
        <v>998</v>
      </c>
      <c r="DF109" t="s">
        <v>872</v>
      </c>
      <c r="DG109">
        <v>31.71</v>
      </c>
      <c r="DH109">
        <v>93.1</v>
      </c>
      <c r="DL109" t="s">
        <v>873</v>
      </c>
      <c r="DM109" t="s">
        <v>874</v>
      </c>
      <c r="DN109">
        <v>43291.501388888886</v>
      </c>
      <c r="DR109">
        <v>43410.697916666664</v>
      </c>
      <c r="DS109" t="s">
        <v>93</v>
      </c>
      <c r="DT109" t="s">
        <v>875</v>
      </c>
      <c r="DU109" t="s">
        <v>876</v>
      </c>
      <c r="DV109" t="s">
        <v>877</v>
      </c>
      <c r="DW109" t="s">
        <v>878</v>
      </c>
      <c r="DX109" t="s">
        <v>879</v>
      </c>
      <c r="DY109" t="s">
        <v>923</v>
      </c>
      <c r="DZ109" t="s">
        <v>881</v>
      </c>
      <c r="EA109" t="s">
        <v>882</v>
      </c>
      <c r="EB109" t="s">
        <v>924</v>
      </c>
      <c r="EI109" t="s">
        <v>1587</v>
      </c>
      <c r="EJ109" t="s">
        <v>248</v>
      </c>
      <c r="EK109" t="s">
        <v>888</v>
      </c>
      <c r="EL109" t="s">
        <v>150</v>
      </c>
      <c r="EM109" t="s">
        <v>1588</v>
      </c>
      <c r="EN109" t="s">
        <v>1589</v>
      </c>
      <c r="EO109" t="s">
        <v>1590</v>
      </c>
      <c r="EP109" t="s">
        <v>1591</v>
      </c>
      <c r="EQ109" t="s">
        <v>893</v>
      </c>
      <c r="ER109" t="s">
        <v>894</v>
      </c>
      <c r="ES109" t="s">
        <v>430</v>
      </c>
      <c r="ET109" t="s">
        <v>1039</v>
      </c>
      <c r="EU109" t="s">
        <v>1006</v>
      </c>
    </row>
    <row r="110" spans="9:154" x14ac:dyDescent="0.25">
      <c r="I110">
        <v>1014</v>
      </c>
      <c r="J110">
        <v>0</v>
      </c>
      <c r="K110">
        <v>3</v>
      </c>
      <c r="L110" t="s">
        <v>92</v>
      </c>
      <c r="M110" t="s">
        <v>130</v>
      </c>
      <c r="P110" t="s">
        <v>188</v>
      </c>
      <c r="Q110">
        <v>25.46</v>
      </c>
      <c r="R110">
        <v>71.62</v>
      </c>
      <c r="V110" t="s">
        <v>132</v>
      </c>
      <c r="W110" t="s">
        <v>189</v>
      </c>
      <c r="X110">
        <v>43299.680555555555</v>
      </c>
      <c r="AB110">
        <v>43486.455555555556</v>
      </c>
      <c r="AC110" t="s">
        <v>93</v>
      </c>
      <c r="AD110" t="s">
        <v>134</v>
      </c>
      <c r="AE110" t="s">
        <v>135</v>
      </c>
      <c r="AF110" t="s">
        <v>136</v>
      </c>
      <c r="AG110" t="s">
        <v>405</v>
      </c>
      <c r="AH110" t="s">
        <v>168</v>
      </c>
      <c r="AI110" t="s">
        <v>292</v>
      </c>
      <c r="AJ110" t="s">
        <v>293</v>
      </c>
      <c r="AK110" t="s">
        <v>141</v>
      </c>
      <c r="AL110" t="s">
        <v>142</v>
      </c>
      <c r="AS110" t="s">
        <v>406</v>
      </c>
      <c r="AT110" t="s">
        <v>407</v>
      </c>
      <c r="AU110" t="s">
        <v>259</v>
      </c>
      <c r="AV110" t="s">
        <v>173</v>
      </c>
      <c r="AW110" t="s">
        <v>408</v>
      </c>
      <c r="CY110">
        <v>4806</v>
      </c>
      <c r="CZ110" t="s">
        <v>1592</v>
      </c>
      <c r="DA110">
        <v>3</v>
      </c>
      <c r="DB110" t="s">
        <v>92</v>
      </c>
      <c r="DC110" t="s">
        <v>998</v>
      </c>
      <c r="DF110" t="s">
        <v>872</v>
      </c>
      <c r="DG110">
        <v>35.450000000000003</v>
      </c>
      <c r="DH110">
        <v>44.11</v>
      </c>
      <c r="DL110" t="s">
        <v>873</v>
      </c>
      <c r="DM110" t="s">
        <v>874</v>
      </c>
      <c r="DN110">
        <v>43291.501388888886</v>
      </c>
      <c r="DR110">
        <v>43410.702777777777</v>
      </c>
      <c r="DS110" t="s">
        <v>93</v>
      </c>
      <c r="DT110" t="s">
        <v>875</v>
      </c>
      <c r="DU110" t="s">
        <v>876</v>
      </c>
      <c r="DV110" t="s">
        <v>877</v>
      </c>
      <c r="DW110" t="s">
        <v>878</v>
      </c>
      <c r="DX110" t="s">
        <v>879</v>
      </c>
      <c r="DY110" t="s">
        <v>923</v>
      </c>
      <c r="DZ110" t="s">
        <v>881</v>
      </c>
      <c r="EA110" t="s">
        <v>882</v>
      </c>
      <c r="EB110" t="s">
        <v>924</v>
      </c>
      <c r="EI110" t="s">
        <v>1593</v>
      </c>
      <c r="EJ110" t="s">
        <v>435</v>
      </c>
      <c r="EK110" t="s">
        <v>888</v>
      </c>
      <c r="EL110" t="s">
        <v>150</v>
      </c>
      <c r="EM110" t="s">
        <v>1594</v>
      </c>
      <c r="EN110" t="s">
        <v>1595</v>
      </c>
      <c r="EO110" t="s">
        <v>1596</v>
      </c>
      <c r="EP110" t="s">
        <v>1597</v>
      </c>
      <c r="EQ110" t="s">
        <v>893</v>
      </c>
      <c r="ER110" t="s">
        <v>894</v>
      </c>
      <c r="ES110" t="s">
        <v>430</v>
      </c>
      <c r="ET110" t="s">
        <v>1039</v>
      </c>
      <c r="EU110" t="s">
        <v>1006</v>
      </c>
    </row>
    <row r="111" spans="9:154" x14ac:dyDescent="0.25">
      <c r="I111">
        <v>1015</v>
      </c>
      <c r="J111">
        <v>0</v>
      </c>
      <c r="K111">
        <v>3</v>
      </c>
      <c r="L111" t="s">
        <v>92</v>
      </c>
      <c r="M111" t="s">
        <v>130</v>
      </c>
      <c r="P111" t="s">
        <v>188</v>
      </c>
      <c r="Q111">
        <v>27.12</v>
      </c>
      <c r="R111">
        <v>77.03</v>
      </c>
      <c r="V111" t="s">
        <v>132</v>
      </c>
      <c r="W111" t="s">
        <v>189</v>
      </c>
      <c r="X111">
        <v>43299.680555555555</v>
      </c>
      <c r="AB111">
        <v>43486.456944444442</v>
      </c>
      <c r="AC111" t="s">
        <v>93</v>
      </c>
      <c r="AD111" t="s">
        <v>134</v>
      </c>
      <c r="AE111" t="s">
        <v>135</v>
      </c>
      <c r="AF111" t="s">
        <v>136</v>
      </c>
      <c r="AG111" t="s">
        <v>155</v>
      </c>
      <c r="AH111" t="s">
        <v>138</v>
      </c>
      <c r="AI111" t="s">
        <v>156</v>
      </c>
      <c r="AJ111" t="s">
        <v>157</v>
      </c>
      <c r="AK111" t="s">
        <v>141</v>
      </c>
      <c r="AL111" t="s">
        <v>142</v>
      </c>
      <c r="AS111" t="s">
        <v>413</v>
      </c>
      <c r="AT111" t="s">
        <v>159</v>
      </c>
      <c r="AU111" t="s">
        <v>160</v>
      </c>
      <c r="AV111" t="s">
        <v>148</v>
      </c>
      <c r="AW111" t="s">
        <v>201</v>
      </c>
      <c r="CY111">
        <v>4741</v>
      </c>
      <c r="CZ111" t="s">
        <v>1598</v>
      </c>
      <c r="DA111">
        <v>3</v>
      </c>
      <c r="DB111" t="s">
        <v>92</v>
      </c>
      <c r="DC111" t="s">
        <v>998</v>
      </c>
      <c r="DF111" t="s">
        <v>872</v>
      </c>
      <c r="DG111">
        <v>49.81</v>
      </c>
      <c r="DH111">
        <v>76.430000000000007</v>
      </c>
      <c r="DL111" t="s">
        <v>873</v>
      </c>
      <c r="DM111" t="s">
        <v>874</v>
      </c>
      <c r="DN111">
        <v>43291.501388888886</v>
      </c>
      <c r="DR111">
        <v>43410.7</v>
      </c>
      <c r="DS111" t="s">
        <v>93</v>
      </c>
      <c r="DT111" t="s">
        <v>875</v>
      </c>
      <c r="DU111" t="s">
        <v>876</v>
      </c>
      <c r="DV111" t="s">
        <v>877</v>
      </c>
      <c r="DW111" t="s">
        <v>878</v>
      </c>
      <c r="DX111" t="s">
        <v>879</v>
      </c>
      <c r="DY111" t="s">
        <v>923</v>
      </c>
      <c r="DZ111" t="s">
        <v>881</v>
      </c>
      <c r="EA111" t="s">
        <v>882</v>
      </c>
      <c r="EB111" t="s">
        <v>924</v>
      </c>
      <c r="EI111" t="s">
        <v>1599</v>
      </c>
      <c r="EJ111" t="s">
        <v>1507</v>
      </c>
      <c r="EK111" t="s">
        <v>248</v>
      </c>
      <c r="EL111" t="s">
        <v>888</v>
      </c>
      <c r="EM111" t="s">
        <v>150</v>
      </c>
      <c r="EN111" t="s">
        <v>1600</v>
      </c>
      <c r="EO111" t="s">
        <v>1601</v>
      </c>
      <c r="EP111" t="s">
        <v>1602</v>
      </c>
      <c r="EQ111" t="s">
        <v>1603</v>
      </c>
      <c r="ER111" t="s">
        <v>893</v>
      </c>
      <c r="ES111" t="s">
        <v>894</v>
      </c>
      <c r="ET111" t="s">
        <v>430</v>
      </c>
      <c r="EU111" t="s">
        <v>1039</v>
      </c>
      <c r="EV111" t="s">
        <v>1006</v>
      </c>
    </row>
    <row r="112" spans="9:154" x14ac:dyDescent="0.25">
      <c r="I112">
        <v>1093</v>
      </c>
      <c r="J112">
        <v>0</v>
      </c>
      <c r="K112">
        <v>3</v>
      </c>
      <c r="L112" t="s">
        <v>92</v>
      </c>
      <c r="M112" t="s">
        <v>130</v>
      </c>
      <c r="P112" t="s">
        <v>206</v>
      </c>
      <c r="Q112">
        <v>73.09</v>
      </c>
      <c r="R112">
        <v>79.31</v>
      </c>
      <c r="V112" t="s">
        <v>132</v>
      </c>
      <c r="W112" t="s">
        <v>207</v>
      </c>
      <c r="X112">
        <v>43299.686111111114</v>
      </c>
      <c r="AB112">
        <v>43486.46597222222</v>
      </c>
      <c r="AC112" t="s">
        <v>93</v>
      </c>
      <c r="AD112" t="s">
        <v>134</v>
      </c>
      <c r="AE112" t="s">
        <v>135</v>
      </c>
      <c r="AF112" t="s">
        <v>136</v>
      </c>
      <c r="AG112" t="s">
        <v>252</v>
      </c>
      <c r="AH112" t="s">
        <v>168</v>
      </c>
      <c r="AI112" t="s">
        <v>292</v>
      </c>
      <c r="AJ112" t="s">
        <v>293</v>
      </c>
      <c r="AK112" t="s">
        <v>141</v>
      </c>
      <c r="AL112" t="s">
        <v>142</v>
      </c>
      <c r="AS112" t="s">
        <v>416</v>
      </c>
      <c r="AT112" t="s">
        <v>173</v>
      </c>
      <c r="AU112" t="s">
        <v>417</v>
      </c>
      <c r="AV112" t="s">
        <v>418</v>
      </c>
      <c r="AW112" t="s">
        <v>419</v>
      </c>
      <c r="AX112" t="s">
        <v>250</v>
      </c>
      <c r="CY112">
        <v>4810</v>
      </c>
      <c r="CZ112" t="s">
        <v>1604</v>
      </c>
      <c r="DA112">
        <v>3</v>
      </c>
      <c r="DB112" t="s">
        <v>92</v>
      </c>
      <c r="DC112" t="s">
        <v>998</v>
      </c>
      <c r="DF112" t="s">
        <v>872</v>
      </c>
      <c r="DG112">
        <v>39.75</v>
      </c>
      <c r="DH112">
        <v>51.37</v>
      </c>
      <c r="DL112" t="s">
        <v>873</v>
      </c>
      <c r="DM112" t="s">
        <v>874</v>
      </c>
      <c r="DN112">
        <v>43291.501388888886</v>
      </c>
      <c r="DR112">
        <v>43410.702777777777</v>
      </c>
      <c r="DS112" t="s">
        <v>93</v>
      </c>
      <c r="DT112" t="s">
        <v>875</v>
      </c>
      <c r="DU112" t="s">
        <v>876</v>
      </c>
      <c r="DV112" t="s">
        <v>877</v>
      </c>
      <c r="DW112" t="s">
        <v>878</v>
      </c>
      <c r="DX112" t="s">
        <v>879</v>
      </c>
      <c r="DY112" t="s">
        <v>923</v>
      </c>
      <c r="DZ112" t="s">
        <v>881</v>
      </c>
      <c r="EA112" t="s">
        <v>882</v>
      </c>
      <c r="EB112" t="s">
        <v>924</v>
      </c>
      <c r="EI112" t="s">
        <v>1605</v>
      </c>
      <c r="EJ112" t="s">
        <v>435</v>
      </c>
      <c r="EK112" t="s">
        <v>888</v>
      </c>
      <c r="EL112" t="s">
        <v>150</v>
      </c>
      <c r="EM112" t="s">
        <v>1606</v>
      </c>
      <c r="EN112" t="s">
        <v>1607</v>
      </c>
      <c r="EO112" t="s">
        <v>934</v>
      </c>
      <c r="EP112" t="s">
        <v>1608</v>
      </c>
      <c r="EQ112" t="s">
        <v>1609</v>
      </c>
      <c r="ER112" t="s">
        <v>1610</v>
      </c>
      <c r="ES112" t="s">
        <v>1611</v>
      </c>
      <c r="ET112" t="s">
        <v>934</v>
      </c>
      <c r="EU112" t="s">
        <v>893</v>
      </c>
      <c r="EV112" t="s">
        <v>894</v>
      </c>
      <c r="EW112" t="s">
        <v>430</v>
      </c>
      <c r="EX112" t="s">
        <v>1039</v>
      </c>
    </row>
    <row r="113" spans="9:154" x14ac:dyDescent="0.25">
      <c r="I113">
        <v>1029</v>
      </c>
      <c r="J113" t="s">
        <v>422</v>
      </c>
      <c r="K113">
        <v>1</v>
      </c>
      <c r="L113" t="s">
        <v>92</v>
      </c>
      <c r="M113" t="s">
        <v>130</v>
      </c>
      <c r="P113" t="s">
        <v>206</v>
      </c>
      <c r="Q113">
        <v>80.7</v>
      </c>
      <c r="R113">
        <v>85.99</v>
      </c>
      <c r="V113" t="s">
        <v>132</v>
      </c>
      <c r="W113" t="s">
        <v>207</v>
      </c>
      <c r="X113">
        <v>43299.685416666667</v>
      </c>
      <c r="Y113">
        <v>43486.444444444445</v>
      </c>
      <c r="Z113">
        <v>43486.464583333334</v>
      </c>
      <c r="AB113">
        <v>43486.464583333334</v>
      </c>
      <c r="AC113" t="s">
        <v>93</v>
      </c>
      <c r="AD113" t="s">
        <v>134</v>
      </c>
      <c r="AE113" t="s">
        <v>135</v>
      </c>
      <c r="AF113" t="s">
        <v>136</v>
      </c>
      <c r="AG113" t="s">
        <v>252</v>
      </c>
      <c r="AH113" t="s">
        <v>138</v>
      </c>
      <c r="AI113" t="s">
        <v>292</v>
      </c>
      <c r="AJ113" t="s">
        <v>293</v>
      </c>
      <c r="AK113" t="s">
        <v>141</v>
      </c>
      <c r="AL113" t="s">
        <v>142</v>
      </c>
      <c r="AS113" t="s">
        <v>423</v>
      </c>
      <c r="AT113" t="s">
        <v>424</v>
      </c>
      <c r="AU113" t="s">
        <v>425</v>
      </c>
      <c r="AV113" t="s">
        <v>160</v>
      </c>
      <c r="AW113" t="s">
        <v>148</v>
      </c>
      <c r="CY113">
        <v>4754</v>
      </c>
      <c r="CZ113" t="s">
        <v>1612</v>
      </c>
      <c r="DA113">
        <v>3</v>
      </c>
      <c r="DB113" t="s">
        <v>92</v>
      </c>
      <c r="DC113" t="s">
        <v>998</v>
      </c>
      <c r="DF113" t="s">
        <v>872</v>
      </c>
      <c r="DG113">
        <v>33.049999999999997</v>
      </c>
      <c r="DH113">
        <v>92.02</v>
      </c>
      <c r="DL113" t="s">
        <v>873</v>
      </c>
      <c r="DM113" t="s">
        <v>874</v>
      </c>
      <c r="DN113">
        <v>43291.501388888886</v>
      </c>
      <c r="DR113">
        <v>43410.697916666664</v>
      </c>
      <c r="DS113" t="s">
        <v>93</v>
      </c>
      <c r="DT113" t="s">
        <v>875</v>
      </c>
      <c r="DU113" t="s">
        <v>876</v>
      </c>
      <c r="DV113" t="s">
        <v>877</v>
      </c>
      <c r="DW113" t="s">
        <v>878</v>
      </c>
      <c r="DX113" t="s">
        <v>879</v>
      </c>
      <c r="DY113" t="s">
        <v>923</v>
      </c>
      <c r="DZ113" t="s">
        <v>881</v>
      </c>
      <c r="EA113" t="s">
        <v>882</v>
      </c>
      <c r="EB113" t="s">
        <v>924</v>
      </c>
      <c r="EI113" t="s">
        <v>1613</v>
      </c>
      <c r="EJ113" t="s">
        <v>248</v>
      </c>
      <c r="EK113" t="s">
        <v>888</v>
      </c>
      <c r="EL113" t="s">
        <v>150</v>
      </c>
      <c r="EM113" t="s">
        <v>1614</v>
      </c>
      <c r="EN113" t="s">
        <v>1615</v>
      </c>
      <c r="EO113" t="s">
        <v>1616</v>
      </c>
      <c r="EP113" t="s">
        <v>1617</v>
      </c>
      <c r="EQ113" t="s">
        <v>893</v>
      </c>
      <c r="ER113" t="s">
        <v>894</v>
      </c>
      <c r="ES113" t="s">
        <v>430</v>
      </c>
      <c r="ET113" t="s">
        <v>1039</v>
      </c>
      <c r="EU113" t="s">
        <v>1006</v>
      </c>
    </row>
    <row r="114" spans="9:154" x14ac:dyDescent="0.25">
      <c r="I114">
        <v>915</v>
      </c>
      <c r="J114" t="s">
        <v>431</v>
      </c>
      <c r="K114">
        <v>3</v>
      </c>
      <c r="L114" t="s">
        <v>92</v>
      </c>
      <c r="M114" t="s">
        <v>130</v>
      </c>
      <c r="P114" t="s">
        <v>131</v>
      </c>
      <c r="Q114">
        <v>86.9</v>
      </c>
      <c r="R114">
        <v>7.16</v>
      </c>
      <c r="V114" t="s">
        <v>132</v>
      </c>
      <c r="W114" t="s">
        <v>133</v>
      </c>
      <c r="X114">
        <v>43299.665277777778</v>
      </c>
      <c r="Y114">
        <v>43486.407638888886</v>
      </c>
      <c r="Z114">
        <v>43486.43472222222</v>
      </c>
      <c r="AB114">
        <v>43486.43472222222</v>
      </c>
      <c r="AC114" t="s">
        <v>93</v>
      </c>
      <c r="AD114" t="s">
        <v>134</v>
      </c>
      <c r="AE114" t="s">
        <v>135</v>
      </c>
      <c r="AF114" t="s">
        <v>136</v>
      </c>
      <c r="AG114" t="s">
        <v>155</v>
      </c>
      <c r="AH114" t="s">
        <v>138</v>
      </c>
      <c r="AI114" t="s">
        <v>156</v>
      </c>
      <c r="AJ114" t="s">
        <v>157</v>
      </c>
      <c r="AK114" t="s">
        <v>141</v>
      </c>
      <c r="AL114" t="s">
        <v>142</v>
      </c>
      <c r="AS114" t="s">
        <v>432</v>
      </c>
      <c r="AT114" t="s">
        <v>433</v>
      </c>
      <c r="AU114" t="s">
        <v>434</v>
      </c>
      <c r="AV114" t="s">
        <v>435</v>
      </c>
      <c r="AW114" t="s">
        <v>148</v>
      </c>
      <c r="CY114">
        <v>4756</v>
      </c>
      <c r="CZ114" t="s">
        <v>1618</v>
      </c>
      <c r="DA114">
        <v>3</v>
      </c>
      <c r="DB114" t="s">
        <v>92</v>
      </c>
      <c r="DC114" t="s">
        <v>998</v>
      </c>
      <c r="DF114" t="s">
        <v>872</v>
      </c>
      <c r="DG114">
        <v>48.51</v>
      </c>
      <c r="DH114">
        <v>66.430000000000007</v>
      </c>
      <c r="DL114" t="s">
        <v>873</v>
      </c>
      <c r="DM114" t="s">
        <v>874</v>
      </c>
      <c r="DN114">
        <v>43291.501388888886</v>
      </c>
      <c r="DR114">
        <v>43410.700694444444</v>
      </c>
      <c r="DS114" t="s">
        <v>93</v>
      </c>
      <c r="DT114" t="s">
        <v>875</v>
      </c>
      <c r="DU114" t="s">
        <v>876</v>
      </c>
      <c r="DV114" t="s">
        <v>877</v>
      </c>
      <c r="DW114" t="s">
        <v>878</v>
      </c>
      <c r="DX114" t="s">
        <v>879</v>
      </c>
      <c r="DY114" t="s">
        <v>923</v>
      </c>
      <c r="DZ114" t="s">
        <v>881</v>
      </c>
      <c r="EA114" t="s">
        <v>882</v>
      </c>
      <c r="EB114" t="s">
        <v>924</v>
      </c>
      <c r="EI114" t="s">
        <v>1619</v>
      </c>
      <c r="EJ114" t="s">
        <v>248</v>
      </c>
      <c r="EK114" t="s">
        <v>888</v>
      </c>
      <c r="EL114" t="s">
        <v>150</v>
      </c>
      <c r="EM114" t="s">
        <v>1620</v>
      </c>
      <c r="EN114" t="s">
        <v>1621</v>
      </c>
      <c r="EO114" t="s">
        <v>934</v>
      </c>
      <c r="EP114" t="s">
        <v>1622</v>
      </c>
      <c r="EQ114" t="s">
        <v>934</v>
      </c>
      <c r="ER114" t="s">
        <v>1623</v>
      </c>
      <c r="ES114" t="s">
        <v>1624</v>
      </c>
      <c r="ET114" t="s">
        <v>1625</v>
      </c>
      <c r="EU114" t="s">
        <v>934</v>
      </c>
      <c r="EV114" t="s">
        <v>1626</v>
      </c>
      <c r="EW114" t="s">
        <v>893</v>
      </c>
      <c r="EX114" t="s">
        <v>894</v>
      </c>
    </row>
    <row r="115" spans="9:154" x14ac:dyDescent="0.25">
      <c r="I115">
        <v>2472</v>
      </c>
      <c r="J115" t="s">
        <v>438</v>
      </c>
      <c r="K115">
        <v>3</v>
      </c>
      <c r="L115" t="s">
        <v>92</v>
      </c>
      <c r="M115" t="s">
        <v>99</v>
      </c>
      <c r="P115" t="s">
        <v>131</v>
      </c>
      <c r="Q115">
        <v>87.48</v>
      </c>
      <c r="R115">
        <v>6.67</v>
      </c>
      <c r="V115" t="s">
        <v>132</v>
      </c>
      <c r="W115" t="s">
        <v>133</v>
      </c>
      <c r="X115">
        <v>43502.655555555553</v>
      </c>
      <c r="AB115">
        <v>43503.631249999999</v>
      </c>
      <c r="AC115" t="s">
        <v>93</v>
      </c>
      <c r="AD115" t="s">
        <v>439</v>
      </c>
      <c r="AE115" t="s">
        <v>440</v>
      </c>
      <c r="AF115" t="s">
        <v>441</v>
      </c>
      <c r="AG115" t="s">
        <v>442</v>
      </c>
      <c r="AH115" t="s">
        <v>443</v>
      </c>
      <c r="AI115" t="s">
        <v>444</v>
      </c>
      <c r="AJ115" t="s">
        <v>445</v>
      </c>
      <c r="AK115" t="s">
        <v>446</v>
      </c>
      <c r="AL115" t="s">
        <v>447</v>
      </c>
      <c r="AM115" t="s">
        <v>448</v>
      </c>
      <c r="AS115" t="s">
        <v>449</v>
      </c>
      <c r="AT115" t="s">
        <v>450</v>
      </c>
      <c r="AU115" t="s">
        <v>451</v>
      </c>
      <c r="AV115" t="s">
        <v>452</v>
      </c>
      <c r="AW115" t="s">
        <v>453</v>
      </c>
      <c r="CY115">
        <v>4805</v>
      </c>
      <c r="CZ115" t="s">
        <v>1627</v>
      </c>
      <c r="DA115">
        <v>3</v>
      </c>
      <c r="DB115" t="s">
        <v>92</v>
      </c>
      <c r="DC115" t="s">
        <v>998</v>
      </c>
      <c r="DF115" t="s">
        <v>872</v>
      </c>
      <c r="DG115">
        <v>34.270000000000003</v>
      </c>
      <c r="DH115">
        <v>42.38</v>
      </c>
      <c r="DL115" t="s">
        <v>873</v>
      </c>
      <c r="DM115" t="s">
        <v>874</v>
      </c>
      <c r="DN115">
        <v>43291.501388888886</v>
      </c>
      <c r="DR115">
        <v>43410.70208333333</v>
      </c>
      <c r="DS115" t="s">
        <v>93</v>
      </c>
      <c r="DT115" t="s">
        <v>875</v>
      </c>
      <c r="DU115" t="s">
        <v>876</v>
      </c>
      <c r="DV115" t="s">
        <v>877</v>
      </c>
      <c r="DW115" t="s">
        <v>878</v>
      </c>
      <c r="DX115" t="s">
        <v>879</v>
      </c>
      <c r="DY115" t="s">
        <v>923</v>
      </c>
      <c r="DZ115" t="s">
        <v>881</v>
      </c>
      <c r="EA115" t="s">
        <v>882</v>
      </c>
      <c r="EB115" t="s">
        <v>924</v>
      </c>
      <c r="EI115" t="s">
        <v>1628</v>
      </c>
      <c r="EJ115" t="s">
        <v>435</v>
      </c>
      <c r="EK115" t="s">
        <v>888</v>
      </c>
      <c r="EL115" t="s">
        <v>150</v>
      </c>
      <c r="EM115" t="s">
        <v>1629</v>
      </c>
      <c r="EN115" t="s">
        <v>1630</v>
      </c>
      <c r="EO115" t="s">
        <v>1631</v>
      </c>
      <c r="EP115" t="s">
        <v>1632</v>
      </c>
      <c r="EQ115" t="s">
        <v>893</v>
      </c>
      <c r="ER115" t="s">
        <v>894</v>
      </c>
      <c r="ES115" t="s">
        <v>430</v>
      </c>
      <c r="ET115" t="s">
        <v>1039</v>
      </c>
      <c r="EU115" t="s">
        <v>1006</v>
      </c>
    </row>
    <row r="116" spans="9:154" x14ac:dyDescent="0.25">
      <c r="I116">
        <v>2469</v>
      </c>
      <c r="J116" t="s">
        <v>456</v>
      </c>
      <c r="K116">
        <v>3</v>
      </c>
      <c r="L116" t="s">
        <v>92</v>
      </c>
      <c r="M116" t="s">
        <v>99</v>
      </c>
      <c r="P116" t="s">
        <v>131</v>
      </c>
      <c r="Q116">
        <v>82.53</v>
      </c>
      <c r="R116">
        <v>11.06</v>
      </c>
      <c r="V116" t="s">
        <v>132</v>
      </c>
      <c r="W116" t="s">
        <v>133</v>
      </c>
      <c r="X116">
        <v>43502.655555555553</v>
      </c>
      <c r="AB116">
        <v>43503.630555555559</v>
      </c>
      <c r="AC116" t="s">
        <v>93</v>
      </c>
      <c r="AD116" t="s">
        <v>439</v>
      </c>
      <c r="AE116" t="s">
        <v>440</v>
      </c>
      <c r="AF116" t="s">
        <v>441</v>
      </c>
      <c r="AG116" t="s">
        <v>442</v>
      </c>
      <c r="AH116" t="s">
        <v>443</v>
      </c>
      <c r="AI116" t="s">
        <v>444</v>
      </c>
      <c r="AJ116" t="s">
        <v>445</v>
      </c>
      <c r="AK116" t="s">
        <v>446</v>
      </c>
      <c r="AL116" t="s">
        <v>447</v>
      </c>
      <c r="AM116" t="s">
        <v>448</v>
      </c>
      <c r="AS116" t="s">
        <v>457</v>
      </c>
      <c r="AT116" t="s">
        <v>458</v>
      </c>
      <c r="AU116" t="s">
        <v>459</v>
      </c>
      <c r="AV116" t="s">
        <v>460</v>
      </c>
      <c r="AW116" t="s">
        <v>461</v>
      </c>
      <c r="CY116">
        <v>4744</v>
      </c>
      <c r="CZ116" t="s">
        <v>1633</v>
      </c>
      <c r="DA116">
        <v>3</v>
      </c>
      <c r="DB116" t="s">
        <v>92</v>
      </c>
      <c r="DC116" t="s">
        <v>998</v>
      </c>
      <c r="DF116" t="s">
        <v>872</v>
      </c>
      <c r="DG116">
        <v>45.77</v>
      </c>
      <c r="DH116">
        <v>79.7</v>
      </c>
      <c r="DL116" t="s">
        <v>873</v>
      </c>
      <c r="DM116" t="s">
        <v>874</v>
      </c>
      <c r="DN116">
        <v>43291.501388888886</v>
      </c>
      <c r="DR116">
        <v>43410.699305555558</v>
      </c>
      <c r="DS116" t="s">
        <v>93</v>
      </c>
      <c r="DT116" t="s">
        <v>875</v>
      </c>
      <c r="DU116" t="s">
        <v>876</v>
      </c>
      <c r="DV116" t="s">
        <v>877</v>
      </c>
      <c r="DW116" t="s">
        <v>878</v>
      </c>
      <c r="DX116" t="s">
        <v>879</v>
      </c>
      <c r="DY116" t="s">
        <v>923</v>
      </c>
      <c r="DZ116" t="s">
        <v>881</v>
      </c>
      <c r="EA116" t="s">
        <v>882</v>
      </c>
      <c r="EB116" t="s">
        <v>924</v>
      </c>
      <c r="EI116" t="s">
        <v>1634</v>
      </c>
      <c r="EJ116" t="s">
        <v>248</v>
      </c>
      <c r="EK116" t="s">
        <v>888</v>
      </c>
      <c r="EL116" t="s">
        <v>150</v>
      </c>
      <c r="EM116" t="s">
        <v>1635</v>
      </c>
      <c r="EN116" t="s">
        <v>1636</v>
      </c>
      <c r="EO116" t="s">
        <v>934</v>
      </c>
      <c r="EP116" t="s">
        <v>1637</v>
      </c>
      <c r="EQ116" t="s">
        <v>1638</v>
      </c>
      <c r="ER116" t="s">
        <v>1639</v>
      </c>
      <c r="ES116" t="s">
        <v>893</v>
      </c>
      <c r="ET116" t="s">
        <v>894</v>
      </c>
      <c r="EU116" t="s">
        <v>430</v>
      </c>
      <c r="EV116" t="s">
        <v>1039</v>
      </c>
      <c r="EW116" t="s">
        <v>1006</v>
      </c>
    </row>
    <row r="117" spans="9:154" x14ac:dyDescent="0.25">
      <c r="I117">
        <v>2475</v>
      </c>
      <c r="J117" t="s">
        <v>463</v>
      </c>
      <c r="K117">
        <v>3</v>
      </c>
      <c r="L117" t="s">
        <v>92</v>
      </c>
      <c r="M117" t="s">
        <v>99</v>
      </c>
      <c r="P117" t="s">
        <v>131</v>
      </c>
      <c r="Q117">
        <v>80.66</v>
      </c>
      <c r="R117">
        <v>13.47</v>
      </c>
      <c r="V117" t="s">
        <v>132</v>
      </c>
      <c r="W117" t="s">
        <v>133</v>
      </c>
      <c r="X117">
        <v>43502.65625</v>
      </c>
      <c r="AB117">
        <v>43503.629861111112</v>
      </c>
      <c r="AC117" t="s">
        <v>93</v>
      </c>
      <c r="AD117" t="s">
        <v>439</v>
      </c>
      <c r="AE117" t="s">
        <v>440</v>
      </c>
      <c r="AF117" t="s">
        <v>441</v>
      </c>
      <c r="AG117" t="s">
        <v>442</v>
      </c>
      <c r="AH117" t="s">
        <v>443</v>
      </c>
      <c r="AI117" t="s">
        <v>444</v>
      </c>
      <c r="AJ117" t="s">
        <v>445</v>
      </c>
      <c r="AK117" t="s">
        <v>446</v>
      </c>
      <c r="AL117" t="s">
        <v>447</v>
      </c>
      <c r="AM117" t="s">
        <v>448</v>
      </c>
      <c r="AS117" t="s">
        <v>464</v>
      </c>
      <c r="AT117" t="s">
        <v>465</v>
      </c>
      <c r="AU117" t="s">
        <v>466</v>
      </c>
      <c r="AV117" t="s">
        <v>371</v>
      </c>
      <c r="CY117">
        <v>4758</v>
      </c>
      <c r="CZ117" t="s">
        <v>1640</v>
      </c>
      <c r="DA117">
        <v>3</v>
      </c>
      <c r="DB117" t="s">
        <v>92</v>
      </c>
      <c r="DC117" t="s">
        <v>998</v>
      </c>
      <c r="DF117" t="s">
        <v>872</v>
      </c>
      <c r="DG117">
        <v>50.19</v>
      </c>
      <c r="DH117">
        <v>70.3</v>
      </c>
      <c r="DL117" t="s">
        <v>873</v>
      </c>
      <c r="DM117" t="s">
        <v>874</v>
      </c>
      <c r="DN117">
        <v>43291.501388888886</v>
      </c>
      <c r="DR117">
        <v>43410.700694444444</v>
      </c>
      <c r="DS117" t="s">
        <v>93</v>
      </c>
      <c r="DT117" t="s">
        <v>875</v>
      </c>
      <c r="DU117" t="s">
        <v>876</v>
      </c>
      <c r="DV117" t="s">
        <v>877</v>
      </c>
      <c r="DW117" t="s">
        <v>878</v>
      </c>
      <c r="DX117" t="s">
        <v>879</v>
      </c>
      <c r="DY117" t="s">
        <v>923</v>
      </c>
      <c r="DZ117" t="s">
        <v>881</v>
      </c>
      <c r="EA117" t="s">
        <v>882</v>
      </c>
      <c r="EB117" t="s">
        <v>924</v>
      </c>
      <c r="EI117" t="s">
        <v>1641</v>
      </c>
      <c r="EJ117" t="s">
        <v>248</v>
      </c>
      <c r="EK117" t="s">
        <v>888</v>
      </c>
      <c r="EL117" t="s">
        <v>150</v>
      </c>
      <c r="EM117" t="s">
        <v>1642</v>
      </c>
      <c r="EN117" t="s">
        <v>1643</v>
      </c>
      <c r="EO117" t="s">
        <v>1644</v>
      </c>
      <c r="EP117" t="s">
        <v>1645</v>
      </c>
      <c r="EQ117" t="s">
        <v>893</v>
      </c>
      <c r="ER117" t="s">
        <v>894</v>
      </c>
      <c r="ES117" t="s">
        <v>430</v>
      </c>
      <c r="ET117" t="s">
        <v>1006</v>
      </c>
      <c r="EU117" t="s">
        <v>1039</v>
      </c>
    </row>
    <row r="118" spans="9:154" x14ac:dyDescent="0.25">
      <c r="I118">
        <v>2460</v>
      </c>
      <c r="J118" t="s">
        <v>467</v>
      </c>
      <c r="K118">
        <v>3</v>
      </c>
      <c r="L118" t="s">
        <v>92</v>
      </c>
      <c r="M118" t="s">
        <v>99</v>
      </c>
      <c r="P118" t="s">
        <v>131</v>
      </c>
      <c r="Q118">
        <v>84.94</v>
      </c>
      <c r="R118">
        <v>9.26</v>
      </c>
      <c r="V118" t="s">
        <v>132</v>
      </c>
      <c r="W118" t="s">
        <v>133</v>
      </c>
      <c r="X118">
        <v>43502.655555555553</v>
      </c>
      <c r="AB118">
        <v>43503.629166666666</v>
      </c>
      <c r="AC118" t="s">
        <v>93</v>
      </c>
      <c r="AD118" t="s">
        <v>439</v>
      </c>
      <c r="AE118" t="s">
        <v>440</v>
      </c>
      <c r="AF118" t="s">
        <v>441</v>
      </c>
      <c r="AG118" t="s">
        <v>442</v>
      </c>
      <c r="AH118" t="s">
        <v>443</v>
      </c>
      <c r="AI118" t="s">
        <v>444</v>
      </c>
      <c r="AJ118" t="s">
        <v>445</v>
      </c>
      <c r="AK118" t="s">
        <v>446</v>
      </c>
      <c r="AL118" t="s">
        <v>447</v>
      </c>
      <c r="AM118" t="s">
        <v>448</v>
      </c>
      <c r="AS118" t="s">
        <v>468</v>
      </c>
      <c r="AT118" t="s">
        <v>469</v>
      </c>
      <c r="AU118" t="s">
        <v>470</v>
      </c>
      <c r="AV118" t="s">
        <v>471</v>
      </c>
      <c r="AW118" t="s">
        <v>472</v>
      </c>
      <c r="CY118">
        <v>4809</v>
      </c>
      <c r="CZ118" t="s">
        <v>1646</v>
      </c>
      <c r="DA118">
        <v>3</v>
      </c>
      <c r="DB118" t="s">
        <v>92</v>
      </c>
      <c r="DC118" t="s">
        <v>998</v>
      </c>
      <c r="DF118" t="s">
        <v>872</v>
      </c>
      <c r="DG118">
        <v>38.69</v>
      </c>
      <c r="DH118">
        <v>49.4</v>
      </c>
      <c r="DL118" t="s">
        <v>873</v>
      </c>
      <c r="DM118" t="s">
        <v>874</v>
      </c>
      <c r="DN118">
        <v>43291.501388888886</v>
      </c>
      <c r="DR118">
        <v>43410.702777777777</v>
      </c>
      <c r="DS118" t="s">
        <v>93</v>
      </c>
      <c r="DT118" t="s">
        <v>875</v>
      </c>
      <c r="DU118" t="s">
        <v>876</v>
      </c>
      <c r="DV118" t="s">
        <v>877</v>
      </c>
      <c r="DW118" t="s">
        <v>878</v>
      </c>
      <c r="DX118" t="s">
        <v>879</v>
      </c>
      <c r="DY118" t="s">
        <v>923</v>
      </c>
      <c r="DZ118" t="s">
        <v>881</v>
      </c>
      <c r="EA118" t="s">
        <v>882</v>
      </c>
      <c r="EB118" t="s">
        <v>924</v>
      </c>
      <c r="EI118" t="s">
        <v>1647</v>
      </c>
      <c r="EJ118" t="s">
        <v>435</v>
      </c>
      <c r="EK118" t="s">
        <v>888</v>
      </c>
      <c r="EL118" t="s">
        <v>150</v>
      </c>
      <c r="EM118" t="s">
        <v>1648</v>
      </c>
      <c r="EN118" t="s">
        <v>1649</v>
      </c>
      <c r="EO118" t="s">
        <v>1650</v>
      </c>
      <c r="EP118" t="s">
        <v>1651</v>
      </c>
      <c r="EQ118" t="s">
        <v>893</v>
      </c>
      <c r="ER118" t="s">
        <v>894</v>
      </c>
      <c r="ES118" t="s">
        <v>430</v>
      </c>
      <c r="ET118" t="s">
        <v>1039</v>
      </c>
      <c r="EU118" t="s">
        <v>1006</v>
      </c>
    </row>
    <row r="119" spans="9:154" x14ac:dyDescent="0.25">
      <c r="I119">
        <v>2466</v>
      </c>
      <c r="J119" t="s">
        <v>474</v>
      </c>
      <c r="K119">
        <v>3</v>
      </c>
      <c r="L119" t="s">
        <v>92</v>
      </c>
      <c r="M119" t="s">
        <v>99</v>
      </c>
      <c r="P119" t="s">
        <v>131</v>
      </c>
      <c r="Q119">
        <v>83.78</v>
      </c>
      <c r="R119">
        <v>10.4</v>
      </c>
      <c r="V119" t="s">
        <v>132</v>
      </c>
      <c r="W119" t="s">
        <v>133</v>
      </c>
      <c r="X119">
        <v>43502.655555555553</v>
      </c>
      <c r="AB119">
        <v>43503.633333333331</v>
      </c>
      <c r="AC119" t="s">
        <v>93</v>
      </c>
      <c r="AD119" t="s">
        <v>439</v>
      </c>
      <c r="AE119" t="s">
        <v>440</v>
      </c>
      <c r="AF119" t="s">
        <v>441</v>
      </c>
      <c r="AG119" t="s">
        <v>442</v>
      </c>
      <c r="AH119" t="s">
        <v>443</v>
      </c>
      <c r="AI119" t="s">
        <v>444</v>
      </c>
      <c r="AJ119" t="s">
        <v>445</v>
      </c>
      <c r="AK119" t="s">
        <v>446</v>
      </c>
      <c r="AL119" t="s">
        <v>447</v>
      </c>
      <c r="AM119" t="s">
        <v>448</v>
      </c>
      <c r="AS119" t="s">
        <v>475</v>
      </c>
      <c r="AT119" t="s">
        <v>476</v>
      </c>
      <c r="AU119" t="s">
        <v>477</v>
      </c>
      <c r="AV119" t="s">
        <v>478</v>
      </c>
      <c r="AW119" t="s">
        <v>371</v>
      </c>
      <c r="CY119">
        <v>4812</v>
      </c>
      <c r="CZ119" t="s">
        <v>1652</v>
      </c>
      <c r="DA119">
        <v>3</v>
      </c>
      <c r="DB119" t="s">
        <v>92</v>
      </c>
      <c r="DC119" t="s">
        <v>998</v>
      </c>
      <c r="DF119" t="s">
        <v>872</v>
      </c>
      <c r="DG119">
        <v>41.89</v>
      </c>
      <c r="DH119">
        <v>55</v>
      </c>
      <c r="DL119" t="s">
        <v>873</v>
      </c>
      <c r="DM119" t="s">
        <v>874</v>
      </c>
      <c r="DN119">
        <v>43291.501388888886</v>
      </c>
      <c r="DR119">
        <v>43410.703472222223</v>
      </c>
      <c r="DS119" t="s">
        <v>93</v>
      </c>
      <c r="DT119" t="s">
        <v>875</v>
      </c>
      <c r="DU119" t="s">
        <v>876</v>
      </c>
      <c r="DV119" t="s">
        <v>877</v>
      </c>
      <c r="DW119" t="s">
        <v>878</v>
      </c>
      <c r="DX119" t="s">
        <v>879</v>
      </c>
      <c r="DY119" t="s">
        <v>923</v>
      </c>
      <c r="DZ119" t="s">
        <v>881</v>
      </c>
      <c r="EA119" t="s">
        <v>882</v>
      </c>
      <c r="EB119" t="s">
        <v>924</v>
      </c>
      <c r="EI119" t="s">
        <v>1653</v>
      </c>
      <c r="EJ119" t="s">
        <v>435</v>
      </c>
      <c r="EK119" t="s">
        <v>888</v>
      </c>
      <c r="EL119" t="s">
        <v>150</v>
      </c>
      <c r="EM119" t="s">
        <v>1654</v>
      </c>
      <c r="EN119" t="s">
        <v>1655</v>
      </c>
      <c r="EO119" t="s">
        <v>1656</v>
      </c>
      <c r="EP119" t="s">
        <v>1657</v>
      </c>
      <c r="EQ119" t="s">
        <v>893</v>
      </c>
      <c r="ER119" t="s">
        <v>894</v>
      </c>
      <c r="ES119" t="s">
        <v>430</v>
      </c>
      <c r="ET119" t="s">
        <v>1006</v>
      </c>
      <c r="EU119" t="s">
        <v>1039</v>
      </c>
    </row>
    <row r="120" spans="9:154" x14ac:dyDescent="0.25">
      <c r="I120">
        <v>2467</v>
      </c>
      <c r="J120" t="s">
        <v>480</v>
      </c>
      <c r="K120">
        <v>3</v>
      </c>
      <c r="L120" t="s">
        <v>92</v>
      </c>
      <c r="M120" t="s">
        <v>99</v>
      </c>
      <c r="P120" t="s">
        <v>131</v>
      </c>
      <c r="Q120">
        <v>80.819999999999993</v>
      </c>
      <c r="R120">
        <v>14.85</v>
      </c>
      <c r="V120" t="s">
        <v>132</v>
      </c>
      <c r="W120" t="s">
        <v>133</v>
      </c>
      <c r="X120">
        <v>43502.655555555553</v>
      </c>
      <c r="AB120">
        <v>43503.629166666666</v>
      </c>
      <c r="AC120" t="s">
        <v>93</v>
      </c>
      <c r="AD120" t="s">
        <v>439</v>
      </c>
      <c r="AE120" t="s">
        <v>440</v>
      </c>
      <c r="AF120" t="s">
        <v>441</v>
      </c>
      <c r="AG120" t="s">
        <v>442</v>
      </c>
      <c r="AH120" t="s">
        <v>443</v>
      </c>
      <c r="AI120" t="s">
        <v>444</v>
      </c>
      <c r="AJ120" t="s">
        <v>445</v>
      </c>
      <c r="AK120" t="s">
        <v>446</v>
      </c>
      <c r="AL120" t="s">
        <v>447</v>
      </c>
      <c r="AM120" t="s">
        <v>448</v>
      </c>
      <c r="AS120" t="s">
        <v>481</v>
      </c>
      <c r="AT120" t="s">
        <v>482</v>
      </c>
      <c r="AU120" t="s">
        <v>483</v>
      </c>
      <c r="AV120" t="s">
        <v>484</v>
      </c>
      <c r="AW120" t="s">
        <v>485</v>
      </c>
      <c r="CY120">
        <v>4815</v>
      </c>
      <c r="CZ120" t="s">
        <v>1658</v>
      </c>
      <c r="DA120">
        <v>3</v>
      </c>
      <c r="DB120" t="s">
        <v>92</v>
      </c>
      <c r="DC120" t="s">
        <v>998</v>
      </c>
      <c r="DF120" t="s">
        <v>872</v>
      </c>
      <c r="DG120">
        <v>45.09</v>
      </c>
      <c r="DH120">
        <v>60.12</v>
      </c>
      <c r="DL120" t="s">
        <v>873</v>
      </c>
      <c r="DM120" t="s">
        <v>874</v>
      </c>
      <c r="DN120">
        <v>43291.501388888886</v>
      </c>
      <c r="DR120">
        <v>43410.70416666667</v>
      </c>
      <c r="DS120" t="s">
        <v>93</v>
      </c>
      <c r="DT120" t="s">
        <v>875</v>
      </c>
      <c r="DU120" t="s">
        <v>876</v>
      </c>
      <c r="DV120" t="s">
        <v>877</v>
      </c>
      <c r="DW120" t="s">
        <v>878</v>
      </c>
      <c r="DX120" t="s">
        <v>879</v>
      </c>
      <c r="DY120" t="s">
        <v>923</v>
      </c>
      <c r="DZ120" t="s">
        <v>881</v>
      </c>
      <c r="EA120" t="s">
        <v>882</v>
      </c>
      <c r="EB120" t="s">
        <v>924</v>
      </c>
      <c r="EI120" t="s">
        <v>1659</v>
      </c>
      <c r="EJ120" t="s">
        <v>435</v>
      </c>
      <c r="EK120" t="s">
        <v>888</v>
      </c>
      <c r="EL120" t="s">
        <v>150</v>
      </c>
      <c r="EM120" t="s">
        <v>1660</v>
      </c>
      <c r="EN120" t="s">
        <v>1661</v>
      </c>
      <c r="EO120" t="s">
        <v>1662</v>
      </c>
      <c r="EP120" t="s">
        <v>1663</v>
      </c>
      <c r="EQ120" t="s">
        <v>893</v>
      </c>
      <c r="ER120" t="s">
        <v>894</v>
      </c>
      <c r="ES120" t="s">
        <v>430</v>
      </c>
      <c r="ET120" t="s">
        <v>1006</v>
      </c>
      <c r="EU120" t="s">
        <v>1039</v>
      </c>
    </row>
    <row r="121" spans="9:154" x14ac:dyDescent="0.25">
      <c r="I121">
        <v>2476</v>
      </c>
      <c r="J121">
        <v>0</v>
      </c>
      <c r="K121">
        <v>3</v>
      </c>
      <c r="L121" t="s">
        <v>92</v>
      </c>
      <c r="M121" t="s">
        <v>99</v>
      </c>
      <c r="P121" t="s">
        <v>131</v>
      </c>
      <c r="Q121">
        <v>85.82</v>
      </c>
      <c r="R121">
        <v>8.06</v>
      </c>
      <c r="V121" t="s">
        <v>132</v>
      </c>
      <c r="W121" t="s">
        <v>133</v>
      </c>
      <c r="X121">
        <v>43502.65625</v>
      </c>
      <c r="AB121">
        <v>43503.633333333331</v>
      </c>
      <c r="AC121" t="s">
        <v>93</v>
      </c>
      <c r="AD121" t="s">
        <v>439</v>
      </c>
      <c r="AE121" t="s">
        <v>440</v>
      </c>
      <c r="AF121" t="s">
        <v>441</v>
      </c>
      <c r="AG121" t="s">
        <v>442</v>
      </c>
      <c r="AH121" t="s">
        <v>443</v>
      </c>
      <c r="AI121" t="s">
        <v>444</v>
      </c>
      <c r="AJ121" t="s">
        <v>445</v>
      </c>
      <c r="AK121" t="s">
        <v>446</v>
      </c>
      <c r="AL121" t="s">
        <v>447</v>
      </c>
      <c r="AM121" t="s">
        <v>448</v>
      </c>
      <c r="AS121" t="s">
        <v>487</v>
      </c>
      <c r="AT121" t="s">
        <v>488</v>
      </c>
      <c r="AU121" t="s">
        <v>489</v>
      </c>
      <c r="AV121" t="s">
        <v>490</v>
      </c>
      <c r="AW121" t="s">
        <v>491</v>
      </c>
      <c r="CY121">
        <v>4725</v>
      </c>
      <c r="CZ121" t="s">
        <v>1664</v>
      </c>
      <c r="DA121">
        <v>3</v>
      </c>
      <c r="DB121" t="s">
        <v>92</v>
      </c>
      <c r="DC121" t="s">
        <v>998</v>
      </c>
      <c r="DF121" t="s">
        <v>872</v>
      </c>
      <c r="DG121">
        <v>28.25</v>
      </c>
      <c r="DH121">
        <v>23.57</v>
      </c>
      <c r="DL121" t="s">
        <v>873</v>
      </c>
      <c r="DM121" t="s">
        <v>874</v>
      </c>
      <c r="DN121">
        <v>43291.500694444447</v>
      </c>
      <c r="DR121">
        <v>43427.390277777777</v>
      </c>
      <c r="DS121" t="s">
        <v>93</v>
      </c>
      <c r="DT121" t="s">
        <v>875</v>
      </c>
      <c r="DU121" t="s">
        <v>876</v>
      </c>
      <c r="DV121" t="s">
        <v>877</v>
      </c>
      <c r="DW121" t="s">
        <v>1060</v>
      </c>
      <c r="DX121" t="s">
        <v>938</v>
      </c>
      <c r="DY121" t="s">
        <v>1538</v>
      </c>
      <c r="DZ121" t="s">
        <v>1539</v>
      </c>
      <c r="EA121" t="s">
        <v>882</v>
      </c>
      <c r="EB121" t="s">
        <v>924</v>
      </c>
      <c r="EI121" t="s">
        <v>1665</v>
      </c>
      <c r="EJ121" t="s">
        <v>972</v>
      </c>
      <c r="EK121" t="s">
        <v>1666</v>
      </c>
      <c r="EL121" t="s">
        <v>1667</v>
      </c>
      <c r="EM121" t="s">
        <v>160</v>
      </c>
      <c r="EN121" t="s">
        <v>888</v>
      </c>
      <c r="EO121" t="s">
        <v>975</v>
      </c>
      <c r="EP121" t="s">
        <v>1668</v>
      </c>
      <c r="EQ121" t="s">
        <v>248</v>
      </c>
      <c r="ER121" t="s">
        <v>150</v>
      </c>
      <c r="ES121" t="s">
        <v>1669</v>
      </c>
      <c r="ET121" t="s">
        <v>1670</v>
      </c>
      <c r="EU121" t="s">
        <v>944</v>
      </c>
      <c r="EV121" t="s">
        <v>1065</v>
      </c>
      <c r="EW121" t="s">
        <v>430</v>
      </c>
      <c r="EX121" t="s">
        <v>430</v>
      </c>
    </row>
    <row r="122" spans="9:154" x14ac:dyDescent="0.25">
      <c r="I122">
        <v>2463</v>
      </c>
      <c r="J122" t="s">
        <v>493</v>
      </c>
      <c r="K122">
        <v>3</v>
      </c>
      <c r="L122" t="s">
        <v>92</v>
      </c>
      <c r="M122" t="s">
        <v>99</v>
      </c>
      <c r="P122" t="s">
        <v>131</v>
      </c>
      <c r="Q122">
        <v>79.37</v>
      </c>
      <c r="R122">
        <v>13.29</v>
      </c>
      <c r="V122" t="s">
        <v>132</v>
      </c>
      <c r="W122" t="s">
        <v>133</v>
      </c>
      <c r="X122">
        <v>43502.655555555553</v>
      </c>
      <c r="AB122">
        <v>43503.627083333333</v>
      </c>
      <c r="AC122" t="s">
        <v>93</v>
      </c>
      <c r="AD122" t="s">
        <v>439</v>
      </c>
      <c r="AE122" t="s">
        <v>440</v>
      </c>
      <c r="AF122" t="s">
        <v>441</v>
      </c>
      <c r="AG122" t="s">
        <v>442</v>
      </c>
      <c r="AH122" t="s">
        <v>443</v>
      </c>
      <c r="AI122" t="s">
        <v>444</v>
      </c>
      <c r="AJ122" t="s">
        <v>445</v>
      </c>
      <c r="AK122" t="s">
        <v>446</v>
      </c>
      <c r="AL122" t="s">
        <v>447</v>
      </c>
      <c r="AM122" t="s">
        <v>448</v>
      </c>
      <c r="AS122" t="s">
        <v>494</v>
      </c>
      <c r="AT122" t="s">
        <v>495</v>
      </c>
      <c r="AU122" t="s">
        <v>496</v>
      </c>
      <c r="AV122" t="s">
        <v>497</v>
      </c>
      <c r="AW122" t="s">
        <v>498</v>
      </c>
      <c r="CY122">
        <v>4769</v>
      </c>
      <c r="CZ122" t="s">
        <v>1671</v>
      </c>
      <c r="DA122">
        <v>3</v>
      </c>
      <c r="DB122" t="s">
        <v>92</v>
      </c>
      <c r="DC122" t="s">
        <v>998</v>
      </c>
      <c r="DF122" t="s">
        <v>872</v>
      </c>
      <c r="DG122">
        <v>61.64</v>
      </c>
      <c r="DH122">
        <v>68.33</v>
      </c>
      <c r="DL122" t="s">
        <v>873</v>
      </c>
      <c r="DM122" t="s">
        <v>874</v>
      </c>
      <c r="DN122">
        <v>43291.501388888886</v>
      </c>
      <c r="DR122">
        <v>43426.603472222225</v>
      </c>
      <c r="DS122" t="s">
        <v>93</v>
      </c>
      <c r="DT122" t="s">
        <v>875</v>
      </c>
      <c r="DU122" t="s">
        <v>876</v>
      </c>
      <c r="DV122" t="s">
        <v>877</v>
      </c>
      <c r="DW122" t="s">
        <v>878</v>
      </c>
      <c r="DX122" t="s">
        <v>922</v>
      </c>
      <c r="DY122" t="s">
        <v>923</v>
      </c>
      <c r="DZ122" t="s">
        <v>881</v>
      </c>
      <c r="EA122" t="s">
        <v>882</v>
      </c>
      <c r="EB122" t="s">
        <v>924</v>
      </c>
      <c r="EI122" t="s">
        <v>1672</v>
      </c>
      <c r="EJ122" t="s">
        <v>1507</v>
      </c>
      <c r="EK122" t="s">
        <v>248</v>
      </c>
      <c r="EL122" t="s">
        <v>888</v>
      </c>
      <c r="EM122" t="s">
        <v>150</v>
      </c>
      <c r="EN122" t="s">
        <v>1673</v>
      </c>
      <c r="EO122" t="s">
        <v>1674</v>
      </c>
      <c r="EP122" t="s">
        <v>1675</v>
      </c>
      <c r="EQ122" t="s">
        <v>1676</v>
      </c>
      <c r="ER122" t="s">
        <v>893</v>
      </c>
      <c r="ES122" t="s">
        <v>894</v>
      </c>
      <c r="ET122" t="s">
        <v>913</v>
      </c>
      <c r="EU122" t="s">
        <v>1006</v>
      </c>
    </row>
    <row r="123" spans="9:154" x14ac:dyDescent="0.25">
      <c r="I123">
        <v>2459</v>
      </c>
      <c r="J123" t="s">
        <v>500</v>
      </c>
      <c r="K123">
        <v>3</v>
      </c>
      <c r="L123" t="s">
        <v>92</v>
      </c>
      <c r="M123" t="s">
        <v>99</v>
      </c>
      <c r="P123" t="s">
        <v>131</v>
      </c>
      <c r="Q123">
        <v>79.239999999999995</v>
      </c>
      <c r="R123">
        <v>15.81</v>
      </c>
      <c r="V123" t="s">
        <v>132</v>
      </c>
      <c r="W123" t="s">
        <v>133</v>
      </c>
      <c r="X123">
        <v>43502.655555555553</v>
      </c>
      <c r="AB123">
        <v>43503.628472222219</v>
      </c>
      <c r="AC123" t="s">
        <v>93</v>
      </c>
      <c r="AD123" t="s">
        <v>439</v>
      </c>
      <c r="AE123" t="s">
        <v>440</v>
      </c>
      <c r="AF123" t="s">
        <v>441</v>
      </c>
      <c r="AG123" t="s">
        <v>442</v>
      </c>
      <c r="AH123" t="s">
        <v>443</v>
      </c>
      <c r="AI123" t="s">
        <v>444</v>
      </c>
      <c r="AJ123" t="s">
        <v>445</v>
      </c>
      <c r="AK123" t="s">
        <v>446</v>
      </c>
      <c r="AL123" t="s">
        <v>447</v>
      </c>
      <c r="AM123" t="s">
        <v>448</v>
      </c>
      <c r="AS123" t="s">
        <v>501</v>
      </c>
      <c r="AT123" t="s">
        <v>502</v>
      </c>
      <c r="AU123" t="s">
        <v>503</v>
      </c>
      <c r="AV123" t="s">
        <v>504</v>
      </c>
      <c r="AW123" t="s">
        <v>505</v>
      </c>
      <c r="CY123">
        <v>5009</v>
      </c>
      <c r="CZ123" t="s">
        <v>1677</v>
      </c>
      <c r="DA123">
        <v>3</v>
      </c>
      <c r="DB123" t="s">
        <v>92</v>
      </c>
      <c r="DC123" t="s">
        <v>998</v>
      </c>
      <c r="DF123" t="s">
        <v>897</v>
      </c>
      <c r="DG123">
        <v>22.27</v>
      </c>
      <c r="DH123">
        <v>49.52</v>
      </c>
      <c r="DL123" t="s">
        <v>873</v>
      </c>
      <c r="DM123" t="s">
        <v>898</v>
      </c>
      <c r="DN123">
        <v>43315.367361111108</v>
      </c>
      <c r="DR123">
        <v>43426.609722222223</v>
      </c>
      <c r="DS123" t="s">
        <v>93</v>
      </c>
      <c r="DT123" t="s">
        <v>899</v>
      </c>
      <c r="DU123" t="s">
        <v>900</v>
      </c>
      <c r="DV123" t="s">
        <v>901</v>
      </c>
      <c r="DW123" t="s">
        <v>902</v>
      </c>
      <c r="DX123" t="s">
        <v>903</v>
      </c>
      <c r="DY123" t="s">
        <v>904</v>
      </c>
      <c r="DZ123" t="s">
        <v>905</v>
      </c>
      <c r="EA123" t="s">
        <v>906</v>
      </c>
      <c r="EB123" t="s">
        <v>907</v>
      </c>
      <c r="EI123" t="s">
        <v>1678</v>
      </c>
      <c r="EJ123" t="s">
        <v>248</v>
      </c>
      <c r="EK123" t="s">
        <v>888</v>
      </c>
      <c r="EL123" t="s">
        <v>150</v>
      </c>
      <c r="EM123" t="s">
        <v>1679</v>
      </c>
      <c r="EN123" t="s">
        <v>1680</v>
      </c>
      <c r="EO123" t="s">
        <v>1681</v>
      </c>
      <c r="EP123" t="s">
        <v>1682</v>
      </c>
      <c r="EQ123" t="s">
        <v>893</v>
      </c>
      <c r="ER123" t="s">
        <v>894</v>
      </c>
      <c r="ES123" t="s">
        <v>913</v>
      </c>
      <c r="ET123" t="s">
        <v>1006</v>
      </c>
    </row>
    <row r="124" spans="9:154" x14ac:dyDescent="0.25">
      <c r="I124">
        <v>2497</v>
      </c>
      <c r="J124" t="s">
        <v>506</v>
      </c>
      <c r="K124">
        <v>3</v>
      </c>
      <c r="L124" t="s">
        <v>92</v>
      </c>
      <c r="M124" t="s">
        <v>99</v>
      </c>
      <c r="P124" t="s">
        <v>206</v>
      </c>
      <c r="Q124">
        <v>77.540000000000006</v>
      </c>
      <c r="R124">
        <v>94.71</v>
      </c>
      <c r="V124" t="s">
        <v>132</v>
      </c>
      <c r="W124" t="s">
        <v>207</v>
      </c>
      <c r="X124">
        <v>43502.679166666669</v>
      </c>
      <c r="Y124">
        <v>43503.711805555555</v>
      </c>
      <c r="Z124">
        <v>43503.711805555555</v>
      </c>
      <c r="AB124">
        <v>43503.711805555555</v>
      </c>
      <c r="AC124" t="s">
        <v>93</v>
      </c>
      <c r="AD124" t="s">
        <v>439</v>
      </c>
      <c r="AE124" t="s">
        <v>440</v>
      </c>
      <c r="AF124" t="s">
        <v>441</v>
      </c>
      <c r="AG124" t="s">
        <v>507</v>
      </c>
      <c r="AH124" t="s">
        <v>443</v>
      </c>
      <c r="AI124" t="s">
        <v>508</v>
      </c>
      <c r="AJ124" t="s">
        <v>509</v>
      </c>
      <c r="AK124" t="s">
        <v>446</v>
      </c>
      <c r="AL124" t="s">
        <v>447</v>
      </c>
      <c r="AM124" t="s">
        <v>448</v>
      </c>
      <c r="AS124" t="s">
        <v>510</v>
      </c>
      <c r="AT124" t="s">
        <v>511</v>
      </c>
      <c r="AU124" t="s">
        <v>512</v>
      </c>
      <c r="AV124" t="s">
        <v>513</v>
      </c>
      <c r="AW124" t="s">
        <v>514</v>
      </c>
      <c r="CY124">
        <v>4788</v>
      </c>
      <c r="CZ124" t="s">
        <v>1683</v>
      </c>
      <c r="DA124">
        <v>3</v>
      </c>
      <c r="DB124" t="s">
        <v>92</v>
      </c>
      <c r="DC124" t="s">
        <v>998</v>
      </c>
      <c r="DF124" t="s">
        <v>872</v>
      </c>
      <c r="DG124">
        <v>91.03</v>
      </c>
      <c r="DH124">
        <v>55.42</v>
      </c>
      <c r="DL124" t="s">
        <v>873</v>
      </c>
      <c r="DM124" t="s">
        <v>874</v>
      </c>
      <c r="DN124">
        <v>43291.501388888886</v>
      </c>
      <c r="DR124">
        <v>43426.606249999997</v>
      </c>
      <c r="DS124" t="s">
        <v>93</v>
      </c>
      <c r="DT124" t="s">
        <v>875</v>
      </c>
      <c r="DU124" t="s">
        <v>876</v>
      </c>
      <c r="DV124" t="s">
        <v>877</v>
      </c>
      <c r="DW124" t="s">
        <v>878</v>
      </c>
      <c r="DX124" t="s">
        <v>922</v>
      </c>
      <c r="DY124" t="s">
        <v>923</v>
      </c>
      <c r="DZ124" t="s">
        <v>881</v>
      </c>
      <c r="EA124" t="s">
        <v>882</v>
      </c>
      <c r="EB124" t="s">
        <v>924</v>
      </c>
      <c r="EI124" t="s">
        <v>1684</v>
      </c>
      <c r="EJ124" t="s">
        <v>248</v>
      </c>
      <c r="EK124" t="s">
        <v>888</v>
      </c>
      <c r="EL124" t="s">
        <v>150</v>
      </c>
      <c r="EM124" t="s">
        <v>1685</v>
      </c>
      <c r="EN124" t="s">
        <v>1686</v>
      </c>
      <c r="EO124" t="s">
        <v>1687</v>
      </c>
      <c r="EP124" t="s">
        <v>1688</v>
      </c>
      <c r="EQ124" t="s">
        <v>893</v>
      </c>
      <c r="ER124" t="s">
        <v>894</v>
      </c>
      <c r="ES124" t="s">
        <v>913</v>
      </c>
      <c r="ET124" t="s">
        <v>1006</v>
      </c>
    </row>
    <row r="125" spans="9:154" x14ac:dyDescent="0.25">
      <c r="I125">
        <v>2479</v>
      </c>
      <c r="J125" t="s">
        <v>515</v>
      </c>
      <c r="K125">
        <v>3</v>
      </c>
      <c r="L125" t="s">
        <v>92</v>
      </c>
      <c r="M125" t="s">
        <v>99</v>
      </c>
      <c r="P125" t="s">
        <v>188</v>
      </c>
      <c r="Q125">
        <v>26.25</v>
      </c>
      <c r="R125">
        <v>63.74</v>
      </c>
      <c r="V125" t="s">
        <v>132</v>
      </c>
      <c r="W125" t="s">
        <v>189</v>
      </c>
      <c r="X125">
        <v>43502.668749999997</v>
      </c>
      <c r="Y125">
        <v>43503.709722222222</v>
      </c>
      <c r="Z125">
        <v>43503.709722222222</v>
      </c>
      <c r="AB125">
        <v>43503.709722222222</v>
      </c>
      <c r="AC125" t="s">
        <v>93</v>
      </c>
      <c r="AD125" t="s">
        <v>439</v>
      </c>
      <c r="AE125" t="s">
        <v>440</v>
      </c>
      <c r="AF125" t="s">
        <v>441</v>
      </c>
      <c r="AG125" t="s">
        <v>442</v>
      </c>
      <c r="AH125" t="s">
        <v>443</v>
      </c>
      <c r="AI125" t="s">
        <v>444</v>
      </c>
      <c r="AJ125" t="s">
        <v>445</v>
      </c>
      <c r="AK125" t="s">
        <v>446</v>
      </c>
      <c r="AL125" t="s">
        <v>447</v>
      </c>
      <c r="AM125" t="s">
        <v>448</v>
      </c>
      <c r="AS125" t="s">
        <v>516</v>
      </c>
      <c r="AT125" t="s">
        <v>196</v>
      </c>
      <c r="AU125" t="s">
        <v>517</v>
      </c>
      <c r="AV125" t="s">
        <v>518</v>
      </c>
      <c r="AW125" t="s">
        <v>462</v>
      </c>
      <c r="CY125">
        <v>4775</v>
      </c>
      <c r="CZ125" t="s">
        <v>1689</v>
      </c>
      <c r="DA125">
        <v>3</v>
      </c>
      <c r="DB125" t="s">
        <v>92</v>
      </c>
      <c r="DC125" t="s">
        <v>998</v>
      </c>
      <c r="DF125" t="s">
        <v>872</v>
      </c>
      <c r="DG125">
        <v>69.09</v>
      </c>
      <c r="DH125">
        <v>64.88</v>
      </c>
      <c r="DL125" t="s">
        <v>873</v>
      </c>
      <c r="DM125" t="s">
        <v>874</v>
      </c>
      <c r="DN125">
        <v>43291.501388888886</v>
      </c>
      <c r="DR125">
        <v>43426.604166666664</v>
      </c>
      <c r="DS125" t="s">
        <v>93</v>
      </c>
      <c r="DT125" t="s">
        <v>875</v>
      </c>
      <c r="DU125" t="s">
        <v>876</v>
      </c>
      <c r="DV125" t="s">
        <v>877</v>
      </c>
      <c r="DW125" t="s">
        <v>878</v>
      </c>
      <c r="DX125" t="s">
        <v>922</v>
      </c>
      <c r="DY125" t="s">
        <v>923</v>
      </c>
      <c r="DZ125" t="s">
        <v>881</v>
      </c>
      <c r="EA125" t="s">
        <v>882</v>
      </c>
      <c r="EB125" t="s">
        <v>1081</v>
      </c>
      <c r="EI125" t="s">
        <v>1690</v>
      </c>
      <c r="EJ125" t="s">
        <v>248</v>
      </c>
      <c r="EK125" t="s">
        <v>888</v>
      </c>
      <c r="EL125" t="s">
        <v>150</v>
      </c>
      <c r="EM125" t="s">
        <v>1691</v>
      </c>
      <c r="EN125" t="s">
        <v>1692</v>
      </c>
      <c r="EO125" t="s">
        <v>1693</v>
      </c>
      <c r="EP125" t="s">
        <v>1694</v>
      </c>
      <c r="EQ125" t="s">
        <v>893</v>
      </c>
      <c r="ER125" t="s">
        <v>894</v>
      </c>
      <c r="ES125" t="s">
        <v>1006</v>
      </c>
      <c r="ET125" t="s">
        <v>913</v>
      </c>
    </row>
    <row r="126" spans="9:154" x14ac:dyDescent="0.25">
      <c r="I126">
        <v>2481</v>
      </c>
      <c r="J126" t="s">
        <v>519</v>
      </c>
      <c r="K126">
        <v>3</v>
      </c>
      <c r="L126" t="s">
        <v>92</v>
      </c>
      <c r="M126" t="s">
        <v>99</v>
      </c>
      <c r="P126" t="s">
        <v>188</v>
      </c>
      <c r="Q126">
        <v>19.88</v>
      </c>
      <c r="R126">
        <v>69.81</v>
      </c>
      <c r="V126" t="s">
        <v>132</v>
      </c>
      <c r="W126" t="s">
        <v>189</v>
      </c>
      <c r="X126">
        <v>43502.668749999997</v>
      </c>
      <c r="Y126">
        <v>43503.709722222222</v>
      </c>
      <c r="Z126">
        <v>43503.709722222222</v>
      </c>
      <c r="AB126">
        <v>43503.709722222222</v>
      </c>
      <c r="AC126" t="s">
        <v>93</v>
      </c>
      <c r="AD126" t="s">
        <v>439</v>
      </c>
      <c r="AE126" t="s">
        <v>440</v>
      </c>
      <c r="AF126" t="s">
        <v>441</v>
      </c>
      <c r="AG126" t="s">
        <v>507</v>
      </c>
      <c r="AH126" t="s">
        <v>443</v>
      </c>
      <c r="AI126" t="s">
        <v>508</v>
      </c>
      <c r="AJ126" t="s">
        <v>509</v>
      </c>
      <c r="AK126" t="s">
        <v>446</v>
      </c>
      <c r="AL126" t="s">
        <v>447</v>
      </c>
      <c r="AM126" t="s">
        <v>448</v>
      </c>
      <c r="AS126" t="s">
        <v>520</v>
      </c>
      <c r="AT126" t="s">
        <v>196</v>
      </c>
      <c r="AU126" t="s">
        <v>521</v>
      </c>
      <c r="AV126" t="s">
        <v>522</v>
      </c>
      <c r="AW126" t="s">
        <v>523</v>
      </c>
      <c r="CY126">
        <v>4727</v>
      </c>
      <c r="CZ126" t="s">
        <v>1695</v>
      </c>
      <c r="DA126">
        <v>3</v>
      </c>
      <c r="DB126" t="s">
        <v>92</v>
      </c>
      <c r="DC126" t="s">
        <v>998</v>
      </c>
      <c r="DF126" t="s">
        <v>872</v>
      </c>
      <c r="DG126">
        <v>26.57</v>
      </c>
      <c r="DH126">
        <v>26.43</v>
      </c>
      <c r="DL126" t="s">
        <v>873</v>
      </c>
      <c r="DM126" t="s">
        <v>874</v>
      </c>
      <c r="DN126">
        <v>43291.500694444447</v>
      </c>
      <c r="DR126">
        <v>43427.38958333333</v>
      </c>
      <c r="DS126" t="s">
        <v>93</v>
      </c>
      <c r="DT126" t="s">
        <v>875</v>
      </c>
      <c r="DU126" t="s">
        <v>876</v>
      </c>
      <c r="DV126" t="s">
        <v>877</v>
      </c>
      <c r="DW126" t="s">
        <v>1060</v>
      </c>
      <c r="DX126" t="s">
        <v>938</v>
      </c>
      <c r="DY126" t="s">
        <v>951</v>
      </c>
      <c r="DZ126" t="s">
        <v>952</v>
      </c>
      <c r="EA126" t="s">
        <v>882</v>
      </c>
      <c r="EB126" t="s">
        <v>924</v>
      </c>
      <c r="EI126" t="s">
        <v>1696</v>
      </c>
      <c r="EJ126" t="s">
        <v>972</v>
      </c>
      <c r="EK126" t="s">
        <v>1697</v>
      </c>
      <c r="EL126" t="s">
        <v>1698</v>
      </c>
      <c r="EM126" t="s">
        <v>160</v>
      </c>
      <c r="EN126" t="s">
        <v>888</v>
      </c>
      <c r="EO126" t="s">
        <v>975</v>
      </c>
      <c r="EP126" t="s">
        <v>1699</v>
      </c>
      <c r="EQ126" t="s">
        <v>248</v>
      </c>
      <c r="ER126" t="s">
        <v>150</v>
      </c>
      <c r="ES126" t="s">
        <v>1700</v>
      </c>
      <c r="ET126" t="s">
        <v>1701</v>
      </c>
      <c r="EU126" t="s">
        <v>1702</v>
      </c>
      <c r="EV126" t="s">
        <v>944</v>
      </c>
      <c r="EW126" t="s">
        <v>1065</v>
      </c>
      <c r="EX126" t="s">
        <v>430</v>
      </c>
    </row>
    <row r="127" spans="9:154" x14ac:dyDescent="0.25">
      <c r="I127">
        <v>2465</v>
      </c>
      <c r="J127" t="s">
        <v>525</v>
      </c>
      <c r="K127">
        <v>3</v>
      </c>
      <c r="L127" t="s">
        <v>92</v>
      </c>
      <c r="M127" t="s">
        <v>99</v>
      </c>
      <c r="P127" t="s">
        <v>131</v>
      </c>
      <c r="Q127">
        <v>40.97</v>
      </c>
      <c r="R127">
        <v>90.98</v>
      </c>
      <c r="V127" t="s">
        <v>132</v>
      </c>
      <c r="W127" t="s">
        <v>133</v>
      </c>
      <c r="X127">
        <v>43502.655555555553</v>
      </c>
      <c r="Y127">
        <v>43503.704861111109</v>
      </c>
      <c r="Z127">
        <v>43503.704861111109</v>
      </c>
      <c r="AB127">
        <v>43503.704861111109</v>
      </c>
      <c r="AC127" t="s">
        <v>93</v>
      </c>
      <c r="AD127" t="s">
        <v>439</v>
      </c>
      <c r="AE127" t="s">
        <v>440</v>
      </c>
      <c r="AF127" t="s">
        <v>441</v>
      </c>
      <c r="AG127" t="s">
        <v>507</v>
      </c>
      <c r="AH127" t="s">
        <v>443</v>
      </c>
      <c r="AI127" t="s">
        <v>508</v>
      </c>
      <c r="AJ127" t="s">
        <v>509</v>
      </c>
      <c r="AK127" t="s">
        <v>446</v>
      </c>
      <c r="AL127" t="s">
        <v>447</v>
      </c>
      <c r="AM127" t="s">
        <v>448</v>
      </c>
      <c r="AS127" t="s">
        <v>526</v>
      </c>
      <c r="AT127" t="s">
        <v>527</v>
      </c>
      <c r="AU127" t="s">
        <v>528</v>
      </c>
      <c r="AV127" t="s">
        <v>529</v>
      </c>
      <c r="AW127" t="s">
        <v>530</v>
      </c>
      <c r="CY127">
        <v>4767</v>
      </c>
      <c r="CZ127" t="s">
        <v>1703</v>
      </c>
      <c r="DA127">
        <v>3</v>
      </c>
      <c r="DB127" t="s">
        <v>92</v>
      </c>
      <c r="DC127" t="s">
        <v>998</v>
      </c>
      <c r="DF127" t="s">
        <v>872</v>
      </c>
      <c r="DG127">
        <v>59.16</v>
      </c>
      <c r="DH127">
        <v>69.819999999999993</v>
      </c>
      <c r="DL127" t="s">
        <v>873</v>
      </c>
      <c r="DM127" t="s">
        <v>874</v>
      </c>
      <c r="DN127">
        <v>43291.501388888886</v>
      </c>
      <c r="DR127">
        <v>43426.602777777778</v>
      </c>
      <c r="DS127" t="s">
        <v>93</v>
      </c>
      <c r="DT127" t="s">
        <v>875</v>
      </c>
      <c r="DU127" t="s">
        <v>876</v>
      </c>
      <c r="DV127" t="s">
        <v>877</v>
      </c>
      <c r="DW127" t="s">
        <v>878</v>
      </c>
      <c r="DX127" t="s">
        <v>922</v>
      </c>
      <c r="DY127" t="s">
        <v>923</v>
      </c>
      <c r="DZ127" t="s">
        <v>881</v>
      </c>
      <c r="EA127" t="s">
        <v>882</v>
      </c>
      <c r="EB127" t="s">
        <v>924</v>
      </c>
      <c r="EI127" t="s">
        <v>1704</v>
      </c>
      <c r="EJ127" t="s">
        <v>248</v>
      </c>
      <c r="EK127" t="s">
        <v>888</v>
      </c>
      <c r="EL127" t="s">
        <v>150</v>
      </c>
      <c r="EM127" t="s">
        <v>1705</v>
      </c>
      <c r="EN127" t="s">
        <v>1706</v>
      </c>
      <c r="EO127" t="s">
        <v>1707</v>
      </c>
      <c r="EP127" t="s">
        <v>1708</v>
      </c>
      <c r="EQ127" t="s">
        <v>893</v>
      </c>
      <c r="ER127" t="s">
        <v>894</v>
      </c>
      <c r="ES127" t="s">
        <v>913</v>
      </c>
      <c r="ET127" t="s">
        <v>1006</v>
      </c>
    </row>
    <row r="128" spans="9:154" x14ac:dyDescent="0.25">
      <c r="I128">
        <v>2468</v>
      </c>
      <c r="J128" t="s">
        <v>531</v>
      </c>
      <c r="K128">
        <v>3</v>
      </c>
      <c r="L128" t="s">
        <v>92</v>
      </c>
      <c r="M128" t="s">
        <v>99</v>
      </c>
      <c r="P128" t="s">
        <v>131</v>
      </c>
      <c r="Q128">
        <v>38.06</v>
      </c>
      <c r="R128">
        <v>86.35</v>
      </c>
      <c r="V128" t="s">
        <v>132</v>
      </c>
      <c r="W128" t="s">
        <v>133</v>
      </c>
      <c r="X128">
        <v>43502.655555555553</v>
      </c>
      <c r="Y128">
        <v>43503.70416666667</v>
      </c>
      <c r="Z128">
        <v>43503.70416666667</v>
      </c>
      <c r="AB128">
        <v>43503.70416666667</v>
      </c>
      <c r="AC128" t="s">
        <v>93</v>
      </c>
      <c r="AD128" t="s">
        <v>439</v>
      </c>
      <c r="AE128" t="s">
        <v>440</v>
      </c>
      <c r="AF128" t="s">
        <v>441</v>
      </c>
      <c r="AG128" t="s">
        <v>442</v>
      </c>
      <c r="AH128" t="s">
        <v>443</v>
      </c>
      <c r="AI128" t="s">
        <v>444</v>
      </c>
      <c r="AJ128" t="s">
        <v>445</v>
      </c>
      <c r="AK128" t="s">
        <v>446</v>
      </c>
      <c r="AL128" t="s">
        <v>447</v>
      </c>
      <c r="AM128" t="s">
        <v>448</v>
      </c>
      <c r="AS128" t="s">
        <v>532</v>
      </c>
      <c r="AT128" t="s">
        <v>533</v>
      </c>
      <c r="AU128" t="s">
        <v>534</v>
      </c>
      <c r="AV128" t="s">
        <v>462</v>
      </c>
      <c r="AW128" t="s">
        <v>430</v>
      </c>
      <c r="CY128">
        <v>5016</v>
      </c>
      <c r="CZ128" t="s">
        <v>1709</v>
      </c>
      <c r="DA128">
        <v>3</v>
      </c>
      <c r="DB128" t="s">
        <v>92</v>
      </c>
      <c r="DC128" t="s">
        <v>998</v>
      </c>
      <c r="DF128" t="s">
        <v>897</v>
      </c>
      <c r="DG128">
        <v>30.06</v>
      </c>
      <c r="DH128">
        <v>43.04</v>
      </c>
      <c r="DL128" t="s">
        <v>873</v>
      </c>
      <c r="DM128" t="s">
        <v>898</v>
      </c>
      <c r="DN128">
        <v>43315.367361111108</v>
      </c>
      <c r="DR128">
        <v>43426.60833333333</v>
      </c>
      <c r="DS128" t="s">
        <v>93</v>
      </c>
      <c r="DT128" t="s">
        <v>899</v>
      </c>
      <c r="DU128" t="s">
        <v>900</v>
      </c>
      <c r="DV128" t="s">
        <v>901</v>
      </c>
      <c r="DW128" t="s">
        <v>999</v>
      </c>
      <c r="DX128" t="s">
        <v>903</v>
      </c>
      <c r="DY128" t="s">
        <v>904</v>
      </c>
      <c r="DZ128" t="s">
        <v>905</v>
      </c>
      <c r="EA128" t="s">
        <v>906</v>
      </c>
      <c r="EB128" t="s">
        <v>907</v>
      </c>
      <c r="EI128" t="s">
        <v>1710</v>
      </c>
      <c r="EJ128" t="s">
        <v>248</v>
      </c>
      <c r="EK128" t="s">
        <v>888</v>
      </c>
      <c r="EL128" t="s">
        <v>150</v>
      </c>
      <c r="EM128" t="s">
        <v>1711</v>
      </c>
      <c r="EN128" t="s">
        <v>1712</v>
      </c>
      <c r="EO128" t="s">
        <v>1713</v>
      </c>
      <c r="EP128" t="s">
        <v>1714</v>
      </c>
      <c r="EQ128" t="s">
        <v>893</v>
      </c>
      <c r="ER128" t="s">
        <v>894</v>
      </c>
      <c r="ES128" t="s">
        <v>913</v>
      </c>
      <c r="ET128" t="s">
        <v>1006</v>
      </c>
    </row>
    <row r="129" spans="9:154" x14ac:dyDescent="0.25">
      <c r="I129">
        <v>2496</v>
      </c>
      <c r="J129" t="s">
        <v>535</v>
      </c>
      <c r="K129">
        <v>3</v>
      </c>
      <c r="L129" t="s">
        <v>92</v>
      </c>
      <c r="M129" t="s">
        <v>99</v>
      </c>
      <c r="P129" t="s">
        <v>206</v>
      </c>
      <c r="Q129">
        <v>79.58</v>
      </c>
      <c r="R129">
        <v>86.41</v>
      </c>
      <c r="V129" t="s">
        <v>132</v>
      </c>
      <c r="W129" t="s">
        <v>207</v>
      </c>
      <c r="X129">
        <v>43502.679166666669</v>
      </c>
      <c r="Y129">
        <v>43503.711111111108</v>
      </c>
      <c r="Z129">
        <v>43503.711111111108</v>
      </c>
      <c r="AB129">
        <v>43503.711111111108</v>
      </c>
      <c r="AC129" t="s">
        <v>93</v>
      </c>
      <c r="AD129" t="s">
        <v>439</v>
      </c>
      <c r="AE129" t="s">
        <v>440</v>
      </c>
      <c r="AF129" t="s">
        <v>441</v>
      </c>
      <c r="AG129" t="s">
        <v>442</v>
      </c>
      <c r="AH129" t="s">
        <v>443</v>
      </c>
      <c r="AI129" t="s">
        <v>444</v>
      </c>
      <c r="AJ129" t="s">
        <v>445</v>
      </c>
      <c r="AK129" t="s">
        <v>446</v>
      </c>
      <c r="AL129" t="s">
        <v>447</v>
      </c>
      <c r="AM129" t="s">
        <v>448</v>
      </c>
      <c r="AS129" t="s">
        <v>536</v>
      </c>
      <c r="AT129" t="s">
        <v>537</v>
      </c>
      <c r="AU129" t="s">
        <v>538</v>
      </c>
      <c r="AV129" t="s">
        <v>371</v>
      </c>
      <c r="AW129" t="s">
        <v>430</v>
      </c>
      <c r="CY129">
        <v>4766</v>
      </c>
      <c r="CZ129" t="s">
        <v>1715</v>
      </c>
      <c r="DA129">
        <v>3</v>
      </c>
      <c r="DB129" t="s">
        <v>92</v>
      </c>
      <c r="DC129" t="s">
        <v>998</v>
      </c>
      <c r="DF129" t="s">
        <v>872</v>
      </c>
      <c r="DG129">
        <v>58.06</v>
      </c>
      <c r="DH129">
        <v>71.19</v>
      </c>
      <c r="DL129" t="s">
        <v>873</v>
      </c>
      <c r="DM129" t="s">
        <v>874</v>
      </c>
      <c r="DN129">
        <v>43291.501388888886</v>
      </c>
      <c r="DR129">
        <v>43426.602777777778</v>
      </c>
      <c r="DS129" t="s">
        <v>93</v>
      </c>
      <c r="DT129" t="s">
        <v>875</v>
      </c>
      <c r="DU129" t="s">
        <v>876</v>
      </c>
      <c r="DV129" t="s">
        <v>877</v>
      </c>
      <c r="DW129" t="s">
        <v>1152</v>
      </c>
      <c r="DX129" t="s">
        <v>922</v>
      </c>
      <c r="DY129" t="s">
        <v>923</v>
      </c>
      <c r="DZ129" t="s">
        <v>881</v>
      </c>
      <c r="EA129" t="s">
        <v>882</v>
      </c>
      <c r="EB129" t="s">
        <v>924</v>
      </c>
      <c r="EI129" t="s">
        <v>1716</v>
      </c>
      <c r="EJ129" t="s">
        <v>248</v>
      </c>
      <c r="EK129" t="s">
        <v>888</v>
      </c>
      <c r="EL129" t="s">
        <v>150</v>
      </c>
      <c r="EM129" t="s">
        <v>1717</v>
      </c>
      <c r="EN129" t="s">
        <v>1718</v>
      </c>
      <c r="EO129" t="s">
        <v>1719</v>
      </c>
      <c r="EP129" t="s">
        <v>1720</v>
      </c>
      <c r="EQ129" t="s">
        <v>893</v>
      </c>
      <c r="ER129" t="s">
        <v>894</v>
      </c>
      <c r="ES129" t="s">
        <v>913</v>
      </c>
      <c r="ET129" t="s">
        <v>1006</v>
      </c>
    </row>
    <row r="130" spans="9:154" x14ac:dyDescent="0.25">
      <c r="I130">
        <v>2458</v>
      </c>
      <c r="J130" t="s">
        <v>539</v>
      </c>
      <c r="K130">
        <v>3</v>
      </c>
      <c r="L130" t="s">
        <v>92</v>
      </c>
      <c r="M130" t="s">
        <v>99</v>
      </c>
      <c r="P130" t="s">
        <v>131</v>
      </c>
      <c r="Q130">
        <v>40.43</v>
      </c>
      <c r="R130">
        <v>88.39</v>
      </c>
      <c r="V130" t="s">
        <v>132</v>
      </c>
      <c r="W130" t="s">
        <v>133</v>
      </c>
      <c r="X130">
        <v>43502.655555555553</v>
      </c>
      <c r="Y130">
        <v>43503.704861111109</v>
      </c>
      <c r="Z130">
        <v>43503.704861111109</v>
      </c>
      <c r="AB130">
        <v>43503.704861111109</v>
      </c>
      <c r="AC130" t="s">
        <v>93</v>
      </c>
      <c r="AD130" t="s">
        <v>439</v>
      </c>
      <c r="AE130" t="s">
        <v>440</v>
      </c>
      <c r="AF130" t="s">
        <v>441</v>
      </c>
      <c r="AG130" t="s">
        <v>442</v>
      </c>
      <c r="AH130" t="s">
        <v>443</v>
      </c>
      <c r="AI130" t="s">
        <v>444</v>
      </c>
      <c r="AJ130" t="s">
        <v>445</v>
      </c>
      <c r="AK130" t="s">
        <v>446</v>
      </c>
      <c r="AL130" t="s">
        <v>447</v>
      </c>
      <c r="AM130" t="s">
        <v>448</v>
      </c>
      <c r="AS130" t="s">
        <v>540</v>
      </c>
      <c r="AT130" t="s">
        <v>541</v>
      </c>
      <c r="AU130" t="s">
        <v>542</v>
      </c>
      <c r="AV130" t="s">
        <v>462</v>
      </c>
      <c r="AW130" t="s">
        <v>430</v>
      </c>
      <c r="CY130">
        <v>5018</v>
      </c>
      <c r="CZ130" t="s">
        <v>1721</v>
      </c>
      <c r="DA130">
        <v>3</v>
      </c>
      <c r="DB130" t="s">
        <v>92</v>
      </c>
      <c r="DC130" t="s">
        <v>998</v>
      </c>
      <c r="DF130" t="s">
        <v>897</v>
      </c>
      <c r="DG130">
        <v>33.22</v>
      </c>
      <c r="DH130">
        <v>41.31</v>
      </c>
      <c r="DL130" t="s">
        <v>873</v>
      </c>
      <c r="DM130" t="s">
        <v>898</v>
      </c>
      <c r="DN130">
        <v>43315.367361111108</v>
      </c>
      <c r="DR130">
        <v>43426.607638888891</v>
      </c>
      <c r="DS130" t="s">
        <v>93</v>
      </c>
      <c r="DT130" t="s">
        <v>1722</v>
      </c>
      <c r="DU130" t="s">
        <v>900</v>
      </c>
      <c r="DV130" t="s">
        <v>901</v>
      </c>
      <c r="DW130" t="s">
        <v>902</v>
      </c>
      <c r="DX130" t="s">
        <v>903</v>
      </c>
      <c r="DY130" t="s">
        <v>1319</v>
      </c>
      <c r="DZ130" t="s">
        <v>905</v>
      </c>
      <c r="EA130" t="s">
        <v>906</v>
      </c>
      <c r="EB130" t="s">
        <v>907</v>
      </c>
      <c r="EI130" t="s">
        <v>1723</v>
      </c>
      <c r="EJ130" t="s">
        <v>1724</v>
      </c>
      <c r="EK130" t="s">
        <v>1725</v>
      </c>
      <c r="EL130" t="s">
        <v>1726</v>
      </c>
      <c r="EM130" t="s">
        <v>248</v>
      </c>
      <c r="EN130" t="s">
        <v>888</v>
      </c>
      <c r="EO130" t="s">
        <v>150</v>
      </c>
      <c r="EP130" t="s">
        <v>934</v>
      </c>
      <c r="EQ130" t="s">
        <v>894</v>
      </c>
      <c r="ER130" t="s">
        <v>895</v>
      </c>
      <c r="ES130" t="s">
        <v>1727</v>
      </c>
      <c r="ET130" t="s">
        <v>1728</v>
      </c>
      <c r="EU130" t="s">
        <v>1729</v>
      </c>
      <c r="EV130" t="s">
        <v>1730</v>
      </c>
      <c r="EW130" t="s">
        <v>1731</v>
      </c>
      <c r="EX130" t="s">
        <v>893</v>
      </c>
    </row>
    <row r="131" spans="9:154" x14ac:dyDescent="0.25">
      <c r="I131">
        <v>2464</v>
      </c>
      <c r="J131" t="s">
        <v>543</v>
      </c>
      <c r="K131">
        <v>3</v>
      </c>
      <c r="L131" t="s">
        <v>92</v>
      </c>
      <c r="M131" t="s">
        <v>99</v>
      </c>
      <c r="P131" t="s">
        <v>131</v>
      </c>
      <c r="Q131">
        <v>47.75</v>
      </c>
      <c r="R131">
        <v>77.45</v>
      </c>
      <c r="V131" t="s">
        <v>132</v>
      </c>
      <c r="W131" t="s">
        <v>133</v>
      </c>
      <c r="X131">
        <v>43502.655555555553</v>
      </c>
      <c r="Y131">
        <v>43503.707638888889</v>
      </c>
      <c r="Z131">
        <v>43503.707638888889</v>
      </c>
      <c r="AB131">
        <v>43503.707638888889</v>
      </c>
      <c r="AC131" t="s">
        <v>93</v>
      </c>
      <c r="AD131" t="s">
        <v>439</v>
      </c>
      <c r="AE131" t="s">
        <v>440</v>
      </c>
      <c r="AF131" t="s">
        <v>441</v>
      </c>
      <c r="AG131" t="s">
        <v>507</v>
      </c>
      <c r="AH131" t="s">
        <v>443</v>
      </c>
      <c r="AI131" t="s">
        <v>508</v>
      </c>
      <c r="AJ131" t="s">
        <v>509</v>
      </c>
      <c r="AK131" t="s">
        <v>446</v>
      </c>
      <c r="AL131" t="s">
        <v>447</v>
      </c>
      <c r="AM131" t="s">
        <v>448</v>
      </c>
      <c r="AS131" t="s">
        <v>544</v>
      </c>
      <c r="AT131" t="s">
        <v>545</v>
      </c>
      <c r="AU131" t="s">
        <v>546</v>
      </c>
      <c r="AV131" t="s">
        <v>547</v>
      </c>
      <c r="AW131" t="s">
        <v>548</v>
      </c>
      <c r="CY131">
        <v>4790</v>
      </c>
      <c r="CZ131" t="s">
        <v>1732</v>
      </c>
      <c r="DA131">
        <v>3</v>
      </c>
      <c r="DB131" t="s">
        <v>92</v>
      </c>
      <c r="DC131" t="s">
        <v>998</v>
      </c>
      <c r="DF131" t="s">
        <v>872</v>
      </c>
      <c r="DG131">
        <v>93.05</v>
      </c>
      <c r="DH131">
        <v>51.73</v>
      </c>
      <c r="DL131" t="s">
        <v>873</v>
      </c>
      <c r="DM131" t="s">
        <v>874</v>
      </c>
      <c r="DN131">
        <v>43291.501388888886</v>
      </c>
      <c r="DR131">
        <v>43426.606944444444</v>
      </c>
      <c r="DS131" t="s">
        <v>93</v>
      </c>
      <c r="DT131" t="s">
        <v>875</v>
      </c>
      <c r="DU131" t="s">
        <v>876</v>
      </c>
      <c r="DV131" t="s">
        <v>877</v>
      </c>
      <c r="DW131" t="s">
        <v>878</v>
      </c>
      <c r="DX131" t="s">
        <v>922</v>
      </c>
      <c r="DY131" t="s">
        <v>923</v>
      </c>
      <c r="DZ131" t="s">
        <v>881</v>
      </c>
      <c r="EA131" t="s">
        <v>882</v>
      </c>
      <c r="EB131" t="s">
        <v>924</v>
      </c>
      <c r="EI131" t="s">
        <v>1733</v>
      </c>
      <c r="EJ131" t="s">
        <v>248</v>
      </c>
      <c r="EK131" t="s">
        <v>888</v>
      </c>
      <c r="EL131" t="s">
        <v>150</v>
      </c>
      <c r="EM131" t="s">
        <v>1734</v>
      </c>
      <c r="EN131" t="s">
        <v>1735</v>
      </c>
      <c r="EO131" t="s">
        <v>1736</v>
      </c>
      <c r="EP131" t="s">
        <v>1737</v>
      </c>
      <c r="EQ131" t="s">
        <v>893</v>
      </c>
      <c r="ER131" t="s">
        <v>894</v>
      </c>
      <c r="ES131" t="s">
        <v>913</v>
      </c>
      <c r="ET131" t="s">
        <v>1006</v>
      </c>
    </row>
    <row r="132" spans="9:154" x14ac:dyDescent="0.25">
      <c r="I132">
        <v>2462</v>
      </c>
      <c r="J132" t="s">
        <v>550</v>
      </c>
      <c r="K132">
        <v>3</v>
      </c>
      <c r="L132" t="s">
        <v>92</v>
      </c>
      <c r="M132" t="s">
        <v>99</v>
      </c>
      <c r="P132" t="s">
        <v>131</v>
      </c>
      <c r="Q132">
        <v>46.13</v>
      </c>
      <c r="R132">
        <v>80.040000000000006</v>
      </c>
      <c r="V132" t="s">
        <v>132</v>
      </c>
      <c r="W132" t="s">
        <v>133</v>
      </c>
      <c r="X132">
        <v>43502.655555555553</v>
      </c>
      <c r="Y132">
        <v>43503.705555555556</v>
      </c>
      <c r="Z132">
        <v>43503.705555555556</v>
      </c>
      <c r="AB132">
        <v>43503.705555555556</v>
      </c>
      <c r="AC132" t="s">
        <v>93</v>
      </c>
      <c r="AD132" t="s">
        <v>551</v>
      </c>
      <c r="AE132" t="s">
        <v>440</v>
      </c>
      <c r="AF132" t="s">
        <v>441</v>
      </c>
      <c r="AG132" t="s">
        <v>507</v>
      </c>
      <c r="AH132" t="s">
        <v>443</v>
      </c>
      <c r="AI132" t="s">
        <v>508</v>
      </c>
      <c r="AJ132" t="s">
        <v>509</v>
      </c>
      <c r="AK132" t="s">
        <v>446</v>
      </c>
      <c r="AL132" t="s">
        <v>447</v>
      </c>
      <c r="AM132" t="s">
        <v>448</v>
      </c>
      <c r="AS132" t="s">
        <v>552</v>
      </c>
      <c r="AT132" t="s">
        <v>553</v>
      </c>
      <c r="AU132" t="s">
        <v>554</v>
      </c>
      <c r="AV132" t="s">
        <v>555</v>
      </c>
      <c r="AW132" t="s">
        <v>556</v>
      </c>
      <c r="CY132">
        <v>5012</v>
      </c>
      <c r="CZ132" t="s">
        <v>1738</v>
      </c>
      <c r="DA132">
        <v>3</v>
      </c>
      <c r="DB132" t="s">
        <v>92</v>
      </c>
      <c r="DC132" t="s">
        <v>998</v>
      </c>
      <c r="DF132" t="s">
        <v>897</v>
      </c>
      <c r="DG132">
        <v>25.68</v>
      </c>
      <c r="DH132">
        <v>45.89</v>
      </c>
      <c r="DL132" t="s">
        <v>873</v>
      </c>
      <c r="DM132" t="s">
        <v>898</v>
      </c>
      <c r="DN132">
        <v>43315.367361111108</v>
      </c>
      <c r="DR132">
        <v>43426.609027777777</v>
      </c>
      <c r="DS132" t="s">
        <v>93</v>
      </c>
      <c r="DT132" t="s">
        <v>899</v>
      </c>
      <c r="DU132" t="s">
        <v>900</v>
      </c>
      <c r="DV132" t="s">
        <v>901</v>
      </c>
      <c r="DW132" t="s">
        <v>902</v>
      </c>
      <c r="DX132" t="s">
        <v>903</v>
      </c>
      <c r="DY132" t="s">
        <v>904</v>
      </c>
      <c r="DZ132" t="s">
        <v>905</v>
      </c>
      <c r="EA132" t="s">
        <v>906</v>
      </c>
      <c r="EB132" t="s">
        <v>907</v>
      </c>
      <c r="EI132" t="s">
        <v>1739</v>
      </c>
      <c r="EJ132" t="s">
        <v>248</v>
      </c>
      <c r="EK132" t="s">
        <v>888</v>
      </c>
      <c r="EL132" t="s">
        <v>150</v>
      </c>
      <c r="EM132" t="s">
        <v>1740</v>
      </c>
      <c r="EN132" t="s">
        <v>1741</v>
      </c>
      <c r="EO132" t="s">
        <v>1742</v>
      </c>
      <c r="EP132" t="s">
        <v>1743</v>
      </c>
      <c r="EQ132" t="s">
        <v>893</v>
      </c>
      <c r="ER132" t="s">
        <v>894</v>
      </c>
      <c r="ES132" t="s">
        <v>1006</v>
      </c>
      <c r="ET132" t="s">
        <v>913</v>
      </c>
    </row>
    <row r="133" spans="9:154" x14ac:dyDescent="0.25">
      <c r="I133">
        <v>2473</v>
      </c>
      <c r="J133" t="s">
        <v>557</v>
      </c>
      <c r="K133">
        <v>3</v>
      </c>
      <c r="L133" t="s">
        <v>92</v>
      </c>
      <c r="M133" t="s">
        <v>99</v>
      </c>
      <c r="P133" t="s">
        <v>131</v>
      </c>
      <c r="Q133">
        <v>39.35</v>
      </c>
      <c r="R133">
        <v>87.43</v>
      </c>
      <c r="V133" t="s">
        <v>132</v>
      </c>
      <c r="W133" t="s">
        <v>133</v>
      </c>
      <c r="X133">
        <v>43502.655555555553</v>
      </c>
      <c r="Y133">
        <v>43503.704861111109</v>
      </c>
      <c r="Z133">
        <v>43503.704861111109</v>
      </c>
      <c r="AB133">
        <v>43503.704861111109</v>
      </c>
      <c r="AC133" t="s">
        <v>93</v>
      </c>
      <c r="AD133" t="s">
        <v>439</v>
      </c>
      <c r="AE133" t="s">
        <v>440</v>
      </c>
      <c r="AF133" t="s">
        <v>441</v>
      </c>
      <c r="AG133" t="s">
        <v>442</v>
      </c>
      <c r="AH133" t="s">
        <v>443</v>
      </c>
      <c r="AI133" t="s">
        <v>444</v>
      </c>
      <c r="AJ133" t="s">
        <v>445</v>
      </c>
      <c r="AK133" t="s">
        <v>446</v>
      </c>
      <c r="AL133" t="s">
        <v>447</v>
      </c>
      <c r="AM133" t="s">
        <v>448</v>
      </c>
      <c r="AS133" t="s">
        <v>558</v>
      </c>
      <c r="AT133" t="s">
        <v>559</v>
      </c>
      <c r="AU133" t="s">
        <v>560</v>
      </c>
      <c r="AV133" t="s">
        <v>462</v>
      </c>
      <c r="AW133" t="s">
        <v>430</v>
      </c>
      <c r="CY133">
        <v>5019</v>
      </c>
      <c r="CZ133" t="s">
        <v>1721</v>
      </c>
      <c r="DA133">
        <v>3</v>
      </c>
      <c r="DB133" t="s">
        <v>92</v>
      </c>
      <c r="DC133" t="s">
        <v>998</v>
      </c>
      <c r="DF133" t="s">
        <v>897</v>
      </c>
      <c r="DG133">
        <v>32.51</v>
      </c>
      <c r="DH133">
        <v>41.85</v>
      </c>
      <c r="DL133" t="s">
        <v>873</v>
      </c>
      <c r="DM133" t="s">
        <v>898</v>
      </c>
      <c r="DN133">
        <v>43315.367361111108</v>
      </c>
      <c r="DR133">
        <v>43426.607638888891</v>
      </c>
      <c r="DS133" t="s">
        <v>93</v>
      </c>
      <c r="DT133" t="s">
        <v>899</v>
      </c>
      <c r="DU133" t="s">
        <v>900</v>
      </c>
      <c r="DV133" t="s">
        <v>901</v>
      </c>
      <c r="DW133" t="s">
        <v>902</v>
      </c>
      <c r="DX133" t="s">
        <v>903</v>
      </c>
      <c r="DY133" t="s">
        <v>1744</v>
      </c>
      <c r="DZ133" t="s">
        <v>905</v>
      </c>
      <c r="EA133" t="s">
        <v>906</v>
      </c>
      <c r="EB133" t="s">
        <v>1745</v>
      </c>
      <c r="EI133" t="s">
        <v>1746</v>
      </c>
      <c r="EJ133" t="s">
        <v>248</v>
      </c>
      <c r="EK133" t="s">
        <v>888</v>
      </c>
      <c r="EL133" t="s">
        <v>150</v>
      </c>
      <c r="EM133" t="s">
        <v>1747</v>
      </c>
      <c r="EN133" t="s">
        <v>1748</v>
      </c>
      <c r="EO133" t="s">
        <v>1749</v>
      </c>
      <c r="EP133" t="s">
        <v>1750</v>
      </c>
      <c r="EQ133" t="s">
        <v>893</v>
      </c>
      <c r="ER133" t="s">
        <v>894</v>
      </c>
      <c r="ES133" t="s">
        <v>1006</v>
      </c>
    </row>
    <row r="134" spans="9:154" x14ac:dyDescent="0.25">
      <c r="I134">
        <v>2499</v>
      </c>
      <c r="J134" t="s">
        <v>561</v>
      </c>
      <c r="K134">
        <v>3</v>
      </c>
      <c r="L134" t="s">
        <v>92</v>
      </c>
      <c r="M134" t="s">
        <v>99</v>
      </c>
      <c r="P134" t="s">
        <v>206</v>
      </c>
      <c r="Q134">
        <v>73.75</v>
      </c>
      <c r="R134">
        <v>82.62</v>
      </c>
      <c r="V134" t="s">
        <v>132</v>
      </c>
      <c r="W134" t="s">
        <v>207</v>
      </c>
      <c r="X134">
        <v>43502.679166666669</v>
      </c>
      <c r="Y134">
        <v>43503.712500000001</v>
      </c>
      <c r="Z134">
        <v>43503.712500000001</v>
      </c>
      <c r="AB134">
        <v>43503.712500000001</v>
      </c>
      <c r="AC134" t="s">
        <v>93</v>
      </c>
      <c r="AD134" t="s">
        <v>439</v>
      </c>
      <c r="AE134" t="s">
        <v>440</v>
      </c>
      <c r="AF134" t="s">
        <v>441</v>
      </c>
      <c r="AG134" t="s">
        <v>442</v>
      </c>
      <c r="AH134" t="s">
        <v>443</v>
      </c>
      <c r="AI134" t="s">
        <v>444</v>
      </c>
      <c r="AJ134" t="s">
        <v>445</v>
      </c>
      <c r="AK134" t="s">
        <v>446</v>
      </c>
      <c r="AL134" t="s">
        <v>447</v>
      </c>
      <c r="AM134" t="s">
        <v>448</v>
      </c>
      <c r="AS134" t="s">
        <v>562</v>
      </c>
      <c r="AT134" t="s">
        <v>563</v>
      </c>
      <c r="AU134" t="s">
        <v>564</v>
      </c>
      <c r="AV134" t="s">
        <v>371</v>
      </c>
      <c r="AW134" t="s">
        <v>430</v>
      </c>
      <c r="CY134">
        <v>4779</v>
      </c>
      <c r="CZ134" t="s">
        <v>1751</v>
      </c>
      <c r="DA134">
        <v>3</v>
      </c>
      <c r="DB134" t="s">
        <v>92</v>
      </c>
      <c r="DC134" t="s">
        <v>998</v>
      </c>
      <c r="DF134" t="s">
        <v>872</v>
      </c>
      <c r="DG134">
        <v>75.41</v>
      </c>
      <c r="DH134">
        <v>62.32</v>
      </c>
      <c r="DL134" t="s">
        <v>873</v>
      </c>
      <c r="DM134" t="s">
        <v>874</v>
      </c>
      <c r="DN134">
        <v>43291.501388888886</v>
      </c>
      <c r="DR134">
        <v>43426.604861111111</v>
      </c>
      <c r="DS134" t="s">
        <v>93</v>
      </c>
      <c r="DT134" t="s">
        <v>875</v>
      </c>
      <c r="DU134" t="s">
        <v>876</v>
      </c>
      <c r="DV134" t="s">
        <v>877</v>
      </c>
      <c r="DW134" t="s">
        <v>878</v>
      </c>
      <c r="DX134" t="s">
        <v>922</v>
      </c>
      <c r="DY134" t="s">
        <v>923</v>
      </c>
      <c r="DZ134" t="s">
        <v>881</v>
      </c>
      <c r="EA134" t="s">
        <v>882</v>
      </c>
      <c r="EB134" t="s">
        <v>924</v>
      </c>
      <c r="EI134" t="s">
        <v>1752</v>
      </c>
      <c r="EJ134" t="s">
        <v>1753</v>
      </c>
      <c r="EK134" t="s">
        <v>1754</v>
      </c>
      <c r="EL134" t="s">
        <v>1755</v>
      </c>
      <c r="EM134" t="s">
        <v>259</v>
      </c>
      <c r="EN134" t="s">
        <v>248</v>
      </c>
      <c r="EO134" t="s">
        <v>888</v>
      </c>
      <c r="EP134" t="s">
        <v>150</v>
      </c>
      <c r="EQ134" t="s">
        <v>1756</v>
      </c>
      <c r="ER134" t="s">
        <v>1757</v>
      </c>
      <c r="ES134" t="s">
        <v>934</v>
      </c>
      <c r="ET134" t="s">
        <v>1758</v>
      </c>
      <c r="EU134" t="s">
        <v>1759</v>
      </c>
      <c r="EV134" t="s">
        <v>1760</v>
      </c>
      <c r="EW134" t="s">
        <v>893</v>
      </c>
      <c r="EX134" t="s">
        <v>894</v>
      </c>
    </row>
    <row r="135" spans="9:154" x14ac:dyDescent="0.25">
      <c r="I135">
        <v>2471</v>
      </c>
      <c r="J135" t="s">
        <v>565</v>
      </c>
      <c r="K135">
        <v>3</v>
      </c>
      <c r="L135" t="s">
        <v>92</v>
      </c>
      <c r="M135" t="s">
        <v>99</v>
      </c>
      <c r="P135" t="s">
        <v>131</v>
      </c>
      <c r="Q135">
        <v>42.64</v>
      </c>
      <c r="R135">
        <v>85.99</v>
      </c>
      <c r="V135" t="s">
        <v>132</v>
      </c>
      <c r="W135" t="s">
        <v>133</v>
      </c>
      <c r="X135">
        <v>43502.655555555553</v>
      </c>
      <c r="Y135">
        <v>43503.704861111109</v>
      </c>
      <c r="Z135">
        <v>43503.704861111109</v>
      </c>
      <c r="AB135">
        <v>43503.704861111109</v>
      </c>
      <c r="AC135" t="s">
        <v>93</v>
      </c>
      <c r="AD135" t="s">
        <v>439</v>
      </c>
      <c r="AE135" t="s">
        <v>440</v>
      </c>
      <c r="AF135" t="s">
        <v>441</v>
      </c>
      <c r="AG135" t="s">
        <v>442</v>
      </c>
      <c r="AH135" t="s">
        <v>443</v>
      </c>
      <c r="AI135" t="s">
        <v>444</v>
      </c>
      <c r="AJ135" t="s">
        <v>445</v>
      </c>
      <c r="AK135" t="s">
        <v>446</v>
      </c>
      <c r="AL135" t="s">
        <v>447</v>
      </c>
      <c r="AM135" t="s">
        <v>448</v>
      </c>
      <c r="AS135" t="s">
        <v>566</v>
      </c>
      <c r="AT135" t="s">
        <v>567</v>
      </c>
      <c r="AU135" t="s">
        <v>568</v>
      </c>
      <c r="AV135" t="s">
        <v>371</v>
      </c>
      <c r="AW135" t="s">
        <v>430</v>
      </c>
      <c r="CY135">
        <v>4791</v>
      </c>
      <c r="CZ135" t="s">
        <v>1761</v>
      </c>
      <c r="DA135">
        <v>3</v>
      </c>
      <c r="DB135" t="s">
        <v>92</v>
      </c>
      <c r="DC135" t="s">
        <v>998</v>
      </c>
      <c r="DF135" t="s">
        <v>872</v>
      </c>
      <c r="DG135">
        <v>93.89</v>
      </c>
      <c r="DH135">
        <v>50.24</v>
      </c>
      <c r="DL135" t="s">
        <v>873</v>
      </c>
      <c r="DM135" t="s">
        <v>874</v>
      </c>
      <c r="DN135">
        <v>43291.501388888886</v>
      </c>
      <c r="DR135">
        <v>43426.606944444444</v>
      </c>
      <c r="DS135" t="s">
        <v>93</v>
      </c>
      <c r="DT135" t="s">
        <v>875</v>
      </c>
      <c r="DU135" t="s">
        <v>876</v>
      </c>
      <c r="DV135" t="s">
        <v>877</v>
      </c>
      <c r="DW135" t="s">
        <v>878</v>
      </c>
      <c r="DX135" t="s">
        <v>922</v>
      </c>
      <c r="DY135" t="s">
        <v>923</v>
      </c>
      <c r="DZ135" t="s">
        <v>881</v>
      </c>
      <c r="EA135" t="s">
        <v>882</v>
      </c>
      <c r="EB135" t="s">
        <v>924</v>
      </c>
      <c r="EI135" t="s">
        <v>1762</v>
      </c>
      <c r="EJ135" t="s">
        <v>248</v>
      </c>
      <c r="EK135" t="s">
        <v>888</v>
      </c>
      <c r="EL135" t="s">
        <v>150</v>
      </c>
      <c r="EM135" t="s">
        <v>1763</v>
      </c>
      <c r="EN135" t="s">
        <v>1764</v>
      </c>
      <c r="EO135" t="s">
        <v>1765</v>
      </c>
      <c r="EP135" t="s">
        <v>1766</v>
      </c>
      <c r="EQ135" t="s">
        <v>893</v>
      </c>
      <c r="ER135" t="s">
        <v>894</v>
      </c>
      <c r="ES135" t="s">
        <v>913</v>
      </c>
      <c r="ET135" t="s">
        <v>1006</v>
      </c>
    </row>
    <row r="136" spans="9:154" x14ac:dyDescent="0.25">
      <c r="I136">
        <v>2461</v>
      </c>
      <c r="J136" t="s">
        <v>569</v>
      </c>
      <c r="K136">
        <v>3</v>
      </c>
      <c r="L136" t="s">
        <v>92</v>
      </c>
      <c r="M136" t="s">
        <v>99</v>
      </c>
      <c r="P136" t="s">
        <v>131</v>
      </c>
      <c r="Q136">
        <v>36.36</v>
      </c>
      <c r="R136">
        <v>84.67</v>
      </c>
      <c r="V136" t="s">
        <v>132</v>
      </c>
      <c r="W136" t="s">
        <v>133</v>
      </c>
      <c r="X136">
        <v>43502.655555555553</v>
      </c>
      <c r="Y136">
        <v>43503.704861111109</v>
      </c>
      <c r="Z136">
        <v>43503.704861111109</v>
      </c>
      <c r="AB136">
        <v>43503.704861111109</v>
      </c>
      <c r="AC136" t="s">
        <v>93</v>
      </c>
      <c r="AD136" t="s">
        <v>439</v>
      </c>
      <c r="AE136" t="s">
        <v>440</v>
      </c>
      <c r="AF136" t="s">
        <v>441</v>
      </c>
      <c r="AG136" t="s">
        <v>507</v>
      </c>
      <c r="AH136" t="s">
        <v>443</v>
      </c>
      <c r="AI136" t="s">
        <v>508</v>
      </c>
      <c r="AJ136" t="s">
        <v>509</v>
      </c>
      <c r="AK136" t="s">
        <v>446</v>
      </c>
      <c r="AL136" t="s">
        <v>447</v>
      </c>
      <c r="AM136" t="s">
        <v>448</v>
      </c>
      <c r="AS136" t="s">
        <v>570</v>
      </c>
      <c r="AT136" t="s">
        <v>571</v>
      </c>
      <c r="AU136" t="s">
        <v>572</v>
      </c>
      <c r="AV136" t="s">
        <v>573</v>
      </c>
      <c r="AW136" t="s">
        <v>574</v>
      </c>
      <c r="CY136">
        <v>4739</v>
      </c>
      <c r="CZ136" t="s">
        <v>1767</v>
      </c>
      <c r="DA136">
        <v>3</v>
      </c>
      <c r="DB136" t="s">
        <v>92</v>
      </c>
      <c r="DC136" t="s">
        <v>998</v>
      </c>
      <c r="DF136" t="s">
        <v>872</v>
      </c>
      <c r="DG136">
        <v>77.14</v>
      </c>
      <c r="DH136">
        <v>61.9</v>
      </c>
      <c r="DL136" t="s">
        <v>873</v>
      </c>
      <c r="DM136" t="s">
        <v>874</v>
      </c>
      <c r="DN136">
        <v>43291.501388888886</v>
      </c>
      <c r="DR136">
        <v>43426.601388888892</v>
      </c>
      <c r="DS136" t="s">
        <v>93</v>
      </c>
      <c r="DT136" t="s">
        <v>875</v>
      </c>
      <c r="DU136" t="s">
        <v>876</v>
      </c>
      <c r="DV136" t="s">
        <v>877</v>
      </c>
      <c r="DW136" t="s">
        <v>878</v>
      </c>
      <c r="DX136" t="s">
        <v>922</v>
      </c>
      <c r="DY136" t="s">
        <v>923</v>
      </c>
      <c r="DZ136" t="s">
        <v>881</v>
      </c>
      <c r="EA136" t="s">
        <v>882</v>
      </c>
      <c r="EB136" t="s">
        <v>924</v>
      </c>
      <c r="EI136" t="s">
        <v>1768</v>
      </c>
      <c r="EJ136" t="s">
        <v>248</v>
      </c>
      <c r="EK136" t="s">
        <v>888</v>
      </c>
      <c r="EL136" t="s">
        <v>150</v>
      </c>
      <c r="EM136" t="s">
        <v>1769</v>
      </c>
      <c r="EN136" t="s">
        <v>1770</v>
      </c>
      <c r="EO136" t="s">
        <v>1771</v>
      </c>
      <c r="EP136" t="s">
        <v>1772</v>
      </c>
      <c r="EQ136" t="s">
        <v>893</v>
      </c>
      <c r="ER136" t="s">
        <v>894</v>
      </c>
      <c r="ES136" t="s">
        <v>913</v>
      </c>
      <c r="ET136" t="s">
        <v>1006</v>
      </c>
    </row>
    <row r="137" spans="9:154" x14ac:dyDescent="0.25">
      <c r="I137">
        <v>2470</v>
      </c>
      <c r="J137" t="s">
        <v>575</v>
      </c>
      <c r="K137">
        <v>3</v>
      </c>
      <c r="L137" t="s">
        <v>92</v>
      </c>
      <c r="M137" t="s">
        <v>99</v>
      </c>
      <c r="P137" t="s">
        <v>131</v>
      </c>
      <c r="Q137">
        <v>43.3</v>
      </c>
      <c r="R137">
        <v>84.49</v>
      </c>
      <c r="V137" t="s">
        <v>132</v>
      </c>
      <c r="W137" t="s">
        <v>133</v>
      </c>
      <c r="X137">
        <v>43502.655555555553</v>
      </c>
      <c r="Y137">
        <v>43503.704861111109</v>
      </c>
      <c r="Z137">
        <v>43503.704861111109</v>
      </c>
      <c r="AB137">
        <v>43503.704861111109</v>
      </c>
      <c r="AC137" t="s">
        <v>93</v>
      </c>
      <c r="AD137" t="s">
        <v>439</v>
      </c>
      <c r="AE137" t="s">
        <v>440</v>
      </c>
      <c r="AF137" t="s">
        <v>441</v>
      </c>
      <c r="AG137" t="s">
        <v>507</v>
      </c>
      <c r="AH137" t="s">
        <v>443</v>
      </c>
      <c r="AI137" t="s">
        <v>508</v>
      </c>
      <c r="AJ137" t="s">
        <v>509</v>
      </c>
      <c r="AK137" t="s">
        <v>446</v>
      </c>
      <c r="AL137" t="s">
        <v>447</v>
      </c>
      <c r="AM137" t="s">
        <v>448</v>
      </c>
      <c r="AS137" t="s">
        <v>576</v>
      </c>
      <c r="AT137" t="s">
        <v>577</v>
      </c>
      <c r="AU137" t="s">
        <v>578</v>
      </c>
      <c r="AV137" t="s">
        <v>579</v>
      </c>
      <c r="AW137" t="s">
        <v>580</v>
      </c>
      <c r="CY137">
        <v>4992</v>
      </c>
      <c r="CZ137" t="s">
        <v>1773</v>
      </c>
      <c r="DA137">
        <v>3</v>
      </c>
      <c r="DB137" t="s">
        <v>92</v>
      </c>
      <c r="DC137" t="s">
        <v>998</v>
      </c>
      <c r="DF137" t="s">
        <v>897</v>
      </c>
      <c r="DG137">
        <v>1.52</v>
      </c>
      <c r="DH137">
        <v>66.13</v>
      </c>
      <c r="DL137" t="s">
        <v>873</v>
      </c>
      <c r="DM137" t="s">
        <v>898</v>
      </c>
      <c r="DN137">
        <v>43315.366666666669</v>
      </c>
      <c r="DR137">
        <v>43426.703472222223</v>
      </c>
      <c r="DS137" t="s">
        <v>93</v>
      </c>
      <c r="DT137" t="s">
        <v>899</v>
      </c>
      <c r="DU137" t="s">
        <v>900</v>
      </c>
      <c r="DV137" t="s">
        <v>901</v>
      </c>
      <c r="DW137" t="s">
        <v>902</v>
      </c>
      <c r="DX137" t="s">
        <v>903</v>
      </c>
      <c r="DY137" t="s">
        <v>904</v>
      </c>
      <c r="DZ137" t="s">
        <v>905</v>
      </c>
      <c r="EA137" t="s">
        <v>906</v>
      </c>
      <c r="EB137" t="s">
        <v>907</v>
      </c>
      <c r="EI137" t="s">
        <v>1774</v>
      </c>
      <c r="EJ137" t="s">
        <v>248</v>
      </c>
      <c r="EK137" t="s">
        <v>888</v>
      </c>
      <c r="EL137" t="s">
        <v>150</v>
      </c>
      <c r="EM137" t="s">
        <v>1775</v>
      </c>
      <c r="EN137" t="s">
        <v>1776</v>
      </c>
      <c r="EO137" t="s">
        <v>1777</v>
      </c>
      <c r="EP137" t="s">
        <v>1778</v>
      </c>
      <c r="EQ137" t="s">
        <v>894</v>
      </c>
      <c r="ER137" t="s">
        <v>893</v>
      </c>
      <c r="ES137" t="s">
        <v>920</v>
      </c>
      <c r="ET137" t="s">
        <v>1006</v>
      </c>
    </row>
    <row r="138" spans="9:154" x14ac:dyDescent="0.25">
      <c r="I138">
        <v>2493</v>
      </c>
      <c r="J138" t="s">
        <v>581</v>
      </c>
      <c r="K138">
        <v>3</v>
      </c>
      <c r="L138" t="s">
        <v>92</v>
      </c>
      <c r="M138" t="s">
        <v>99</v>
      </c>
      <c r="P138" t="s">
        <v>206</v>
      </c>
      <c r="Q138">
        <v>78.33</v>
      </c>
      <c r="R138">
        <v>86.17</v>
      </c>
      <c r="V138" t="s">
        <v>132</v>
      </c>
      <c r="W138" t="s">
        <v>207</v>
      </c>
      <c r="X138">
        <v>43502.679166666669</v>
      </c>
      <c r="Y138">
        <v>43503.711111111108</v>
      </c>
      <c r="Z138">
        <v>43503.711111111108</v>
      </c>
      <c r="AB138">
        <v>43503.711111111108</v>
      </c>
      <c r="AC138" t="s">
        <v>93</v>
      </c>
      <c r="AD138" t="s">
        <v>439</v>
      </c>
      <c r="AE138" t="s">
        <v>440</v>
      </c>
      <c r="AF138" t="s">
        <v>441</v>
      </c>
      <c r="AG138" t="s">
        <v>442</v>
      </c>
      <c r="AH138" t="s">
        <v>443</v>
      </c>
      <c r="AI138" t="s">
        <v>444</v>
      </c>
      <c r="AJ138" t="s">
        <v>445</v>
      </c>
      <c r="AK138" t="s">
        <v>446</v>
      </c>
      <c r="AL138" t="s">
        <v>447</v>
      </c>
      <c r="AM138" t="s">
        <v>448</v>
      </c>
      <c r="AS138" t="s">
        <v>582</v>
      </c>
      <c r="AT138" t="s">
        <v>583</v>
      </c>
      <c r="AU138" t="s">
        <v>584</v>
      </c>
      <c r="AV138" t="s">
        <v>462</v>
      </c>
      <c r="AW138" t="s">
        <v>430</v>
      </c>
      <c r="CY138">
        <v>4997</v>
      </c>
      <c r="CZ138" t="s">
        <v>1779</v>
      </c>
      <c r="DA138">
        <v>3</v>
      </c>
      <c r="DB138" t="s">
        <v>92</v>
      </c>
      <c r="DC138" t="s">
        <v>998</v>
      </c>
      <c r="DF138" t="s">
        <v>897</v>
      </c>
      <c r="DG138">
        <v>7.58</v>
      </c>
      <c r="DH138">
        <v>60.89</v>
      </c>
      <c r="DL138" t="s">
        <v>873</v>
      </c>
      <c r="DM138" t="s">
        <v>898</v>
      </c>
      <c r="DN138">
        <v>43315.366666666669</v>
      </c>
      <c r="DR138">
        <v>43426.70416666667</v>
      </c>
      <c r="DS138" t="s">
        <v>93</v>
      </c>
      <c r="DT138" t="s">
        <v>899</v>
      </c>
      <c r="DU138" t="s">
        <v>900</v>
      </c>
      <c r="DV138" t="s">
        <v>901</v>
      </c>
      <c r="DW138" t="s">
        <v>902</v>
      </c>
      <c r="DX138" t="s">
        <v>903</v>
      </c>
      <c r="DY138" t="s">
        <v>1744</v>
      </c>
      <c r="DZ138" t="s">
        <v>905</v>
      </c>
      <c r="EA138" t="s">
        <v>906</v>
      </c>
      <c r="EB138" t="s">
        <v>907</v>
      </c>
      <c r="EI138" t="s">
        <v>1780</v>
      </c>
      <c r="EJ138" t="s">
        <v>1781</v>
      </c>
      <c r="EK138" t="s">
        <v>259</v>
      </c>
      <c r="EL138" t="s">
        <v>248</v>
      </c>
      <c r="EM138" t="s">
        <v>888</v>
      </c>
      <c r="EN138" t="s">
        <v>150</v>
      </c>
      <c r="EO138" t="s">
        <v>1782</v>
      </c>
      <c r="EP138" t="s">
        <v>1783</v>
      </c>
      <c r="EQ138" t="s">
        <v>1784</v>
      </c>
      <c r="ER138" t="s">
        <v>1785</v>
      </c>
      <c r="ES138" t="s">
        <v>893</v>
      </c>
      <c r="ET138" t="s">
        <v>894</v>
      </c>
      <c r="EU138" t="s">
        <v>920</v>
      </c>
      <c r="EV138" t="s">
        <v>1006</v>
      </c>
    </row>
    <row r="139" spans="9:154" x14ac:dyDescent="0.25">
      <c r="I139">
        <v>2478</v>
      </c>
      <c r="J139" t="s">
        <v>585</v>
      </c>
      <c r="K139">
        <v>3</v>
      </c>
      <c r="L139" t="s">
        <v>92</v>
      </c>
      <c r="M139" t="s">
        <v>99</v>
      </c>
      <c r="P139" t="s">
        <v>188</v>
      </c>
      <c r="Q139">
        <v>23.84</v>
      </c>
      <c r="R139">
        <v>65.36</v>
      </c>
      <c r="V139" t="s">
        <v>132</v>
      </c>
      <c r="W139" t="s">
        <v>189</v>
      </c>
      <c r="X139">
        <v>43502.668749999997</v>
      </c>
      <c r="Y139">
        <v>43503.709722222222</v>
      </c>
      <c r="Z139">
        <v>43503.709722222222</v>
      </c>
      <c r="AB139">
        <v>43503.709722222222</v>
      </c>
      <c r="AC139" t="s">
        <v>93</v>
      </c>
      <c r="AD139" t="s">
        <v>439</v>
      </c>
      <c r="AE139" t="s">
        <v>440</v>
      </c>
      <c r="AF139" t="s">
        <v>441</v>
      </c>
      <c r="AG139" t="s">
        <v>442</v>
      </c>
      <c r="AH139" t="s">
        <v>443</v>
      </c>
      <c r="AI139" t="s">
        <v>444</v>
      </c>
      <c r="AJ139" t="s">
        <v>445</v>
      </c>
      <c r="AK139" t="s">
        <v>446</v>
      </c>
      <c r="AL139" t="s">
        <v>447</v>
      </c>
      <c r="AM139" t="s">
        <v>448</v>
      </c>
      <c r="AS139" t="s">
        <v>586</v>
      </c>
      <c r="AT139" t="s">
        <v>196</v>
      </c>
      <c r="AU139" t="s">
        <v>587</v>
      </c>
      <c r="AV139" t="s">
        <v>588</v>
      </c>
      <c r="AW139" t="s">
        <v>462</v>
      </c>
      <c r="CY139">
        <v>4996</v>
      </c>
      <c r="CZ139" t="s">
        <v>1786</v>
      </c>
      <c r="DA139">
        <v>3</v>
      </c>
      <c r="DB139" t="s">
        <v>92</v>
      </c>
      <c r="DC139" t="s">
        <v>998</v>
      </c>
      <c r="DF139" t="s">
        <v>897</v>
      </c>
      <c r="DG139">
        <v>5.77</v>
      </c>
      <c r="DH139">
        <v>61.43</v>
      </c>
      <c r="DL139" t="s">
        <v>873</v>
      </c>
      <c r="DM139" t="s">
        <v>898</v>
      </c>
      <c r="DN139">
        <v>43315.366666666669</v>
      </c>
      <c r="DR139">
        <v>43426.70416666667</v>
      </c>
      <c r="DS139" t="s">
        <v>93</v>
      </c>
      <c r="DT139" t="s">
        <v>899</v>
      </c>
      <c r="DU139" t="s">
        <v>900</v>
      </c>
      <c r="DV139" t="s">
        <v>901</v>
      </c>
      <c r="DW139" t="s">
        <v>902</v>
      </c>
      <c r="DX139" t="s">
        <v>903</v>
      </c>
      <c r="DY139" t="s">
        <v>904</v>
      </c>
      <c r="DZ139" t="s">
        <v>905</v>
      </c>
      <c r="EA139" t="s">
        <v>906</v>
      </c>
      <c r="EB139" t="s">
        <v>907</v>
      </c>
      <c r="EI139" t="s">
        <v>1787</v>
      </c>
      <c r="EJ139" t="s">
        <v>1788</v>
      </c>
      <c r="EK139" t="s">
        <v>259</v>
      </c>
      <c r="EL139" t="s">
        <v>248</v>
      </c>
      <c r="EM139" t="s">
        <v>888</v>
      </c>
      <c r="EN139" t="s">
        <v>150</v>
      </c>
      <c r="EO139" t="s">
        <v>1789</v>
      </c>
      <c r="EP139" t="s">
        <v>1790</v>
      </c>
      <c r="EQ139" t="s">
        <v>1791</v>
      </c>
      <c r="ER139" t="s">
        <v>1792</v>
      </c>
      <c r="ES139" t="s">
        <v>893</v>
      </c>
      <c r="ET139" t="s">
        <v>894</v>
      </c>
      <c r="EU139" t="s">
        <v>920</v>
      </c>
      <c r="EV139" t="s">
        <v>1006</v>
      </c>
    </row>
    <row r="140" spans="9:154" x14ac:dyDescent="0.25">
      <c r="I140">
        <v>2489</v>
      </c>
      <c r="J140" t="s">
        <v>589</v>
      </c>
      <c r="K140">
        <v>2</v>
      </c>
      <c r="L140" t="s">
        <v>92</v>
      </c>
      <c r="M140" t="s">
        <v>99</v>
      </c>
      <c r="P140" t="s">
        <v>206</v>
      </c>
      <c r="Q140">
        <v>75.040000000000006</v>
      </c>
      <c r="R140">
        <v>81.3</v>
      </c>
      <c r="V140" t="s">
        <v>132</v>
      </c>
      <c r="W140" t="s">
        <v>207</v>
      </c>
      <c r="X140">
        <v>43502.679166666669</v>
      </c>
      <c r="Y140">
        <v>43502.680555555555</v>
      </c>
      <c r="Z140">
        <v>43502.680555555555</v>
      </c>
      <c r="AB140">
        <v>43502.680555555555</v>
      </c>
      <c r="AC140" t="s">
        <v>93</v>
      </c>
      <c r="AD140" t="s">
        <v>439</v>
      </c>
      <c r="AE140" t="s">
        <v>440</v>
      </c>
      <c r="AF140" t="s">
        <v>441</v>
      </c>
      <c r="AG140" t="s">
        <v>442</v>
      </c>
      <c r="AH140" t="s">
        <v>443</v>
      </c>
      <c r="AI140" t="s">
        <v>444</v>
      </c>
      <c r="AJ140" t="s">
        <v>445</v>
      </c>
      <c r="AK140" t="s">
        <v>446</v>
      </c>
      <c r="AL140" t="s">
        <v>447</v>
      </c>
      <c r="AM140" t="s">
        <v>448</v>
      </c>
      <c r="AS140" t="s">
        <v>590</v>
      </c>
      <c r="AT140" t="s">
        <v>430</v>
      </c>
      <c r="CY140">
        <v>5002</v>
      </c>
      <c r="CZ140" t="s">
        <v>1793</v>
      </c>
      <c r="DA140">
        <v>3</v>
      </c>
      <c r="DB140" t="s">
        <v>92</v>
      </c>
      <c r="DC140" t="s">
        <v>998</v>
      </c>
      <c r="DF140" t="s">
        <v>897</v>
      </c>
      <c r="DG140">
        <v>14.61</v>
      </c>
      <c r="DH140">
        <v>59.52</v>
      </c>
      <c r="DL140" t="s">
        <v>873</v>
      </c>
      <c r="DM140" t="s">
        <v>898</v>
      </c>
      <c r="DN140">
        <v>43315.366666666669</v>
      </c>
      <c r="DR140">
        <v>43426.705555555556</v>
      </c>
      <c r="DS140" t="s">
        <v>93</v>
      </c>
      <c r="DT140" t="s">
        <v>899</v>
      </c>
      <c r="DU140" t="s">
        <v>900</v>
      </c>
      <c r="DV140" t="s">
        <v>901</v>
      </c>
      <c r="DW140" t="s">
        <v>902</v>
      </c>
      <c r="DX140" t="s">
        <v>903</v>
      </c>
      <c r="DY140" t="s">
        <v>904</v>
      </c>
      <c r="DZ140" t="s">
        <v>905</v>
      </c>
      <c r="EA140" t="s">
        <v>906</v>
      </c>
      <c r="EB140" t="s">
        <v>907</v>
      </c>
      <c r="EI140" t="s">
        <v>1794</v>
      </c>
      <c r="EJ140" t="s">
        <v>259</v>
      </c>
      <c r="EK140" t="s">
        <v>248</v>
      </c>
      <c r="EL140" t="s">
        <v>888</v>
      </c>
      <c r="EM140" t="s">
        <v>150</v>
      </c>
      <c r="EN140" t="s">
        <v>1795</v>
      </c>
      <c r="EO140" t="s">
        <v>1796</v>
      </c>
      <c r="EP140" t="s">
        <v>1797</v>
      </c>
      <c r="EQ140" t="s">
        <v>1798</v>
      </c>
      <c r="ER140" t="s">
        <v>893</v>
      </c>
      <c r="ES140" t="s">
        <v>894</v>
      </c>
      <c r="ET140" t="s">
        <v>920</v>
      </c>
      <c r="EU140" t="s">
        <v>1006</v>
      </c>
    </row>
    <row r="141" spans="9:154" x14ac:dyDescent="0.25">
      <c r="I141">
        <v>2498</v>
      </c>
      <c r="J141" t="s">
        <v>591</v>
      </c>
      <c r="K141">
        <v>3</v>
      </c>
      <c r="L141" t="s">
        <v>92</v>
      </c>
      <c r="M141" t="s">
        <v>99</v>
      </c>
      <c r="P141" t="s">
        <v>206</v>
      </c>
      <c r="Q141">
        <v>75.83</v>
      </c>
      <c r="R141">
        <v>87.79</v>
      </c>
      <c r="V141" t="s">
        <v>132</v>
      </c>
      <c r="W141" t="s">
        <v>207</v>
      </c>
      <c r="X141">
        <v>43502.679166666669</v>
      </c>
      <c r="Y141">
        <v>43503.710416666669</v>
      </c>
      <c r="Z141">
        <v>43503.710416666669</v>
      </c>
      <c r="AB141">
        <v>43503.710416666669</v>
      </c>
      <c r="AC141" t="s">
        <v>93</v>
      </c>
      <c r="AD141" t="s">
        <v>439</v>
      </c>
      <c r="AE141" t="s">
        <v>440</v>
      </c>
      <c r="AF141" t="s">
        <v>441</v>
      </c>
      <c r="AG141" t="s">
        <v>442</v>
      </c>
      <c r="AH141" t="s">
        <v>443</v>
      </c>
      <c r="AI141" t="s">
        <v>444</v>
      </c>
      <c r="AJ141" t="s">
        <v>445</v>
      </c>
      <c r="AK141" t="s">
        <v>446</v>
      </c>
      <c r="AL141" t="s">
        <v>447</v>
      </c>
      <c r="AM141" t="s">
        <v>448</v>
      </c>
      <c r="AS141" t="s">
        <v>592</v>
      </c>
      <c r="AT141" t="s">
        <v>593</v>
      </c>
      <c r="AU141" t="s">
        <v>594</v>
      </c>
      <c r="AV141" t="s">
        <v>371</v>
      </c>
      <c r="AW141" t="s">
        <v>430</v>
      </c>
      <c r="CY141">
        <v>5005</v>
      </c>
      <c r="CZ141" t="s">
        <v>1799</v>
      </c>
      <c r="DA141">
        <v>3</v>
      </c>
      <c r="DB141" t="s">
        <v>92</v>
      </c>
      <c r="DC141" t="s">
        <v>998</v>
      </c>
      <c r="DF141" t="s">
        <v>897</v>
      </c>
      <c r="DG141">
        <v>17.940000000000001</v>
      </c>
      <c r="DH141">
        <v>56.13</v>
      </c>
      <c r="DL141" t="s">
        <v>873</v>
      </c>
      <c r="DM141" t="s">
        <v>898</v>
      </c>
      <c r="DN141">
        <v>43315.367361111108</v>
      </c>
      <c r="DR141">
        <v>43426.706250000003</v>
      </c>
      <c r="DS141" t="s">
        <v>93</v>
      </c>
      <c r="DT141" t="s">
        <v>899</v>
      </c>
      <c r="DU141" t="s">
        <v>900</v>
      </c>
      <c r="DV141" t="s">
        <v>901</v>
      </c>
      <c r="DW141" t="s">
        <v>902</v>
      </c>
      <c r="DX141" t="s">
        <v>903</v>
      </c>
      <c r="DY141" t="s">
        <v>904</v>
      </c>
      <c r="DZ141" t="s">
        <v>905</v>
      </c>
      <c r="EA141" t="s">
        <v>906</v>
      </c>
      <c r="EB141" t="s">
        <v>907</v>
      </c>
      <c r="EI141" t="s">
        <v>1800</v>
      </c>
      <c r="EJ141" t="s">
        <v>248</v>
      </c>
      <c r="EK141" t="s">
        <v>888</v>
      </c>
      <c r="EL141" t="s">
        <v>150</v>
      </c>
      <c r="EM141" t="s">
        <v>1801</v>
      </c>
      <c r="EN141" t="s">
        <v>1802</v>
      </c>
      <c r="EO141" t="s">
        <v>1803</v>
      </c>
      <c r="EP141" t="s">
        <v>934</v>
      </c>
      <c r="EQ141" t="s">
        <v>1804</v>
      </c>
      <c r="ER141" t="s">
        <v>1805</v>
      </c>
      <c r="ES141" t="s">
        <v>934</v>
      </c>
      <c r="ET141" t="s">
        <v>1806</v>
      </c>
      <c r="EU141" t="s">
        <v>893</v>
      </c>
      <c r="EV141" t="s">
        <v>894</v>
      </c>
      <c r="EW141" t="s">
        <v>920</v>
      </c>
      <c r="EX141" t="s">
        <v>1006</v>
      </c>
    </row>
    <row r="142" spans="9:154" x14ac:dyDescent="0.25">
      <c r="I142">
        <v>2474</v>
      </c>
      <c r="J142" t="s">
        <v>595</v>
      </c>
      <c r="K142">
        <v>3</v>
      </c>
      <c r="L142" t="s">
        <v>92</v>
      </c>
      <c r="M142" t="s">
        <v>99</v>
      </c>
      <c r="P142" t="s">
        <v>131</v>
      </c>
      <c r="Q142">
        <v>42.26</v>
      </c>
      <c r="R142">
        <v>87.19</v>
      </c>
      <c r="V142" t="s">
        <v>132</v>
      </c>
      <c r="W142" t="s">
        <v>133</v>
      </c>
      <c r="X142">
        <v>43502.65625</v>
      </c>
      <c r="Y142">
        <v>43503.704861111109</v>
      </c>
      <c r="Z142">
        <v>43503.704861111109</v>
      </c>
      <c r="AB142">
        <v>43503.704861111109</v>
      </c>
      <c r="AC142" t="s">
        <v>93</v>
      </c>
      <c r="AD142" t="s">
        <v>439</v>
      </c>
      <c r="AE142" t="s">
        <v>440</v>
      </c>
      <c r="AF142" t="s">
        <v>441</v>
      </c>
      <c r="AG142" t="s">
        <v>442</v>
      </c>
      <c r="AH142" t="s">
        <v>443</v>
      </c>
      <c r="AI142" t="s">
        <v>444</v>
      </c>
      <c r="AJ142" t="s">
        <v>445</v>
      </c>
      <c r="AK142" t="s">
        <v>446</v>
      </c>
      <c r="AL142" t="s">
        <v>447</v>
      </c>
      <c r="AM142" t="s">
        <v>448</v>
      </c>
      <c r="AS142" t="s">
        <v>596</v>
      </c>
      <c r="AT142" t="s">
        <v>597</v>
      </c>
      <c r="AU142" t="s">
        <v>598</v>
      </c>
      <c r="AV142" t="s">
        <v>371</v>
      </c>
      <c r="AW142" t="s">
        <v>430</v>
      </c>
      <c r="CY142">
        <v>4742</v>
      </c>
      <c r="CZ142" t="s">
        <v>1807</v>
      </c>
      <c r="DA142">
        <v>3</v>
      </c>
      <c r="DB142" t="s">
        <v>92</v>
      </c>
      <c r="DC142" t="s">
        <v>998</v>
      </c>
      <c r="DF142" t="s">
        <v>872</v>
      </c>
      <c r="DG142">
        <v>48.34</v>
      </c>
      <c r="DH142">
        <v>77.5</v>
      </c>
      <c r="DL142" t="s">
        <v>873</v>
      </c>
      <c r="DM142" t="s">
        <v>874</v>
      </c>
      <c r="DN142">
        <v>43291.501388888886</v>
      </c>
      <c r="DR142">
        <v>43410.7</v>
      </c>
      <c r="DS142" t="s">
        <v>93</v>
      </c>
      <c r="DT142" t="s">
        <v>875</v>
      </c>
      <c r="DU142" t="s">
        <v>876</v>
      </c>
      <c r="DV142" t="s">
        <v>877</v>
      </c>
      <c r="DW142" t="s">
        <v>878</v>
      </c>
      <c r="DX142" t="s">
        <v>879</v>
      </c>
      <c r="DY142" t="s">
        <v>923</v>
      </c>
      <c r="DZ142" t="s">
        <v>881</v>
      </c>
      <c r="EA142" t="s">
        <v>882</v>
      </c>
      <c r="EB142" t="s">
        <v>924</v>
      </c>
      <c r="EI142" t="s">
        <v>1808</v>
      </c>
      <c r="EJ142" t="s">
        <v>248</v>
      </c>
      <c r="EK142" t="s">
        <v>888</v>
      </c>
      <c r="EL142" t="s">
        <v>150</v>
      </c>
      <c r="EM142" t="s">
        <v>1809</v>
      </c>
      <c r="EN142" t="s">
        <v>1810</v>
      </c>
      <c r="EO142" t="s">
        <v>1811</v>
      </c>
      <c r="EP142" t="s">
        <v>1812</v>
      </c>
      <c r="EQ142" t="s">
        <v>893</v>
      </c>
      <c r="ER142" t="s">
        <v>894</v>
      </c>
      <c r="ES142" t="s">
        <v>430</v>
      </c>
      <c r="ET142" t="s">
        <v>1039</v>
      </c>
      <c r="EU142" t="s">
        <v>1006</v>
      </c>
    </row>
    <row r="143" spans="9:154" x14ac:dyDescent="0.25">
      <c r="I143">
        <v>2457</v>
      </c>
      <c r="J143" t="s">
        <v>599</v>
      </c>
      <c r="K143">
        <v>3</v>
      </c>
      <c r="L143" t="s">
        <v>92</v>
      </c>
      <c r="M143" t="s">
        <v>99</v>
      </c>
      <c r="P143" t="s">
        <v>131</v>
      </c>
      <c r="Q143">
        <v>47.05</v>
      </c>
      <c r="R143">
        <v>78.53</v>
      </c>
      <c r="V143" t="s">
        <v>132</v>
      </c>
      <c r="W143" t="s">
        <v>133</v>
      </c>
      <c r="X143">
        <v>43502.655555555553</v>
      </c>
      <c r="Y143">
        <v>43503.706944444442</v>
      </c>
      <c r="Z143">
        <v>43503.706944444442</v>
      </c>
      <c r="AB143">
        <v>43503.706944444442</v>
      </c>
      <c r="AC143" t="s">
        <v>93</v>
      </c>
      <c r="AD143" t="s">
        <v>439</v>
      </c>
      <c r="AE143" t="s">
        <v>440</v>
      </c>
      <c r="AF143" t="s">
        <v>441</v>
      </c>
      <c r="AG143" t="s">
        <v>507</v>
      </c>
      <c r="AH143" t="s">
        <v>443</v>
      </c>
      <c r="AI143" t="s">
        <v>508</v>
      </c>
      <c r="AJ143" t="s">
        <v>509</v>
      </c>
      <c r="AK143" t="s">
        <v>446</v>
      </c>
      <c r="AL143" t="s">
        <v>447</v>
      </c>
      <c r="AM143" t="s">
        <v>448</v>
      </c>
      <c r="AS143" t="s">
        <v>600</v>
      </c>
      <c r="AT143" t="s">
        <v>601</v>
      </c>
      <c r="AU143" t="s">
        <v>602</v>
      </c>
      <c r="AV143" t="s">
        <v>603</v>
      </c>
      <c r="AW143" t="s">
        <v>604</v>
      </c>
      <c r="CY143">
        <v>4750</v>
      </c>
      <c r="CZ143" t="s">
        <v>1813</v>
      </c>
      <c r="DA143">
        <v>3</v>
      </c>
      <c r="DB143" t="s">
        <v>92</v>
      </c>
      <c r="DC143" t="s">
        <v>998</v>
      </c>
      <c r="DF143" t="s">
        <v>872</v>
      </c>
      <c r="DG143">
        <v>38.44</v>
      </c>
      <c r="DH143">
        <v>87.32</v>
      </c>
      <c r="DL143" t="s">
        <v>873</v>
      </c>
      <c r="DM143" t="s">
        <v>874</v>
      </c>
      <c r="DN143">
        <v>43291.501388888886</v>
      </c>
      <c r="DR143">
        <v>43410.698611111111</v>
      </c>
      <c r="DS143" t="s">
        <v>93</v>
      </c>
      <c r="DT143" t="s">
        <v>875</v>
      </c>
      <c r="DU143" t="s">
        <v>876</v>
      </c>
      <c r="DV143" t="s">
        <v>877</v>
      </c>
      <c r="DW143" t="s">
        <v>878</v>
      </c>
      <c r="DX143" t="s">
        <v>879</v>
      </c>
      <c r="DY143" t="s">
        <v>880</v>
      </c>
      <c r="DZ143" t="s">
        <v>881</v>
      </c>
      <c r="EA143" t="s">
        <v>882</v>
      </c>
      <c r="EB143" t="s">
        <v>924</v>
      </c>
      <c r="EI143" t="s">
        <v>1814</v>
      </c>
      <c r="EJ143" t="s">
        <v>248</v>
      </c>
      <c r="EK143" t="s">
        <v>888</v>
      </c>
      <c r="EL143" t="s">
        <v>150</v>
      </c>
      <c r="EM143" t="s">
        <v>1815</v>
      </c>
      <c r="EN143" t="s">
        <v>1816</v>
      </c>
      <c r="EO143" t="s">
        <v>1817</v>
      </c>
      <c r="EP143" t="s">
        <v>1818</v>
      </c>
      <c r="EQ143" t="s">
        <v>893</v>
      </c>
      <c r="ER143" t="s">
        <v>894</v>
      </c>
      <c r="ES143" t="s">
        <v>430</v>
      </c>
      <c r="ET143" t="s">
        <v>1039</v>
      </c>
      <c r="EU143" t="s">
        <v>1006</v>
      </c>
    </row>
    <row r="144" spans="9:154" x14ac:dyDescent="0.25">
      <c r="I144">
        <v>2490</v>
      </c>
      <c r="J144" t="s">
        <v>605</v>
      </c>
      <c r="K144">
        <v>3</v>
      </c>
      <c r="L144" t="s">
        <v>92</v>
      </c>
      <c r="M144" t="s">
        <v>99</v>
      </c>
      <c r="P144" t="s">
        <v>206</v>
      </c>
      <c r="Q144">
        <v>76.83</v>
      </c>
      <c r="R144">
        <v>87.25</v>
      </c>
      <c r="V144" t="s">
        <v>132</v>
      </c>
      <c r="W144" t="s">
        <v>207</v>
      </c>
      <c r="X144">
        <v>43502.679166666669</v>
      </c>
      <c r="Y144">
        <v>43503.711111111108</v>
      </c>
      <c r="Z144">
        <v>43503.711111111108</v>
      </c>
      <c r="AB144">
        <v>43503.711111111108</v>
      </c>
      <c r="AC144" t="s">
        <v>93</v>
      </c>
      <c r="AD144" t="s">
        <v>439</v>
      </c>
      <c r="AE144" t="s">
        <v>440</v>
      </c>
      <c r="AF144" t="s">
        <v>441</v>
      </c>
      <c r="AG144" t="s">
        <v>442</v>
      </c>
      <c r="AH144" t="s">
        <v>443</v>
      </c>
      <c r="AI144" t="s">
        <v>444</v>
      </c>
      <c r="AJ144" t="s">
        <v>445</v>
      </c>
      <c r="AK144" t="s">
        <v>446</v>
      </c>
      <c r="AL144" t="s">
        <v>447</v>
      </c>
      <c r="AM144" t="s">
        <v>448</v>
      </c>
      <c r="AS144" t="s">
        <v>606</v>
      </c>
      <c r="AT144" t="s">
        <v>607</v>
      </c>
      <c r="AU144" t="s">
        <v>608</v>
      </c>
      <c r="AV144" t="s">
        <v>462</v>
      </c>
      <c r="AW144" t="s">
        <v>430</v>
      </c>
      <c r="CY144">
        <v>4999</v>
      </c>
      <c r="CZ144" t="s">
        <v>1819</v>
      </c>
      <c r="DA144">
        <v>3</v>
      </c>
      <c r="DB144" t="s">
        <v>92</v>
      </c>
      <c r="DC144" t="s">
        <v>998</v>
      </c>
      <c r="DF144" t="s">
        <v>897</v>
      </c>
      <c r="DG144">
        <v>10.48</v>
      </c>
      <c r="DH144">
        <v>60.48</v>
      </c>
      <c r="DL144" t="s">
        <v>873</v>
      </c>
      <c r="DM144" t="s">
        <v>898</v>
      </c>
      <c r="DN144">
        <v>43315.366666666669</v>
      </c>
      <c r="DR144">
        <v>43426.704861111109</v>
      </c>
      <c r="DS144" t="s">
        <v>93</v>
      </c>
      <c r="DT144" t="s">
        <v>899</v>
      </c>
      <c r="DU144" t="s">
        <v>900</v>
      </c>
      <c r="DV144" t="s">
        <v>901</v>
      </c>
      <c r="DW144" t="s">
        <v>902</v>
      </c>
      <c r="DX144" t="s">
        <v>903</v>
      </c>
      <c r="DY144" t="s">
        <v>904</v>
      </c>
      <c r="DZ144" t="s">
        <v>905</v>
      </c>
      <c r="EA144" t="s">
        <v>906</v>
      </c>
      <c r="EB144" t="s">
        <v>907</v>
      </c>
      <c r="EI144" t="s">
        <v>1820</v>
      </c>
      <c r="EJ144" t="s">
        <v>1821</v>
      </c>
      <c r="EK144" t="s">
        <v>259</v>
      </c>
      <c r="EL144" t="s">
        <v>248</v>
      </c>
      <c r="EM144" t="s">
        <v>888</v>
      </c>
      <c r="EN144" t="s">
        <v>150</v>
      </c>
      <c r="EO144" t="s">
        <v>1822</v>
      </c>
      <c r="EP144" t="s">
        <v>1823</v>
      </c>
      <c r="EQ144" t="s">
        <v>1824</v>
      </c>
      <c r="ER144" t="s">
        <v>1825</v>
      </c>
      <c r="ES144" t="s">
        <v>893</v>
      </c>
      <c r="ET144" t="s">
        <v>894</v>
      </c>
      <c r="EU144" t="s">
        <v>920</v>
      </c>
      <c r="EV144" t="s">
        <v>1006</v>
      </c>
    </row>
    <row r="145" spans="9:154" x14ac:dyDescent="0.25">
      <c r="I145">
        <v>2482</v>
      </c>
      <c r="J145" t="s">
        <v>609</v>
      </c>
      <c r="K145">
        <v>3</v>
      </c>
      <c r="L145" t="s">
        <v>92</v>
      </c>
      <c r="M145" t="s">
        <v>99</v>
      </c>
      <c r="P145" t="s">
        <v>188</v>
      </c>
      <c r="Q145">
        <v>21.55</v>
      </c>
      <c r="R145">
        <v>73.48</v>
      </c>
      <c r="V145" t="s">
        <v>132</v>
      </c>
      <c r="W145" t="s">
        <v>189</v>
      </c>
      <c r="X145">
        <v>43502.668749999997</v>
      </c>
      <c r="Y145">
        <v>43503.709027777775</v>
      </c>
      <c r="Z145">
        <v>43503.709027777775</v>
      </c>
      <c r="AB145">
        <v>43503.709027777775</v>
      </c>
      <c r="AC145" t="s">
        <v>93</v>
      </c>
      <c r="AD145" t="s">
        <v>439</v>
      </c>
      <c r="AE145" t="s">
        <v>440</v>
      </c>
      <c r="AF145" t="s">
        <v>441</v>
      </c>
      <c r="AG145" t="s">
        <v>507</v>
      </c>
      <c r="AH145" t="s">
        <v>443</v>
      </c>
      <c r="AI145" t="s">
        <v>508</v>
      </c>
      <c r="AJ145" t="s">
        <v>509</v>
      </c>
      <c r="AK145" t="s">
        <v>446</v>
      </c>
      <c r="AL145" t="s">
        <v>447</v>
      </c>
      <c r="AM145" t="s">
        <v>448</v>
      </c>
      <c r="AS145" t="s">
        <v>610</v>
      </c>
      <c r="AT145" t="s">
        <v>196</v>
      </c>
      <c r="AU145" t="s">
        <v>611</v>
      </c>
      <c r="AV145" t="s">
        <v>612</v>
      </c>
      <c r="AW145" t="s">
        <v>613</v>
      </c>
      <c r="CY145">
        <v>5010</v>
      </c>
      <c r="CZ145" t="s">
        <v>1826</v>
      </c>
      <c r="DA145">
        <v>3</v>
      </c>
      <c r="DB145" t="s">
        <v>92</v>
      </c>
      <c r="DC145" t="s">
        <v>998</v>
      </c>
      <c r="DF145" t="s">
        <v>897</v>
      </c>
      <c r="DG145">
        <v>23.41</v>
      </c>
      <c r="DH145">
        <v>48.04</v>
      </c>
      <c r="DL145" t="s">
        <v>873</v>
      </c>
      <c r="DM145" t="s">
        <v>898</v>
      </c>
      <c r="DN145">
        <v>43315.367361111108</v>
      </c>
      <c r="DR145">
        <v>43426.609722222223</v>
      </c>
      <c r="DS145" t="s">
        <v>93</v>
      </c>
      <c r="DT145" t="s">
        <v>899</v>
      </c>
      <c r="DU145" t="s">
        <v>900</v>
      </c>
      <c r="DV145" t="s">
        <v>901</v>
      </c>
      <c r="DW145" t="s">
        <v>902</v>
      </c>
      <c r="DX145" t="s">
        <v>903</v>
      </c>
      <c r="DY145" t="s">
        <v>904</v>
      </c>
      <c r="DZ145" t="s">
        <v>905</v>
      </c>
      <c r="EA145" t="s">
        <v>906</v>
      </c>
      <c r="EB145" t="s">
        <v>907</v>
      </c>
      <c r="EI145" t="s">
        <v>1827</v>
      </c>
      <c r="EJ145" t="s">
        <v>248</v>
      </c>
      <c r="EK145" t="s">
        <v>888</v>
      </c>
      <c r="EL145" t="s">
        <v>150</v>
      </c>
      <c r="EM145" t="s">
        <v>1828</v>
      </c>
      <c r="EN145" t="s">
        <v>1829</v>
      </c>
      <c r="EO145" t="s">
        <v>1830</v>
      </c>
      <c r="EP145" t="s">
        <v>1831</v>
      </c>
      <c r="EQ145" t="s">
        <v>893</v>
      </c>
      <c r="ER145" t="s">
        <v>894</v>
      </c>
      <c r="ES145" t="s">
        <v>913</v>
      </c>
      <c r="ET145" t="s">
        <v>1006</v>
      </c>
    </row>
    <row r="146" spans="9:154" x14ac:dyDescent="0.25">
      <c r="I146">
        <v>2491</v>
      </c>
      <c r="J146" t="s">
        <v>614</v>
      </c>
      <c r="K146">
        <v>3</v>
      </c>
      <c r="L146" t="s">
        <v>92</v>
      </c>
      <c r="M146" t="s">
        <v>99</v>
      </c>
      <c r="P146" t="s">
        <v>206</v>
      </c>
      <c r="Q146">
        <v>78.95</v>
      </c>
      <c r="R146">
        <v>85.09</v>
      </c>
      <c r="V146" t="s">
        <v>132</v>
      </c>
      <c r="W146" t="s">
        <v>207</v>
      </c>
      <c r="X146">
        <v>43502.679166666669</v>
      </c>
      <c r="Y146">
        <v>43503.711111111108</v>
      </c>
      <c r="Z146">
        <v>43503.711111111108</v>
      </c>
      <c r="AB146">
        <v>43503.711111111108</v>
      </c>
      <c r="AC146" t="s">
        <v>93</v>
      </c>
      <c r="AD146" t="s">
        <v>439</v>
      </c>
      <c r="AE146" t="s">
        <v>440</v>
      </c>
      <c r="AF146" t="s">
        <v>441</v>
      </c>
      <c r="AG146" t="s">
        <v>442</v>
      </c>
      <c r="AH146" t="s">
        <v>443</v>
      </c>
      <c r="AI146" t="s">
        <v>444</v>
      </c>
      <c r="AJ146" t="s">
        <v>445</v>
      </c>
      <c r="AK146" t="s">
        <v>446</v>
      </c>
      <c r="AL146" t="s">
        <v>447</v>
      </c>
      <c r="AM146" t="s">
        <v>448</v>
      </c>
      <c r="AS146" t="s">
        <v>615</v>
      </c>
      <c r="AT146" t="s">
        <v>616</v>
      </c>
      <c r="AU146" t="s">
        <v>617</v>
      </c>
      <c r="AV146" t="s">
        <v>462</v>
      </c>
      <c r="AW146" t="s">
        <v>430</v>
      </c>
      <c r="CY146">
        <v>5007</v>
      </c>
      <c r="CZ146" t="s">
        <v>1832</v>
      </c>
      <c r="DA146">
        <v>3</v>
      </c>
      <c r="DB146" t="s">
        <v>92</v>
      </c>
      <c r="DC146" t="s">
        <v>998</v>
      </c>
      <c r="DF146" t="s">
        <v>897</v>
      </c>
      <c r="DG146">
        <v>19.96</v>
      </c>
      <c r="DH146">
        <v>52.74</v>
      </c>
      <c r="DL146" t="s">
        <v>873</v>
      </c>
      <c r="DM146" t="s">
        <v>898</v>
      </c>
      <c r="DN146">
        <v>43315.367361111108</v>
      </c>
      <c r="DR146">
        <v>43426.611805555556</v>
      </c>
      <c r="DS146" t="s">
        <v>93</v>
      </c>
      <c r="DT146" t="s">
        <v>899</v>
      </c>
      <c r="DU146" t="s">
        <v>900</v>
      </c>
      <c r="DV146" t="s">
        <v>901</v>
      </c>
      <c r="DW146" t="s">
        <v>902</v>
      </c>
      <c r="DX146" t="s">
        <v>903</v>
      </c>
      <c r="DY146" t="s">
        <v>904</v>
      </c>
      <c r="DZ146" t="s">
        <v>905</v>
      </c>
      <c r="EA146" t="s">
        <v>906</v>
      </c>
      <c r="EB146" t="s">
        <v>907</v>
      </c>
      <c r="EI146" t="s">
        <v>1833</v>
      </c>
      <c r="EJ146" t="s">
        <v>248</v>
      </c>
      <c r="EK146" t="s">
        <v>888</v>
      </c>
      <c r="EL146" t="s">
        <v>150</v>
      </c>
      <c r="EM146" t="s">
        <v>1834</v>
      </c>
      <c r="EN146" t="s">
        <v>1835</v>
      </c>
      <c r="EO146" t="s">
        <v>1836</v>
      </c>
      <c r="EP146" t="s">
        <v>1837</v>
      </c>
      <c r="EQ146" t="s">
        <v>893</v>
      </c>
      <c r="ER146" t="s">
        <v>894</v>
      </c>
      <c r="ES146" t="s">
        <v>913</v>
      </c>
      <c r="ET146" t="s">
        <v>1006</v>
      </c>
    </row>
    <row r="147" spans="9:154" x14ac:dyDescent="0.25">
      <c r="I147">
        <v>2477</v>
      </c>
      <c r="J147" t="s">
        <v>618</v>
      </c>
      <c r="K147">
        <v>3</v>
      </c>
      <c r="L147" t="s">
        <v>92</v>
      </c>
      <c r="M147" t="s">
        <v>99</v>
      </c>
      <c r="P147" t="s">
        <v>188</v>
      </c>
      <c r="Q147">
        <v>26.25</v>
      </c>
      <c r="R147">
        <v>64.58</v>
      </c>
      <c r="V147" t="s">
        <v>132</v>
      </c>
      <c r="W147" t="s">
        <v>189</v>
      </c>
      <c r="X147">
        <v>43502.668749999997</v>
      </c>
      <c r="Y147">
        <v>43503.710416666669</v>
      </c>
      <c r="Z147">
        <v>43503.710416666669</v>
      </c>
      <c r="AB147">
        <v>43503.710416666669</v>
      </c>
      <c r="AC147" t="s">
        <v>93</v>
      </c>
      <c r="AD147" t="s">
        <v>439</v>
      </c>
      <c r="AE147" t="s">
        <v>440</v>
      </c>
      <c r="AF147" t="s">
        <v>441</v>
      </c>
      <c r="AG147" t="s">
        <v>507</v>
      </c>
      <c r="AH147" t="s">
        <v>443</v>
      </c>
      <c r="AI147" t="s">
        <v>508</v>
      </c>
      <c r="AJ147" t="s">
        <v>509</v>
      </c>
      <c r="AK147" t="s">
        <v>446</v>
      </c>
      <c r="AL147" t="s">
        <v>447</v>
      </c>
      <c r="AM147" t="s">
        <v>448</v>
      </c>
      <c r="AS147" t="s">
        <v>619</v>
      </c>
      <c r="AT147" t="s">
        <v>196</v>
      </c>
      <c r="AU147" t="s">
        <v>620</v>
      </c>
      <c r="AV147" t="s">
        <v>621</v>
      </c>
      <c r="AW147" t="s">
        <v>622</v>
      </c>
      <c r="CY147">
        <v>4998</v>
      </c>
      <c r="CZ147" t="s">
        <v>1838</v>
      </c>
      <c r="DA147">
        <v>3</v>
      </c>
      <c r="DB147" t="s">
        <v>92</v>
      </c>
      <c r="DC147" t="s">
        <v>998</v>
      </c>
      <c r="DF147" t="s">
        <v>897</v>
      </c>
      <c r="DG147">
        <v>8.9700000000000006</v>
      </c>
      <c r="DH147">
        <v>60.71</v>
      </c>
      <c r="DL147" t="s">
        <v>873</v>
      </c>
      <c r="DM147" t="s">
        <v>898</v>
      </c>
      <c r="DN147">
        <v>43315.366666666669</v>
      </c>
      <c r="DR147">
        <v>43426.704861111109</v>
      </c>
      <c r="DS147" t="s">
        <v>93</v>
      </c>
      <c r="DT147" t="s">
        <v>899</v>
      </c>
      <c r="DU147" t="s">
        <v>900</v>
      </c>
      <c r="DV147" t="s">
        <v>901</v>
      </c>
      <c r="DW147" t="s">
        <v>902</v>
      </c>
      <c r="DX147" t="s">
        <v>903</v>
      </c>
      <c r="DY147" t="s">
        <v>904</v>
      </c>
      <c r="DZ147" t="s">
        <v>905</v>
      </c>
      <c r="EA147" t="s">
        <v>906</v>
      </c>
      <c r="EB147" t="s">
        <v>907</v>
      </c>
      <c r="EI147" t="s">
        <v>1839</v>
      </c>
      <c r="EJ147" t="s">
        <v>1840</v>
      </c>
      <c r="EK147" t="s">
        <v>259</v>
      </c>
      <c r="EL147" t="s">
        <v>248</v>
      </c>
      <c r="EM147" t="s">
        <v>888</v>
      </c>
      <c r="EN147" t="s">
        <v>150</v>
      </c>
      <c r="EO147" t="s">
        <v>1841</v>
      </c>
      <c r="EP147" t="s">
        <v>1842</v>
      </c>
      <c r="EQ147" t="s">
        <v>1843</v>
      </c>
      <c r="ER147" t="s">
        <v>1844</v>
      </c>
      <c r="ES147" t="s">
        <v>893</v>
      </c>
      <c r="ET147" t="s">
        <v>894</v>
      </c>
      <c r="EU147" t="s">
        <v>920</v>
      </c>
      <c r="EV147" t="s">
        <v>1006</v>
      </c>
    </row>
    <row r="148" spans="9:154" x14ac:dyDescent="0.25">
      <c r="I148">
        <v>2492</v>
      </c>
      <c r="J148" t="s">
        <v>624</v>
      </c>
      <c r="K148">
        <v>3</v>
      </c>
      <c r="L148" t="s">
        <v>92</v>
      </c>
      <c r="M148" t="s">
        <v>99</v>
      </c>
      <c r="P148" t="s">
        <v>206</v>
      </c>
      <c r="Q148">
        <v>77.08</v>
      </c>
      <c r="R148">
        <v>78.59</v>
      </c>
      <c r="V148" t="s">
        <v>132</v>
      </c>
      <c r="W148" t="s">
        <v>207</v>
      </c>
      <c r="X148">
        <v>43502.679166666669</v>
      </c>
      <c r="Y148">
        <v>43503.710416666669</v>
      </c>
      <c r="Z148">
        <v>43503.710416666669</v>
      </c>
      <c r="AB148">
        <v>43503.710416666669</v>
      </c>
      <c r="AC148" t="s">
        <v>93</v>
      </c>
      <c r="AD148" t="s">
        <v>439</v>
      </c>
      <c r="AE148" t="s">
        <v>440</v>
      </c>
      <c r="AF148" t="s">
        <v>441</v>
      </c>
      <c r="AG148" t="s">
        <v>507</v>
      </c>
      <c r="AH148" t="s">
        <v>443</v>
      </c>
      <c r="AI148" t="s">
        <v>508</v>
      </c>
      <c r="AJ148" t="s">
        <v>509</v>
      </c>
      <c r="AK148" t="s">
        <v>446</v>
      </c>
      <c r="AL148" t="s">
        <v>447</v>
      </c>
      <c r="AM148" t="s">
        <v>448</v>
      </c>
      <c r="AS148" t="s">
        <v>625</v>
      </c>
      <c r="AT148" t="s">
        <v>626</v>
      </c>
      <c r="AU148" t="s">
        <v>627</v>
      </c>
      <c r="AV148" t="s">
        <v>628</v>
      </c>
      <c r="AW148" t="s">
        <v>629</v>
      </c>
      <c r="CY148">
        <v>4761</v>
      </c>
      <c r="CZ148" t="s">
        <v>1845</v>
      </c>
      <c r="DA148">
        <v>3</v>
      </c>
      <c r="DB148" t="s">
        <v>92</v>
      </c>
      <c r="DC148" t="s">
        <v>998</v>
      </c>
      <c r="DF148" t="s">
        <v>872</v>
      </c>
      <c r="DG148">
        <v>52.04</v>
      </c>
      <c r="DH148">
        <v>74.819999999999993</v>
      </c>
      <c r="DL148" t="s">
        <v>873</v>
      </c>
      <c r="DM148" t="s">
        <v>874</v>
      </c>
      <c r="DN148">
        <v>43291.501388888886</v>
      </c>
      <c r="DR148">
        <v>43410.7</v>
      </c>
      <c r="DS148" t="s">
        <v>93</v>
      </c>
      <c r="DT148" t="s">
        <v>875</v>
      </c>
      <c r="DU148" t="s">
        <v>876</v>
      </c>
      <c r="DV148" t="s">
        <v>877</v>
      </c>
      <c r="DW148" t="s">
        <v>950</v>
      </c>
      <c r="DX148" t="s">
        <v>879</v>
      </c>
      <c r="DY148" t="s">
        <v>1846</v>
      </c>
      <c r="DZ148" t="s">
        <v>1847</v>
      </c>
      <c r="EA148" t="s">
        <v>882</v>
      </c>
      <c r="EB148" t="s">
        <v>924</v>
      </c>
      <c r="EI148" t="s">
        <v>1848</v>
      </c>
      <c r="EJ148" t="s">
        <v>1849</v>
      </c>
      <c r="EK148" t="s">
        <v>1850</v>
      </c>
      <c r="EL148" t="s">
        <v>972</v>
      </c>
      <c r="EM148" t="s">
        <v>160</v>
      </c>
      <c r="EN148" t="s">
        <v>888</v>
      </c>
      <c r="EO148" t="s">
        <v>150</v>
      </c>
      <c r="EP148" t="s">
        <v>1851</v>
      </c>
      <c r="EQ148" t="s">
        <v>945</v>
      </c>
      <c r="ER148" t="s">
        <v>946</v>
      </c>
      <c r="ES148" t="s">
        <v>1852</v>
      </c>
      <c r="ET148" t="s">
        <v>1853</v>
      </c>
      <c r="EU148" t="s">
        <v>1854</v>
      </c>
      <c r="EV148" t="s">
        <v>1855</v>
      </c>
      <c r="EW148" t="s">
        <v>894</v>
      </c>
      <c r="EX148" t="s">
        <v>1856</v>
      </c>
    </row>
    <row r="149" spans="9:154" x14ac:dyDescent="0.25">
      <c r="I149">
        <v>2494</v>
      </c>
      <c r="J149" t="s">
        <v>630</v>
      </c>
      <c r="K149">
        <v>3</v>
      </c>
      <c r="L149" t="s">
        <v>92</v>
      </c>
      <c r="M149" t="s">
        <v>99</v>
      </c>
      <c r="P149" t="s">
        <v>206</v>
      </c>
      <c r="Q149">
        <v>77.790000000000006</v>
      </c>
      <c r="R149">
        <v>89.24</v>
      </c>
      <c r="V149" t="s">
        <v>132</v>
      </c>
      <c r="W149" t="s">
        <v>207</v>
      </c>
      <c r="X149">
        <v>43502.679166666669</v>
      </c>
      <c r="Y149">
        <v>43503.711805555555</v>
      </c>
      <c r="Z149">
        <v>43503.711805555555</v>
      </c>
      <c r="AB149">
        <v>43503.711805555555</v>
      </c>
      <c r="AC149" t="s">
        <v>93</v>
      </c>
      <c r="AD149" t="s">
        <v>439</v>
      </c>
      <c r="AE149" t="s">
        <v>440</v>
      </c>
      <c r="AF149" t="s">
        <v>441</v>
      </c>
      <c r="AG149" t="s">
        <v>507</v>
      </c>
      <c r="AH149" t="s">
        <v>443</v>
      </c>
      <c r="AI149" t="s">
        <v>508</v>
      </c>
      <c r="AJ149" t="s">
        <v>509</v>
      </c>
      <c r="AK149" t="s">
        <v>446</v>
      </c>
      <c r="AL149" t="s">
        <v>447</v>
      </c>
      <c r="AM149" t="s">
        <v>448</v>
      </c>
      <c r="AS149" t="s">
        <v>631</v>
      </c>
      <c r="AT149" t="s">
        <v>632</v>
      </c>
      <c r="AU149" t="s">
        <v>633</v>
      </c>
      <c r="AV149" t="s">
        <v>634</v>
      </c>
      <c r="AW149" t="s">
        <v>635</v>
      </c>
      <c r="CY149">
        <v>4813</v>
      </c>
      <c r="CZ149" t="s">
        <v>1857</v>
      </c>
      <c r="DA149">
        <v>3</v>
      </c>
      <c r="DB149" t="s">
        <v>92</v>
      </c>
      <c r="DC149" t="s">
        <v>998</v>
      </c>
      <c r="DF149" t="s">
        <v>872</v>
      </c>
      <c r="DG149">
        <v>42.99</v>
      </c>
      <c r="DH149">
        <v>56.85</v>
      </c>
      <c r="DL149" t="s">
        <v>873</v>
      </c>
      <c r="DM149" t="s">
        <v>874</v>
      </c>
      <c r="DN149">
        <v>43291.501388888886</v>
      </c>
      <c r="DR149">
        <v>43410.703472222223</v>
      </c>
      <c r="DS149" t="s">
        <v>93</v>
      </c>
      <c r="DT149" t="s">
        <v>875</v>
      </c>
      <c r="DU149" t="s">
        <v>876</v>
      </c>
      <c r="DV149" t="s">
        <v>877</v>
      </c>
      <c r="DW149" t="s">
        <v>878</v>
      </c>
      <c r="DX149" t="s">
        <v>879</v>
      </c>
      <c r="DY149" t="s">
        <v>923</v>
      </c>
      <c r="DZ149" t="s">
        <v>881</v>
      </c>
      <c r="EA149" t="s">
        <v>882</v>
      </c>
      <c r="EB149" t="s">
        <v>924</v>
      </c>
      <c r="EI149" t="s">
        <v>1858</v>
      </c>
      <c r="EJ149" t="s">
        <v>435</v>
      </c>
      <c r="EK149" t="s">
        <v>888</v>
      </c>
      <c r="EL149" t="s">
        <v>150</v>
      </c>
      <c r="EM149" t="s">
        <v>1859</v>
      </c>
      <c r="EN149" t="s">
        <v>1860</v>
      </c>
      <c r="EO149" t="s">
        <v>1861</v>
      </c>
      <c r="EP149" t="s">
        <v>934</v>
      </c>
      <c r="EQ149" t="s">
        <v>1862</v>
      </c>
      <c r="ER149" t="s">
        <v>1863</v>
      </c>
      <c r="ES149" t="s">
        <v>893</v>
      </c>
      <c r="ET149" t="s">
        <v>894</v>
      </c>
      <c r="EU149" t="s">
        <v>430</v>
      </c>
      <c r="EV149" t="s">
        <v>1006</v>
      </c>
      <c r="EW149" t="s">
        <v>1039</v>
      </c>
    </row>
    <row r="150" spans="9:154" x14ac:dyDescent="0.25">
      <c r="I150">
        <v>2495</v>
      </c>
      <c r="J150" t="s">
        <v>636</v>
      </c>
      <c r="K150">
        <v>3</v>
      </c>
      <c r="L150" t="s">
        <v>92</v>
      </c>
      <c r="M150" t="s">
        <v>99</v>
      </c>
      <c r="P150" t="s">
        <v>206</v>
      </c>
      <c r="Q150">
        <v>74.63</v>
      </c>
      <c r="R150">
        <v>84.73</v>
      </c>
      <c r="V150" t="s">
        <v>132</v>
      </c>
      <c r="W150" t="s">
        <v>207</v>
      </c>
      <c r="X150">
        <v>43502.679166666669</v>
      </c>
      <c r="Y150">
        <v>43503.711805555555</v>
      </c>
      <c r="Z150">
        <v>43503.711805555555</v>
      </c>
      <c r="AB150">
        <v>43503.711805555555</v>
      </c>
      <c r="AC150" t="s">
        <v>93</v>
      </c>
      <c r="AD150" t="s">
        <v>439</v>
      </c>
      <c r="AE150" t="s">
        <v>440</v>
      </c>
      <c r="AF150" t="s">
        <v>441</v>
      </c>
      <c r="AG150" t="s">
        <v>442</v>
      </c>
      <c r="AH150" t="s">
        <v>443</v>
      </c>
      <c r="AI150" t="s">
        <v>444</v>
      </c>
      <c r="AJ150" t="s">
        <v>445</v>
      </c>
      <c r="AK150" t="s">
        <v>446</v>
      </c>
      <c r="AL150" t="s">
        <v>447</v>
      </c>
      <c r="AM150" t="s">
        <v>448</v>
      </c>
      <c r="AS150" t="s">
        <v>637</v>
      </c>
      <c r="AT150" t="s">
        <v>638</v>
      </c>
      <c r="AU150" t="s">
        <v>639</v>
      </c>
      <c r="AV150" t="s">
        <v>371</v>
      </c>
      <c r="AW150" t="s">
        <v>430</v>
      </c>
      <c r="CY150">
        <v>4804</v>
      </c>
      <c r="CZ150" t="s">
        <v>1864</v>
      </c>
      <c r="DA150">
        <v>3</v>
      </c>
      <c r="DB150" t="s">
        <v>92</v>
      </c>
      <c r="DC150" t="s">
        <v>998</v>
      </c>
      <c r="DF150" t="s">
        <v>872</v>
      </c>
      <c r="DG150">
        <v>33.520000000000003</v>
      </c>
      <c r="DH150">
        <v>41.37</v>
      </c>
      <c r="DL150" t="s">
        <v>873</v>
      </c>
      <c r="DM150" t="s">
        <v>874</v>
      </c>
      <c r="DN150">
        <v>43291.501388888886</v>
      </c>
      <c r="DR150">
        <v>43410.70208333333</v>
      </c>
      <c r="DS150" t="s">
        <v>93</v>
      </c>
      <c r="DT150" t="s">
        <v>875</v>
      </c>
      <c r="DU150" t="s">
        <v>876</v>
      </c>
      <c r="DV150" t="s">
        <v>877</v>
      </c>
      <c r="DW150" t="s">
        <v>878</v>
      </c>
      <c r="DX150" t="s">
        <v>879</v>
      </c>
      <c r="DY150" t="s">
        <v>923</v>
      </c>
      <c r="DZ150" t="s">
        <v>881</v>
      </c>
      <c r="EA150" t="s">
        <v>882</v>
      </c>
      <c r="EB150" t="s">
        <v>924</v>
      </c>
      <c r="EI150" t="s">
        <v>1865</v>
      </c>
      <c r="EJ150" t="s">
        <v>435</v>
      </c>
      <c r="EK150" t="s">
        <v>888</v>
      </c>
      <c r="EL150" t="s">
        <v>150</v>
      </c>
      <c r="EM150" t="s">
        <v>1866</v>
      </c>
      <c r="EN150" t="s">
        <v>1867</v>
      </c>
      <c r="EO150" t="s">
        <v>1868</v>
      </c>
      <c r="EP150" t="s">
        <v>1869</v>
      </c>
      <c r="EQ150" t="s">
        <v>893</v>
      </c>
      <c r="ER150" t="s">
        <v>894</v>
      </c>
      <c r="ES150" t="s">
        <v>430</v>
      </c>
      <c r="ET150" t="s">
        <v>1039</v>
      </c>
      <c r="EU150" t="s">
        <v>1006</v>
      </c>
    </row>
    <row r="151" spans="9:154" x14ac:dyDescent="0.25">
      <c r="I151">
        <v>2480</v>
      </c>
      <c r="J151" t="s">
        <v>640</v>
      </c>
      <c r="K151">
        <v>3</v>
      </c>
      <c r="L151" t="s">
        <v>92</v>
      </c>
      <c r="M151" t="s">
        <v>99</v>
      </c>
      <c r="P151" t="s">
        <v>188</v>
      </c>
      <c r="Q151">
        <v>25.12</v>
      </c>
      <c r="R151">
        <v>64.400000000000006</v>
      </c>
      <c r="V151" t="s">
        <v>132</v>
      </c>
      <c r="W151" t="s">
        <v>189</v>
      </c>
      <c r="X151">
        <v>43502.668749999997</v>
      </c>
      <c r="Y151">
        <v>43503.709722222222</v>
      </c>
      <c r="Z151">
        <v>43503.709722222222</v>
      </c>
      <c r="AB151">
        <v>43503.709722222222</v>
      </c>
      <c r="AC151" t="s">
        <v>93</v>
      </c>
      <c r="AD151" t="s">
        <v>439</v>
      </c>
      <c r="AE151" t="s">
        <v>440</v>
      </c>
      <c r="AF151" t="s">
        <v>441</v>
      </c>
      <c r="AG151" t="s">
        <v>442</v>
      </c>
      <c r="AH151" t="s">
        <v>443</v>
      </c>
      <c r="AI151" t="s">
        <v>444</v>
      </c>
      <c r="AJ151" t="s">
        <v>445</v>
      </c>
      <c r="AK151" t="s">
        <v>446</v>
      </c>
      <c r="AL151" t="s">
        <v>447</v>
      </c>
      <c r="AM151" t="s">
        <v>448</v>
      </c>
      <c r="AS151" t="s">
        <v>641</v>
      </c>
      <c r="AT151" t="s">
        <v>196</v>
      </c>
      <c r="AU151" t="s">
        <v>642</v>
      </c>
      <c r="AV151" t="s">
        <v>643</v>
      </c>
      <c r="AW151" t="s">
        <v>371</v>
      </c>
      <c r="CY151">
        <v>4852</v>
      </c>
      <c r="CZ151" t="s">
        <v>1870</v>
      </c>
      <c r="DA151">
        <v>3</v>
      </c>
      <c r="DB151" t="s">
        <v>92</v>
      </c>
      <c r="DC151" t="s">
        <v>998</v>
      </c>
      <c r="DF151" t="s">
        <v>936</v>
      </c>
      <c r="DG151">
        <v>48.8</v>
      </c>
      <c r="DH151">
        <v>58.87</v>
      </c>
      <c r="DL151" t="s">
        <v>873</v>
      </c>
      <c r="DM151" t="s">
        <v>937</v>
      </c>
      <c r="DN151">
        <v>43291.618750000001</v>
      </c>
      <c r="DR151">
        <v>43410.708333333336</v>
      </c>
      <c r="DS151" t="s">
        <v>93</v>
      </c>
      <c r="DT151" t="s">
        <v>875</v>
      </c>
      <c r="DU151" t="s">
        <v>876</v>
      </c>
      <c r="DV151" t="s">
        <v>877</v>
      </c>
      <c r="DW151" t="s">
        <v>878</v>
      </c>
      <c r="DX151" t="s">
        <v>879</v>
      </c>
      <c r="DY151" t="s">
        <v>923</v>
      </c>
      <c r="DZ151" t="s">
        <v>881</v>
      </c>
      <c r="EA151" t="s">
        <v>882</v>
      </c>
      <c r="EB151" t="s">
        <v>924</v>
      </c>
      <c r="EI151" t="s">
        <v>1871</v>
      </c>
      <c r="EJ151" t="s">
        <v>435</v>
      </c>
      <c r="EK151" t="s">
        <v>888</v>
      </c>
      <c r="EL151" t="s">
        <v>150</v>
      </c>
      <c r="EM151" t="s">
        <v>1872</v>
      </c>
      <c r="EN151" t="s">
        <v>1873</v>
      </c>
      <c r="EO151" t="s">
        <v>934</v>
      </c>
      <c r="EP151" t="s">
        <v>1874</v>
      </c>
      <c r="EQ151" t="s">
        <v>1875</v>
      </c>
      <c r="ER151" t="s">
        <v>934</v>
      </c>
      <c r="ES151" t="s">
        <v>934</v>
      </c>
      <c r="ET151" t="s">
        <v>1876</v>
      </c>
      <c r="EU151" t="s">
        <v>1877</v>
      </c>
      <c r="EV151" t="s">
        <v>934</v>
      </c>
      <c r="EW151" t="s">
        <v>1878</v>
      </c>
      <c r="EX151" t="s">
        <v>894</v>
      </c>
    </row>
    <row r="152" spans="9:154" x14ac:dyDescent="0.25">
      <c r="I152">
        <v>2456</v>
      </c>
      <c r="J152" t="s">
        <v>644</v>
      </c>
      <c r="K152">
        <v>3</v>
      </c>
      <c r="L152" t="s">
        <v>92</v>
      </c>
      <c r="M152" t="s">
        <v>99</v>
      </c>
      <c r="P152" t="s">
        <v>131</v>
      </c>
      <c r="Q152">
        <v>44.3</v>
      </c>
      <c r="R152">
        <v>83.1</v>
      </c>
      <c r="V152" t="s">
        <v>132</v>
      </c>
      <c r="W152" t="s">
        <v>133</v>
      </c>
      <c r="X152">
        <v>43502.655555555553</v>
      </c>
      <c r="Y152">
        <v>43503.705555555556</v>
      </c>
      <c r="Z152">
        <v>43503.705555555556</v>
      </c>
      <c r="AB152">
        <v>43503.705555555556</v>
      </c>
      <c r="AC152" t="s">
        <v>93</v>
      </c>
      <c r="AD152" t="s">
        <v>439</v>
      </c>
      <c r="AE152" t="s">
        <v>440</v>
      </c>
      <c r="AF152" t="s">
        <v>441</v>
      </c>
      <c r="AG152" t="s">
        <v>507</v>
      </c>
      <c r="AH152" t="s">
        <v>443</v>
      </c>
      <c r="AI152" t="s">
        <v>508</v>
      </c>
      <c r="AJ152" t="s">
        <v>509</v>
      </c>
      <c r="AK152" t="s">
        <v>446</v>
      </c>
      <c r="AL152" t="s">
        <v>447</v>
      </c>
      <c r="AM152" t="s">
        <v>448</v>
      </c>
      <c r="AS152" t="s">
        <v>645</v>
      </c>
      <c r="AT152" t="s">
        <v>646</v>
      </c>
      <c r="AU152" t="s">
        <v>647</v>
      </c>
      <c r="AV152" t="s">
        <v>648</v>
      </c>
      <c r="AW152" t="s">
        <v>649</v>
      </c>
      <c r="CY152">
        <v>4847</v>
      </c>
      <c r="CZ152" t="s">
        <v>1879</v>
      </c>
      <c r="DA152">
        <v>3</v>
      </c>
      <c r="DB152" t="s">
        <v>92</v>
      </c>
      <c r="DC152" t="s">
        <v>998</v>
      </c>
      <c r="DF152" t="s">
        <v>936</v>
      </c>
      <c r="DG152">
        <v>52.93</v>
      </c>
      <c r="DH152">
        <v>44.23</v>
      </c>
      <c r="DL152" t="s">
        <v>873</v>
      </c>
      <c r="DM152" t="s">
        <v>937</v>
      </c>
      <c r="DN152">
        <v>43291.618750000001</v>
      </c>
      <c r="DR152">
        <v>43410.710416666669</v>
      </c>
      <c r="DS152" t="s">
        <v>93</v>
      </c>
      <c r="DT152" t="s">
        <v>875</v>
      </c>
      <c r="DU152" t="s">
        <v>876</v>
      </c>
      <c r="DV152" t="s">
        <v>877</v>
      </c>
      <c r="DW152" t="s">
        <v>878</v>
      </c>
      <c r="DX152" t="s">
        <v>879</v>
      </c>
      <c r="DY152" t="s">
        <v>923</v>
      </c>
      <c r="DZ152" t="s">
        <v>881</v>
      </c>
      <c r="EA152" t="s">
        <v>882</v>
      </c>
      <c r="EB152" t="s">
        <v>924</v>
      </c>
      <c r="EI152" t="s">
        <v>1880</v>
      </c>
      <c r="EJ152" t="s">
        <v>435</v>
      </c>
      <c r="EK152" t="s">
        <v>888</v>
      </c>
      <c r="EL152" t="s">
        <v>150</v>
      </c>
      <c r="EM152" t="s">
        <v>1881</v>
      </c>
      <c r="EN152" t="s">
        <v>1882</v>
      </c>
      <c r="EO152" t="s">
        <v>1883</v>
      </c>
      <c r="EP152" t="s">
        <v>934</v>
      </c>
      <c r="EQ152" t="s">
        <v>1884</v>
      </c>
      <c r="ER152" t="s">
        <v>893</v>
      </c>
      <c r="ES152" t="s">
        <v>894</v>
      </c>
      <c r="ET152" t="s">
        <v>1885</v>
      </c>
      <c r="EU152" t="s">
        <v>430</v>
      </c>
      <c r="EV152" t="s">
        <v>1039</v>
      </c>
      <c r="EW152" t="s">
        <v>1006</v>
      </c>
    </row>
    <row r="153" spans="9:154" x14ac:dyDescent="0.25">
      <c r="I153">
        <v>979</v>
      </c>
      <c r="J153">
        <v>0</v>
      </c>
      <c r="K153">
        <v>1</v>
      </c>
      <c r="L153" t="s">
        <v>101</v>
      </c>
      <c r="M153" t="s">
        <v>130</v>
      </c>
      <c r="P153" t="s">
        <v>131</v>
      </c>
      <c r="Q153">
        <v>49.04</v>
      </c>
      <c r="R153">
        <v>74.680000000000007</v>
      </c>
      <c r="V153" t="s">
        <v>132</v>
      </c>
      <c r="W153" t="s">
        <v>133</v>
      </c>
      <c r="X153">
        <v>43299.665972222225</v>
      </c>
      <c r="AB153">
        <v>43444.667361111111</v>
      </c>
      <c r="AC153" t="s">
        <v>86</v>
      </c>
      <c r="AD153" t="s">
        <v>651</v>
      </c>
      <c r="AE153" t="s">
        <v>652</v>
      </c>
      <c r="AF153" t="s">
        <v>653</v>
      </c>
      <c r="AG153" t="s">
        <v>654</v>
      </c>
      <c r="AH153" t="s">
        <v>655</v>
      </c>
      <c r="AI153" t="s">
        <v>656</v>
      </c>
      <c r="AJ153" t="s">
        <v>657</v>
      </c>
      <c r="AK153" t="s">
        <v>658</v>
      </c>
      <c r="AL153" t="s">
        <v>659</v>
      </c>
      <c r="AM153" t="s">
        <v>660</v>
      </c>
      <c r="AN153" t="s">
        <v>661</v>
      </c>
      <c r="AO153" t="s">
        <v>662</v>
      </c>
      <c r="AP153" t="s">
        <v>663</v>
      </c>
      <c r="AQ153" t="s">
        <v>664</v>
      </c>
      <c r="AR153" t="s">
        <v>665</v>
      </c>
      <c r="AS153" t="s">
        <v>666</v>
      </c>
      <c r="AT153" t="s">
        <v>667</v>
      </c>
      <c r="AU153" t="s">
        <v>160</v>
      </c>
      <c r="AV153" t="s">
        <v>668</v>
      </c>
      <c r="AW153" t="s">
        <v>148</v>
      </c>
      <c r="CY153">
        <v>4798</v>
      </c>
      <c r="CZ153" t="s">
        <v>1886</v>
      </c>
      <c r="DA153">
        <v>3</v>
      </c>
      <c r="DB153" t="s">
        <v>92</v>
      </c>
      <c r="DC153" t="s">
        <v>998</v>
      </c>
      <c r="DF153" t="s">
        <v>872</v>
      </c>
      <c r="DG153">
        <v>28.59</v>
      </c>
      <c r="DH153">
        <v>33.69</v>
      </c>
      <c r="DL153" t="s">
        <v>873</v>
      </c>
      <c r="DM153" t="s">
        <v>874</v>
      </c>
      <c r="DN153">
        <v>43291.501388888886</v>
      </c>
      <c r="DR153">
        <v>43410.693055555559</v>
      </c>
      <c r="DS153" t="s">
        <v>93</v>
      </c>
      <c r="DT153" t="s">
        <v>1887</v>
      </c>
      <c r="DU153" t="s">
        <v>876</v>
      </c>
      <c r="DV153" t="s">
        <v>877</v>
      </c>
      <c r="DW153" t="s">
        <v>878</v>
      </c>
      <c r="DX153" t="s">
        <v>879</v>
      </c>
      <c r="DY153" t="s">
        <v>923</v>
      </c>
      <c r="DZ153" t="s">
        <v>881</v>
      </c>
      <c r="EA153" t="s">
        <v>882</v>
      </c>
      <c r="EB153" t="s">
        <v>924</v>
      </c>
      <c r="EI153" t="s">
        <v>1888</v>
      </c>
      <c r="EJ153" t="s">
        <v>435</v>
      </c>
      <c r="EK153" t="s">
        <v>888</v>
      </c>
      <c r="EL153" t="s">
        <v>150</v>
      </c>
      <c r="EM153" t="s">
        <v>1889</v>
      </c>
      <c r="EN153" t="s">
        <v>1890</v>
      </c>
      <c r="EO153" t="s">
        <v>1891</v>
      </c>
      <c r="EP153" t="s">
        <v>1892</v>
      </c>
      <c r="EQ153" t="s">
        <v>893</v>
      </c>
      <c r="ER153" t="s">
        <v>894</v>
      </c>
      <c r="ES153" t="s">
        <v>430</v>
      </c>
      <c r="ET153" t="s">
        <v>1039</v>
      </c>
      <c r="EU153" t="s">
        <v>1006</v>
      </c>
    </row>
    <row r="154" spans="9:154" x14ac:dyDescent="0.25">
      <c r="I154">
        <v>944</v>
      </c>
      <c r="J154">
        <v>0</v>
      </c>
      <c r="K154">
        <v>1</v>
      </c>
      <c r="L154" t="s">
        <v>101</v>
      </c>
      <c r="M154" t="s">
        <v>130</v>
      </c>
      <c r="P154" t="s">
        <v>131</v>
      </c>
      <c r="Q154">
        <v>63.23</v>
      </c>
      <c r="R154">
        <v>59.11</v>
      </c>
      <c r="V154" t="s">
        <v>132</v>
      </c>
      <c r="W154" t="s">
        <v>133</v>
      </c>
      <c r="X154">
        <v>43299.665277777778</v>
      </c>
      <c r="AB154">
        <v>43444.667361111111</v>
      </c>
      <c r="AC154" t="s">
        <v>86</v>
      </c>
      <c r="AD154" t="s">
        <v>651</v>
      </c>
      <c r="AE154" t="s">
        <v>652</v>
      </c>
      <c r="AF154" t="s">
        <v>653</v>
      </c>
      <c r="AG154" t="s">
        <v>654</v>
      </c>
      <c r="AH154" t="s">
        <v>655</v>
      </c>
      <c r="AI154" t="s">
        <v>656</v>
      </c>
      <c r="AJ154" t="s">
        <v>657</v>
      </c>
      <c r="AK154" t="s">
        <v>658</v>
      </c>
      <c r="AL154" t="s">
        <v>659</v>
      </c>
      <c r="AM154" t="s">
        <v>660</v>
      </c>
      <c r="AN154" t="s">
        <v>661</v>
      </c>
      <c r="AO154" t="s">
        <v>662</v>
      </c>
      <c r="AP154" t="s">
        <v>663</v>
      </c>
      <c r="AQ154" t="s">
        <v>664</v>
      </c>
      <c r="AR154" t="s">
        <v>665</v>
      </c>
      <c r="AS154" t="s">
        <v>669</v>
      </c>
      <c r="AT154" t="s">
        <v>667</v>
      </c>
      <c r="AU154" t="s">
        <v>160</v>
      </c>
      <c r="AV154" t="s">
        <v>670</v>
      </c>
      <c r="AW154" t="s">
        <v>148</v>
      </c>
      <c r="CY154">
        <v>4843</v>
      </c>
      <c r="CZ154" t="s">
        <v>1893</v>
      </c>
      <c r="DA154">
        <v>3</v>
      </c>
      <c r="DB154" t="s">
        <v>92</v>
      </c>
      <c r="DC154" t="s">
        <v>998</v>
      </c>
      <c r="DF154" t="s">
        <v>936</v>
      </c>
      <c r="DG154">
        <v>56.88</v>
      </c>
      <c r="DH154">
        <v>34.049999999999997</v>
      </c>
      <c r="DL154" t="s">
        <v>873</v>
      </c>
      <c r="DM154" t="s">
        <v>937</v>
      </c>
      <c r="DN154">
        <v>43291.618750000001</v>
      </c>
      <c r="DR154">
        <v>43410.711111111108</v>
      </c>
      <c r="DS154" t="s">
        <v>93</v>
      </c>
      <c r="DT154" t="s">
        <v>875</v>
      </c>
      <c r="DU154" t="s">
        <v>876</v>
      </c>
      <c r="DV154" t="s">
        <v>877</v>
      </c>
      <c r="DW154" t="s">
        <v>878</v>
      </c>
      <c r="DX154" t="s">
        <v>879</v>
      </c>
      <c r="DY154" t="s">
        <v>923</v>
      </c>
      <c r="DZ154" t="s">
        <v>881</v>
      </c>
      <c r="EA154" t="s">
        <v>882</v>
      </c>
      <c r="EB154" t="s">
        <v>1392</v>
      </c>
      <c r="EI154" t="s">
        <v>1894</v>
      </c>
      <c r="EJ154" t="s">
        <v>435</v>
      </c>
      <c r="EK154" t="s">
        <v>888</v>
      </c>
      <c r="EL154" t="s">
        <v>150</v>
      </c>
      <c r="EM154" t="s">
        <v>1895</v>
      </c>
      <c r="EN154" t="s">
        <v>1896</v>
      </c>
      <c r="EO154" t="s">
        <v>1897</v>
      </c>
      <c r="EP154" t="s">
        <v>1898</v>
      </c>
      <c r="EQ154" t="s">
        <v>1899</v>
      </c>
      <c r="ER154" t="s">
        <v>1900</v>
      </c>
      <c r="ES154" t="s">
        <v>893</v>
      </c>
      <c r="ET154" t="s">
        <v>894</v>
      </c>
      <c r="EU154" t="s">
        <v>1901</v>
      </c>
      <c r="EV154" t="s">
        <v>430</v>
      </c>
      <c r="EW154" t="s">
        <v>1039</v>
      </c>
      <c r="EX154" t="s">
        <v>1006</v>
      </c>
    </row>
    <row r="155" spans="9:154" x14ac:dyDescent="0.25">
      <c r="I155">
        <v>966</v>
      </c>
      <c r="J155">
        <v>0</v>
      </c>
      <c r="K155">
        <v>1</v>
      </c>
      <c r="L155" t="s">
        <v>101</v>
      </c>
      <c r="M155" t="s">
        <v>130</v>
      </c>
      <c r="P155" t="s">
        <v>131</v>
      </c>
      <c r="Q155">
        <v>82.74</v>
      </c>
      <c r="R155">
        <v>33.79</v>
      </c>
      <c r="V155" t="s">
        <v>132</v>
      </c>
      <c r="W155" t="s">
        <v>133</v>
      </c>
      <c r="X155">
        <v>43299.665972222225</v>
      </c>
      <c r="AB155">
        <v>43444.667361111111</v>
      </c>
      <c r="AC155" t="s">
        <v>86</v>
      </c>
      <c r="AD155" t="s">
        <v>651</v>
      </c>
      <c r="AE155" t="s">
        <v>652</v>
      </c>
      <c r="AF155" t="s">
        <v>653</v>
      </c>
      <c r="AG155" t="s">
        <v>654</v>
      </c>
      <c r="AH155" t="s">
        <v>655</v>
      </c>
      <c r="AI155" t="s">
        <v>656</v>
      </c>
      <c r="AJ155" t="s">
        <v>657</v>
      </c>
      <c r="AK155" t="s">
        <v>658</v>
      </c>
      <c r="AL155" t="s">
        <v>659</v>
      </c>
      <c r="AM155" t="s">
        <v>660</v>
      </c>
      <c r="AN155" t="s">
        <v>661</v>
      </c>
      <c r="AO155" t="s">
        <v>662</v>
      </c>
      <c r="AP155" t="s">
        <v>663</v>
      </c>
      <c r="AQ155" t="s">
        <v>664</v>
      </c>
      <c r="AR155" t="s">
        <v>665</v>
      </c>
      <c r="AS155" t="s">
        <v>671</v>
      </c>
      <c r="AT155" t="s">
        <v>667</v>
      </c>
      <c r="AU155" t="s">
        <v>160</v>
      </c>
      <c r="AV155" t="s">
        <v>670</v>
      </c>
      <c r="AW155" t="s">
        <v>148</v>
      </c>
      <c r="CY155">
        <v>4974</v>
      </c>
      <c r="CZ155" t="s">
        <v>1902</v>
      </c>
      <c r="DA155">
        <v>3</v>
      </c>
      <c r="DB155" t="s">
        <v>1903</v>
      </c>
      <c r="DC155" t="s">
        <v>1904</v>
      </c>
      <c r="DF155" t="s">
        <v>897</v>
      </c>
      <c r="DG155">
        <v>75.83</v>
      </c>
      <c r="DH155">
        <v>65.239999999999995</v>
      </c>
      <c r="DL155" t="s">
        <v>873</v>
      </c>
      <c r="DM155" t="s">
        <v>898</v>
      </c>
      <c r="DN155">
        <v>43315.366666666669</v>
      </c>
      <c r="DR155">
        <v>43381.697222222225</v>
      </c>
      <c r="DS155" t="s">
        <v>86</v>
      </c>
      <c r="DT155" t="s">
        <v>1905</v>
      </c>
      <c r="DU155" t="s">
        <v>1906</v>
      </c>
      <c r="DV155" t="s">
        <v>1907</v>
      </c>
      <c r="DW155" t="s">
        <v>1908</v>
      </c>
      <c r="DX155" t="s">
        <v>1909</v>
      </c>
      <c r="DY155" t="s">
        <v>1910</v>
      </c>
      <c r="DZ155" t="s">
        <v>1911</v>
      </c>
      <c r="EA155" t="s">
        <v>1912</v>
      </c>
      <c r="EB155" t="s">
        <v>1913</v>
      </c>
      <c r="EC155" t="s">
        <v>1914</v>
      </c>
      <c r="ED155" t="s">
        <v>1915</v>
      </c>
      <c r="EE155" t="s">
        <v>1916</v>
      </c>
      <c r="EF155" t="s">
        <v>1917</v>
      </c>
      <c r="EG155" t="s">
        <v>1918</v>
      </c>
      <c r="EH155" t="s">
        <v>1919</v>
      </c>
      <c r="EI155" t="s">
        <v>1920</v>
      </c>
      <c r="EJ155" t="s">
        <v>1921</v>
      </c>
      <c r="EK155" t="s">
        <v>435</v>
      </c>
      <c r="EL155" t="s">
        <v>1922</v>
      </c>
      <c r="EM155" t="s">
        <v>1923</v>
      </c>
      <c r="EN155" t="s">
        <v>1924</v>
      </c>
      <c r="EO155" t="s">
        <v>1925</v>
      </c>
      <c r="EP155" t="s">
        <v>1926</v>
      </c>
      <c r="EQ155" t="s">
        <v>146</v>
      </c>
      <c r="ER155" t="s">
        <v>1927</v>
      </c>
      <c r="ES155" t="s">
        <v>1928</v>
      </c>
      <c r="ET155" t="s">
        <v>888</v>
      </c>
      <c r="EU155" t="s">
        <v>1929</v>
      </c>
      <c r="EV155" t="s">
        <v>1930</v>
      </c>
      <c r="EW155" t="s">
        <v>1931</v>
      </c>
      <c r="EX155" t="s">
        <v>1932</v>
      </c>
    </row>
    <row r="156" spans="9:154" x14ac:dyDescent="0.25">
      <c r="I156">
        <v>1011</v>
      </c>
      <c r="J156">
        <v>0</v>
      </c>
      <c r="K156">
        <v>1</v>
      </c>
      <c r="L156" t="s">
        <v>101</v>
      </c>
      <c r="M156" t="s">
        <v>130</v>
      </c>
      <c r="P156" t="s">
        <v>188</v>
      </c>
      <c r="Q156">
        <v>88.85</v>
      </c>
      <c r="R156">
        <v>13.77</v>
      </c>
      <c r="V156" t="s">
        <v>132</v>
      </c>
      <c r="W156" t="s">
        <v>189</v>
      </c>
      <c r="X156">
        <v>43299.680555555555</v>
      </c>
      <c r="AB156">
        <v>43444.667361111111</v>
      </c>
      <c r="AC156" t="s">
        <v>86</v>
      </c>
      <c r="AD156" t="s">
        <v>651</v>
      </c>
      <c r="AE156" t="s">
        <v>652</v>
      </c>
      <c r="AF156" t="s">
        <v>653</v>
      </c>
      <c r="AG156" t="s">
        <v>654</v>
      </c>
      <c r="AH156" t="s">
        <v>655</v>
      </c>
      <c r="AI156" t="s">
        <v>656</v>
      </c>
      <c r="AJ156" t="s">
        <v>657</v>
      </c>
      <c r="AK156" t="s">
        <v>658</v>
      </c>
      <c r="AL156" t="s">
        <v>659</v>
      </c>
      <c r="AM156" t="s">
        <v>660</v>
      </c>
      <c r="AN156" t="s">
        <v>661</v>
      </c>
      <c r="AO156" t="s">
        <v>662</v>
      </c>
      <c r="AP156" t="s">
        <v>663</v>
      </c>
      <c r="AQ156" t="s">
        <v>664</v>
      </c>
      <c r="AR156" t="s">
        <v>665</v>
      </c>
      <c r="AS156" t="s">
        <v>672</v>
      </c>
      <c r="AT156" t="s">
        <v>667</v>
      </c>
      <c r="AU156" t="s">
        <v>160</v>
      </c>
      <c r="AV156" t="s">
        <v>670</v>
      </c>
      <c r="AW156" t="s">
        <v>148</v>
      </c>
      <c r="CY156">
        <v>4971</v>
      </c>
      <c r="CZ156" t="s">
        <v>1933</v>
      </c>
      <c r="DA156">
        <v>3</v>
      </c>
      <c r="DB156" t="s">
        <v>1903</v>
      </c>
      <c r="DC156" t="s">
        <v>1904</v>
      </c>
      <c r="DF156" t="s">
        <v>897</v>
      </c>
      <c r="DG156">
        <v>93.89</v>
      </c>
      <c r="DH156">
        <v>47.98</v>
      </c>
      <c r="DL156" t="s">
        <v>873</v>
      </c>
      <c r="DM156" t="s">
        <v>898</v>
      </c>
      <c r="DN156">
        <v>43315.366666666669</v>
      </c>
      <c r="DR156">
        <v>43381.697222222225</v>
      </c>
      <c r="DS156" t="s">
        <v>86</v>
      </c>
      <c r="DT156" t="s">
        <v>1905</v>
      </c>
      <c r="DU156" t="s">
        <v>1906</v>
      </c>
      <c r="DV156" t="s">
        <v>1907</v>
      </c>
      <c r="DW156" t="s">
        <v>1934</v>
      </c>
      <c r="DX156" t="s">
        <v>1909</v>
      </c>
      <c r="DY156" t="s">
        <v>1910</v>
      </c>
      <c r="DZ156" t="s">
        <v>1935</v>
      </c>
      <c r="EA156" t="s">
        <v>1936</v>
      </c>
      <c r="EB156" t="s">
        <v>1913</v>
      </c>
      <c r="EC156" t="s">
        <v>1914</v>
      </c>
      <c r="ED156" t="s">
        <v>1937</v>
      </c>
      <c r="EE156" t="s">
        <v>1938</v>
      </c>
      <c r="EF156" t="s">
        <v>1939</v>
      </c>
      <c r="EG156" t="s">
        <v>1918</v>
      </c>
      <c r="EH156" t="s">
        <v>1940</v>
      </c>
      <c r="EI156" t="s">
        <v>1941</v>
      </c>
      <c r="EJ156" t="s">
        <v>1942</v>
      </c>
      <c r="EK156" t="s">
        <v>1921</v>
      </c>
      <c r="EL156" t="s">
        <v>1943</v>
      </c>
      <c r="EM156" t="s">
        <v>1944</v>
      </c>
      <c r="EN156" t="s">
        <v>1945</v>
      </c>
      <c r="EO156" t="s">
        <v>1946</v>
      </c>
      <c r="EP156" t="s">
        <v>1947</v>
      </c>
      <c r="EQ156" t="s">
        <v>1948</v>
      </c>
      <c r="ER156" t="s">
        <v>1949</v>
      </c>
      <c r="ES156" t="s">
        <v>1950</v>
      </c>
      <c r="ET156" t="s">
        <v>1951</v>
      </c>
      <c r="EU156" t="s">
        <v>888</v>
      </c>
      <c r="EV156" t="s">
        <v>1929</v>
      </c>
      <c r="EW156" t="s">
        <v>1930</v>
      </c>
      <c r="EX156" t="s">
        <v>150</v>
      </c>
    </row>
    <row r="157" spans="9:154" x14ac:dyDescent="0.25">
      <c r="I157">
        <v>1001</v>
      </c>
      <c r="J157">
        <v>0</v>
      </c>
      <c r="K157">
        <v>1</v>
      </c>
      <c r="L157" t="s">
        <v>101</v>
      </c>
      <c r="M157" t="s">
        <v>130</v>
      </c>
      <c r="P157" t="s">
        <v>188</v>
      </c>
      <c r="Q157">
        <v>32.200000000000003</v>
      </c>
      <c r="R157">
        <v>42.03</v>
      </c>
      <c r="V157" t="s">
        <v>132</v>
      </c>
      <c r="W157" t="s">
        <v>189</v>
      </c>
      <c r="X157">
        <v>43299.680555555555</v>
      </c>
      <c r="AB157">
        <v>43444.667361111111</v>
      </c>
      <c r="AC157" t="s">
        <v>86</v>
      </c>
      <c r="AD157" t="s">
        <v>651</v>
      </c>
      <c r="AE157" t="s">
        <v>652</v>
      </c>
      <c r="AF157" t="s">
        <v>653</v>
      </c>
      <c r="AG157" t="s">
        <v>654</v>
      </c>
      <c r="AH157" t="s">
        <v>655</v>
      </c>
      <c r="AI157" t="s">
        <v>656</v>
      </c>
      <c r="AJ157" t="s">
        <v>657</v>
      </c>
      <c r="AK157" t="s">
        <v>658</v>
      </c>
      <c r="AL157" t="s">
        <v>659</v>
      </c>
      <c r="AM157" t="s">
        <v>660</v>
      </c>
      <c r="AN157" t="s">
        <v>661</v>
      </c>
      <c r="AO157" t="s">
        <v>662</v>
      </c>
      <c r="AP157" t="s">
        <v>663</v>
      </c>
      <c r="AQ157" t="s">
        <v>664</v>
      </c>
      <c r="AR157" t="s">
        <v>665</v>
      </c>
      <c r="AS157" t="s">
        <v>673</v>
      </c>
      <c r="AT157" t="s">
        <v>670</v>
      </c>
      <c r="AU157" t="s">
        <v>667</v>
      </c>
      <c r="AV157" t="s">
        <v>160</v>
      </c>
      <c r="AW157" t="s">
        <v>148</v>
      </c>
      <c r="CY157">
        <v>4973</v>
      </c>
      <c r="CZ157" t="s">
        <v>1952</v>
      </c>
      <c r="DA157">
        <v>3</v>
      </c>
      <c r="DB157" t="s">
        <v>1903</v>
      </c>
      <c r="DC157" t="s">
        <v>1904</v>
      </c>
      <c r="DF157" t="s">
        <v>897</v>
      </c>
      <c r="DG157">
        <v>55.33</v>
      </c>
      <c r="DH157">
        <v>58.15</v>
      </c>
      <c r="DL157" t="s">
        <v>873</v>
      </c>
      <c r="DM157" t="s">
        <v>898</v>
      </c>
      <c r="DN157">
        <v>43315.366666666669</v>
      </c>
      <c r="DR157">
        <v>43381.697222222225</v>
      </c>
      <c r="DS157" t="s">
        <v>86</v>
      </c>
      <c r="DT157" t="s">
        <v>1905</v>
      </c>
      <c r="DU157" t="s">
        <v>1906</v>
      </c>
      <c r="DV157" t="s">
        <v>1907</v>
      </c>
      <c r="DW157" t="s">
        <v>1934</v>
      </c>
      <c r="DX157" t="s">
        <v>1909</v>
      </c>
      <c r="DY157" t="s">
        <v>1953</v>
      </c>
      <c r="DZ157" t="s">
        <v>1911</v>
      </c>
      <c r="EA157" t="s">
        <v>1954</v>
      </c>
      <c r="EB157" t="s">
        <v>1913</v>
      </c>
      <c r="EC157" t="s">
        <v>1955</v>
      </c>
      <c r="ED157" t="s">
        <v>1915</v>
      </c>
      <c r="EE157" t="s">
        <v>1916</v>
      </c>
      <c r="EF157" t="s">
        <v>1956</v>
      </c>
      <c r="EG157" t="s">
        <v>1957</v>
      </c>
      <c r="EH157" t="s">
        <v>1919</v>
      </c>
      <c r="EI157" t="s">
        <v>1958</v>
      </c>
      <c r="EJ157" t="s">
        <v>1921</v>
      </c>
      <c r="EK157" t="s">
        <v>888</v>
      </c>
      <c r="EL157" t="s">
        <v>1959</v>
      </c>
      <c r="EM157" t="s">
        <v>1960</v>
      </c>
      <c r="EN157" t="s">
        <v>1961</v>
      </c>
      <c r="EO157" t="s">
        <v>1962</v>
      </c>
      <c r="EP157" t="s">
        <v>1963</v>
      </c>
      <c r="EQ157" t="s">
        <v>160</v>
      </c>
      <c r="ER157" t="s">
        <v>1929</v>
      </c>
      <c r="ES157" t="s">
        <v>1930</v>
      </c>
      <c r="ET157" t="s">
        <v>1964</v>
      </c>
      <c r="EU157" t="s">
        <v>1965</v>
      </c>
      <c r="EV157" t="s">
        <v>1966</v>
      </c>
      <c r="EW157" t="s">
        <v>1967</v>
      </c>
      <c r="EX157" t="s">
        <v>1968</v>
      </c>
    </row>
    <row r="158" spans="9:154" x14ac:dyDescent="0.25">
      <c r="I158">
        <v>955</v>
      </c>
      <c r="J158">
        <v>0</v>
      </c>
      <c r="K158">
        <v>1</v>
      </c>
      <c r="L158" t="s">
        <v>101</v>
      </c>
      <c r="M158" t="s">
        <v>130</v>
      </c>
      <c r="P158" t="s">
        <v>131</v>
      </c>
      <c r="Q158">
        <v>23.42</v>
      </c>
      <c r="R158">
        <v>58.81</v>
      </c>
      <c r="V158" t="s">
        <v>132</v>
      </c>
      <c r="W158" t="s">
        <v>133</v>
      </c>
      <c r="X158">
        <v>43299.665277777778</v>
      </c>
      <c r="AB158">
        <v>43444.667361111111</v>
      </c>
      <c r="AC158" t="s">
        <v>86</v>
      </c>
      <c r="AD158" t="s">
        <v>651</v>
      </c>
      <c r="AE158" t="s">
        <v>652</v>
      </c>
      <c r="AF158" t="s">
        <v>653</v>
      </c>
      <c r="AG158" t="s">
        <v>654</v>
      </c>
      <c r="AH158" t="s">
        <v>655</v>
      </c>
      <c r="AI158" t="s">
        <v>656</v>
      </c>
      <c r="AJ158" t="s">
        <v>657</v>
      </c>
      <c r="AK158" t="s">
        <v>658</v>
      </c>
      <c r="AL158" t="s">
        <v>659</v>
      </c>
      <c r="AM158" t="s">
        <v>660</v>
      </c>
      <c r="AN158" t="s">
        <v>661</v>
      </c>
      <c r="AO158" t="s">
        <v>662</v>
      </c>
      <c r="AP158" t="s">
        <v>663</v>
      </c>
      <c r="AQ158" t="s">
        <v>674</v>
      </c>
      <c r="AR158" t="s">
        <v>665</v>
      </c>
      <c r="AS158" t="s">
        <v>675</v>
      </c>
      <c r="AT158" t="s">
        <v>667</v>
      </c>
      <c r="AU158" t="s">
        <v>160</v>
      </c>
      <c r="AV158" t="s">
        <v>159</v>
      </c>
      <c r="AW158" t="s">
        <v>248</v>
      </c>
      <c r="CY158">
        <v>4972</v>
      </c>
      <c r="CZ158" t="s">
        <v>1969</v>
      </c>
      <c r="DA158">
        <v>3</v>
      </c>
      <c r="DB158" t="s">
        <v>1903</v>
      </c>
      <c r="DC158" t="s">
        <v>998</v>
      </c>
      <c r="DF158" t="s">
        <v>897</v>
      </c>
      <c r="DG158">
        <v>54.36</v>
      </c>
      <c r="DH158">
        <v>56.55</v>
      </c>
      <c r="DL158" t="s">
        <v>873</v>
      </c>
      <c r="DM158" t="s">
        <v>898</v>
      </c>
      <c r="DN158">
        <v>43315.366666666669</v>
      </c>
      <c r="DR158">
        <v>43437.369444444441</v>
      </c>
      <c r="DS158" t="s">
        <v>86</v>
      </c>
      <c r="DT158" t="s">
        <v>1905</v>
      </c>
      <c r="DU158" t="s">
        <v>1970</v>
      </c>
      <c r="DV158" t="s">
        <v>1971</v>
      </c>
      <c r="DW158" t="s">
        <v>1908</v>
      </c>
      <c r="DX158" t="s">
        <v>1909</v>
      </c>
      <c r="DY158" t="s">
        <v>1910</v>
      </c>
      <c r="DZ158" t="s">
        <v>1911</v>
      </c>
      <c r="EA158" t="s">
        <v>1954</v>
      </c>
      <c r="EB158" t="s">
        <v>1913</v>
      </c>
      <c r="EC158" t="s">
        <v>1914</v>
      </c>
      <c r="ED158" t="s">
        <v>1915</v>
      </c>
      <c r="EE158" t="s">
        <v>1916</v>
      </c>
      <c r="EF158" t="s">
        <v>1972</v>
      </c>
      <c r="EG158" t="s">
        <v>1918</v>
      </c>
      <c r="EH158" t="s">
        <v>1940</v>
      </c>
      <c r="EI158" t="s">
        <v>1973</v>
      </c>
      <c r="EJ158" t="s">
        <v>1921</v>
      </c>
      <c r="EK158" t="s">
        <v>1974</v>
      </c>
      <c r="EL158" t="s">
        <v>1975</v>
      </c>
      <c r="EM158" t="s">
        <v>1976</v>
      </c>
      <c r="EN158" t="s">
        <v>1977</v>
      </c>
      <c r="EO158" t="s">
        <v>146</v>
      </c>
      <c r="EP158" t="s">
        <v>1978</v>
      </c>
      <c r="EQ158" t="s">
        <v>1979</v>
      </c>
      <c r="ER158" t="s">
        <v>1980</v>
      </c>
      <c r="ES158" t="s">
        <v>1981</v>
      </c>
      <c r="ET158" t="s">
        <v>888</v>
      </c>
      <c r="EU158" t="s">
        <v>1982</v>
      </c>
      <c r="EV158" t="s">
        <v>1982</v>
      </c>
      <c r="EW158" t="s">
        <v>1929</v>
      </c>
      <c r="EX158" t="s">
        <v>1930</v>
      </c>
    </row>
    <row r="159" spans="9:154" x14ac:dyDescent="0.25">
      <c r="I159">
        <v>950</v>
      </c>
      <c r="J159">
        <v>0</v>
      </c>
      <c r="K159">
        <v>1</v>
      </c>
      <c r="L159" t="s">
        <v>101</v>
      </c>
      <c r="M159" t="s">
        <v>130</v>
      </c>
      <c r="P159" t="s">
        <v>131</v>
      </c>
      <c r="Q159">
        <v>44.34</v>
      </c>
      <c r="R159">
        <v>81.84</v>
      </c>
      <c r="V159" t="s">
        <v>132</v>
      </c>
      <c r="W159" t="s">
        <v>133</v>
      </c>
      <c r="X159">
        <v>43299.665277777778</v>
      </c>
      <c r="AB159">
        <v>43444.667361111111</v>
      </c>
      <c r="AC159" t="s">
        <v>86</v>
      </c>
      <c r="AD159" t="s">
        <v>651</v>
      </c>
      <c r="AE159" t="s">
        <v>652</v>
      </c>
      <c r="AF159" t="s">
        <v>653</v>
      </c>
      <c r="AG159" t="s">
        <v>654</v>
      </c>
      <c r="AH159" t="s">
        <v>655</v>
      </c>
      <c r="AI159" t="s">
        <v>656</v>
      </c>
      <c r="AJ159" t="s">
        <v>657</v>
      </c>
      <c r="AK159" t="s">
        <v>677</v>
      </c>
      <c r="AL159" t="s">
        <v>659</v>
      </c>
      <c r="AM159" t="s">
        <v>660</v>
      </c>
      <c r="AN159" t="s">
        <v>661</v>
      </c>
      <c r="AO159" t="s">
        <v>662</v>
      </c>
      <c r="AP159" t="s">
        <v>663</v>
      </c>
      <c r="AQ159" t="s">
        <v>678</v>
      </c>
      <c r="AR159" t="s">
        <v>665</v>
      </c>
      <c r="AS159" t="s">
        <v>679</v>
      </c>
      <c r="AT159" t="s">
        <v>667</v>
      </c>
      <c r="AU159" t="s">
        <v>680</v>
      </c>
      <c r="AV159" t="s">
        <v>681</v>
      </c>
      <c r="AW159" t="s">
        <v>160</v>
      </c>
      <c r="CY159">
        <v>5025</v>
      </c>
      <c r="CZ159" t="s">
        <v>1983</v>
      </c>
      <c r="DA159">
        <v>1</v>
      </c>
      <c r="DB159" t="s">
        <v>107</v>
      </c>
      <c r="DC159" t="s">
        <v>99</v>
      </c>
      <c r="DF159" t="s">
        <v>897</v>
      </c>
      <c r="DG159">
        <v>69.05</v>
      </c>
      <c r="DH159">
        <v>68.989999999999995</v>
      </c>
      <c r="DL159" t="s">
        <v>873</v>
      </c>
      <c r="DM159" t="s">
        <v>898</v>
      </c>
      <c r="DN159">
        <v>43315.367361111108</v>
      </c>
      <c r="DR159">
        <v>43437.584722222222</v>
      </c>
      <c r="DS159" t="s">
        <v>86</v>
      </c>
      <c r="DT159" t="s">
        <v>1905</v>
      </c>
      <c r="DU159" t="s">
        <v>1906</v>
      </c>
      <c r="DV159" t="s">
        <v>1907</v>
      </c>
      <c r="DW159" t="s">
        <v>1934</v>
      </c>
      <c r="DX159" t="s">
        <v>1909</v>
      </c>
      <c r="DY159" t="s">
        <v>1910</v>
      </c>
      <c r="DZ159" t="s">
        <v>1911</v>
      </c>
      <c r="EA159" t="s">
        <v>1984</v>
      </c>
      <c r="EB159" t="s">
        <v>1913</v>
      </c>
      <c r="EC159" t="s">
        <v>1914</v>
      </c>
      <c r="ED159" t="s">
        <v>1985</v>
      </c>
      <c r="EE159" t="s">
        <v>1986</v>
      </c>
      <c r="EF159" t="s">
        <v>1956</v>
      </c>
      <c r="EG159" t="s">
        <v>1957</v>
      </c>
      <c r="EH159" t="s">
        <v>1919</v>
      </c>
      <c r="EI159" t="s">
        <v>1987</v>
      </c>
      <c r="EJ159" t="s">
        <v>1988</v>
      </c>
      <c r="EK159" t="s">
        <v>1989</v>
      </c>
      <c r="EL159" t="s">
        <v>160</v>
      </c>
      <c r="EM159" t="s">
        <v>888</v>
      </c>
      <c r="EN159" t="s">
        <v>250</v>
      </c>
      <c r="EO159" t="s">
        <v>1990</v>
      </c>
      <c r="EP159" t="s">
        <v>163</v>
      </c>
      <c r="EQ159" t="s">
        <v>1991</v>
      </c>
      <c r="ER159" t="s">
        <v>150</v>
      </c>
      <c r="ES159" t="s">
        <v>151</v>
      </c>
      <c r="ET159" t="s">
        <v>1006</v>
      </c>
      <c r="EU159" t="s">
        <v>1992</v>
      </c>
      <c r="EV159" t="s">
        <v>1993</v>
      </c>
      <c r="EW159" t="s">
        <v>1994</v>
      </c>
      <c r="EX159" t="s">
        <v>1995</v>
      </c>
    </row>
    <row r="160" spans="9:154" x14ac:dyDescent="0.25">
      <c r="I160">
        <v>969</v>
      </c>
      <c r="J160">
        <v>0</v>
      </c>
      <c r="K160">
        <v>1</v>
      </c>
      <c r="L160" t="s">
        <v>101</v>
      </c>
      <c r="M160" t="s">
        <v>130</v>
      </c>
      <c r="P160" t="s">
        <v>131</v>
      </c>
      <c r="Q160">
        <v>33.9</v>
      </c>
      <c r="R160">
        <v>69.87</v>
      </c>
      <c r="V160" t="s">
        <v>132</v>
      </c>
      <c r="W160" t="s">
        <v>133</v>
      </c>
      <c r="X160">
        <v>43299.665972222225</v>
      </c>
      <c r="AB160">
        <v>43444.667361111111</v>
      </c>
      <c r="AC160" t="s">
        <v>86</v>
      </c>
      <c r="AD160" t="s">
        <v>651</v>
      </c>
      <c r="AE160" t="s">
        <v>652</v>
      </c>
      <c r="AF160" t="s">
        <v>653</v>
      </c>
      <c r="AG160" t="s">
        <v>654</v>
      </c>
      <c r="AH160" t="s">
        <v>655</v>
      </c>
      <c r="AI160" t="s">
        <v>656</v>
      </c>
      <c r="AJ160" t="s">
        <v>657</v>
      </c>
      <c r="AK160" t="s">
        <v>658</v>
      </c>
      <c r="AL160" t="s">
        <v>659</v>
      </c>
      <c r="AM160" t="s">
        <v>660</v>
      </c>
      <c r="AN160" t="s">
        <v>661</v>
      </c>
      <c r="AO160" t="s">
        <v>662</v>
      </c>
      <c r="AP160" t="s">
        <v>663</v>
      </c>
      <c r="AQ160" t="s">
        <v>664</v>
      </c>
      <c r="AR160" t="s">
        <v>665</v>
      </c>
      <c r="AS160" t="s">
        <v>683</v>
      </c>
      <c r="AT160" t="s">
        <v>667</v>
      </c>
      <c r="AU160" t="s">
        <v>160</v>
      </c>
      <c r="AV160" t="s">
        <v>159</v>
      </c>
      <c r="AW160" t="s">
        <v>670</v>
      </c>
      <c r="CY160">
        <v>4828</v>
      </c>
      <c r="CZ160" t="s">
        <v>1996</v>
      </c>
      <c r="DA160">
        <v>3</v>
      </c>
      <c r="DB160" t="s">
        <v>107</v>
      </c>
      <c r="DC160" t="s">
        <v>99</v>
      </c>
      <c r="DF160" t="s">
        <v>936</v>
      </c>
      <c r="DG160">
        <v>31.33</v>
      </c>
      <c r="DH160">
        <v>85.12</v>
      </c>
      <c r="DL160" t="s">
        <v>873</v>
      </c>
      <c r="DM160" t="s">
        <v>937</v>
      </c>
      <c r="DN160">
        <v>43291.618750000001</v>
      </c>
      <c r="DO160">
        <v>43395.560416666667</v>
      </c>
      <c r="DP160">
        <v>43396.448611111111</v>
      </c>
      <c r="DR160">
        <v>43396.448611111111</v>
      </c>
      <c r="DS160" t="s">
        <v>86</v>
      </c>
      <c r="DT160" t="s">
        <v>1997</v>
      </c>
      <c r="DU160" t="s">
        <v>1998</v>
      </c>
      <c r="DV160" t="s">
        <v>1999</v>
      </c>
      <c r="DW160" t="s">
        <v>2000</v>
      </c>
      <c r="DX160" t="s">
        <v>2001</v>
      </c>
      <c r="DY160" t="s">
        <v>2002</v>
      </c>
      <c r="DZ160" t="s">
        <v>2003</v>
      </c>
      <c r="EA160" t="s">
        <v>2004</v>
      </c>
      <c r="EB160" t="s">
        <v>2005</v>
      </c>
      <c r="EC160" t="s">
        <v>2006</v>
      </c>
      <c r="ED160" t="s">
        <v>2007</v>
      </c>
      <c r="EE160" t="s">
        <v>2008</v>
      </c>
      <c r="EF160" t="s">
        <v>2009</v>
      </c>
      <c r="EG160" t="s">
        <v>2010</v>
      </c>
      <c r="EH160" t="s">
        <v>2011</v>
      </c>
      <c r="EI160" t="s">
        <v>2012</v>
      </c>
      <c r="EJ160" t="s">
        <v>2013</v>
      </c>
      <c r="EK160" t="s">
        <v>2014</v>
      </c>
      <c r="EL160" t="s">
        <v>2015</v>
      </c>
      <c r="EM160" t="s">
        <v>435</v>
      </c>
      <c r="EN160" t="s">
        <v>2016</v>
      </c>
      <c r="EO160" t="s">
        <v>888</v>
      </c>
      <c r="EP160" t="s">
        <v>430</v>
      </c>
      <c r="EQ160" t="s">
        <v>150</v>
      </c>
      <c r="ER160" t="s">
        <v>2017</v>
      </c>
      <c r="ES160" t="s">
        <v>944</v>
      </c>
      <c r="ET160" t="s">
        <v>946</v>
      </c>
      <c r="EU160" t="s">
        <v>2018</v>
      </c>
      <c r="EV160" t="s">
        <v>2019</v>
      </c>
      <c r="EW160" t="s">
        <v>2020</v>
      </c>
      <c r="EX160" t="s">
        <v>2021</v>
      </c>
    </row>
    <row r="161" spans="9:154" x14ac:dyDescent="0.25">
      <c r="I161">
        <v>960</v>
      </c>
      <c r="J161">
        <v>0</v>
      </c>
      <c r="K161">
        <v>1</v>
      </c>
      <c r="L161" t="s">
        <v>101</v>
      </c>
      <c r="M161" t="s">
        <v>130</v>
      </c>
      <c r="P161" t="s">
        <v>131</v>
      </c>
      <c r="Q161">
        <v>51</v>
      </c>
      <c r="R161">
        <v>70.900000000000006</v>
      </c>
      <c r="V161" t="s">
        <v>132</v>
      </c>
      <c r="W161" t="s">
        <v>133</v>
      </c>
      <c r="X161">
        <v>43299.665972222225</v>
      </c>
      <c r="AB161">
        <v>43444.667361111111</v>
      </c>
      <c r="AC161" t="s">
        <v>86</v>
      </c>
      <c r="AD161" t="s">
        <v>651</v>
      </c>
      <c r="AE161" t="s">
        <v>652</v>
      </c>
      <c r="AF161" t="s">
        <v>653</v>
      </c>
      <c r="AG161" t="s">
        <v>654</v>
      </c>
      <c r="AH161" t="s">
        <v>655</v>
      </c>
      <c r="AI161" t="s">
        <v>656</v>
      </c>
      <c r="AJ161" t="s">
        <v>657</v>
      </c>
      <c r="AK161" t="s">
        <v>658</v>
      </c>
      <c r="AL161" t="s">
        <v>659</v>
      </c>
      <c r="AM161" t="s">
        <v>660</v>
      </c>
      <c r="AN161" t="s">
        <v>661</v>
      </c>
      <c r="AO161" t="s">
        <v>662</v>
      </c>
      <c r="AP161" t="s">
        <v>663</v>
      </c>
      <c r="AQ161" t="s">
        <v>664</v>
      </c>
      <c r="AR161" t="s">
        <v>665</v>
      </c>
      <c r="AS161" t="s">
        <v>684</v>
      </c>
      <c r="AT161" t="s">
        <v>667</v>
      </c>
      <c r="AU161" t="s">
        <v>160</v>
      </c>
      <c r="AV161" t="s">
        <v>670</v>
      </c>
      <c r="AW161" t="s">
        <v>148</v>
      </c>
      <c r="CY161">
        <v>4854</v>
      </c>
      <c r="CZ161" t="s">
        <v>2022</v>
      </c>
      <c r="DA161">
        <v>3</v>
      </c>
      <c r="DB161" t="s">
        <v>107</v>
      </c>
      <c r="DC161" t="s">
        <v>99</v>
      </c>
      <c r="DF161" t="s">
        <v>936</v>
      </c>
      <c r="DG161">
        <v>38.65</v>
      </c>
      <c r="DH161">
        <v>83.1</v>
      </c>
      <c r="DL161" t="s">
        <v>873</v>
      </c>
      <c r="DM161" t="s">
        <v>937</v>
      </c>
      <c r="DN161">
        <v>43291.618750000001</v>
      </c>
      <c r="DO161">
        <v>43395.414583333331</v>
      </c>
      <c r="DP161">
        <v>43396.449305555558</v>
      </c>
      <c r="DR161">
        <v>43396.449305555558</v>
      </c>
      <c r="DS161" t="s">
        <v>86</v>
      </c>
      <c r="DT161" t="s">
        <v>1997</v>
      </c>
      <c r="DU161" t="s">
        <v>1998</v>
      </c>
      <c r="DV161" t="s">
        <v>1999</v>
      </c>
      <c r="DW161" t="s">
        <v>2000</v>
      </c>
      <c r="DX161" t="s">
        <v>2001</v>
      </c>
      <c r="DY161" t="s">
        <v>2002</v>
      </c>
      <c r="DZ161" t="s">
        <v>2003</v>
      </c>
      <c r="EA161" t="s">
        <v>2004</v>
      </c>
      <c r="EB161" t="s">
        <v>2005</v>
      </c>
      <c r="EC161" t="s">
        <v>2006</v>
      </c>
      <c r="ED161" t="s">
        <v>2007</v>
      </c>
      <c r="EE161" t="s">
        <v>2008</v>
      </c>
      <c r="EF161" t="s">
        <v>2009</v>
      </c>
      <c r="EG161" t="s">
        <v>2010</v>
      </c>
      <c r="EH161" t="s">
        <v>2011</v>
      </c>
      <c r="EI161" t="s">
        <v>2023</v>
      </c>
      <c r="EJ161" t="s">
        <v>2024</v>
      </c>
      <c r="EK161" t="s">
        <v>2025</v>
      </c>
      <c r="EL161" t="s">
        <v>2026</v>
      </c>
      <c r="EM161" t="s">
        <v>435</v>
      </c>
      <c r="EN161" t="s">
        <v>888</v>
      </c>
      <c r="EO161" t="s">
        <v>430</v>
      </c>
      <c r="EP161" t="s">
        <v>150</v>
      </c>
      <c r="EQ161" t="s">
        <v>2027</v>
      </c>
      <c r="ER161" t="s">
        <v>2028</v>
      </c>
      <c r="ES161" t="s">
        <v>2029</v>
      </c>
      <c r="ET161" t="s">
        <v>2030</v>
      </c>
      <c r="EU161" t="s">
        <v>2031</v>
      </c>
      <c r="EV161" t="s">
        <v>944</v>
      </c>
      <c r="EW161" t="s">
        <v>946</v>
      </c>
      <c r="EX161" t="s">
        <v>430</v>
      </c>
    </row>
    <row r="162" spans="9:154" x14ac:dyDescent="0.25">
      <c r="I162">
        <v>987</v>
      </c>
      <c r="J162">
        <v>0</v>
      </c>
      <c r="K162">
        <v>1</v>
      </c>
      <c r="L162" t="s">
        <v>101</v>
      </c>
      <c r="M162" t="s">
        <v>130</v>
      </c>
      <c r="P162" t="s">
        <v>131</v>
      </c>
      <c r="Q162">
        <v>13.23</v>
      </c>
      <c r="R162">
        <v>64.64</v>
      </c>
      <c r="V162" t="s">
        <v>132</v>
      </c>
      <c r="W162" t="s">
        <v>133</v>
      </c>
      <c r="X162">
        <v>43299.665972222225</v>
      </c>
      <c r="AB162">
        <v>43444.667361111111</v>
      </c>
      <c r="AC162" t="s">
        <v>86</v>
      </c>
      <c r="AD162" t="s">
        <v>651</v>
      </c>
      <c r="AE162" t="s">
        <v>652</v>
      </c>
      <c r="AF162" t="s">
        <v>653</v>
      </c>
      <c r="AG162" t="s">
        <v>654</v>
      </c>
      <c r="AH162" t="s">
        <v>655</v>
      </c>
      <c r="AI162" t="s">
        <v>656</v>
      </c>
      <c r="AJ162" t="s">
        <v>657</v>
      </c>
      <c r="AK162" t="s">
        <v>658</v>
      </c>
      <c r="AL162" t="s">
        <v>659</v>
      </c>
      <c r="AM162" t="s">
        <v>660</v>
      </c>
      <c r="AN162" t="s">
        <v>661</v>
      </c>
      <c r="AO162" t="s">
        <v>662</v>
      </c>
      <c r="AP162" t="s">
        <v>663</v>
      </c>
      <c r="AQ162" t="s">
        <v>664</v>
      </c>
      <c r="AR162" t="s">
        <v>665</v>
      </c>
      <c r="AS162" t="s">
        <v>685</v>
      </c>
      <c r="AT162" t="s">
        <v>667</v>
      </c>
      <c r="AU162" t="s">
        <v>670</v>
      </c>
      <c r="AV162" t="s">
        <v>160</v>
      </c>
      <c r="AW162" t="s">
        <v>148</v>
      </c>
      <c r="CY162">
        <v>4825</v>
      </c>
      <c r="CZ162" t="s">
        <v>2032</v>
      </c>
      <c r="DA162">
        <v>3</v>
      </c>
      <c r="DB162" t="s">
        <v>107</v>
      </c>
      <c r="DC162" t="s">
        <v>99</v>
      </c>
      <c r="DF162" t="s">
        <v>936</v>
      </c>
      <c r="DG162">
        <v>38.86</v>
      </c>
      <c r="DH162">
        <v>70.180000000000007</v>
      </c>
      <c r="DL162" t="s">
        <v>873</v>
      </c>
      <c r="DM162" t="s">
        <v>937</v>
      </c>
      <c r="DN162">
        <v>43291.618750000001</v>
      </c>
      <c r="DO162">
        <v>43390.490277777775</v>
      </c>
      <c r="DP162">
        <v>43392.365972222222</v>
      </c>
      <c r="DR162">
        <v>43392.365972222222</v>
      </c>
      <c r="DS162" t="s">
        <v>86</v>
      </c>
      <c r="DT162" t="s">
        <v>1997</v>
      </c>
      <c r="DU162" t="s">
        <v>1998</v>
      </c>
      <c r="DV162" t="s">
        <v>1999</v>
      </c>
      <c r="DW162" t="s">
        <v>2000</v>
      </c>
      <c r="DX162" t="s">
        <v>2001</v>
      </c>
      <c r="DY162" t="s">
        <v>2002</v>
      </c>
      <c r="DZ162" t="s">
        <v>2003</v>
      </c>
      <c r="EA162" t="s">
        <v>2004</v>
      </c>
      <c r="EB162" t="s">
        <v>2005</v>
      </c>
      <c r="EC162" t="s">
        <v>2006</v>
      </c>
      <c r="ED162" t="s">
        <v>2033</v>
      </c>
      <c r="EE162" t="s">
        <v>2008</v>
      </c>
      <c r="EF162" t="s">
        <v>2034</v>
      </c>
      <c r="EG162" t="s">
        <v>2010</v>
      </c>
      <c r="EH162" t="s">
        <v>2011</v>
      </c>
      <c r="EI162" t="s">
        <v>2035</v>
      </c>
      <c r="EJ162" t="s">
        <v>962</v>
      </c>
      <c r="EK162" t="s">
        <v>435</v>
      </c>
      <c r="EL162" t="s">
        <v>2036</v>
      </c>
      <c r="EM162" t="s">
        <v>888</v>
      </c>
      <c r="EN162" t="s">
        <v>430</v>
      </c>
      <c r="EO162" t="s">
        <v>150</v>
      </c>
      <c r="EP162" t="s">
        <v>2037</v>
      </c>
      <c r="EQ162" t="s">
        <v>2038</v>
      </c>
      <c r="ER162" t="s">
        <v>2039</v>
      </c>
      <c r="ES162" t="s">
        <v>944</v>
      </c>
      <c r="ET162" t="s">
        <v>1065</v>
      </c>
      <c r="EU162" t="s">
        <v>430</v>
      </c>
    </row>
    <row r="163" spans="9:154" x14ac:dyDescent="0.25">
      <c r="I163">
        <v>1012</v>
      </c>
      <c r="J163">
        <v>0</v>
      </c>
      <c r="K163">
        <v>1</v>
      </c>
      <c r="L163" t="s">
        <v>101</v>
      </c>
      <c r="M163" t="s">
        <v>130</v>
      </c>
      <c r="P163" t="s">
        <v>188</v>
      </c>
      <c r="Q163">
        <v>51.71</v>
      </c>
      <c r="R163">
        <v>29.71</v>
      </c>
      <c r="V163" t="s">
        <v>132</v>
      </c>
      <c r="W163" t="s">
        <v>189</v>
      </c>
      <c r="X163">
        <v>43299.680555555555</v>
      </c>
      <c r="AB163">
        <v>43444.667361111111</v>
      </c>
      <c r="AC163" t="s">
        <v>86</v>
      </c>
      <c r="AD163" t="s">
        <v>651</v>
      </c>
      <c r="AE163" t="s">
        <v>652</v>
      </c>
      <c r="AF163" t="s">
        <v>653</v>
      </c>
      <c r="AG163" t="s">
        <v>654</v>
      </c>
      <c r="AH163" t="s">
        <v>655</v>
      </c>
      <c r="AI163" t="s">
        <v>656</v>
      </c>
      <c r="AJ163" t="s">
        <v>657</v>
      </c>
      <c r="AK163" t="s">
        <v>658</v>
      </c>
      <c r="AL163" t="s">
        <v>659</v>
      </c>
      <c r="AM163" t="s">
        <v>660</v>
      </c>
      <c r="AN163" t="s">
        <v>661</v>
      </c>
      <c r="AO163" t="s">
        <v>662</v>
      </c>
      <c r="AP163" t="s">
        <v>663</v>
      </c>
      <c r="AQ163" t="s">
        <v>664</v>
      </c>
      <c r="AR163" t="s">
        <v>665</v>
      </c>
      <c r="AS163" t="s">
        <v>686</v>
      </c>
      <c r="AT163" t="s">
        <v>670</v>
      </c>
      <c r="AU163" t="s">
        <v>160</v>
      </c>
      <c r="AV163" t="s">
        <v>667</v>
      </c>
      <c r="AW163" t="s">
        <v>148</v>
      </c>
      <c r="CY163">
        <v>4829</v>
      </c>
      <c r="CZ163" t="s">
        <v>2040</v>
      </c>
      <c r="DA163">
        <v>3</v>
      </c>
      <c r="DB163" t="s">
        <v>107</v>
      </c>
      <c r="DC163" t="s">
        <v>99</v>
      </c>
      <c r="DF163" t="s">
        <v>936</v>
      </c>
      <c r="DG163">
        <v>38.44</v>
      </c>
      <c r="DH163">
        <v>85.3</v>
      </c>
      <c r="DL163" t="s">
        <v>873</v>
      </c>
      <c r="DM163" t="s">
        <v>937</v>
      </c>
      <c r="DN163">
        <v>43291.618750000001</v>
      </c>
      <c r="DO163">
        <v>43395.415277777778</v>
      </c>
      <c r="DP163">
        <v>43396.449305555558</v>
      </c>
      <c r="DR163">
        <v>43396.449305555558</v>
      </c>
      <c r="DS163" t="s">
        <v>86</v>
      </c>
      <c r="DT163" t="s">
        <v>1997</v>
      </c>
      <c r="DU163" t="s">
        <v>1998</v>
      </c>
      <c r="DV163" t="s">
        <v>1999</v>
      </c>
      <c r="DW163" t="s">
        <v>2000</v>
      </c>
      <c r="DX163" t="s">
        <v>2001</v>
      </c>
      <c r="DY163" t="s">
        <v>2002</v>
      </c>
      <c r="DZ163" t="s">
        <v>2003</v>
      </c>
      <c r="EA163" t="s">
        <v>2004</v>
      </c>
      <c r="EB163" t="s">
        <v>2005</v>
      </c>
      <c r="EC163" t="s">
        <v>2006</v>
      </c>
      <c r="ED163" t="s">
        <v>2033</v>
      </c>
      <c r="EE163" t="s">
        <v>2008</v>
      </c>
      <c r="EF163" t="s">
        <v>2009</v>
      </c>
      <c r="EG163" t="s">
        <v>2010</v>
      </c>
      <c r="EH163" t="s">
        <v>2011</v>
      </c>
      <c r="EI163" t="s">
        <v>2041</v>
      </c>
      <c r="EJ163" t="s">
        <v>2042</v>
      </c>
      <c r="EK163" t="s">
        <v>2043</v>
      </c>
      <c r="EL163" t="s">
        <v>435</v>
      </c>
      <c r="EM163" t="s">
        <v>888</v>
      </c>
      <c r="EN163" t="s">
        <v>430</v>
      </c>
      <c r="EO163" t="s">
        <v>150</v>
      </c>
      <c r="EP163" t="s">
        <v>2044</v>
      </c>
      <c r="EQ163" t="s">
        <v>2045</v>
      </c>
      <c r="ER163" t="s">
        <v>2046</v>
      </c>
      <c r="ES163" t="s">
        <v>2047</v>
      </c>
      <c r="ET163" t="s">
        <v>2048</v>
      </c>
      <c r="EU163" t="s">
        <v>944</v>
      </c>
      <c r="EV163" t="s">
        <v>946</v>
      </c>
      <c r="EW163" t="s">
        <v>430</v>
      </c>
    </row>
    <row r="164" spans="9:154" x14ac:dyDescent="0.25">
      <c r="I164">
        <v>1020</v>
      </c>
      <c r="J164">
        <v>0</v>
      </c>
      <c r="K164">
        <v>1</v>
      </c>
      <c r="L164" t="s">
        <v>107</v>
      </c>
      <c r="M164" t="s">
        <v>130</v>
      </c>
      <c r="P164" t="s">
        <v>188</v>
      </c>
      <c r="Q164">
        <v>28.24</v>
      </c>
      <c r="R164">
        <v>55.02</v>
      </c>
      <c r="V164" t="s">
        <v>132</v>
      </c>
      <c r="W164" t="s">
        <v>189</v>
      </c>
      <c r="X164">
        <v>43299.681250000001</v>
      </c>
      <c r="AB164">
        <v>43444.668055555558</v>
      </c>
      <c r="AC164" t="s">
        <v>86</v>
      </c>
      <c r="AD164" t="s">
        <v>651</v>
      </c>
      <c r="AE164" t="s">
        <v>652</v>
      </c>
      <c r="AF164" t="s">
        <v>653</v>
      </c>
      <c r="AG164" t="s">
        <v>654</v>
      </c>
      <c r="AH164" t="s">
        <v>655</v>
      </c>
      <c r="AI164" t="s">
        <v>656</v>
      </c>
      <c r="AJ164" t="s">
        <v>657</v>
      </c>
      <c r="AK164" t="s">
        <v>677</v>
      </c>
      <c r="AL164" t="s">
        <v>659</v>
      </c>
      <c r="AM164" t="s">
        <v>660</v>
      </c>
      <c r="AN164" t="s">
        <v>661</v>
      </c>
      <c r="AO164" t="s">
        <v>687</v>
      </c>
      <c r="AP164" t="s">
        <v>688</v>
      </c>
      <c r="AQ164" t="s">
        <v>678</v>
      </c>
      <c r="AR164" t="s">
        <v>665</v>
      </c>
      <c r="AS164" t="s">
        <v>689</v>
      </c>
      <c r="AT164" t="s">
        <v>690</v>
      </c>
      <c r="AU164" t="s">
        <v>691</v>
      </c>
      <c r="AV164" t="s">
        <v>173</v>
      </c>
      <c r="AW164" t="s">
        <v>160</v>
      </c>
      <c r="CY164">
        <v>4830</v>
      </c>
      <c r="CZ164" t="s">
        <v>2049</v>
      </c>
      <c r="DA164">
        <v>3</v>
      </c>
      <c r="DB164" t="s">
        <v>107</v>
      </c>
      <c r="DC164" t="s">
        <v>99</v>
      </c>
      <c r="DF164" t="s">
        <v>936</v>
      </c>
      <c r="DG164">
        <v>30.15</v>
      </c>
      <c r="DH164">
        <v>82.92</v>
      </c>
      <c r="DL164" t="s">
        <v>873</v>
      </c>
      <c r="DM164" t="s">
        <v>937</v>
      </c>
      <c r="DN164">
        <v>43291.618750000001</v>
      </c>
      <c r="DO164">
        <v>43395.563888888886</v>
      </c>
      <c r="DP164">
        <v>43398.343055555553</v>
      </c>
      <c r="DR164">
        <v>43398.343055555553</v>
      </c>
      <c r="DS164" t="s">
        <v>86</v>
      </c>
      <c r="DT164" t="s">
        <v>1997</v>
      </c>
      <c r="DU164" t="s">
        <v>1998</v>
      </c>
      <c r="DV164" t="s">
        <v>1999</v>
      </c>
      <c r="DW164" t="s">
        <v>2000</v>
      </c>
      <c r="DX164" t="s">
        <v>2001</v>
      </c>
      <c r="DY164" t="s">
        <v>2002</v>
      </c>
      <c r="DZ164" t="s">
        <v>2003</v>
      </c>
      <c r="EA164" t="s">
        <v>2004</v>
      </c>
      <c r="EB164" t="s">
        <v>2005</v>
      </c>
      <c r="EC164" t="s">
        <v>2006</v>
      </c>
      <c r="ED164" t="s">
        <v>2050</v>
      </c>
      <c r="EE164" t="s">
        <v>2008</v>
      </c>
      <c r="EF164" t="s">
        <v>2034</v>
      </c>
      <c r="EG164" t="s">
        <v>2010</v>
      </c>
      <c r="EH164" t="s">
        <v>2051</v>
      </c>
      <c r="EI164" t="s">
        <v>2052</v>
      </c>
      <c r="EJ164" t="s">
        <v>2053</v>
      </c>
      <c r="EK164" t="s">
        <v>2054</v>
      </c>
      <c r="EL164" t="s">
        <v>2055</v>
      </c>
      <c r="EM164" t="s">
        <v>2056</v>
      </c>
      <c r="EN164" t="s">
        <v>2057</v>
      </c>
      <c r="EO164" t="s">
        <v>2058</v>
      </c>
      <c r="EP164" t="s">
        <v>248</v>
      </c>
      <c r="EQ164" t="s">
        <v>888</v>
      </c>
      <c r="ER164" t="s">
        <v>430</v>
      </c>
      <c r="ES164" t="s">
        <v>150</v>
      </c>
      <c r="ET164" t="s">
        <v>944</v>
      </c>
      <c r="EU164" t="s">
        <v>2059</v>
      </c>
      <c r="EV164" t="s">
        <v>2060</v>
      </c>
      <c r="EW164" t="s">
        <v>2061</v>
      </c>
      <c r="EX164" t="s">
        <v>430</v>
      </c>
    </row>
    <row r="165" spans="9:154" x14ac:dyDescent="0.25">
      <c r="I165">
        <v>1009</v>
      </c>
      <c r="J165">
        <v>0</v>
      </c>
      <c r="K165">
        <v>1</v>
      </c>
      <c r="L165" t="s">
        <v>107</v>
      </c>
      <c r="M165" t="s">
        <v>130</v>
      </c>
      <c r="P165" t="s">
        <v>188</v>
      </c>
      <c r="Q165">
        <v>31.41</v>
      </c>
      <c r="R165">
        <v>43.84</v>
      </c>
      <c r="V165" t="s">
        <v>132</v>
      </c>
      <c r="W165" t="s">
        <v>189</v>
      </c>
      <c r="X165">
        <v>43299.680555555555</v>
      </c>
      <c r="AB165">
        <v>43444.668055555558</v>
      </c>
      <c r="AC165" t="s">
        <v>86</v>
      </c>
      <c r="AD165" t="s">
        <v>651</v>
      </c>
      <c r="AE165" t="s">
        <v>652</v>
      </c>
      <c r="AF165" t="s">
        <v>653</v>
      </c>
      <c r="AG165" t="s">
        <v>654</v>
      </c>
      <c r="AH165" t="s">
        <v>655</v>
      </c>
      <c r="AI165" t="s">
        <v>656</v>
      </c>
      <c r="AJ165" t="s">
        <v>657</v>
      </c>
      <c r="AK165" t="s">
        <v>658</v>
      </c>
      <c r="AL165" t="s">
        <v>659</v>
      </c>
      <c r="AM165" t="s">
        <v>660</v>
      </c>
      <c r="AN165" t="s">
        <v>661</v>
      </c>
      <c r="AO165" t="s">
        <v>662</v>
      </c>
      <c r="AP165" t="s">
        <v>663</v>
      </c>
      <c r="AQ165" t="s">
        <v>664</v>
      </c>
      <c r="AR165" t="s">
        <v>665</v>
      </c>
      <c r="AS165" t="s">
        <v>692</v>
      </c>
      <c r="AT165" t="s">
        <v>693</v>
      </c>
      <c r="AU165" t="s">
        <v>160</v>
      </c>
      <c r="AV165" t="s">
        <v>148</v>
      </c>
      <c r="AW165" t="s">
        <v>149</v>
      </c>
      <c r="CY165">
        <v>4858</v>
      </c>
      <c r="CZ165" t="s">
        <v>2062</v>
      </c>
      <c r="DA165">
        <v>3</v>
      </c>
      <c r="DB165" t="s">
        <v>107</v>
      </c>
      <c r="DC165" t="s">
        <v>99</v>
      </c>
      <c r="DF165" t="s">
        <v>936</v>
      </c>
      <c r="DG165">
        <v>34.270000000000003</v>
      </c>
      <c r="DH165">
        <v>74.760000000000005</v>
      </c>
      <c r="DL165" t="s">
        <v>873</v>
      </c>
      <c r="DM165" t="s">
        <v>937</v>
      </c>
      <c r="DN165">
        <v>43291.618750000001</v>
      </c>
      <c r="DO165">
        <v>43390.5</v>
      </c>
      <c r="DP165">
        <v>43392.366666666669</v>
      </c>
      <c r="DR165">
        <v>43392.366666666669</v>
      </c>
      <c r="DS165" t="s">
        <v>86</v>
      </c>
      <c r="DT165" t="s">
        <v>1997</v>
      </c>
      <c r="DU165" t="s">
        <v>1998</v>
      </c>
      <c r="DV165" t="s">
        <v>1999</v>
      </c>
      <c r="DW165" t="s">
        <v>2000</v>
      </c>
      <c r="DX165" t="s">
        <v>2001</v>
      </c>
      <c r="DY165" t="s">
        <v>2002</v>
      </c>
      <c r="DZ165" t="s">
        <v>2003</v>
      </c>
      <c r="EA165" t="s">
        <v>2004</v>
      </c>
      <c r="EB165" t="s">
        <v>2005</v>
      </c>
      <c r="EC165" t="s">
        <v>2063</v>
      </c>
      <c r="ED165" t="s">
        <v>2007</v>
      </c>
      <c r="EE165" t="s">
        <v>2008</v>
      </c>
      <c r="EF165" t="s">
        <v>2009</v>
      </c>
      <c r="EG165" t="s">
        <v>2064</v>
      </c>
      <c r="EH165" t="s">
        <v>2011</v>
      </c>
      <c r="EI165" t="s">
        <v>2065</v>
      </c>
      <c r="EJ165" t="s">
        <v>435</v>
      </c>
      <c r="EK165" t="s">
        <v>2066</v>
      </c>
      <c r="EL165" t="s">
        <v>2067</v>
      </c>
      <c r="EM165" t="s">
        <v>888</v>
      </c>
      <c r="EN165" t="s">
        <v>430</v>
      </c>
      <c r="EO165" t="s">
        <v>150</v>
      </c>
      <c r="EP165" t="s">
        <v>2068</v>
      </c>
      <c r="EQ165" t="s">
        <v>2069</v>
      </c>
      <c r="ER165" t="s">
        <v>2070</v>
      </c>
      <c r="ES165" t="s">
        <v>2071</v>
      </c>
      <c r="ET165" t="s">
        <v>2072</v>
      </c>
      <c r="EU165" t="s">
        <v>2073</v>
      </c>
      <c r="EV165" t="s">
        <v>944</v>
      </c>
      <c r="EW165" t="s">
        <v>1065</v>
      </c>
      <c r="EX165" t="s">
        <v>2074</v>
      </c>
    </row>
    <row r="166" spans="9:154" x14ac:dyDescent="0.25">
      <c r="I166">
        <v>1019</v>
      </c>
      <c r="J166">
        <v>0</v>
      </c>
      <c r="K166">
        <v>1</v>
      </c>
      <c r="L166" t="s">
        <v>107</v>
      </c>
      <c r="M166" t="s">
        <v>130</v>
      </c>
      <c r="P166" t="s">
        <v>188</v>
      </c>
      <c r="Q166">
        <v>30.82</v>
      </c>
      <c r="R166">
        <v>43.9</v>
      </c>
      <c r="V166" t="s">
        <v>132</v>
      </c>
      <c r="W166" t="s">
        <v>189</v>
      </c>
      <c r="X166">
        <v>43299.681250000001</v>
      </c>
      <c r="AB166">
        <v>43444.668055555558</v>
      </c>
      <c r="AC166" t="s">
        <v>86</v>
      </c>
      <c r="AD166" t="s">
        <v>651</v>
      </c>
      <c r="AE166" t="s">
        <v>652</v>
      </c>
      <c r="AF166" t="s">
        <v>653</v>
      </c>
      <c r="AG166" t="s">
        <v>654</v>
      </c>
      <c r="AH166" t="s">
        <v>655</v>
      </c>
      <c r="AI166" t="s">
        <v>656</v>
      </c>
      <c r="AJ166" t="s">
        <v>657</v>
      </c>
      <c r="AK166" t="s">
        <v>658</v>
      </c>
      <c r="AL166" t="s">
        <v>659</v>
      </c>
      <c r="AM166" t="s">
        <v>660</v>
      </c>
      <c r="AN166" t="s">
        <v>661</v>
      </c>
      <c r="AO166" t="s">
        <v>662</v>
      </c>
      <c r="AP166" t="s">
        <v>663</v>
      </c>
      <c r="AQ166" t="s">
        <v>664</v>
      </c>
      <c r="AR166" t="s">
        <v>665</v>
      </c>
      <c r="AS166" t="s">
        <v>694</v>
      </c>
      <c r="AT166" t="s">
        <v>159</v>
      </c>
      <c r="AU166" t="s">
        <v>160</v>
      </c>
      <c r="AV166" t="s">
        <v>148</v>
      </c>
      <c r="AW166" t="s">
        <v>201</v>
      </c>
      <c r="CY166">
        <v>4857</v>
      </c>
      <c r="CZ166" t="s">
        <v>2075</v>
      </c>
      <c r="DA166">
        <v>3</v>
      </c>
      <c r="DB166" t="s">
        <v>107</v>
      </c>
      <c r="DC166" t="s">
        <v>99</v>
      </c>
      <c r="DF166" t="s">
        <v>936</v>
      </c>
      <c r="DG166">
        <v>30.02</v>
      </c>
      <c r="DH166">
        <v>73.87</v>
      </c>
      <c r="DL166" t="s">
        <v>873</v>
      </c>
      <c r="DM166" t="s">
        <v>937</v>
      </c>
      <c r="DN166">
        <v>43291.618750000001</v>
      </c>
      <c r="DO166">
        <v>43395.575694444444</v>
      </c>
      <c r="DP166">
        <v>43396.448611111111</v>
      </c>
      <c r="DR166">
        <v>43396.448611111111</v>
      </c>
      <c r="DS166" t="s">
        <v>86</v>
      </c>
      <c r="DT166" t="s">
        <v>1997</v>
      </c>
      <c r="DU166" t="s">
        <v>1998</v>
      </c>
      <c r="DV166" t="s">
        <v>1999</v>
      </c>
      <c r="DW166" t="s">
        <v>2000</v>
      </c>
      <c r="DX166" t="s">
        <v>2001</v>
      </c>
      <c r="DY166" t="s">
        <v>2076</v>
      </c>
      <c r="DZ166" t="s">
        <v>2003</v>
      </c>
      <c r="EA166" t="s">
        <v>2004</v>
      </c>
      <c r="EB166" t="s">
        <v>2005</v>
      </c>
      <c r="EC166" t="s">
        <v>2006</v>
      </c>
      <c r="ED166" t="s">
        <v>2033</v>
      </c>
      <c r="EE166" t="s">
        <v>2077</v>
      </c>
      <c r="EF166" t="s">
        <v>2009</v>
      </c>
      <c r="EG166" t="s">
        <v>2010</v>
      </c>
      <c r="EH166" t="s">
        <v>2011</v>
      </c>
      <c r="EI166" t="s">
        <v>2078</v>
      </c>
      <c r="EJ166" t="s">
        <v>2079</v>
      </c>
      <c r="EK166" t="s">
        <v>2080</v>
      </c>
      <c r="EL166" t="s">
        <v>2081</v>
      </c>
      <c r="EM166" t="s">
        <v>2082</v>
      </c>
      <c r="EN166" t="s">
        <v>248</v>
      </c>
      <c r="EO166" t="s">
        <v>888</v>
      </c>
      <c r="EP166" t="s">
        <v>430</v>
      </c>
      <c r="EQ166" t="s">
        <v>150</v>
      </c>
      <c r="ER166" t="s">
        <v>944</v>
      </c>
      <c r="ES166" t="s">
        <v>946</v>
      </c>
      <c r="ET166" t="s">
        <v>2083</v>
      </c>
      <c r="EU166" t="s">
        <v>2084</v>
      </c>
      <c r="EV166" t="s">
        <v>2085</v>
      </c>
      <c r="EW166" t="s">
        <v>2086</v>
      </c>
      <c r="EX166" t="s">
        <v>430</v>
      </c>
    </row>
    <row r="167" spans="9:154" x14ac:dyDescent="0.25">
      <c r="I167">
        <v>975</v>
      </c>
      <c r="J167">
        <v>0</v>
      </c>
      <c r="K167">
        <v>1</v>
      </c>
      <c r="L167" t="s">
        <v>107</v>
      </c>
      <c r="M167" t="s">
        <v>130</v>
      </c>
      <c r="P167" t="s">
        <v>131</v>
      </c>
      <c r="Q167">
        <v>34.11</v>
      </c>
      <c r="R167">
        <v>70.599999999999994</v>
      </c>
      <c r="V167" t="s">
        <v>132</v>
      </c>
      <c r="W167" t="s">
        <v>133</v>
      </c>
      <c r="X167">
        <v>43299.665972222225</v>
      </c>
      <c r="AB167">
        <v>43444.667361111111</v>
      </c>
      <c r="AC167" t="s">
        <v>86</v>
      </c>
      <c r="AD167" t="s">
        <v>651</v>
      </c>
      <c r="AE167" t="s">
        <v>652</v>
      </c>
      <c r="AF167" t="s">
        <v>653</v>
      </c>
      <c r="AG167" t="s">
        <v>654</v>
      </c>
      <c r="AH167" t="s">
        <v>655</v>
      </c>
      <c r="AI167" t="s">
        <v>656</v>
      </c>
      <c r="AJ167" t="s">
        <v>657</v>
      </c>
      <c r="AK167" t="s">
        <v>658</v>
      </c>
      <c r="AL167" t="s">
        <v>659</v>
      </c>
      <c r="AM167" t="s">
        <v>660</v>
      </c>
      <c r="AN167" t="s">
        <v>661</v>
      </c>
      <c r="AO167" t="s">
        <v>662</v>
      </c>
      <c r="AP167" t="s">
        <v>663</v>
      </c>
      <c r="AQ167" t="s">
        <v>664</v>
      </c>
      <c r="AR167" t="s">
        <v>665</v>
      </c>
      <c r="AS167" t="s">
        <v>695</v>
      </c>
      <c r="AT167" t="s">
        <v>159</v>
      </c>
      <c r="AU167" t="s">
        <v>160</v>
      </c>
      <c r="AV167" t="s">
        <v>148</v>
      </c>
      <c r="AW167" t="s">
        <v>149</v>
      </c>
      <c r="CY167">
        <v>4831</v>
      </c>
      <c r="CZ167" t="s">
        <v>2087</v>
      </c>
      <c r="DA167">
        <v>3</v>
      </c>
      <c r="DB167" t="s">
        <v>107</v>
      </c>
      <c r="DC167" t="s">
        <v>99</v>
      </c>
      <c r="DF167" t="s">
        <v>936</v>
      </c>
      <c r="DG167">
        <v>29.73</v>
      </c>
      <c r="DH167">
        <v>81.37</v>
      </c>
      <c r="DL167" t="s">
        <v>873</v>
      </c>
      <c r="DM167" t="s">
        <v>937</v>
      </c>
      <c r="DN167">
        <v>43291.618750000001</v>
      </c>
      <c r="DO167">
        <v>43395.567361111112</v>
      </c>
      <c r="DP167">
        <v>43396.449305555558</v>
      </c>
      <c r="DR167">
        <v>43396.449305555558</v>
      </c>
      <c r="DS167" t="s">
        <v>86</v>
      </c>
      <c r="DT167" t="s">
        <v>1997</v>
      </c>
      <c r="DU167" t="s">
        <v>1998</v>
      </c>
      <c r="DV167" t="s">
        <v>1999</v>
      </c>
      <c r="DW167" t="s">
        <v>2000</v>
      </c>
      <c r="DX167" t="s">
        <v>2001</v>
      </c>
      <c r="DY167" t="s">
        <v>2002</v>
      </c>
      <c r="DZ167" t="s">
        <v>2003</v>
      </c>
      <c r="EA167" t="s">
        <v>2004</v>
      </c>
      <c r="EB167" t="s">
        <v>2088</v>
      </c>
      <c r="EC167" t="s">
        <v>2006</v>
      </c>
      <c r="ED167" t="s">
        <v>2033</v>
      </c>
      <c r="EE167" t="s">
        <v>2008</v>
      </c>
      <c r="EF167" t="s">
        <v>2089</v>
      </c>
      <c r="EG167" t="s">
        <v>2090</v>
      </c>
      <c r="EH167" t="s">
        <v>2011</v>
      </c>
      <c r="EI167" t="s">
        <v>2091</v>
      </c>
      <c r="EJ167" t="s">
        <v>2092</v>
      </c>
      <c r="EK167" t="s">
        <v>2093</v>
      </c>
      <c r="EL167" t="s">
        <v>2094</v>
      </c>
      <c r="EM167" t="s">
        <v>2095</v>
      </c>
      <c r="EN167" t="s">
        <v>248</v>
      </c>
      <c r="EO167" t="s">
        <v>2096</v>
      </c>
      <c r="EP167" t="s">
        <v>2097</v>
      </c>
      <c r="EQ167" t="s">
        <v>888</v>
      </c>
      <c r="ER167" t="s">
        <v>430</v>
      </c>
      <c r="ES167" t="s">
        <v>150</v>
      </c>
      <c r="ET167" t="s">
        <v>944</v>
      </c>
      <c r="EU167" t="s">
        <v>946</v>
      </c>
      <c r="EV167" t="s">
        <v>2098</v>
      </c>
      <c r="EW167" t="s">
        <v>2099</v>
      </c>
      <c r="EX167" t="s">
        <v>2100</v>
      </c>
    </row>
    <row r="168" spans="9:154" x14ac:dyDescent="0.25">
      <c r="I168">
        <v>963</v>
      </c>
      <c r="J168">
        <v>0</v>
      </c>
      <c r="K168">
        <v>1</v>
      </c>
      <c r="L168" t="s">
        <v>107</v>
      </c>
      <c r="M168" t="s">
        <v>130</v>
      </c>
      <c r="P168" t="s">
        <v>131</v>
      </c>
      <c r="Q168">
        <v>4.83</v>
      </c>
      <c r="R168">
        <v>64.64</v>
      </c>
      <c r="V168" t="s">
        <v>132</v>
      </c>
      <c r="W168" t="s">
        <v>133</v>
      </c>
      <c r="X168">
        <v>43299.665972222225</v>
      </c>
      <c r="AB168">
        <v>43444.667361111111</v>
      </c>
      <c r="AC168" t="s">
        <v>86</v>
      </c>
      <c r="AD168" t="s">
        <v>651</v>
      </c>
      <c r="AE168" t="s">
        <v>652</v>
      </c>
      <c r="AF168" t="s">
        <v>653</v>
      </c>
      <c r="AG168" t="s">
        <v>654</v>
      </c>
      <c r="AH168" t="s">
        <v>655</v>
      </c>
      <c r="AI168" t="s">
        <v>656</v>
      </c>
      <c r="AJ168" t="s">
        <v>657</v>
      </c>
      <c r="AK168" t="s">
        <v>658</v>
      </c>
      <c r="AL168" t="s">
        <v>659</v>
      </c>
      <c r="AM168" t="s">
        <v>660</v>
      </c>
      <c r="AN168" t="s">
        <v>661</v>
      </c>
      <c r="AO168" t="s">
        <v>662</v>
      </c>
      <c r="AP168" t="s">
        <v>663</v>
      </c>
      <c r="AQ168" t="s">
        <v>664</v>
      </c>
      <c r="AR168" t="s">
        <v>665</v>
      </c>
      <c r="AS168" t="s">
        <v>672</v>
      </c>
      <c r="AT168" t="s">
        <v>670</v>
      </c>
      <c r="AU168" t="s">
        <v>160</v>
      </c>
      <c r="AV168" t="s">
        <v>148</v>
      </c>
      <c r="AW168" t="s">
        <v>149</v>
      </c>
      <c r="CY168">
        <v>4827</v>
      </c>
      <c r="CZ168" t="s">
        <v>2101</v>
      </c>
      <c r="DA168">
        <v>3</v>
      </c>
      <c r="DB168" t="s">
        <v>107</v>
      </c>
      <c r="DC168" t="s">
        <v>99</v>
      </c>
      <c r="DF168" t="s">
        <v>936</v>
      </c>
      <c r="DG168">
        <v>34.06</v>
      </c>
      <c r="DH168">
        <v>82.02</v>
      </c>
      <c r="DL168" t="s">
        <v>873</v>
      </c>
      <c r="DM168" t="s">
        <v>937</v>
      </c>
      <c r="DN168">
        <v>43291.618750000001</v>
      </c>
      <c r="DO168">
        <v>43395.536805555559</v>
      </c>
      <c r="DP168">
        <v>43396.448611111111</v>
      </c>
      <c r="DR168">
        <v>43396.448611111111</v>
      </c>
      <c r="DS168" t="s">
        <v>86</v>
      </c>
      <c r="DT168" t="s">
        <v>1997</v>
      </c>
      <c r="DU168" t="s">
        <v>1998</v>
      </c>
      <c r="DV168" t="s">
        <v>1999</v>
      </c>
      <c r="DW168" t="s">
        <v>2000</v>
      </c>
      <c r="DX168" t="s">
        <v>2001</v>
      </c>
      <c r="DY168" t="s">
        <v>2002</v>
      </c>
      <c r="DZ168" t="s">
        <v>2003</v>
      </c>
      <c r="EA168" t="s">
        <v>2004</v>
      </c>
      <c r="EB168" t="s">
        <v>2005</v>
      </c>
      <c r="EC168" t="s">
        <v>2006</v>
      </c>
      <c r="ED168" t="s">
        <v>2033</v>
      </c>
      <c r="EE168" t="s">
        <v>2008</v>
      </c>
      <c r="EF168" t="s">
        <v>2102</v>
      </c>
      <c r="EG168" t="s">
        <v>2010</v>
      </c>
      <c r="EH168" t="s">
        <v>2011</v>
      </c>
      <c r="EI168" t="s">
        <v>2103</v>
      </c>
      <c r="EJ168" t="s">
        <v>2104</v>
      </c>
      <c r="EK168" t="s">
        <v>2105</v>
      </c>
      <c r="EL168" t="s">
        <v>435</v>
      </c>
      <c r="EM168" t="s">
        <v>2067</v>
      </c>
      <c r="EN168" t="s">
        <v>888</v>
      </c>
      <c r="EO168" t="s">
        <v>430</v>
      </c>
      <c r="EP168" t="s">
        <v>150</v>
      </c>
      <c r="EQ168" t="s">
        <v>944</v>
      </c>
      <c r="ER168" t="s">
        <v>946</v>
      </c>
      <c r="ES168" t="s">
        <v>1111</v>
      </c>
      <c r="ET168" t="s">
        <v>1111</v>
      </c>
      <c r="EU168" t="s">
        <v>1111</v>
      </c>
      <c r="EV168" t="s">
        <v>1111</v>
      </c>
      <c r="EW168" t="s">
        <v>1111</v>
      </c>
      <c r="EX168" t="s">
        <v>1111</v>
      </c>
    </row>
    <row r="169" spans="9:154" x14ac:dyDescent="0.25">
      <c r="I169">
        <v>971</v>
      </c>
      <c r="J169">
        <v>0</v>
      </c>
      <c r="K169">
        <v>1</v>
      </c>
      <c r="L169" t="s">
        <v>107</v>
      </c>
      <c r="M169" t="s">
        <v>130</v>
      </c>
      <c r="P169" t="s">
        <v>131</v>
      </c>
      <c r="Q169">
        <v>48.5</v>
      </c>
      <c r="R169">
        <v>75.23</v>
      </c>
      <c r="V169" t="s">
        <v>132</v>
      </c>
      <c r="W169" t="s">
        <v>133</v>
      </c>
      <c r="X169">
        <v>43299.665972222225</v>
      </c>
      <c r="AB169">
        <v>43444.667361111111</v>
      </c>
      <c r="AC169" t="s">
        <v>86</v>
      </c>
      <c r="AD169" t="s">
        <v>651</v>
      </c>
      <c r="AE169" t="s">
        <v>652</v>
      </c>
      <c r="AF169" t="s">
        <v>653</v>
      </c>
      <c r="AG169" t="s">
        <v>654</v>
      </c>
      <c r="AH169" t="s">
        <v>655</v>
      </c>
      <c r="AI169" t="s">
        <v>656</v>
      </c>
      <c r="AJ169" t="s">
        <v>657</v>
      </c>
      <c r="AK169" t="s">
        <v>658</v>
      </c>
      <c r="AL169" t="s">
        <v>659</v>
      </c>
      <c r="AM169" t="s">
        <v>660</v>
      </c>
      <c r="AN169" t="s">
        <v>661</v>
      </c>
      <c r="AO169" t="s">
        <v>662</v>
      </c>
      <c r="AP169" t="s">
        <v>663</v>
      </c>
      <c r="AQ169" t="s">
        <v>664</v>
      </c>
      <c r="AR169" t="s">
        <v>665</v>
      </c>
      <c r="AS169" t="s">
        <v>696</v>
      </c>
      <c r="AT169" t="s">
        <v>159</v>
      </c>
      <c r="AU169" t="s">
        <v>160</v>
      </c>
      <c r="AV169" t="s">
        <v>148</v>
      </c>
      <c r="AW169" t="s">
        <v>149</v>
      </c>
      <c r="CY169">
        <v>4855</v>
      </c>
      <c r="CZ169" t="s">
        <v>2106</v>
      </c>
      <c r="DA169">
        <v>3</v>
      </c>
      <c r="DB169" t="s">
        <v>107</v>
      </c>
      <c r="DC169" t="s">
        <v>99</v>
      </c>
      <c r="DF169" t="s">
        <v>936</v>
      </c>
      <c r="DG169">
        <v>35.409999999999997</v>
      </c>
      <c r="DH169">
        <v>80.95</v>
      </c>
      <c r="DL169" t="s">
        <v>873</v>
      </c>
      <c r="DM169" t="s">
        <v>937</v>
      </c>
      <c r="DN169">
        <v>43291.618750000001</v>
      </c>
      <c r="DO169">
        <v>43395.522916666669</v>
      </c>
      <c r="DP169">
        <v>43396.448611111111</v>
      </c>
      <c r="DR169">
        <v>43396.448611111111</v>
      </c>
      <c r="DS169" t="s">
        <v>86</v>
      </c>
      <c r="DT169" t="s">
        <v>1997</v>
      </c>
      <c r="DU169" t="s">
        <v>1998</v>
      </c>
      <c r="DV169" t="s">
        <v>1999</v>
      </c>
      <c r="DW169" t="s">
        <v>2000</v>
      </c>
      <c r="DX169" t="s">
        <v>2001</v>
      </c>
      <c r="DY169" t="s">
        <v>2002</v>
      </c>
      <c r="DZ169" t="s">
        <v>2003</v>
      </c>
      <c r="EA169" t="s">
        <v>2004</v>
      </c>
      <c r="EB169" t="s">
        <v>2005</v>
      </c>
      <c r="EC169" t="s">
        <v>2006</v>
      </c>
      <c r="ED169" t="s">
        <v>2007</v>
      </c>
      <c r="EE169" t="s">
        <v>2008</v>
      </c>
      <c r="EF169" t="s">
        <v>2009</v>
      </c>
      <c r="EG169" t="s">
        <v>2010</v>
      </c>
      <c r="EH169" t="s">
        <v>2011</v>
      </c>
      <c r="EI169" t="s">
        <v>2107</v>
      </c>
      <c r="EJ169" t="s">
        <v>2108</v>
      </c>
      <c r="EK169" t="s">
        <v>2109</v>
      </c>
      <c r="EL169" t="s">
        <v>2110</v>
      </c>
      <c r="EM169" t="s">
        <v>435</v>
      </c>
      <c r="EN169" t="s">
        <v>2067</v>
      </c>
      <c r="EO169" t="s">
        <v>888</v>
      </c>
      <c r="EP169" t="s">
        <v>430</v>
      </c>
      <c r="EQ169" t="s">
        <v>150</v>
      </c>
      <c r="ER169" t="s">
        <v>2111</v>
      </c>
      <c r="ES169" t="s">
        <v>2112</v>
      </c>
      <c r="ET169" t="s">
        <v>2113</v>
      </c>
      <c r="EU169" t="s">
        <v>2114</v>
      </c>
      <c r="EV169" t="s">
        <v>944</v>
      </c>
      <c r="EW169" t="s">
        <v>946</v>
      </c>
      <c r="EX169" t="s">
        <v>1111</v>
      </c>
    </row>
    <row r="170" spans="9:154" x14ac:dyDescent="0.25">
      <c r="I170">
        <v>980</v>
      </c>
      <c r="J170">
        <v>0</v>
      </c>
      <c r="K170">
        <v>1</v>
      </c>
      <c r="L170" t="s">
        <v>107</v>
      </c>
      <c r="M170" t="s">
        <v>130</v>
      </c>
      <c r="P170" t="s">
        <v>131</v>
      </c>
      <c r="Q170">
        <v>36.61</v>
      </c>
      <c r="R170">
        <v>72.52</v>
      </c>
      <c r="V170" t="s">
        <v>132</v>
      </c>
      <c r="W170" t="s">
        <v>133</v>
      </c>
      <c r="X170">
        <v>43299.665972222225</v>
      </c>
      <c r="AB170">
        <v>43444.667361111111</v>
      </c>
      <c r="AC170" t="s">
        <v>86</v>
      </c>
      <c r="AD170" t="s">
        <v>651</v>
      </c>
      <c r="AE170" t="s">
        <v>652</v>
      </c>
      <c r="AF170" t="s">
        <v>653</v>
      </c>
      <c r="AG170" t="s">
        <v>654</v>
      </c>
      <c r="AH170" t="s">
        <v>655</v>
      </c>
      <c r="AI170" t="s">
        <v>656</v>
      </c>
      <c r="AJ170" t="s">
        <v>657</v>
      </c>
      <c r="AK170" t="s">
        <v>658</v>
      </c>
      <c r="AL170" t="s">
        <v>659</v>
      </c>
      <c r="AM170" t="s">
        <v>660</v>
      </c>
      <c r="AN170" t="s">
        <v>661</v>
      </c>
      <c r="AO170" t="s">
        <v>662</v>
      </c>
      <c r="AP170" t="s">
        <v>663</v>
      </c>
      <c r="AQ170" t="s">
        <v>664</v>
      </c>
      <c r="AR170" t="s">
        <v>665</v>
      </c>
      <c r="AS170" t="s">
        <v>697</v>
      </c>
      <c r="AT170" t="s">
        <v>159</v>
      </c>
      <c r="AU170" t="s">
        <v>160</v>
      </c>
      <c r="AV170" t="s">
        <v>148</v>
      </c>
      <c r="AW170" t="s">
        <v>149</v>
      </c>
      <c r="CY170">
        <v>5026</v>
      </c>
      <c r="CZ170" t="s">
        <v>2115</v>
      </c>
      <c r="DA170">
        <v>3</v>
      </c>
      <c r="DB170" t="s">
        <v>107</v>
      </c>
      <c r="DC170" t="s">
        <v>1904</v>
      </c>
      <c r="DF170" t="s">
        <v>897</v>
      </c>
      <c r="DG170">
        <v>67.45</v>
      </c>
      <c r="DH170">
        <v>67.319999999999993</v>
      </c>
      <c r="DL170" t="s">
        <v>873</v>
      </c>
      <c r="DM170" t="s">
        <v>898</v>
      </c>
      <c r="DN170">
        <v>43315.367361111108</v>
      </c>
      <c r="DR170">
        <v>43381.697222222225</v>
      </c>
      <c r="DS170" t="s">
        <v>86</v>
      </c>
      <c r="DT170" t="s">
        <v>1905</v>
      </c>
      <c r="DU170" t="s">
        <v>1906</v>
      </c>
      <c r="DV170" t="s">
        <v>1907</v>
      </c>
      <c r="DW170" t="s">
        <v>1934</v>
      </c>
      <c r="DX170" t="s">
        <v>1909</v>
      </c>
      <c r="DY170" t="s">
        <v>1910</v>
      </c>
      <c r="DZ170" t="s">
        <v>1911</v>
      </c>
      <c r="EA170" t="s">
        <v>1984</v>
      </c>
      <c r="EB170" t="s">
        <v>1913</v>
      </c>
      <c r="EC170" t="s">
        <v>1914</v>
      </c>
      <c r="ED170" t="s">
        <v>1937</v>
      </c>
      <c r="EE170" t="s">
        <v>1938</v>
      </c>
      <c r="EF170" t="s">
        <v>1939</v>
      </c>
      <c r="EG170" t="s">
        <v>1918</v>
      </c>
      <c r="EH170" t="s">
        <v>1919</v>
      </c>
      <c r="EI170" t="s">
        <v>2116</v>
      </c>
      <c r="EJ170" t="s">
        <v>2117</v>
      </c>
      <c r="EK170" t="s">
        <v>2118</v>
      </c>
      <c r="EL170" t="s">
        <v>2119</v>
      </c>
      <c r="EM170" t="s">
        <v>146</v>
      </c>
      <c r="EN170" t="s">
        <v>888</v>
      </c>
      <c r="EO170" t="s">
        <v>2120</v>
      </c>
      <c r="EP170" t="s">
        <v>250</v>
      </c>
      <c r="EQ170" t="s">
        <v>163</v>
      </c>
      <c r="ER170" t="s">
        <v>2121</v>
      </c>
      <c r="ES170" t="s">
        <v>1951</v>
      </c>
      <c r="ET170" t="s">
        <v>150</v>
      </c>
    </row>
    <row r="171" spans="9:154" x14ac:dyDescent="0.25">
      <c r="I171">
        <v>942</v>
      </c>
      <c r="J171">
        <v>0</v>
      </c>
      <c r="K171">
        <v>1</v>
      </c>
      <c r="L171" t="s">
        <v>107</v>
      </c>
      <c r="M171" t="s">
        <v>130</v>
      </c>
      <c r="P171" t="s">
        <v>131</v>
      </c>
      <c r="Q171">
        <v>42.68</v>
      </c>
      <c r="R171">
        <v>78.83</v>
      </c>
      <c r="V171" t="s">
        <v>132</v>
      </c>
      <c r="W171" t="s">
        <v>133</v>
      </c>
      <c r="X171">
        <v>43299.665277777778</v>
      </c>
      <c r="AB171">
        <v>43444.667361111111</v>
      </c>
      <c r="AC171" t="s">
        <v>86</v>
      </c>
      <c r="AD171" t="s">
        <v>651</v>
      </c>
      <c r="AE171" t="s">
        <v>652</v>
      </c>
      <c r="AF171" t="s">
        <v>653</v>
      </c>
      <c r="AG171" t="s">
        <v>654</v>
      </c>
      <c r="AH171" t="s">
        <v>655</v>
      </c>
      <c r="AI171" t="s">
        <v>656</v>
      </c>
      <c r="AJ171" t="s">
        <v>657</v>
      </c>
      <c r="AK171" t="s">
        <v>658</v>
      </c>
      <c r="AL171" t="s">
        <v>659</v>
      </c>
      <c r="AM171" t="s">
        <v>660</v>
      </c>
      <c r="AN171" t="s">
        <v>661</v>
      </c>
      <c r="AO171" t="s">
        <v>662</v>
      </c>
      <c r="AP171" t="s">
        <v>663</v>
      </c>
      <c r="AQ171" t="s">
        <v>664</v>
      </c>
      <c r="AR171" t="s">
        <v>665</v>
      </c>
      <c r="AS171" t="s">
        <v>698</v>
      </c>
      <c r="AT171" t="s">
        <v>159</v>
      </c>
      <c r="AU171" t="s">
        <v>160</v>
      </c>
      <c r="AV171" t="s">
        <v>148</v>
      </c>
      <c r="AW171" t="s">
        <v>149</v>
      </c>
      <c r="CY171">
        <v>5028</v>
      </c>
      <c r="CZ171" t="s">
        <v>2122</v>
      </c>
      <c r="DA171">
        <v>3</v>
      </c>
      <c r="DB171" t="s">
        <v>107</v>
      </c>
      <c r="DC171" t="s">
        <v>1904</v>
      </c>
      <c r="DF171" t="s">
        <v>897</v>
      </c>
      <c r="DG171">
        <v>73.89</v>
      </c>
      <c r="DH171">
        <v>72.62</v>
      </c>
      <c r="DL171" t="s">
        <v>873</v>
      </c>
      <c r="DM171" t="s">
        <v>898</v>
      </c>
      <c r="DN171">
        <v>43315.367361111108</v>
      </c>
      <c r="DR171">
        <v>43381.697222222225</v>
      </c>
      <c r="DS171" t="s">
        <v>86</v>
      </c>
      <c r="DT171" t="s">
        <v>1905</v>
      </c>
      <c r="DU171" t="s">
        <v>1906</v>
      </c>
      <c r="DV171" t="s">
        <v>1907</v>
      </c>
      <c r="DW171" t="s">
        <v>1934</v>
      </c>
      <c r="DX171" t="s">
        <v>1909</v>
      </c>
      <c r="DY171" t="s">
        <v>1910</v>
      </c>
      <c r="DZ171" t="s">
        <v>1911</v>
      </c>
      <c r="EA171" t="s">
        <v>1984</v>
      </c>
      <c r="EB171" t="s">
        <v>1913</v>
      </c>
      <c r="EC171" t="s">
        <v>1914</v>
      </c>
      <c r="ED171" t="s">
        <v>1937</v>
      </c>
      <c r="EE171" t="s">
        <v>1916</v>
      </c>
      <c r="EF171" t="s">
        <v>1917</v>
      </c>
      <c r="EG171" t="s">
        <v>1918</v>
      </c>
      <c r="EH171" t="s">
        <v>1919</v>
      </c>
      <c r="EI171" t="s">
        <v>2123</v>
      </c>
      <c r="EJ171" t="s">
        <v>2124</v>
      </c>
      <c r="EK171" t="s">
        <v>2125</v>
      </c>
      <c r="EL171" t="s">
        <v>146</v>
      </c>
      <c r="EM171" t="s">
        <v>888</v>
      </c>
      <c r="EN171" t="s">
        <v>2120</v>
      </c>
      <c r="EO171" t="s">
        <v>250</v>
      </c>
      <c r="EP171" t="s">
        <v>150</v>
      </c>
    </row>
    <row r="172" spans="9:154" x14ac:dyDescent="0.25">
      <c r="I172">
        <v>959</v>
      </c>
      <c r="J172">
        <v>0</v>
      </c>
      <c r="K172">
        <v>1</v>
      </c>
      <c r="L172" t="s">
        <v>107</v>
      </c>
      <c r="M172" t="s">
        <v>130</v>
      </c>
      <c r="P172" t="s">
        <v>131</v>
      </c>
      <c r="Q172">
        <v>39.93</v>
      </c>
      <c r="R172">
        <v>75.59</v>
      </c>
      <c r="V172" t="s">
        <v>132</v>
      </c>
      <c r="W172" t="s">
        <v>133</v>
      </c>
      <c r="X172">
        <v>43299.665972222225</v>
      </c>
      <c r="AB172">
        <v>43444.667361111111</v>
      </c>
      <c r="AC172" t="s">
        <v>86</v>
      </c>
      <c r="AD172" t="s">
        <v>651</v>
      </c>
      <c r="AE172" t="s">
        <v>652</v>
      </c>
      <c r="AF172" t="s">
        <v>653</v>
      </c>
      <c r="AG172" t="s">
        <v>654</v>
      </c>
      <c r="AH172" t="s">
        <v>655</v>
      </c>
      <c r="AI172" t="s">
        <v>656</v>
      </c>
      <c r="AJ172" t="s">
        <v>657</v>
      </c>
      <c r="AK172" t="s">
        <v>658</v>
      </c>
      <c r="AL172" t="s">
        <v>659</v>
      </c>
      <c r="AM172" t="s">
        <v>660</v>
      </c>
      <c r="AN172" t="s">
        <v>661</v>
      </c>
      <c r="AO172" t="s">
        <v>662</v>
      </c>
      <c r="AP172" t="s">
        <v>663</v>
      </c>
      <c r="AQ172" t="s">
        <v>664</v>
      </c>
      <c r="AR172" t="s">
        <v>665</v>
      </c>
      <c r="AS172" t="s">
        <v>699</v>
      </c>
      <c r="AT172" t="s">
        <v>159</v>
      </c>
      <c r="AU172" t="s">
        <v>160</v>
      </c>
      <c r="AV172" t="s">
        <v>148</v>
      </c>
      <c r="AW172" t="s">
        <v>149</v>
      </c>
      <c r="CY172">
        <v>4979</v>
      </c>
      <c r="CZ172" t="s">
        <v>2126</v>
      </c>
      <c r="DA172">
        <v>3</v>
      </c>
      <c r="DB172" t="s">
        <v>107</v>
      </c>
      <c r="DC172" t="s">
        <v>1904</v>
      </c>
      <c r="DF172" t="s">
        <v>897</v>
      </c>
      <c r="DG172">
        <v>36.76</v>
      </c>
      <c r="DH172">
        <v>40.479999999999997</v>
      </c>
      <c r="DL172" t="s">
        <v>873</v>
      </c>
      <c r="DM172" t="s">
        <v>898</v>
      </c>
      <c r="DN172">
        <v>43315.366666666669</v>
      </c>
      <c r="DR172">
        <v>43381.697222222225</v>
      </c>
      <c r="DS172" t="s">
        <v>86</v>
      </c>
      <c r="DT172" t="s">
        <v>1905</v>
      </c>
      <c r="DU172" t="s">
        <v>1906</v>
      </c>
      <c r="DV172" t="s">
        <v>1907</v>
      </c>
      <c r="DW172" t="s">
        <v>1934</v>
      </c>
      <c r="DX172" t="s">
        <v>1909</v>
      </c>
      <c r="DY172" t="s">
        <v>1910</v>
      </c>
      <c r="DZ172" t="s">
        <v>1911</v>
      </c>
      <c r="EA172" t="s">
        <v>1912</v>
      </c>
      <c r="EB172" t="s">
        <v>1913</v>
      </c>
      <c r="EC172" t="s">
        <v>1914</v>
      </c>
      <c r="ED172" t="s">
        <v>1985</v>
      </c>
      <c r="EE172" t="s">
        <v>1986</v>
      </c>
      <c r="EF172" t="s">
        <v>1956</v>
      </c>
      <c r="EG172" t="s">
        <v>1957</v>
      </c>
      <c r="EH172" t="s">
        <v>1919</v>
      </c>
      <c r="EI172" t="s">
        <v>2127</v>
      </c>
      <c r="EJ172" t="s">
        <v>2128</v>
      </c>
      <c r="EK172" t="s">
        <v>2129</v>
      </c>
      <c r="EL172" t="s">
        <v>2130</v>
      </c>
      <c r="EM172" t="s">
        <v>2131</v>
      </c>
      <c r="EN172" t="s">
        <v>2132</v>
      </c>
      <c r="EO172" t="s">
        <v>2133</v>
      </c>
      <c r="EP172" t="s">
        <v>160</v>
      </c>
      <c r="EQ172" t="s">
        <v>888</v>
      </c>
      <c r="ER172" t="s">
        <v>430</v>
      </c>
      <c r="ES172" t="s">
        <v>250</v>
      </c>
      <c r="ET172" t="s">
        <v>2134</v>
      </c>
      <c r="EU172" t="s">
        <v>2135</v>
      </c>
      <c r="EV172" t="s">
        <v>2136</v>
      </c>
      <c r="EW172" t="s">
        <v>2137</v>
      </c>
      <c r="EX172" t="s">
        <v>2138</v>
      </c>
    </row>
    <row r="173" spans="9:154" x14ac:dyDescent="0.25">
      <c r="I173">
        <v>964</v>
      </c>
      <c r="J173">
        <v>0</v>
      </c>
      <c r="K173">
        <v>1</v>
      </c>
      <c r="L173" t="s">
        <v>107</v>
      </c>
      <c r="M173" t="s">
        <v>130</v>
      </c>
      <c r="P173" t="s">
        <v>131</v>
      </c>
      <c r="Q173">
        <v>37.15</v>
      </c>
      <c r="R173">
        <v>72.52</v>
      </c>
      <c r="V173" t="s">
        <v>132</v>
      </c>
      <c r="W173" t="s">
        <v>133</v>
      </c>
      <c r="X173">
        <v>43299.665972222225</v>
      </c>
      <c r="AB173">
        <v>43444.667361111111</v>
      </c>
      <c r="AC173" t="s">
        <v>86</v>
      </c>
      <c r="AD173" t="s">
        <v>651</v>
      </c>
      <c r="AE173" t="s">
        <v>652</v>
      </c>
      <c r="AF173" t="s">
        <v>653</v>
      </c>
      <c r="AG173" t="s">
        <v>654</v>
      </c>
      <c r="AH173" t="s">
        <v>655</v>
      </c>
      <c r="AI173" t="s">
        <v>656</v>
      </c>
      <c r="AJ173" t="s">
        <v>657</v>
      </c>
      <c r="AK173" t="s">
        <v>658</v>
      </c>
      <c r="AL173" t="s">
        <v>659</v>
      </c>
      <c r="AM173" t="s">
        <v>660</v>
      </c>
      <c r="AN173" t="s">
        <v>661</v>
      </c>
      <c r="AO173" t="s">
        <v>662</v>
      </c>
      <c r="AP173" t="s">
        <v>663</v>
      </c>
      <c r="AQ173" t="s">
        <v>664</v>
      </c>
      <c r="AR173" t="s">
        <v>665</v>
      </c>
      <c r="AS173" t="s">
        <v>700</v>
      </c>
      <c r="AT173" t="s">
        <v>159</v>
      </c>
      <c r="AU173" t="s">
        <v>160</v>
      </c>
      <c r="AV173" t="s">
        <v>148</v>
      </c>
      <c r="AW173" t="s">
        <v>149</v>
      </c>
      <c r="CY173">
        <v>5023</v>
      </c>
      <c r="CZ173" t="s">
        <v>2139</v>
      </c>
      <c r="DA173">
        <v>3</v>
      </c>
      <c r="DB173" t="s">
        <v>107</v>
      </c>
      <c r="DC173" t="s">
        <v>1904</v>
      </c>
      <c r="DF173" t="s">
        <v>897</v>
      </c>
      <c r="DG173">
        <v>74.95</v>
      </c>
      <c r="DH173">
        <v>69.64</v>
      </c>
      <c r="DL173" t="s">
        <v>873</v>
      </c>
      <c r="DM173" t="s">
        <v>898</v>
      </c>
      <c r="DN173">
        <v>43315.367361111108</v>
      </c>
      <c r="DR173">
        <v>43381.697222222225</v>
      </c>
      <c r="DS173" t="s">
        <v>86</v>
      </c>
      <c r="DT173" t="s">
        <v>1905</v>
      </c>
      <c r="DU173" t="s">
        <v>1906</v>
      </c>
      <c r="DV173" t="s">
        <v>1907</v>
      </c>
      <c r="DW173" t="s">
        <v>1934</v>
      </c>
      <c r="DX173" t="s">
        <v>1909</v>
      </c>
      <c r="DY173" t="s">
        <v>1910</v>
      </c>
      <c r="DZ173" t="s">
        <v>1911</v>
      </c>
      <c r="EA173" t="s">
        <v>1984</v>
      </c>
      <c r="EB173" t="s">
        <v>1913</v>
      </c>
      <c r="EC173" t="s">
        <v>1914</v>
      </c>
      <c r="ED173" t="s">
        <v>1937</v>
      </c>
      <c r="EE173" t="s">
        <v>1938</v>
      </c>
      <c r="EF173" t="s">
        <v>1939</v>
      </c>
      <c r="EG173" t="s">
        <v>1918</v>
      </c>
      <c r="EH173" t="s">
        <v>1919</v>
      </c>
      <c r="EI173" t="s">
        <v>2140</v>
      </c>
      <c r="EJ173" t="s">
        <v>2141</v>
      </c>
      <c r="EK173" t="s">
        <v>2142</v>
      </c>
      <c r="EL173" t="s">
        <v>2143</v>
      </c>
      <c r="EM173" t="s">
        <v>435</v>
      </c>
      <c r="EN173" t="s">
        <v>888</v>
      </c>
      <c r="EO173" t="s">
        <v>150</v>
      </c>
    </row>
    <row r="174" spans="9:154" x14ac:dyDescent="0.25">
      <c r="I174">
        <v>968</v>
      </c>
      <c r="J174">
        <v>0</v>
      </c>
      <c r="K174">
        <v>1</v>
      </c>
      <c r="L174" t="s">
        <v>107</v>
      </c>
      <c r="M174" t="s">
        <v>130</v>
      </c>
      <c r="P174" t="s">
        <v>131</v>
      </c>
      <c r="Q174">
        <v>25.17</v>
      </c>
      <c r="R174">
        <v>55.14</v>
      </c>
      <c r="V174" t="s">
        <v>132</v>
      </c>
      <c r="W174" t="s">
        <v>133</v>
      </c>
      <c r="X174">
        <v>43299.665972222225</v>
      </c>
      <c r="AB174">
        <v>43444.667361111111</v>
      </c>
      <c r="AC174" t="s">
        <v>86</v>
      </c>
      <c r="AD174" t="s">
        <v>651</v>
      </c>
      <c r="AE174" t="s">
        <v>652</v>
      </c>
      <c r="AF174" t="s">
        <v>653</v>
      </c>
      <c r="AG174" t="s">
        <v>654</v>
      </c>
      <c r="AH174" t="s">
        <v>655</v>
      </c>
      <c r="AI174" t="s">
        <v>656</v>
      </c>
      <c r="AJ174" t="s">
        <v>657</v>
      </c>
      <c r="AK174" t="s">
        <v>658</v>
      </c>
      <c r="AL174" t="s">
        <v>659</v>
      </c>
      <c r="AM174" t="s">
        <v>660</v>
      </c>
      <c r="AN174" t="s">
        <v>661</v>
      </c>
      <c r="AO174" t="s">
        <v>687</v>
      </c>
      <c r="AP174" t="s">
        <v>688</v>
      </c>
      <c r="AQ174" t="s">
        <v>678</v>
      </c>
      <c r="AR174" t="s">
        <v>665</v>
      </c>
      <c r="AS174" t="s">
        <v>701</v>
      </c>
      <c r="AT174" t="s">
        <v>702</v>
      </c>
      <c r="AU174" t="s">
        <v>703</v>
      </c>
      <c r="AV174" t="s">
        <v>173</v>
      </c>
      <c r="AW174" t="s">
        <v>160</v>
      </c>
      <c r="CY174">
        <v>4980</v>
      </c>
      <c r="CZ174" t="s">
        <v>2144</v>
      </c>
      <c r="DA174">
        <v>3</v>
      </c>
      <c r="DB174" t="s">
        <v>107</v>
      </c>
      <c r="DC174" t="s">
        <v>1904</v>
      </c>
      <c r="DF174" t="s">
        <v>897</v>
      </c>
      <c r="DG174">
        <v>34.78</v>
      </c>
      <c r="DH174">
        <v>40.36</v>
      </c>
      <c r="DL174" t="s">
        <v>873</v>
      </c>
      <c r="DM174" t="s">
        <v>898</v>
      </c>
      <c r="DN174">
        <v>43315.366666666669</v>
      </c>
      <c r="DR174">
        <v>43381.697222222225</v>
      </c>
      <c r="DS174" t="s">
        <v>86</v>
      </c>
      <c r="DT174" t="s">
        <v>1905</v>
      </c>
      <c r="DU174" t="s">
        <v>1906</v>
      </c>
      <c r="DV174" t="s">
        <v>1907</v>
      </c>
      <c r="DW174" t="s">
        <v>1934</v>
      </c>
      <c r="DX174" t="s">
        <v>1909</v>
      </c>
      <c r="DY174" t="s">
        <v>1910</v>
      </c>
      <c r="DZ174" t="s">
        <v>1911</v>
      </c>
      <c r="EA174" t="s">
        <v>1984</v>
      </c>
      <c r="EB174" t="s">
        <v>1913</v>
      </c>
      <c r="EC174" t="s">
        <v>1914</v>
      </c>
      <c r="ED174" t="s">
        <v>1937</v>
      </c>
      <c r="EE174" t="s">
        <v>1938</v>
      </c>
      <c r="EF174" t="s">
        <v>1939</v>
      </c>
      <c r="EG174" t="s">
        <v>1957</v>
      </c>
      <c r="EH174" t="s">
        <v>1919</v>
      </c>
      <c r="EI174" t="s">
        <v>2145</v>
      </c>
      <c r="EJ174" t="s">
        <v>2146</v>
      </c>
      <c r="EK174" t="s">
        <v>2147</v>
      </c>
      <c r="EL174" t="s">
        <v>2148</v>
      </c>
      <c r="EM174" t="s">
        <v>2149</v>
      </c>
      <c r="EN174" t="s">
        <v>248</v>
      </c>
      <c r="EO174" t="s">
        <v>888</v>
      </c>
      <c r="EP174" t="s">
        <v>430</v>
      </c>
      <c r="EQ174" t="s">
        <v>150</v>
      </c>
    </row>
    <row r="175" spans="9:154" x14ac:dyDescent="0.25">
      <c r="I175">
        <v>986</v>
      </c>
      <c r="J175">
        <v>0</v>
      </c>
      <c r="K175">
        <v>1</v>
      </c>
      <c r="L175" t="s">
        <v>107</v>
      </c>
      <c r="M175" t="s">
        <v>130</v>
      </c>
      <c r="P175" t="s">
        <v>131</v>
      </c>
      <c r="Q175">
        <v>44.26</v>
      </c>
      <c r="R175">
        <v>80.28</v>
      </c>
      <c r="V175" t="s">
        <v>132</v>
      </c>
      <c r="W175" t="s">
        <v>133</v>
      </c>
      <c r="X175">
        <v>43299.665972222225</v>
      </c>
      <c r="AB175">
        <v>43444.668055555558</v>
      </c>
      <c r="AC175" t="s">
        <v>86</v>
      </c>
      <c r="AD175" t="s">
        <v>651</v>
      </c>
      <c r="AE175" t="s">
        <v>652</v>
      </c>
      <c r="AF175" t="s">
        <v>653</v>
      </c>
      <c r="AG175" t="s">
        <v>654</v>
      </c>
      <c r="AH175" t="s">
        <v>655</v>
      </c>
      <c r="AI175" t="s">
        <v>656</v>
      </c>
      <c r="AJ175" t="s">
        <v>657</v>
      </c>
      <c r="AK175" t="s">
        <v>658</v>
      </c>
      <c r="AL175" t="s">
        <v>659</v>
      </c>
      <c r="AM175" t="s">
        <v>660</v>
      </c>
      <c r="AN175" t="s">
        <v>661</v>
      </c>
      <c r="AO175" t="s">
        <v>687</v>
      </c>
      <c r="AP175" t="s">
        <v>688</v>
      </c>
      <c r="AQ175" t="s">
        <v>678</v>
      </c>
      <c r="AR175" t="s">
        <v>665</v>
      </c>
      <c r="AS175" t="s">
        <v>704</v>
      </c>
      <c r="AT175" t="s">
        <v>705</v>
      </c>
      <c r="AU175" t="s">
        <v>706</v>
      </c>
      <c r="AV175" t="s">
        <v>173</v>
      </c>
      <c r="AW175" t="s">
        <v>707</v>
      </c>
      <c r="CY175">
        <v>5022</v>
      </c>
      <c r="CZ175" t="s">
        <v>2150</v>
      </c>
      <c r="DA175">
        <v>3</v>
      </c>
      <c r="DB175" t="s">
        <v>107</v>
      </c>
      <c r="DC175" t="s">
        <v>1904</v>
      </c>
      <c r="DF175" t="s">
        <v>897</v>
      </c>
      <c r="DG175">
        <v>75.62</v>
      </c>
      <c r="DH175">
        <v>67.98</v>
      </c>
      <c r="DL175" t="s">
        <v>873</v>
      </c>
      <c r="DM175" t="s">
        <v>898</v>
      </c>
      <c r="DN175">
        <v>43315.367361111108</v>
      </c>
      <c r="DR175">
        <v>43381.697222222225</v>
      </c>
      <c r="DS175" t="s">
        <v>86</v>
      </c>
      <c r="DT175" t="s">
        <v>1905</v>
      </c>
      <c r="DU175" t="s">
        <v>1906</v>
      </c>
      <c r="DV175" t="s">
        <v>1907</v>
      </c>
      <c r="DW175" t="s">
        <v>1934</v>
      </c>
      <c r="DX175" t="s">
        <v>1909</v>
      </c>
      <c r="DY175" t="s">
        <v>1910</v>
      </c>
      <c r="DZ175" t="s">
        <v>1911</v>
      </c>
      <c r="EA175" t="s">
        <v>1984</v>
      </c>
      <c r="EB175" t="s">
        <v>1913</v>
      </c>
      <c r="EC175" t="s">
        <v>1914</v>
      </c>
      <c r="ED175" t="s">
        <v>1915</v>
      </c>
      <c r="EE175" t="s">
        <v>1916</v>
      </c>
      <c r="EF175" t="s">
        <v>2151</v>
      </c>
      <c r="EG175" t="s">
        <v>1957</v>
      </c>
      <c r="EH175" t="s">
        <v>1919</v>
      </c>
      <c r="EI175" t="s">
        <v>2152</v>
      </c>
      <c r="EJ175" t="s">
        <v>2153</v>
      </c>
      <c r="EK175" t="s">
        <v>248</v>
      </c>
      <c r="EL175" t="s">
        <v>160</v>
      </c>
      <c r="EM175" t="s">
        <v>888</v>
      </c>
      <c r="EN175" t="s">
        <v>1990</v>
      </c>
      <c r="EO175" t="s">
        <v>250</v>
      </c>
      <c r="EP175" t="s">
        <v>150</v>
      </c>
    </row>
    <row r="176" spans="9:154" x14ac:dyDescent="0.25">
      <c r="I176">
        <v>1004</v>
      </c>
      <c r="J176">
        <v>0</v>
      </c>
      <c r="K176">
        <v>1</v>
      </c>
      <c r="L176" t="s">
        <v>107</v>
      </c>
      <c r="M176" t="s">
        <v>130</v>
      </c>
      <c r="P176" t="s">
        <v>188</v>
      </c>
      <c r="Q176">
        <v>30.78</v>
      </c>
      <c r="R176">
        <v>46</v>
      </c>
      <c r="V176" t="s">
        <v>132</v>
      </c>
      <c r="W176" t="s">
        <v>189</v>
      </c>
      <c r="X176">
        <v>43299.680555555555</v>
      </c>
      <c r="AB176">
        <v>43444.668055555558</v>
      </c>
      <c r="AC176" t="s">
        <v>86</v>
      </c>
      <c r="AD176" t="s">
        <v>651</v>
      </c>
      <c r="AE176" t="s">
        <v>652</v>
      </c>
      <c r="AF176" t="s">
        <v>653</v>
      </c>
      <c r="AG176" t="s">
        <v>654</v>
      </c>
      <c r="AH176" t="s">
        <v>655</v>
      </c>
      <c r="AI176" t="s">
        <v>656</v>
      </c>
      <c r="AJ176" t="s">
        <v>657</v>
      </c>
      <c r="AK176" t="s">
        <v>658</v>
      </c>
      <c r="AL176" t="s">
        <v>659</v>
      </c>
      <c r="AM176" t="s">
        <v>660</v>
      </c>
      <c r="AN176" t="s">
        <v>661</v>
      </c>
      <c r="AO176" t="s">
        <v>662</v>
      </c>
      <c r="AP176" t="s">
        <v>663</v>
      </c>
      <c r="AQ176" t="s">
        <v>664</v>
      </c>
      <c r="AR176" t="s">
        <v>665</v>
      </c>
      <c r="AS176" t="s">
        <v>708</v>
      </c>
      <c r="AT176" t="s">
        <v>159</v>
      </c>
      <c r="AU176" t="s">
        <v>160</v>
      </c>
      <c r="AV176" t="s">
        <v>148</v>
      </c>
      <c r="AW176" t="s">
        <v>201</v>
      </c>
      <c r="CY176">
        <v>5020</v>
      </c>
      <c r="CZ176" t="s">
        <v>2154</v>
      </c>
      <c r="DA176">
        <v>3</v>
      </c>
      <c r="DB176" t="s">
        <v>107</v>
      </c>
      <c r="DC176" t="s">
        <v>1904</v>
      </c>
      <c r="DF176" t="s">
        <v>897</v>
      </c>
      <c r="DG176">
        <v>76.67</v>
      </c>
      <c r="DH176">
        <v>65.06</v>
      </c>
      <c r="DL176" t="s">
        <v>873</v>
      </c>
      <c r="DM176" t="s">
        <v>898</v>
      </c>
      <c r="DN176">
        <v>43315.367361111108</v>
      </c>
      <c r="DR176">
        <v>43381.697222222225</v>
      </c>
      <c r="DS176" t="s">
        <v>86</v>
      </c>
      <c r="DT176" t="s">
        <v>1905</v>
      </c>
      <c r="DU176" t="s">
        <v>1906</v>
      </c>
      <c r="DV176" t="s">
        <v>1907</v>
      </c>
      <c r="DW176" t="s">
        <v>1934</v>
      </c>
      <c r="DX176" t="s">
        <v>1909</v>
      </c>
      <c r="DY176" t="s">
        <v>1910</v>
      </c>
      <c r="DZ176" t="s">
        <v>1911</v>
      </c>
      <c r="EA176" t="s">
        <v>1984</v>
      </c>
      <c r="EB176" t="s">
        <v>1913</v>
      </c>
      <c r="EC176" t="s">
        <v>1914</v>
      </c>
      <c r="ED176" t="s">
        <v>1937</v>
      </c>
      <c r="EE176" t="s">
        <v>1938</v>
      </c>
      <c r="EF176" t="s">
        <v>1939</v>
      </c>
      <c r="EG176" t="s">
        <v>2155</v>
      </c>
      <c r="EH176" t="s">
        <v>1919</v>
      </c>
      <c r="EI176" t="s">
        <v>2156</v>
      </c>
      <c r="EJ176" t="s">
        <v>2157</v>
      </c>
      <c r="EK176" t="s">
        <v>2158</v>
      </c>
      <c r="EL176" t="s">
        <v>2159</v>
      </c>
      <c r="EM176" t="s">
        <v>160</v>
      </c>
      <c r="EN176" t="s">
        <v>888</v>
      </c>
      <c r="EO176" t="s">
        <v>2160</v>
      </c>
      <c r="EP176" t="s">
        <v>2161</v>
      </c>
      <c r="EQ176" t="s">
        <v>250</v>
      </c>
      <c r="ER176" t="s">
        <v>150</v>
      </c>
    </row>
    <row r="177" spans="9:152" x14ac:dyDescent="0.25">
      <c r="I177">
        <v>1006</v>
      </c>
      <c r="J177">
        <v>0</v>
      </c>
      <c r="K177">
        <v>1</v>
      </c>
      <c r="L177" t="s">
        <v>107</v>
      </c>
      <c r="M177" t="s">
        <v>130</v>
      </c>
      <c r="P177" t="s">
        <v>188</v>
      </c>
      <c r="Q177">
        <v>26.83</v>
      </c>
      <c r="R177">
        <v>59.65</v>
      </c>
      <c r="V177" t="s">
        <v>132</v>
      </c>
      <c r="W177" t="s">
        <v>189</v>
      </c>
      <c r="X177">
        <v>43299.680555555555</v>
      </c>
      <c r="AB177">
        <v>43444.668055555558</v>
      </c>
      <c r="AC177" t="s">
        <v>86</v>
      </c>
      <c r="AD177" t="s">
        <v>651</v>
      </c>
      <c r="AE177" t="s">
        <v>652</v>
      </c>
      <c r="AF177" t="s">
        <v>653</v>
      </c>
      <c r="AG177" t="s">
        <v>654</v>
      </c>
      <c r="AH177" t="s">
        <v>655</v>
      </c>
      <c r="AI177" t="s">
        <v>656</v>
      </c>
      <c r="AJ177" t="s">
        <v>657</v>
      </c>
      <c r="AK177" t="s">
        <v>677</v>
      </c>
      <c r="AL177" t="s">
        <v>659</v>
      </c>
      <c r="AM177" t="s">
        <v>660</v>
      </c>
      <c r="AN177" t="s">
        <v>661</v>
      </c>
      <c r="AO177" t="s">
        <v>687</v>
      </c>
      <c r="AP177" t="s">
        <v>688</v>
      </c>
      <c r="AQ177" t="s">
        <v>678</v>
      </c>
      <c r="AR177" t="s">
        <v>665</v>
      </c>
      <c r="AS177" t="s">
        <v>709</v>
      </c>
      <c r="AT177" t="s">
        <v>710</v>
      </c>
      <c r="AU177" t="s">
        <v>711</v>
      </c>
      <c r="AV177" t="s">
        <v>160</v>
      </c>
      <c r="AW177" t="s">
        <v>148</v>
      </c>
      <c r="CY177">
        <v>4983</v>
      </c>
      <c r="CZ177" t="s">
        <v>2162</v>
      </c>
      <c r="DA177">
        <v>3</v>
      </c>
      <c r="DB177" t="s">
        <v>107</v>
      </c>
      <c r="DC177" t="s">
        <v>1904</v>
      </c>
      <c r="DF177" t="s">
        <v>897</v>
      </c>
      <c r="DG177">
        <v>48.38</v>
      </c>
      <c r="DH177">
        <v>39.4</v>
      </c>
      <c r="DL177" t="s">
        <v>873</v>
      </c>
      <c r="DM177" t="s">
        <v>898</v>
      </c>
      <c r="DN177">
        <v>43315.366666666669</v>
      </c>
      <c r="DR177">
        <v>43381.697222222225</v>
      </c>
      <c r="DS177" t="s">
        <v>86</v>
      </c>
      <c r="DT177" t="s">
        <v>1905</v>
      </c>
      <c r="DU177" t="s">
        <v>1906</v>
      </c>
      <c r="DV177" t="s">
        <v>1907</v>
      </c>
      <c r="DW177" t="s">
        <v>1934</v>
      </c>
      <c r="DX177" t="s">
        <v>1909</v>
      </c>
      <c r="DY177" t="s">
        <v>1910</v>
      </c>
      <c r="DZ177" t="s">
        <v>1911</v>
      </c>
      <c r="EA177" t="s">
        <v>1984</v>
      </c>
      <c r="EB177" t="s">
        <v>1913</v>
      </c>
      <c r="EC177" t="s">
        <v>1914</v>
      </c>
      <c r="ED177" t="s">
        <v>1937</v>
      </c>
      <c r="EE177" t="s">
        <v>1938</v>
      </c>
      <c r="EF177" t="s">
        <v>1939</v>
      </c>
      <c r="EG177" t="s">
        <v>1918</v>
      </c>
      <c r="EH177" t="s">
        <v>1919</v>
      </c>
      <c r="EI177" t="s">
        <v>2163</v>
      </c>
      <c r="EJ177" t="s">
        <v>2164</v>
      </c>
      <c r="EK177" t="s">
        <v>2165</v>
      </c>
      <c r="EL177" t="s">
        <v>2166</v>
      </c>
      <c r="EM177" t="s">
        <v>435</v>
      </c>
      <c r="EN177" t="s">
        <v>888</v>
      </c>
      <c r="EO177" t="s">
        <v>430</v>
      </c>
      <c r="EP177" t="s">
        <v>150</v>
      </c>
    </row>
    <row r="178" spans="9:152" x14ac:dyDescent="0.25">
      <c r="I178">
        <v>1000</v>
      </c>
      <c r="J178">
        <v>0</v>
      </c>
      <c r="K178">
        <v>1</v>
      </c>
      <c r="L178" t="s">
        <v>107</v>
      </c>
      <c r="M178" t="s">
        <v>130</v>
      </c>
      <c r="P178" t="s">
        <v>188</v>
      </c>
      <c r="Q178">
        <v>31.03</v>
      </c>
      <c r="R178">
        <v>43.84</v>
      </c>
      <c r="V178" t="s">
        <v>132</v>
      </c>
      <c r="W178" t="s">
        <v>189</v>
      </c>
      <c r="X178">
        <v>43299.680555555555</v>
      </c>
      <c r="AB178">
        <v>43444.668055555558</v>
      </c>
      <c r="AC178" t="s">
        <v>86</v>
      </c>
      <c r="AD178" t="s">
        <v>651</v>
      </c>
      <c r="AE178" t="s">
        <v>652</v>
      </c>
      <c r="AF178" t="s">
        <v>653</v>
      </c>
      <c r="AG178" t="s">
        <v>654</v>
      </c>
      <c r="AH178" t="s">
        <v>655</v>
      </c>
      <c r="AI178" t="s">
        <v>656</v>
      </c>
      <c r="AJ178" t="s">
        <v>657</v>
      </c>
      <c r="AK178" t="s">
        <v>658</v>
      </c>
      <c r="AL178" t="s">
        <v>659</v>
      </c>
      <c r="AM178" t="s">
        <v>660</v>
      </c>
      <c r="AN178" t="s">
        <v>661</v>
      </c>
      <c r="AO178" t="s">
        <v>662</v>
      </c>
      <c r="AP178" t="s">
        <v>663</v>
      </c>
      <c r="AQ178" t="s">
        <v>664</v>
      </c>
      <c r="AR178" t="s">
        <v>665</v>
      </c>
      <c r="AS178" t="s">
        <v>712</v>
      </c>
      <c r="AT178" t="s">
        <v>159</v>
      </c>
      <c r="AU178" t="s">
        <v>160</v>
      </c>
      <c r="AV178" t="s">
        <v>148</v>
      </c>
      <c r="AW178" t="s">
        <v>201</v>
      </c>
      <c r="CY178">
        <v>4826</v>
      </c>
      <c r="CZ178" t="s">
        <v>2167</v>
      </c>
      <c r="DA178">
        <v>3</v>
      </c>
      <c r="DB178" t="s">
        <v>107</v>
      </c>
      <c r="DC178" t="s">
        <v>1904</v>
      </c>
      <c r="DF178" t="s">
        <v>936</v>
      </c>
      <c r="DG178">
        <v>25.94</v>
      </c>
      <c r="DH178">
        <v>73.569999999999993</v>
      </c>
      <c r="DL178" t="s">
        <v>873</v>
      </c>
      <c r="DM178" t="s">
        <v>937</v>
      </c>
      <c r="DN178">
        <v>43291.618750000001</v>
      </c>
      <c r="DR178">
        <v>43403.599305555559</v>
      </c>
      <c r="DS178" t="s">
        <v>86</v>
      </c>
      <c r="DT178" t="s">
        <v>1997</v>
      </c>
      <c r="DU178" t="s">
        <v>1998</v>
      </c>
      <c r="DV178" t="s">
        <v>1999</v>
      </c>
      <c r="DW178" t="s">
        <v>2000</v>
      </c>
      <c r="DX178" t="s">
        <v>2001</v>
      </c>
      <c r="DY178" t="s">
        <v>2002</v>
      </c>
      <c r="DZ178" t="s">
        <v>2003</v>
      </c>
      <c r="EA178" t="s">
        <v>2004</v>
      </c>
      <c r="EB178" t="s">
        <v>2005</v>
      </c>
      <c r="EC178" t="s">
        <v>2006</v>
      </c>
      <c r="ED178" t="s">
        <v>2033</v>
      </c>
      <c r="EE178" t="s">
        <v>2008</v>
      </c>
      <c r="EF178" t="s">
        <v>2168</v>
      </c>
      <c r="EG178" t="s">
        <v>2169</v>
      </c>
      <c r="EH178" t="s">
        <v>2011</v>
      </c>
      <c r="EI178" t="s">
        <v>2170</v>
      </c>
      <c r="EJ178" t="s">
        <v>2171</v>
      </c>
      <c r="EK178" t="s">
        <v>2172</v>
      </c>
      <c r="EL178" t="s">
        <v>2173</v>
      </c>
      <c r="EM178" t="s">
        <v>2174</v>
      </c>
      <c r="EN178" t="s">
        <v>248</v>
      </c>
      <c r="EO178" t="s">
        <v>888</v>
      </c>
      <c r="EP178" t="s">
        <v>430</v>
      </c>
      <c r="EQ178" t="s">
        <v>150</v>
      </c>
      <c r="ER178" t="s">
        <v>944</v>
      </c>
    </row>
    <row r="179" spans="9:152" x14ac:dyDescent="0.25">
      <c r="I179">
        <v>1021</v>
      </c>
      <c r="J179">
        <v>0</v>
      </c>
      <c r="K179">
        <v>1</v>
      </c>
      <c r="L179" t="s">
        <v>107</v>
      </c>
      <c r="M179" t="s">
        <v>130</v>
      </c>
      <c r="P179" t="s">
        <v>188</v>
      </c>
      <c r="Q179">
        <v>29.74</v>
      </c>
      <c r="R179">
        <v>49.73</v>
      </c>
      <c r="V179" t="s">
        <v>132</v>
      </c>
      <c r="W179" t="s">
        <v>189</v>
      </c>
      <c r="X179">
        <v>43299.681250000001</v>
      </c>
      <c r="AB179">
        <v>43444.668055555558</v>
      </c>
      <c r="AC179" t="s">
        <v>86</v>
      </c>
      <c r="AD179" t="s">
        <v>651</v>
      </c>
      <c r="AE179" t="s">
        <v>652</v>
      </c>
      <c r="AF179" t="s">
        <v>653</v>
      </c>
      <c r="AG179" t="s">
        <v>654</v>
      </c>
      <c r="AH179" t="s">
        <v>655</v>
      </c>
      <c r="AI179" t="s">
        <v>656</v>
      </c>
      <c r="AJ179" t="s">
        <v>657</v>
      </c>
      <c r="AK179" t="s">
        <v>658</v>
      </c>
      <c r="AL179" t="s">
        <v>659</v>
      </c>
      <c r="AM179" t="s">
        <v>660</v>
      </c>
      <c r="AN179" t="s">
        <v>661</v>
      </c>
      <c r="AO179" t="s">
        <v>662</v>
      </c>
      <c r="AP179" t="s">
        <v>663</v>
      </c>
      <c r="AQ179" t="s">
        <v>664</v>
      </c>
      <c r="AR179" t="s">
        <v>665</v>
      </c>
      <c r="AS179" t="s">
        <v>713</v>
      </c>
      <c r="AT179" t="s">
        <v>714</v>
      </c>
      <c r="AU179" t="s">
        <v>159</v>
      </c>
      <c r="AV179" t="s">
        <v>160</v>
      </c>
      <c r="AW179" t="s">
        <v>148</v>
      </c>
      <c r="CY179">
        <v>4981</v>
      </c>
      <c r="CZ179" t="s">
        <v>2175</v>
      </c>
      <c r="DA179">
        <v>3</v>
      </c>
      <c r="DB179" t="s">
        <v>107</v>
      </c>
      <c r="DC179" t="s">
        <v>1904</v>
      </c>
      <c r="DF179" t="s">
        <v>897</v>
      </c>
      <c r="DG179">
        <v>33.6</v>
      </c>
      <c r="DH179">
        <v>41.13</v>
      </c>
      <c r="DL179" t="s">
        <v>873</v>
      </c>
      <c r="DM179" t="s">
        <v>898</v>
      </c>
      <c r="DN179">
        <v>43315.366666666669</v>
      </c>
      <c r="DR179">
        <v>43381.697222222225</v>
      </c>
      <c r="DS179" t="s">
        <v>86</v>
      </c>
      <c r="DT179" t="s">
        <v>1905</v>
      </c>
      <c r="DU179" t="s">
        <v>1906</v>
      </c>
      <c r="DV179" t="s">
        <v>1907</v>
      </c>
      <c r="DW179" t="s">
        <v>1934</v>
      </c>
      <c r="DX179" t="s">
        <v>1909</v>
      </c>
      <c r="DY179" t="s">
        <v>1910</v>
      </c>
      <c r="DZ179" t="s">
        <v>1911</v>
      </c>
      <c r="EA179" t="s">
        <v>1984</v>
      </c>
      <c r="EB179" t="s">
        <v>1913</v>
      </c>
      <c r="EC179" t="s">
        <v>1914</v>
      </c>
      <c r="ED179" t="s">
        <v>1937</v>
      </c>
      <c r="EE179" t="s">
        <v>1938</v>
      </c>
      <c r="EF179" t="s">
        <v>1939</v>
      </c>
      <c r="EG179" t="s">
        <v>1957</v>
      </c>
      <c r="EH179" t="s">
        <v>1919</v>
      </c>
      <c r="EI179" t="s">
        <v>2176</v>
      </c>
      <c r="EJ179" t="s">
        <v>2177</v>
      </c>
      <c r="EK179" t="s">
        <v>2178</v>
      </c>
      <c r="EL179" t="s">
        <v>248</v>
      </c>
      <c r="EM179" t="s">
        <v>888</v>
      </c>
      <c r="EN179" t="s">
        <v>430</v>
      </c>
      <c r="EO179" t="s">
        <v>150</v>
      </c>
    </row>
    <row r="180" spans="9:152" x14ac:dyDescent="0.25">
      <c r="I180">
        <v>961</v>
      </c>
      <c r="J180">
        <v>0</v>
      </c>
      <c r="K180">
        <v>1</v>
      </c>
      <c r="L180" t="s">
        <v>107</v>
      </c>
      <c r="M180" t="s">
        <v>130</v>
      </c>
      <c r="P180" t="s">
        <v>131</v>
      </c>
      <c r="Q180">
        <v>27.2</v>
      </c>
      <c r="R180">
        <v>51.29</v>
      </c>
      <c r="V180" t="s">
        <v>132</v>
      </c>
      <c r="W180" t="s">
        <v>133</v>
      </c>
      <c r="X180">
        <v>43299.665972222225</v>
      </c>
      <c r="AB180">
        <v>43444.667361111111</v>
      </c>
      <c r="AC180" t="s">
        <v>86</v>
      </c>
      <c r="AD180" t="s">
        <v>651</v>
      </c>
      <c r="AE180" t="s">
        <v>652</v>
      </c>
      <c r="AF180" t="s">
        <v>653</v>
      </c>
      <c r="AG180" t="s">
        <v>654</v>
      </c>
      <c r="AH180" t="s">
        <v>655</v>
      </c>
      <c r="AI180" t="s">
        <v>656</v>
      </c>
      <c r="AJ180" t="s">
        <v>657</v>
      </c>
      <c r="AK180" t="s">
        <v>658</v>
      </c>
      <c r="AL180" t="s">
        <v>659</v>
      </c>
      <c r="AM180" t="s">
        <v>660</v>
      </c>
      <c r="AN180" t="s">
        <v>661</v>
      </c>
      <c r="AO180" t="s">
        <v>687</v>
      </c>
      <c r="AP180" t="s">
        <v>688</v>
      </c>
      <c r="AQ180" t="s">
        <v>678</v>
      </c>
      <c r="AR180" t="s">
        <v>665</v>
      </c>
      <c r="AS180" t="s">
        <v>715</v>
      </c>
      <c r="AT180" t="s">
        <v>716</v>
      </c>
      <c r="AU180" t="s">
        <v>717</v>
      </c>
      <c r="AV180" t="s">
        <v>173</v>
      </c>
      <c r="AW180" t="s">
        <v>160</v>
      </c>
      <c r="CY180">
        <v>4984</v>
      </c>
      <c r="CZ180" t="s">
        <v>2179</v>
      </c>
      <c r="DA180">
        <v>3</v>
      </c>
      <c r="DB180" t="s">
        <v>107</v>
      </c>
      <c r="DC180" t="s">
        <v>1904</v>
      </c>
      <c r="DF180" t="s">
        <v>897</v>
      </c>
      <c r="DG180">
        <v>50.82</v>
      </c>
      <c r="DH180">
        <v>51.85</v>
      </c>
      <c r="DL180" t="s">
        <v>873</v>
      </c>
      <c r="DM180" t="s">
        <v>898</v>
      </c>
      <c r="DN180">
        <v>43315.366666666669</v>
      </c>
      <c r="DR180">
        <v>43381.697222222225</v>
      </c>
      <c r="DS180" t="s">
        <v>86</v>
      </c>
      <c r="DT180" t="s">
        <v>1905</v>
      </c>
      <c r="DU180" t="s">
        <v>1906</v>
      </c>
      <c r="DV180" t="s">
        <v>1907</v>
      </c>
      <c r="DW180" t="s">
        <v>1934</v>
      </c>
      <c r="DX180" t="s">
        <v>1909</v>
      </c>
      <c r="DY180" t="s">
        <v>1910</v>
      </c>
      <c r="DZ180" t="s">
        <v>1911</v>
      </c>
      <c r="EA180" t="s">
        <v>1984</v>
      </c>
      <c r="EB180" t="s">
        <v>1913</v>
      </c>
      <c r="EC180" t="s">
        <v>1914</v>
      </c>
      <c r="ED180" t="s">
        <v>1937</v>
      </c>
      <c r="EE180" t="s">
        <v>1938</v>
      </c>
      <c r="EF180" t="s">
        <v>1939</v>
      </c>
      <c r="EG180" t="s">
        <v>2155</v>
      </c>
      <c r="EH180" t="s">
        <v>1919</v>
      </c>
      <c r="EI180" t="s">
        <v>2180</v>
      </c>
      <c r="EJ180" t="s">
        <v>2181</v>
      </c>
      <c r="EK180" t="s">
        <v>248</v>
      </c>
      <c r="EL180" t="s">
        <v>888</v>
      </c>
      <c r="EM180" t="s">
        <v>430</v>
      </c>
      <c r="EN180" t="s">
        <v>150</v>
      </c>
    </row>
    <row r="181" spans="9:152" x14ac:dyDescent="0.25">
      <c r="I181">
        <v>1018</v>
      </c>
      <c r="J181">
        <v>0</v>
      </c>
      <c r="K181">
        <v>3</v>
      </c>
      <c r="L181" t="s">
        <v>107</v>
      </c>
      <c r="M181" t="s">
        <v>130</v>
      </c>
      <c r="P181" t="s">
        <v>188</v>
      </c>
      <c r="Q181">
        <v>26.75</v>
      </c>
      <c r="R181">
        <v>60.13</v>
      </c>
      <c r="V181" t="s">
        <v>132</v>
      </c>
      <c r="W181" t="s">
        <v>189</v>
      </c>
      <c r="X181">
        <v>43299.681250000001</v>
      </c>
      <c r="AB181">
        <v>43444.668749999997</v>
      </c>
      <c r="AC181" t="s">
        <v>86</v>
      </c>
      <c r="AD181" t="s">
        <v>651</v>
      </c>
      <c r="AE181" t="s">
        <v>652</v>
      </c>
      <c r="AF181" t="s">
        <v>653</v>
      </c>
      <c r="AG181" t="s">
        <v>654</v>
      </c>
      <c r="AH181" t="s">
        <v>655</v>
      </c>
      <c r="AI181" t="s">
        <v>656</v>
      </c>
      <c r="AJ181" t="s">
        <v>657</v>
      </c>
      <c r="AK181" t="s">
        <v>658</v>
      </c>
      <c r="AL181" t="s">
        <v>659</v>
      </c>
      <c r="AM181" t="s">
        <v>660</v>
      </c>
      <c r="AN181" t="s">
        <v>661</v>
      </c>
      <c r="AO181" t="s">
        <v>662</v>
      </c>
      <c r="AP181" t="s">
        <v>718</v>
      </c>
      <c r="AQ181" t="s">
        <v>678</v>
      </c>
      <c r="AR181" t="s">
        <v>665</v>
      </c>
      <c r="AS181" t="s">
        <v>719</v>
      </c>
      <c r="AT181" t="s">
        <v>298</v>
      </c>
      <c r="AU181" t="s">
        <v>720</v>
      </c>
      <c r="AV181" t="s">
        <v>248</v>
      </c>
      <c r="AW181" t="s">
        <v>148</v>
      </c>
      <c r="CY181">
        <v>4978</v>
      </c>
      <c r="CZ181" t="s">
        <v>2182</v>
      </c>
      <c r="DA181">
        <v>3</v>
      </c>
      <c r="DB181" t="s">
        <v>107</v>
      </c>
      <c r="DC181" t="s">
        <v>1904</v>
      </c>
      <c r="DF181" t="s">
        <v>897</v>
      </c>
      <c r="DG181">
        <v>77.849999999999994</v>
      </c>
      <c r="DH181">
        <v>52.38</v>
      </c>
      <c r="DL181" t="s">
        <v>873</v>
      </c>
      <c r="DM181" t="s">
        <v>898</v>
      </c>
      <c r="DN181">
        <v>43315.366666666669</v>
      </c>
      <c r="DR181">
        <v>43381.697222222225</v>
      </c>
      <c r="DS181" t="s">
        <v>86</v>
      </c>
      <c r="DT181" t="s">
        <v>1905</v>
      </c>
      <c r="DU181" t="s">
        <v>1906</v>
      </c>
      <c r="DV181" t="s">
        <v>1907</v>
      </c>
      <c r="DW181" t="s">
        <v>1934</v>
      </c>
      <c r="DX181" t="s">
        <v>1909</v>
      </c>
      <c r="DY181" t="s">
        <v>1910</v>
      </c>
      <c r="DZ181" t="s">
        <v>1911</v>
      </c>
      <c r="EA181" t="s">
        <v>1984</v>
      </c>
      <c r="EB181" t="s">
        <v>1913</v>
      </c>
      <c r="EC181" t="s">
        <v>1914</v>
      </c>
      <c r="ED181" t="s">
        <v>1937</v>
      </c>
      <c r="EE181" t="s">
        <v>1938</v>
      </c>
      <c r="EF181" t="s">
        <v>1939</v>
      </c>
      <c r="EG181" t="s">
        <v>2155</v>
      </c>
      <c r="EH181" t="s">
        <v>1919</v>
      </c>
      <c r="EI181" t="s">
        <v>2183</v>
      </c>
      <c r="EJ181" t="s">
        <v>2184</v>
      </c>
      <c r="EK181" t="s">
        <v>2185</v>
      </c>
      <c r="EL181" t="s">
        <v>248</v>
      </c>
      <c r="EM181" t="s">
        <v>888</v>
      </c>
      <c r="EN181" t="s">
        <v>2186</v>
      </c>
      <c r="EO181" t="s">
        <v>430</v>
      </c>
      <c r="EP181" t="s">
        <v>150</v>
      </c>
    </row>
    <row r="182" spans="9:152" x14ac:dyDescent="0.25">
      <c r="I182">
        <v>949</v>
      </c>
      <c r="J182">
        <v>0</v>
      </c>
      <c r="K182">
        <v>3</v>
      </c>
      <c r="L182" t="s">
        <v>107</v>
      </c>
      <c r="M182" t="s">
        <v>130</v>
      </c>
      <c r="P182" t="s">
        <v>131</v>
      </c>
      <c r="Q182">
        <v>24.04</v>
      </c>
      <c r="R182">
        <v>58.15</v>
      </c>
      <c r="V182" t="s">
        <v>132</v>
      </c>
      <c r="W182" t="s">
        <v>133</v>
      </c>
      <c r="X182">
        <v>43299.665277777778</v>
      </c>
      <c r="AB182">
        <v>43444.668749999997</v>
      </c>
      <c r="AC182" t="s">
        <v>86</v>
      </c>
      <c r="AD182" t="s">
        <v>651</v>
      </c>
      <c r="AE182" t="s">
        <v>652</v>
      </c>
      <c r="AF182" t="s">
        <v>653</v>
      </c>
      <c r="AG182" t="s">
        <v>654</v>
      </c>
      <c r="AH182" t="s">
        <v>655</v>
      </c>
      <c r="AI182" t="s">
        <v>656</v>
      </c>
      <c r="AJ182" t="s">
        <v>657</v>
      </c>
      <c r="AK182" t="s">
        <v>658</v>
      </c>
      <c r="AL182" t="s">
        <v>659</v>
      </c>
      <c r="AM182" t="s">
        <v>660</v>
      </c>
      <c r="AN182" t="s">
        <v>661</v>
      </c>
      <c r="AO182" t="s">
        <v>662</v>
      </c>
      <c r="AP182" t="s">
        <v>663</v>
      </c>
      <c r="AQ182" t="s">
        <v>678</v>
      </c>
      <c r="AR182" t="s">
        <v>665</v>
      </c>
      <c r="AS182" t="s">
        <v>721</v>
      </c>
      <c r="AT182" t="s">
        <v>722</v>
      </c>
      <c r="AU182" t="s">
        <v>723</v>
      </c>
      <c r="AV182" t="s">
        <v>248</v>
      </c>
      <c r="AW182" t="s">
        <v>148</v>
      </c>
      <c r="CY182">
        <v>5021</v>
      </c>
      <c r="CZ182" t="s">
        <v>2187</v>
      </c>
      <c r="DA182">
        <v>3</v>
      </c>
      <c r="DB182" t="s">
        <v>107</v>
      </c>
      <c r="DC182" t="s">
        <v>1904</v>
      </c>
      <c r="DF182" t="s">
        <v>897</v>
      </c>
      <c r="DG182">
        <v>76.42</v>
      </c>
      <c r="DH182">
        <v>65.83</v>
      </c>
      <c r="DL182" t="s">
        <v>873</v>
      </c>
      <c r="DM182" t="s">
        <v>898</v>
      </c>
      <c r="DN182">
        <v>43315.367361111108</v>
      </c>
      <c r="DR182">
        <v>43381.697222222225</v>
      </c>
      <c r="DS182" t="s">
        <v>86</v>
      </c>
      <c r="DT182" t="s">
        <v>1905</v>
      </c>
      <c r="DU182" t="s">
        <v>1906</v>
      </c>
      <c r="DV182" t="s">
        <v>1907</v>
      </c>
      <c r="DW182" t="s">
        <v>1934</v>
      </c>
      <c r="DX182" t="s">
        <v>1909</v>
      </c>
      <c r="DY182" t="s">
        <v>1910</v>
      </c>
      <c r="DZ182" t="s">
        <v>1911</v>
      </c>
      <c r="EA182" t="s">
        <v>1984</v>
      </c>
      <c r="EB182" t="s">
        <v>1913</v>
      </c>
      <c r="EC182" t="s">
        <v>1914</v>
      </c>
      <c r="ED182" t="s">
        <v>1937</v>
      </c>
      <c r="EE182" t="s">
        <v>1916</v>
      </c>
      <c r="EF182" t="s">
        <v>1917</v>
      </c>
      <c r="EG182" t="s">
        <v>1957</v>
      </c>
      <c r="EH182" t="s">
        <v>1919</v>
      </c>
      <c r="EI182" t="s">
        <v>2188</v>
      </c>
      <c r="EJ182" t="s">
        <v>2189</v>
      </c>
      <c r="EK182" t="s">
        <v>2190</v>
      </c>
      <c r="EL182" t="s">
        <v>160</v>
      </c>
      <c r="EM182" t="s">
        <v>888</v>
      </c>
      <c r="EN182" t="s">
        <v>1990</v>
      </c>
      <c r="EO182" t="s">
        <v>250</v>
      </c>
      <c r="EP182" t="s">
        <v>150</v>
      </c>
    </row>
    <row r="183" spans="9:152" x14ac:dyDescent="0.25">
      <c r="I183">
        <v>1010</v>
      </c>
      <c r="J183">
        <v>0</v>
      </c>
      <c r="K183">
        <v>3</v>
      </c>
      <c r="L183" t="s">
        <v>107</v>
      </c>
      <c r="M183" t="s">
        <v>130</v>
      </c>
      <c r="P183" t="s">
        <v>188</v>
      </c>
      <c r="Q183">
        <v>27.37</v>
      </c>
      <c r="R183">
        <v>58.15</v>
      </c>
      <c r="V183" t="s">
        <v>132</v>
      </c>
      <c r="W183" t="s">
        <v>189</v>
      </c>
      <c r="X183">
        <v>43299.680555555555</v>
      </c>
      <c r="AB183">
        <v>43444.668749999997</v>
      </c>
      <c r="AC183" t="s">
        <v>86</v>
      </c>
      <c r="AD183" t="s">
        <v>651</v>
      </c>
      <c r="AE183" t="s">
        <v>652</v>
      </c>
      <c r="AF183" t="s">
        <v>653</v>
      </c>
      <c r="AG183" t="s">
        <v>654</v>
      </c>
      <c r="AH183" t="s">
        <v>655</v>
      </c>
      <c r="AI183" t="s">
        <v>656</v>
      </c>
      <c r="AJ183" t="s">
        <v>657</v>
      </c>
      <c r="AK183" t="s">
        <v>658</v>
      </c>
      <c r="AL183" t="s">
        <v>659</v>
      </c>
      <c r="AM183" t="s">
        <v>660</v>
      </c>
      <c r="AN183" t="s">
        <v>661</v>
      </c>
      <c r="AO183" t="s">
        <v>662</v>
      </c>
      <c r="AP183" t="s">
        <v>663</v>
      </c>
      <c r="AQ183" t="s">
        <v>678</v>
      </c>
      <c r="AR183" t="s">
        <v>665</v>
      </c>
      <c r="AS183" t="s">
        <v>724</v>
      </c>
      <c r="AT183" t="s">
        <v>725</v>
      </c>
      <c r="AU183" t="s">
        <v>726</v>
      </c>
      <c r="AV183" t="s">
        <v>248</v>
      </c>
      <c r="AW183" t="s">
        <v>148</v>
      </c>
      <c r="CY183">
        <v>5029</v>
      </c>
      <c r="CZ183" t="s">
        <v>2191</v>
      </c>
      <c r="DA183">
        <v>3</v>
      </c>
      <c r="DB183" t="s">
        <v>107</v>
      </c>
      <c r="DC183" t="s">
        <v>1904</v>
      </c>
      <c r="DF183" t="s">
        <v>897</v>
      </c>
      <c r="DG183">
        <v>60.97</v>
      </c>
      <c r="DH183">
        <v>61.79</v>
      </c>
      <c r="DL183" t="s">
        <v>873</v>
      </c>
      <c r="DM183" t="s">
        <v>898</v>
      </c>
      <c r="DN183">
        <v>43315.367361111108</v>
      </c>
      <c r="DR183">
        <v>43381.697222222225</v>
      </c>
      <c r="DS183" t="s">
        <v>86</v>
      </c>
      <c r="DT183" t="s">
        <v>1905</v>
      </c>
      <c r="DU183" t="s">
        <v>1906</v>
      </c>
      <c r="DV183" t="s">
        <v>1907</v>
      </c>
      <c r="DW183" t="s">
        <v>1934</v>
      </c>
      <c r="DX183" t="s">
        <v>1909</v>
      </c>
      <c r="DY183" t="s">
        <v>1910</v>
      </c>
      <c r="DZ183" t="s">
        <v>1911</v>
      </c>
      <c r="EA183" t="s">
        <v>1954</v>
      </c>
      <c r="EB183" t="s">
        <v>1913</v>
      </c>
      <c r="EC183" t="s">
        <v>1914</v>
      </c>
      <c r="ED183" t="s">
        <v>1915</v>
      </c>
      <c r="EE183" t="s">
        <v>1916</v>
      </c>
      <c r="EF183" t="s">
        <v>1917</v>
      </c>
      <c r="EG183" t="s">
        <v>1957</v>
      </c>
      <c r="EH183" t="s">
        <v>1919</v>
      </c>
      <c r="EI183" t="s">
        <v>2192</v>
      </c>
      <c r="EJ183" t="s">
        <v>2193</v>
      </c>
      <c r="EK183" t="s">
        <v>2194</v>
      </c>
      <c r="EL183" t="s">
        <v>2195</v>
      </c>
      <c r="EM183" t="s">
        <v>160</v>
      </c>
      <c r="EN183" t="s">
        <v>888</v>
      </c>
      <c r="EO183" t="s">
        <v>2196</v>
      </c>
      <c r="EP183" t="s">
        <v>2197</v>
      </c>
      <c r="EQ183" t="s">
        <v>2198</v>
      </c>
      <c r="ER183" t="s">
        <v>2199</v>
      </c>
      <c r="ES183" t="s">
        <v>248</v>
      </c>
      <c r="ET183" t="s">
        <v>150</v>
      </c>
    </row>
    <row r="184" spans="9:152" x14ac:dyDescent="0.25">
      <c r="I184">
        <v>954</v>
      </c>
      <c r="J184">
        <v>0</v>
      </c>
      <c r="K184">
        <v>3</v>
      </c>
      <c r="L184" t="s">
        <v>107</v>
      </c>
      <c r="M184" t="s">
        <v>130</v>
      </c>
      <c r="P184" t="s">
        <v>131</v>
      </c>
      <c r="Q184">
        <v>45.09</v>
      </c>
      <c r="R184">
        <v>81.239999999999995</v>
      </c>
      <c r="V184" t="s">
        <v>132</v>
      </c>
      <c r="W184" t="s">
        <v>133</v>
      </c>
      <c r="X184">
        <v>43299.665277777778</v>
      </c>
      <c r="AB184">
        <v>43444.668749999997</v>
      </c>
      <c r="AC184" t="s">
        <v>86</v>
      </c>
      <c r="AD184" t="s">
        <v>651</v>
      </c>
      <c r="AE184" t="s">
        <v>652</v>
      </c>
      <c r="AF184" t="s">
        <v>653</v>
      </c>
      <c r="AG184" t="s">
        <v>654</v>
      </c>
      <c r="AH184" t="s">
        <v>655</v>
      </c>
      <c r="AI184" t="s">
        <v>656</v>
      </c>
      <c r="AJ184" t="s">
        <v>657</v>
      </c>
      <c r="AK184" t="s">
        <v>677</v>
      </c>
      <c r="AL184" t="s">
        <v>659</v>
      </c>
      <c r="AM184" t="s">
        <v>660</v>
      </c>
      <c r="AN184" t="s">
        <v>661</v>
      </c>
      <c r="AO184" t="s">
        <v>662</v>
      </c>
      <c r="AP184" t="s">
        <v>663</v>
      </c>
      <c r="AQ184" t="s">
        <v>678</v>
      </c>
      <c r="AR184" t="s">
        <v>665</v>
      </c>
      <c r="AS184" t="s">
        <v>727</v>
      </c>
      <c r="AT184" t="s">
        <v>728</v>
      </c>
      <c r="AU184" t="s">
        <v>729</v>
      </c>
      <c r="AV184" t="s">
        <v>248</v>
      </c>
      <c r="AW184" t="s">
        <v>148</v>
      </c>
      <c r="CY184">
        <v>4977</v>
      </c>
      <c r="CZ184" t="s">
        <v>2200</v>
      </c>
      <c r="DA184">
        <v>3</v>
      </c>
      <c r="DB184" t="s">
        <v>107</v>
      </c>
      <c r="DC184" t="s">
        <v>1904</v>
      </c>
      <c r="DF184" t="s">
        <v>897</v>
      </c>
      <c r="DG184">
        <v>75.959999999999994</v>
      </c>
      <c r="DH184">
        <v>56.49</v>
      </c>
      <c r="DL184" t="s">
        <v>873</v>
      </c>
      <c r="DM184" t="s">
        <v>898</v>
      </c>
      <c r="DN184">
        <v>43315.366666666669</v>
      </c>
      <c r="DR184">
        <v>43381.697222222225</v>
      </c>
      <c r="DS184" t="s">
        <v>86</v>
      </c>
      <c r="DT184" t="s">
        <v>1905</v>
      </c>
      <c r="DU184" t="s">
        <v>1906</v>
      </c>
      <c r="DV184" t="s">
        <v>1907</v>
      </c>
      <c r="DW184" t="s">
        <v>1934</v>
      </c>
      <c r="DX184" t="s">
        <v>1909</v>
      </c>
      <c r="DY184" t="s">
        <v>1910</v>
      </c>
      <c r="DZ184" t="s">
        <v>1911</v>
      </c>
      <c r="EA184" t="s">
        <v>1984</v>
      </c>
      <c r="EB184" t="s">
        <v>1913</v>
      </c>
      <c r="EC184" t="s">
        <v>1914</v>
      </c>
      <c r="ED184" t="s">
        <v>1937</v>
      </c>
      <c r="EE184" t="s">
        <v>1938</v>
      </c>
      <c r="EF184" t="s">
        <v>1939</v>
      </c>
      <c r="EG184" t="s">
        <v>2155</v>
      </c>
      <c r="EH184" t="s">
        <v>1919</v>
      </c>
      <c r="EI184" t="s">
        <v>2201</v>
      </c>
      <c r="EJ184" t="s">
        <v>2184</v>
      </c>
      <c r="EK184" t="s">
        <v>248</v>
      </c>
      <c r="EL184" t="s">
        <v>888</v>
      </c>
      <c r="EM184" t="s">
        <v>2202</v>
      </c>
      <c r="EN184" t="s">
        <v>430</v>
      </c>
      <c r="EO184" t="s">
        <v>150</v>
      </c>
    </row>
    <row r="185" spans="9:152" x14ac:dyDescent="0.25">
      <c r="I185">
        <v>1100</v>
      </c>
      <c r="J185">
        <v>0</v>
      </c>
      <c r="K185">
        <v>1</v>
      </c>
      <c r="L185" t="s">
        <v>119</v>
      </c>
      <c r="M185" t="s">
        <v>130</v>
      </c>
      <c r="P185" t="s">
        <v>206</v>
      </c>
      <c r="Q185">
        <v>74.25</v>
      </c>
      <c r="R185">
        <v>81.72</v>
      </c>
      <c r="V185" t="s">
        <v>132</v>
      </c>
      <c r="W185" t="s">
        <v>207</v>
      </c>
      <c r="X185">
        <v>43299.686111111114</v>
      </c>
      <c r="AB185">
        <v>43486.61041666667</v>
      </c>
      <c r="AS185" t="s">
        <v>731</v>
      </c>
      <c r="AT185" t="s">
        <v>160</v>
      </c>
      <c r="AU185" t="s">
        <v>732</v>
      </c>
      <c r="AV185" t="s">
        <v>733</v>
      </c>
      <c r="AW185" t="s">
        <v>734</v>
      </c>
      <c r="CY185">
        <v>4988</v>
      </c>
      <c r="CZ185" t="s">
        <v>2203</v>
      </c>
      <c r="DA185">
        <v>3</v>
      </c>
      <c r="DB185" t="s">
        <v>107</v>
      </c>
      <c r="DC185" t="s">
        <v>1904</v>
      </c>
      <c r="DF185" t="s">
        <v>897</v>
      </c>
      <c r="DG185">
        <v>53.85</v>
      </c>
      <c r="DH185">
        <v>41.79</v>
      </c>
      <c r="DL185" t="s">
        <v>873</v>
      </c>
      <c r="DM185" t="s">
        <v>898</v>
      </c>
      <c r="DN185">
        <v>43315.366666666669</v>
      </c>
      <c r="DR185">
        <v>43381.697222222225</v>
      </c>
      <c r="DS185" t="s">
        <v>86</v>
      </c>
      <c r="DT185" t="s">
        <v>1905</v>
      </c>
      <c r="DU185" t="s">
        <v>1906</v>
      </c>
      <c r="DV185" t="s">
        <v>1907</v>
      </c>
      <c r="DW185" t="s">
        <v>1934</v>
      </c>
      <c r="DX185" t="s">
        <v>1909</v>
      </c>
      <c r="DY185" t="s">
        <v>1910</v>
      </c>
      <c r="DZ185" t="s">
        <v>1911</v>
      </c>
      <c r="EA185" t="s">
        <v>1936</v>
      </c>
      <c r="EB185" t="s">
        <v>1913</v>
      </c>
      <c r="EC185" t="s">
        <v>1914</v>
      </c>
      <c r="ED185" t="s">
        <v>1937</v>
      </c>
      <c r="EE185" t="s">
        <v>1938</v>
      </c>
      <c r="EF185" t="s">
        <v>1939</v>
      </c>
      <c r="EG185" t="s">
        <v>1918</v>
      </c>
      <c r="EH185" t="s">
        <v>1919</v>
      </c>
      <c r="EI185" t="s">
        <v>2204</v>
      </c>
      <c r="EJ185" t="s">
        <v>2205</v>
      </c>
      <c r="EK185" t="s">
        <v>2206</v>
      </c>
      <c r="EL185" t="s">
        <v>2207</v>
      </c>
      <c r="EM185" t="s">
        <v>2208</v>
      </c>
      <c r="EN185" t="s">
        <v>248</v>
      </c>
      <c r="EO185" t="s">
        <v>2209</v>
      </c>
      <c r="EP185" t="s">
        <v>2209</v>
      </c>
      <c r="EQ185" t="s">
        <v>2209</v>
      </c>
      <c r="ER185" t="s">
        <v>2210</v>
      </c>
      <c r="ES185" t="s">
        <v>2211</v>
      </c>
      <c r="ET185" t="s">
        <v>888</v>
      </c>
      <c r="EU185" t="s">
        <v>430</v>
      </c>
      <c r="EV185" t="s">
        <v>150</v>
      </c>
    </row>
    <row r="186" spans="9:152" x14ac:dyDescent="0.25">
      <c r="I186">
        <v>1666</v>
      </c>
      <c r="J186" t="s">
        <v>736</v>
      </c>
      <c r="K186">
        <v>1</v>
      </c>
      <c r="L186" t="s">
        <v>120</v>
      </c>
      <c r="M186" t="s">
        <v>130</v>
      </c>
      <c r="P186" t="s">
        <v>131</v>
      </c>
      <c r="Q186">
        <v>44.05</v>
      </c>
      <c r="R186">
        <v>81.72</v>
      </c>
      <c r="V186" t="s">
        <v>132</v>
      </c>
      <c r="W186" t="s">
        <v>133</v>
      </c>
      <c r="X186">
        <v>43361.462500000001</v>
      </c>
      <c r="AB186">
        <v>43444.668055555558</v>
      </c>
      <c r="AC186" t="s">
        <v>121</v>
      </c>
      <c r="AD186" t="s">
        <v>737</v>
      </c>
      <c r="AE186" t="s">
        <v>738</v>
      </c>
      <c r="AF186" t="s">
        <v>739</v>
      </c>
      <c r="AG186" t="s">
        <v>740</v>
      </c>
      <c r="AH186" t="s">
        <v>741</v>
      </c>
      <c r="AI186" t="s">
        <v>742</v>
      </c>
      <c r="AJ186" t="s">
        <v>743</v>
      </c>
      <c r="AK186" t="s">
        <v>744</v>
      </c>
      <c r="AL186" t="s">
        <v>745</v>
      </c>
      <c r="AM186" t="s">
        <v>746</v>
      </c>
      <c r="AN186" t="s">
        <v>747</v>
      </c>
      <c r="AS186" t="s">
        <v>748</v>
      </c>
      <c r="AT186" t="s">
        <v>749</v>
      </c>
      <c r="AU186" t="s">
        <v>160</v>
      </c>
      <c r="AV186" t="s">
        <v>750</v>
      </c>
      <c r="AW186" t="s">
        <v>751</v>
      </c>
      <c r="CY186">
        <v>4991</v>
      </c>
      <c r="CZ186" t="s">
        <v>2212</v>
      </c>
      <c r="DA186">
        <v>3</v>
      </c>
      <c r="DB186" t="s">
        <v>107</v>
      </c>
      <c r="DC186" t="s">
        <v>1904</v>
      </c>
      <c r="DF186" t="s">
        <v>897</v>
      </c>
      <c r="DG186">
        <v>50.57</v>
      </c>
      <c r="DH186">
        <v>39.35</v>
      </c>
      <c r="DL186" t="s">
        <v>873</v>
      </c>
      <c r="DM186" t="s">
        <v>898</v>
      </c>
      <c r="DN186">
        <v>43315.366666666669</v>
      </c>
      <c r="DR186">
        <v>43381.697222222225</v>
      </c>
      <c r="DS186" t="s">
        <v>86</v>
      </c>
      <c r="DT186" t="s">
        <v>1905</v>
      </c>
      <c r="DU186" t="s">
        <v>1906</v>
      </c>
      <c r="DV186" t="s">
        <v>1907</v>
      </c>
      <c r="DW186" t="s">
        <v>1934</v>
      </c>
      <c r="DX186" t="s">
        <v>1909</v>
      </c>
      <c r="DY186" t="s">
        <v>1910</v>
      </c>
      <c r="DZ186" t="s">
        <v>1911</v>
      </c>
      <c r="EA186" t="s">
        <v>1984</v>
      </c>
      <c r="EB186" t="s">
        <v>1913</v>
      </c>
      <c r="EC186" t="s">
        <v>1914</v>
      </c>
      <c r="ED186" t="s">
        <v>1985</v>
      </c>
      <c r="EE186" t="s">
        <v>1938</v>
      </c>
      <c r="EF186" t="s">
        <v>1939</v>
      </c>
      <c r="EG186" t="s">
        <v>1918</v>
      </c>
      <c r="EH186" t="s">
        <v>1919</v>
      </c>
      <c r="EI186" t="s">
        <v>2213</v>
      </c>
      <c r="EJ186" t="s">
        <v>435</v>
      </c>
      <c r="EK186" t="s">
        <v>2209</v>
      </c>
      <c r="EL186" t="s">
        <v>2209</v>
      </c>
      <c r="EM186" t="s">
        <v>2209</v>
      </c>
      <c r="EN186" t="s">
        <v>2209</v>
      </c>
      <c r="EO186" t="s">
        <v>2214</v>
      </c>
      <c r="EP186" t="s">
        <v>2129</v>
      </c>
      <c r="EQ186" t="s">
        <v>2215</v>
      </c>
      <c r="ER186" t="s">
        <v>2216</v>
      </c>
      <c r="ES186" t="s">
        <v>2217</v>
      </c>
      <c r="ET186" t="s">
        <v>888</v>
      </c>
      <c r="EU186" t="s">
        <v>150</v>
      </c>
    </row>
    <row r="187" spans="9:152" x14ac:dyDescent="0.25">
      <c r="CY187">
        <v>4986</v>
      </c>
      <c r="CZ187" t="s">
        <v>2218</v>
      </c>
      <c r="DA187">
        <v>3</v>
      </c>
      <c r="DB187" t="s">
        <v>107</v>
      </c>
      <c r="DC187" t="s">
        <v>1904</v>
      </c>
      <c r="DF187" t="s">
        <v>897</v>
      </c>
      <c r="DG187">
        <v>53.39</v>
      </c>
      <c r="DH187">
        <v>43.87</v>
      </c>
      <c r="DL187" t="s">
        <v>873</v>
      </c>
      <c r="DM187" t="s">
        <v>898</v>
      </c>
      <c r="DN187">
        <v>43315.366666666669</v>
      </c>
      <c r="DR187">
        <v>43381.697222222225</v>
      </c>
      <c r="DS187" t="s">
        <v>86</v>
      </c>
      <c r="DT187" t="s">
        <v>1905</v>
      </c>
      <c r="DU187" t="s">
        <v>1906</v>
      </c>
      <c r="DV187" t="s">
        <v>1907</v>
      </c>
      <c r="DW187" t="s">
        <v>1934</v>
      </c>
      <c r="DX187" t="s">
        <v>1909</v>
      </c>
      <c r="DY187" t="s">
        <v>1910</v>
      </c>
      <c r="DZ187" t="s">
        <v>1911</v>
      </c>
      <c r="EA187" t="s">
        <v>1984</v>
      </c>
      <c r="EB187" t="s">
        <v>1913</v>
      </c>
      <c r="EC187" t="s">
        <v>1914</v>
      </c>
      <c r="ED187" t="s">
        <v>2219</v>
      </c>
      <c r="EE187" t="s">
        <v>1938</v>
      </c>
      <c r="EF187" t="s">
        <v>1939</v>
      </c>
      <c r="EG187" t="s">
        <v>1918</v>
      </c>
      <c r="EH187" t="s">
        <v>1919</v>
      </c>
      <c r="EI187" t="s">
        <v>2220</v>
      </c>
      <c r="EJ187" t="s">
        <v>2221</v>
      </c>
      <c r="EK187" t="s">
        <v>2222</v>
      </c>
      <c r="EL187" t="s">
        <v>2223</v>
      </c>
      <c r="EM187" t="s">
        <v>2224</v>
      </c>
      <c r="EN187" t="s">
        <v>435</v>
      </c>
      <c r="EO187" t="s">
        <v>888</v>
      </c>
      <c r="EP187" t="s">
        <v>430</v>
      </c>
      <c r="EQ187" t="s">
        <v>150</v>
      </c>
    </row>
    <row r="188" spans="9:152" x14ac:dyDescent="0.25">
      <c r="CY188">
        <v>4985</v>
      </c>
      <c r="CZ188" t="s">
        <v>2225</v>
      </c>
      <c r="DA188">
        <v>3</v>
      </c>
      <c r="DB188" t="s">
        <v>107</v>
      </c>
      <c r="DC188" t="s">
        <v>1904</v>
      </c>
      <c r="DF188" t="s">
        <v>897</v>
      </c>
      <c r="DG188">
        <v>52.29</v>
      </c>
      <c r="DH188">
        <v>48.27</v>
      </c>
      <c r="DL188" t="s">
        <v>873</v>
      </c>
      <c r="DM188" t="s">
        <v>898</v>
      </c>
      <c r="DN188">
        <v>43315.366666666669</v>
      </c>
      <c r="DR188">
        <v>43381.697222222225</v>
      </c>
      <c r="DS188" t="s">
        <v>86</v>
      </c>
      <c r="DT188" t="s">
        <v>1905</v>
      </c>
      <c r="DU188" t="s">
        <v>1906</v>
      </c>
      <c r="DV188" t="s">
        <v>1907</v>
      </c>
      <c r="DW188" t="s">
        <v>1934</v>
      </c>
      <c r="DX188" t="s">
        <v>1909</v>
      </c>
      <c r="DY188" t="s">
        <v>1910</v>
      </c>
      <c r="DZ188" t="s">
        <v>1911</v>
      </c>
      <c r="EA188" t="s">
        <v>1984</v>
      </c>
      <c r="EB188" t="s">
        <v>1913</v>
      </c>
      <c r="EC188" t="s">
        <v>1914</v>
      </c>
      <c r="ED188" t="s">
        <v>1985</v>
      </c>
      <c r="EE188" t="s">
        <v>1938</v>
      </c>
      <c r="EF188" t="s">
        <v>1939</v>
      </c>
      <c r="EG188" t="s">
        <v>1957</v>
      </c>
      <c r="EH188" t="s">
        <v>1919</v>
      </c>
      <c r="EI188" t="s">
        <v>2226</v>
      </c>
      <c r="EJ188" t="s">
        <v>2227</v>
      </c>
      <c r="EK188" t="s">
        <v>2228</v>
      </c>
      <c r="EL188" t="s">
        <v>248</v>
      </c>
      <c r="EM188" t="s">
        <v>888</v>
      </c>
      <c r="EN188" t="s">
        <v>430</v>
      </c>
      <c r="EO188" t="s">
        <v>150</v>
      </c>
    </row>
    <row r="189" spans="9:152" x14ac:dyDescent="0.25">
      <c r="CY189">
        <v>4989</v>
      </c>
      <c r="CZ189" t="s">
        <v>2229</v>
      </c>
      <c r="DA189">
        <v>3</v>
      </c>
      <c r="DB189" t="s">
        <v>107</v>
      </c>
      <c r="DC189" t="s">
        <v>1904</v>
      </c>
      <c r="DF189" t="s">
        <v>897</v>
      </c>
      <c r="DG189">
        <v>53.47</v>
      </c>
      <c r="DH189">
        <v>40.54</v>
      </c>
      <c r="DL189" t="s">
        <v>873</v>
      </c>
      <c r="DM189" t="s">
        <v>898</v>
      </c>
      <c r="DN189">
        <v>43315.366666666669</v>
      </c>
      <c r="DR189">
        <v>43381.697222222225</v>
      </c>
      <c r="DS189" t="s">
        <v>86</v>
      </c>
      <c r="DT189" t="s">
        <v>1905</v>
      </c>
      <c r="DU189" t="s">
        <v>1906</v>
      </c>
      <c r="DV189" t="s">
        <v>1907</v>
      </c>
      <c r="DW189" t="s">
        <v>1934</v>
      </c>
      <c r="DX189" t="s">
        <v>1909</v>
      </c>
      <c r="DY189" t="s">
        <v>1910</v>
      </c>
      <c r="DZ189" t="s">
        <v>1911</v>
      </c>
      <c r="EA189" t="s">
        <v>1984</v>
      </c>
      <c r="EB189" t="s">
        <v>1913</v>
      </c>
      <c r="EC189" t="s">
        <v>1914</v>
      </c>
      <c r="ED189" t="s">
        <v>1985</v>
      </c>
      <c r="EE189" t="s">
        <v>1938</v>
      </c>
      <c r="EF189" t="s">
        <v>1939</v>
      </c>
      <c r="EG189" t="s">
        <v>1957</v>
      </c>
      <c r="EH189" t="s">
        <v>1919</v>
      </c>
      <c r="EI189" t="s">
        <v>2230</v>
      </c>
      <c r="EJ189" t="s">
        <v>2205</v>
      </c>
      <c r="EK189" t="s">
        <v>2210</v>
      </c>
      <c r="EL189" t="s">
        <v>2231</v>
      </c>
      <c r="EM189" t="s">
        <v>2232</v>
      </c>
      <c r="EN189" t="s">
        <v>2233</v>
      </c>
      <c r="EO189" t="s">
        <v>248</v>
      </c>
      <c r="EP189" t="s">
        <v>888</v>
      </c>
      <c r="EQ189" t="s">
        <v>430</v>
      </c>
      <c r="ER189" t="s">
        <v>150</v>
      </c>
    </row>
    <row r="190" spans="9:152" x14ac:dyDescent="0.25">
      <c r="CY190">
        <v>4982</v>
      </c>
      <c r="CZ190" t="s">
        <v>2234</v>
      </c>
      <c r="DA190">
        <v>3</v>
      </c>
      <c r="DB190" t="s">
        <v>107</v>
      </c>
      <c r="DC190" t="s">
        <v>1904</v>
      </c>
      <c r="DF190" t="s">
        <v>897</v>
      </c>
      <c r="DG190">
        <v>44</v>
      </c>
      <c r="DH190">
        <v>38.450000000000003</v>
      </c>
      <c r="DL190" t="s">
        <v>873</v>
      </c>
      <c r="DM190" t="s">
        <v>898</v>
      </c>
      <c r="DN190">
        <v>43315.366666666669</v>
      </c>
      <c r="DR190">
        <v>43381.697222222225</v>
      </c>
      <c r="DS190" t="s">
        <v>86</v>
      </c>
      <c r="DT190" t="s">
        <v>1905</v>
      </c>
      <c r="DU190" t="s">
        <v>1906</v>
      </c>
      <c r="DV190" t="s">
        <v>1907</v>
      </c>
      <c r="DW190" t="s">
        <v>1934</v>
      </c>
      <c r="DX190" t="s">
        <v>1909</v>
      </c>
      <c r="DY190" t="s">
        <v>1910</v>
      </c>
      <c r="DZ190" t="s">
        <v>1911</v>
      </c>
      <c r="EA190" t="s">
        <v>1984</v>
      </c>
      <c r="EB190" t="s">
        <v>1913</v>
      </c>
      <c r="EC190" t="s">
        <v>1914</v>
      </c>
      <c r="ED190" t="s">
        <v>1985</v>
      </c>
      <c r="EE190" t="s">
        <v>1938</v>
      </c>
      <c r="EF190" t="s">
        <v>1939</v>
      </c>
      <c r="EG190" t="s">
        <v>1957</v>
      </c>
      <c r="EH190" t="s">
        <v>1919</v>
      </c>
      <c r="EI190" t="s">
        <v>2235</v>
      </c>
      <c r="EJ190" t="s">
        <v>2210</v>
      </c>
      <c r="EK190" t="s">
        <v>2129</v>
      </c>
      <c r="EL190" t="s">
        <v>2236</v>
      </c>
      <c r="EM190" t="s">
        <v>2237</v>
      </c>
      <c r="EN190" t="s">
        <v>248</v>
      </c>
      <c r="EO190" t="s">
        <v>888</v>
      </c>
      <c r="EP190" t="s">
        <v>430</v>
      </c>
      <c r="EQ190" t="s">
        <v>150</v>
      </c>
    </row>
    <row r="191" spans="9:152" x14ac:dyDescent="0.25">
      <c r="CY191">
        <v>4976</v>
      </c>
      <c r="CZ191" t="s">
        <v>2238</v>
      </c>
      <c r="DA191">
        <v>3</v>
      </c>
      <c r="DB191" t="s">
        <v>107</v>
      </c>
      <c r="DC191" t="s">
        <v>1904</v>
      </c>
      <c r="DF191" t="s">
        <v>897</v>
      </c>
      <c r="DG191">
        <v>75.62</v>
      </c>
      <c r="DH191">
        <v>57.92</v>
      </c>
      <c r="DL191" t="s">
        <v>873</v>
      </c>
      <c r="DM191" t="s">
        <v>898</v>
      </c>
      <c r="DN191">
        <v>43315.366666666669</v>
      </c>
      <c r="DR191">
        <v>43381.697222222225</v>
      </c>
      <c r="DS191" t="s">
        <v>86</v>
      </c>
      <c r="DT191" t="s">
        <v>1905</v>
      </c>
      <c r="DU191" t="s">
        <v>1906</v>
      </c>
      <c r="DV191" t="s">
        <v>1907</v>
      </c>
      <c r="DW191" t="s">
        <v>1934</v>
      </c>
      <c r="DX191" t="s">
        <v>1909</v>
      </c>
      <c r="DY191" t="s">
        <v>1910</v>
      </c>
      <c r="DZ191" t="s">
        <v>1911</v>
      </c>
      <c r="EA191" t="s">
        <v>1984</v>
      </c>
      <c r="EB191" t="s">
        <v>1913</v>
      </c>
      <c r="EC191" t="s">
        <v>1914</v>
      </c>
      <c r="ED191" t="s">
        <v>1937</v>
      </c>
      <c r="EE191" t="s">
        <v>1938</v>
      </c>
      <c r="EF191" t="s">
        <v>1939</v>
      </c>
      <c r="EG191" t="s">
        <v>2155</v>
      </c>
      <c r="EH191" t="s">
        <v>1919</v>
      </c>
      <c r="EI191" t="s">
        <v>2239</v>
      </c>
      <c r="EJ191" t="s">
        <v>2184</v>
      </c>
      <c r="EK191" t="s">
        <v>248</v>
      </c>
      <c r="EL191" t="s">
        <v>888</v>
      </c>
      <c r="EM191" t="s">
        <v>2202</v>
      </c>
      <c r="EN191" t="s">
        <v>430</v>
      </c>
      <c r="EO191" t="s">
        <v>150</v>
      </c>
    </row>
    <row r="192" spans="9:152" x14ac:dyDescent="0.25">
      <c r="CY192">
        <v>4990</v>
      </c>
      <c r="CZ192" t="s">
        <v>2240</v>
      </c>
      <c r="DA192">
        <v>3</v>
      </c>
      <c r="DB192" t="s">
        <v>107</v>
      </c>
      <c r="DC192" t="s">
        <v>1904</v>
      </c>
      <c r="DF192" t="s">
        <v>897</v>
      </c>
      <c r="DG192">
        <v>52.04</v>
      </c>
      <c r="DH192">
        <v>39.700000000000003</v>
      </c>
      <c r="DL192" t="s">
        <v>873</v>
      </c>
      <c r="DM192" t="s">
        <v>898</v>
      </c>
      <c r="DN192">
        <v>43315.366666666669</v>
      </c>
      <c r="DR192">
        <v>43381.697222222225</v>
      </c>
      <c r="DS192" t="s">
        <v>86</v>
      </c>
      <c r="DT192" t="s">
        <v>1905</v>
      </c>
      <c r="DU192" t="s">
        <v>1906</v>
      </c>
      <c r="DV192" t="s">
        <v>1907</v>
      </c>
      <c r="DW192" t="s">
        <v>1934</v>
      </c>
      <c r="DX192" t="s">
        <v>1909</v>
      </c>
      <c r="DY192" t="s">
        <v>1910</v>
      </c>
      <c r="DZ192" t="s">
        <v>1911</v>
      </c>
      <c r="EA192" t="s">
        <v>1984</v>
      </c>
      <c r="EB192" t="s">
        <v>1913</v>
      </c>
      <c r="EC192" t="s">
        <v>1914</v>
      </c>
      <c r="ED192" t="s">
        <v>1937</v>
      </c>
      <c r="EE192" t="s">
        <v>1938</v>
      </c>
      <c r="EF192" t="s">
        <v>1939</v>
      </c>
      <c r="EG192" t="s">
        <v>1918</v>
      </c>
      <c r="EH192" t="s">
        <v>1919</v>
      </c>
      <c r="EI192" t="s">
        <v>2241</v>
      </c>
      <c r="EJ192" t="s">
        <v>2242</v>
      </c>
      <c r="EK192" t="s">
        <v>2243</v>
      </c>
      <c r="EL192" t="s">
        <v>2244</v>
      </c>
      <c r="EM192" t="s">
        <v>435</v>
      </c>
      <c r="EN192" t="s">
        <v>888</v>
      </c>
      <c r="EO192" t="s">
        <v>430</v>
      </c>
      <c r="EP192" t="s">
        <v>150</v>
      </c>
    </row>
    <row r="193" spans="103:154" x14ac:dyDescent="0.25">
      <c r="CY193">
        <v>4969</v>
      </c>
      <c r="CZ193" t="s">
        <v>2245</v>
      </c>
      <c r="DA193">
        <v>3</v>
      </c>
      <c r="DB193" t="s">
        <v>107</v>
      </c>
      <c r="DC193" t="s">
        <v>1904</v>
      </c>
      <c r="DF193" t="s">
        <v>897</v>
      </c>
      <c r="DG193">
        <v>82.15</v>
      </c>
      <c r="DH193">
        <v>52.62</v>
      </c>
      <c r="DL193" t="s">
        <v>873</v>
      </c>
      <c r="DM193" t="s">
        <v>898</v>
      </c>
      <c r="DN193">
        <v>43315.366666666669</v>
      </c>
      <c r="DR193">
        <v>43381.697222222225</v>
      </c>
      <c r="DS193" t="s">
        <v>86</v>
      </c>
      <c r="DT193" t="s">
        <v>1905</v>
      </c>
      <c r="DU193" t="s">
        <v>1906</v>
      </c>
      <c r="DV193" t="s">
        <v>1907</v>
      </c>
      <c r="DW193" t="s">
        <v>1934</v>
      </c>
      <c r="DX193" t="s">
        <v>1909</v>
      </c>
      <c r="DY193" t="s">
        <v>1910</v>
      </c>
      <c r="DZ193" t="s">
        <v>1911</v>
      </c>
      <c r="EA193" t="s">
        <v>1912</v>
      </c>
      <c r="EB193" t="s">
        <v>1913</v>
      </c>
      <c r="EC193" t="s">
        <v>1914</v>
      </c>
      <c r="ED193" t="s">
        <v>1915</v>
      </c>
      <c r="EE193" t="s">
        <v>1938</v>
      </c>
      <c r="EF193" t="s">
        <v>1939</v>
      </c>
      <c r="EG193" t="s">
        <v>1957</v>
      </c>
      <c r="EH193" t="s">
        <v>1919</v>
      </c>
      <c r="EI193" t="s">
        <v>2246</v>
      </c>
      <c r="EJ193" t="s">
        <v>2247</v>
      </c>
      <c r="EK193" t="s">
        <v>2248</v>
      </c>
      <c r="EL193" t="s">
        <v>2249</v>
      </c>
      <c r="EM193" t="s">
        <v>248</v>
      </c>
      <c r="EN193" t="s">
        <v>2250</v>
      </c>
      <c r="EO193" t="s">
        <v>888</v>
      </c>
      <c r="EP193" t="s">
        <v>430</v>
      </c>
      <c r="EQ193" t="s">
        <v>150</v>
      </c>
    </row>
    <row r="194" spans="103:154" x14ac:dyDescent="0.25">
      <c r="CY194">
        <v>4856</v>
      </c>
      <c r="CZ194" t="s">
        <v>2251</v>
      </c>
      <c r="DA194">
        <v>3</v>
      </c>
      <c r="DB194" t="s">
        <v>107</v>
      </c>
      <c r="DC194" t="s">
        <v>1904</v>
      </c>
      <c r="DF194" t="s">
        <v>936</v>
      </c>
      <c r="DG194">
        <v>36.97</v>
      </c>
      <c r="DH194">
        <v>80.180000000000007</v>
      </c>
      <c r="DL194" t="s">
        <v>873</v>
      </c>
      <c r="DM194" t="s">
        <v>937</v>
      </c>
      <c r="DN194">
        <v>43291.618750000001</v>
      </c>
      <c r="DR194">
        <v>43396.377083333333</v>
      </c>
      <c r="DS194" t="s">
        <v>86</v>
      </c>
      <c r="DT194" t="s">
        <v>1997</v>
      </c>
      <c r="DU194" t="s">
        <v>1998</v>
      </c>
      <c r="DV194" t="s">
        <v>2252</v>
      </c>
      <c r="DW194" t="s">
        <v>2000</v>
      </c>
      <c r="DX194" t="s">
        <v>2001</v>
      </c>
      <c r="DY194" t="s">
        <v>2002</v>
      </c>
      <c r="DZ194" t="s">
        <v>2003</v>
      </c>
      <c r="EA194" t="s">
        <v>2004</v>
      </c>
      <c r="EB194" t="s">
        <v>2005</v>
      </c>
      <c r="EC194" t="s">
        <v>2006</v>
      </c>
      <c r="ED194" t="s">
        <v>2007</v>
      </c>
      <c r="EE194" t="s">
        <v>2008</v>
      </c>
      <c r="EF194" t="s">
        <v>2009</v>
      </c>
      <c r="EG194" t="s">
        <v>2010</v>
      </c>
      <c r="EH194" t="s">
        <v>2011</v>
      </c>
      <c r="EI194" t="s">
        <v>2253</v>
      </c>
      <c r="EJ194" t="s">
        <v>2254</v>
      </c>
      <c r="EK194" t="s">
        <v>435</v>
      </c>
      <c r="EL194" t="s">
        <v>2016</v>
      </c>
      <c r="EM194" t="s">
        <v>888</v>
      </c>
      <c r="EN194" t="s">
        <v>430</v>
      </c>
      <c r="EO194" t="s">
        <v>150</v>
      </c>
      <c r="EP194" t="s">
        <v>2255</v>
      </c>
      <c r="EQ194" t="s">
        <v>2256</v>
      </c>
      <c r="ER194" t="s">
        <v>2257</v>
      </c>
      <c r="ES194" t="s">
        <v>2258</v>
      </c>
      <c r="ET194" t="s">
        <v>2259</v>
      </c>
      <c r="EU194" t="s">
        <v>2260</v>
      </c>
      <c r="EV194" t="s">
        <v>2261</v>
      </c>
      <c r="EW194" t="s">
        <v>2262</v>
      </c>
      <c r="EX194" t="s">
        <v>944</v>
      </c>
    </row>
    <row r="195" spans="103:154" x14ac:dyDescent="0.25">
      <c r="CY195">
        <v>5024</v>
      </c>
      <c r="CZ195" t="s">
        <v>2263</v>
      </c>
      <c r="DA195">
        <v>3</v>
      </c>
      <c r="DB195" t="s">
        <v>107</v>
      </c>
      <c r="DC195" t="s">
        <v>1904</v>
      </c>
      <c r="DF195" t="s">
        <v>897</v>
      </c>
      <c r="DG195">
        <v>74.36</v>
      </c>
      <c r="DH195">
        <v>71.19</v>
      </c>
      <c r="DL195" t="s">
        <v>873</v>
      </c>
      <c r="DM195" t="s">
        <v>898</v>
      </c>
      <c r="DN195">
        <v>43315.367361111108</v>
      </c>
      <c r="DR195">
        <v>43381.697222222225</v>
      </c>
      <c r="DS195" t="s">
        <v>86</v>
      </c>
      <c r="DT195" t="s">
        <v>1905</v>
      </c>
      <c r="DU195" t="s">
        <v>1906</v>
      </c>
      <c r="DV195" t="s">
        <v>1907</v>
      </c>
      <c r="DW195" t="s">
        <v>1934</v>
      </c>
      <c r="DX195" t="s">
        <v>1909</v>
      </c>
      <c r="DY195" t="s">
        <v>1910</v>
      </c>
      <c r="DZ195" t="s">
        <v>1911</v>
      </c>
      <c r="EA195" t="s">
        <v>1984</v>
      </c>
      <c r="EB195" t="s">
        <v>1913</v>
      </c>
      <c r="EC195" t="s">
        <v>1914</v>
      </c>
      <c r="ED195" t="s">
        <v>1915</v>
      </c>
      <c r="EE195" t="s">
        <v>1916</v>
      </c>
      <c r="EF195" t="s">
        <v>1917</v>
      </c>
      <c r="EG195" t="s">
        <v>1957</v>
      </c>
      <c r="EH195" t="s">
        <v>1919</v>
      </c>
      <c r="EI195" t="s">
        <v>2264</v>
      </c>
      <c r="EJ195" t="s">
        <v>2265</v>
      </c>
      <c r="EK195" t="s">
        <v>2266</v>
      </c>
      <c r="EL195" t="s">
        <v>2267</v>
      </c>
      <c r="EM195" t="s">
        <v>248</v>
      </c>
      <c r="EN195" t="s">
        <v>160</v>
      </c>
      <c r="EO195" t="s">
        <v>888</v>
      </c>
      <c r="EP195" t="s">
        <v>1990</v>
      </c>
      <c r="EQ195" t="s">
        <v>250</v>
      </c>
      <c r="ER195" t="s">
        <v>150</v>
      </c>
    </row>
    <row r="196" spans="103:154" x14ac:dyDescent="0.25">
      <c r="CY196">
        <v>4970</v>
      </c>
      <c r="CZ196" t="s">
        <v>2268</v>
      </c>
      <c r="DA196">
        <v>3</v>
      </c>
      <c r="DB196" t="s">
        <v>107</v>
      </c>
      <c r="DC196" t="s">
        <v>1904</v>
      </c>
      <c r="DF196" t="s">
        <v>897</v>
      </c>
      <c r="DG196">
        <v>94.11</v>
      </c>
      <c r="DH196">
        <v>47.5</v>
      </c>
      <c r="DL196" t="s">
        <v>873</v>
      </c>
      <c r="DM196" t="s">
        <v>898</v>
      </c>
      <c r="DN196">
        <v>43315.366666666669</v>
      </c>
      <c r="DR196">
        <v>43381.697222222225</v>
      </c>
      <c r="DS196" t="s">
        <v>86</v>
      </c>
      <c r="DT196" t="s">
        <v>1905</v>
      </c>
      <c r="DU196" t="s">
        <v>1906</v>
      </c>
      <c r="DV196" t="s">
        <v>1907</v>
      </c>
      <c r="DW196" t="s">
        <v>1934</v>
      </c>
      <c r="DX196" t="s">
        <v>1909</v>
      </c>
      <c r="DY196" t="s">
        <v>1910</v>
      </c>
      <c r="DZ196" t="s">
        <v>1935</v>
      </c>
      <c r="EA196" t="s">
        <v>1984</v>
      </c>
      <c r="EB196" t="s">
        <v>1913</v>
      </c>
      <c r="EC196" t="s">
        <v>1914</v>
      </c>
      <c r="ED196" t="s">
        <v>1937</v>
      </c>
      <c r="EE196" t="s">
        <v>1938</v>
      </c>
      <c r="EF196" t="s">
        <v>1939</v>
      </c>
      <c r="EG196" t="s">
        <v>1918</v>
      </c>
      <c r="EH196" t="s">
        <v>1919</v>
      </c>
      <c r="EI196" t="s">
        <v>2269</v>
      </c>
      <c r="EJ196" t="s">
        <v>2270</v>
      </c>
      <c r="EK196" t="s">
        <v>2271</v>
      </c>
      <c r="EL196" t="s">
        <v>2272</v>
      </c>
      <c r="EM196" t="s">
        <v>2273</v>
      </c>
      <c r="EN196" t="s">
        <v>1951</v>
      </c>
      <c r="EO196" t="s">
        <v>888</v>
      </c>
      <c r="EP196" t="s">
        <v>430</v>
      </c>
      <c r="EQ196" t="s">
        <v>150</v>
      </c>
    </row>
    <row r="197" spans="103:154" x14ac:dyDescent="0.25">
      <c r="CY197">
        <v>5027</v>
      </c>
      <c r="CZ197" t="s">
        <v>2274</v>
      </c>
      <c r="DA197">
        <v>1</v>
      </c>
      <c r="DB197" t="s">
        <v>107</v>
      </c>
      <c r="DC197" t="s">
        <v>998</v>
      </c>
      <c r="DF197" t="s">
        <v>897</v>
      </c>
      <c r="DG197">
        <v>64.8</v>
      </c>
      <c r="DH197">
        <v>64.88</v>
      </c>
      <c r="DL197" t="s">
        <v>873</v>
      </c>
      <c r="DM197" t="s">
        <v>898</v>
      </c>
      <c r="DN197">
        <v>43315.367361111108</v>
      </c>
      <c r="DR197">
        <v>43437.584722222222</v>
      </c>
      <c r="DS197" t="s">
        <v>86</v>
      </c>
      <c r="DT197" t="s">
        <v>1905</v>
      </c>
      <c r="DU197" t="s">
        <v>1906</v>
      </c>
      <c r="DV197" t="s">
        <v>1907</v>
      </c>
      <c r="DW197" t="s">
        <v>1934</v>
      </c>
      <c r="DX197" t="s">
        <v>1909</v>
      </c>
      <c r="DY197" t="s">
        <v>1910</v>
      </c>
      <c r="DZ197" t="s">
        <v>1911</v>
      </c>
      <c r="EA197" t="s">
        <v>1984</v>
      </c>
      <c r="EB197" t="s">
        <v>1913</v>
      </c>
      <c r="EC197" t="s">
        <v>1914</v>
      </c>
      <c r="ED197" t="s">
        <v>1937</v>
      </c>
      <c r="EE197" t="s">
        <v>2275</v>
      </c>
      <c r="EF197" t="s">
        <v>1972</v>
      </c>
      <c r="EG197" t="s">
        <v>1918</v>
      </c>
      <c r="EH197" t="s">
        <v>1919</v>
      </c>
      <c r="EI197" t="s">
        <v>2276</v>
      </c>
      <c r="EJ197" t="s">
        <v>2277</v>
      </c>
      <c r="EK197" t="s">
        <v>2278</v>
      </c>
      <c r="EL197" t="s">
        <v>2279</v>
      </c>
      <c r="EM197" t="s">
        <v>146</v>
      </c>
      <c r="EN197" t="s">
        <v>888</v>
      </c>
      <c r="EO197" t="s">
        <v>2120</v>
      </c>
      <c r="EP197" t="s">
        <v>250</v>
      </c>
      <c r="EQ197" t="s">
        <v>2280</v>
      </c>
      <c r="ER197" t="s">
        <v>163</v>
      </c>
      <c r="ES197" t="s">
        <v>150</v>
      </c>
      <c r="ET197" t="s">
        <v>151</v>
      </c>
      <c r="EU197" t="s">
        <v>1006</v>
      </c>
      <c r="EV197" t="s">
        <v>1992</v>
      </c>
      <c r="EW197" t="s">
        <v>1993</v>
      </c>
      <c r="EX197" t="s">
        <v>2281</v>
      </c>
    </row>
    <row r="198" spans="103:154" x14ac:dyDescent="0.25">
      <c r="CY198">
        <v>4975</v>
      </c>
      <c r="CZ198" t="s">
        <v>2282</v>
      </c>
      <c r="DA198">
        <v>3</v>
      </c>
      <c r="DB198" t="s">
        <v>107</v>
      </c>
      <c r="DC198" t="s">
        <v>998</v>
      </c>
      <c r="DF198" t="s">
        <v>897</v>
      </c>
      <c r="DG198">
        <v>76.17</v>
      </c>
      <c r="DH198">
        <v>65.599999999999994</v>
      </c>
      <c r="DL198" t="s">
        <v>873</v>
      </c>
      <c r="DM198" t="s">
        <v>898</v>
      </c>
      <c r="DN198">
        <v>43315.366666666669</v>
      </c>
      <c r="DR198">
        <v>43425.572222222225</v>
      </c>
      <c r="DS198" t="s">
        <v>86</v>
      </c>
      <c r="DT198" t="s">
        <v>2283</v>
      </c>
      <c r="DU198" t="s">
        <v>2284</v>
      </c>
      <c r="DV198" t="s">
        <v>1907</v>
      </c>
      <c r="DW198" t="s">
        <v>1934</v>
      </c>
      <c r="DX198" t="s">
        <v>1909</v>
      </c>
      <c r="DY198" t="s">
        <v>1910</v>
      </c>
      <c r="DZ198" t="s">
        <v>1911</v>
      </c>
      <c r="EA198" t="s">
        <v>2285</v>
      </c>
      <c r="EB198" t="s">
        <v>1913</v>
      </c>
      <c r="EC198" t="s">
        <v>2286</v>
      </c>
      <c r="ED198" t="s">
        <v>1937</v>
      </c>
      <c r="EE198" t="s">
        <v>1938</v>
      </c>
      <c r="EF198" t="s">
        <v>1917</v>
      </c>
      <c r="EG198" t="s">
        <v>1957</v>
      </c>
      <c r="EH198" t="s">
        <v>2287</v>
      </c>
      <c r="EI198" t="s">
        <v>2288</v>
      </c>
      <c r="EJ198" t="s">
        <v>2289</v>
      </c>
      <c r="EK198" t="s">
        <v>2290</v>
      </c>
      <c r="EL198" t="s">
        <v>2291</v>
      </c>
      <c r="EM198" t="s">
        <v>2292</v>
      </c>
      <c r="EN198" t="s">
        <v>2293</v>
      </c>
      <c r="EO198" t="s">
        <v>160</v>
      </c>
      <c r="EP198" t="s">
        <v>2294</v>
      </c>
      <c r="EQ198" t="s">
        <v>888</v>
      </c>
      <c r="ER198" t="s">
        <v>430</v>
      </c>
      <c r="ES198" t="s">
        <v>250</v>
      </c>
      <c r="ET198" t="s">
        <v>2134</v>
      </c>
      <c r="EU198" t="s">
        <v>150</v>
      </c>
      <c r="EV198" t="s">
        <v>151</v>
      </c>
      <c r="EW198" t="s">
        <v>2295</v>
      </c>
      <c r="EX198" t="s">
        <v>2296</v>
      </c>
    </row>
    <row r="199" spans="103:154" x14ac:dyDescent="0.25">
      <c r="CY199">
        <v>5030</v>
      </c>
      <c r="CZ199" t="s">
        <v>2297</v>
      </c>
      <c r="DA199">
        <v>3</v>
      </c>
      <c r="DB199" t="s">
        <v>2298</v>
      </c>
      <c r="DC199" t="s">
        <v>99</v>
      </c>
      <c r="DF199" t="s">
        <v>897</v>
      </c>
      <c r="DG199">
        <v>75.790000000000006</v>
      </c>
      <c r="DH199">
        <v>66.19</v>
      </c>
      <c r="DL199" t="s">
        <v>873</v>
      </c>
      <c r="DM199" t="s">
        <v>898</v>
      </c>
      <c r="DN199">
        <v>43315.368055555555</v>
      </c>
      <c r="DO199">
        <v>43479.397916666669</v>
      </c>
      <c r="DP199">
        <v>43479.397916666669</v>
      </c>
      <c r="DR199">
        <v>43479.397916666669</v>
      </c>
      <c r="DS199" t="s">
        <v>121</v>
      </c>
      <c r="DT199" t="s">
        <v>2299</v>
      </c>
      <c r="DU199" t="s">
        <v>2300</v>
      </c>
      <c r="DV199" t="s">
        <v>2301</v>
      </c>
      <c r="DW199" t="s">
        <v>2302</v>
      </c>
      <c r="DX199" t="s">
        <v>2303</v>
      </c>
      <c r="DY199" t="s">
        <v>2304</v>
      </c>
      <c r="DZ199" t="s">
        <v>2305</v>
      </c>
      <c r="EA199" t="s">
        <v>2306</v>
      </c>
      <c r="EB199" t="s">
        <v>2307</v>
      </c>
      <c r="EC199" t="s">
        <v>2308</v>
      </c>
      <c r="ED199" t="s">
        <v>2309</v>
      </c>
      <c r="EI199" t="s">
        <v>2310</v>
      </c>
      <c r="EJ199" t="s">
        <v>2311</v>
      </c>
      <c r="EK199" t="s">
        <v>127</v>
      </c>
      <c r="EL199" t="s">
        <v>2312</v>
      </c>
      <c r="EM199" t="s">
        <v>2312</v>
      </c>
      <c r="EN199" t="s">
        <v>2312</v>
      </c>
      <c r="EO199" t="s">
        <v>2312</v>
      </c>
      <c r="EP199" t="s">
        <v>2312</v>
      </c>
      <c r="EQ199" t="s">
        <v>2312</v>
      </c>
      <c r="ER199" t="s">
        <v>2312</v>
      </c>
      <c r="ES199" t="s">
        <v>2313</v>
      </c>
      <c r="ET199" t="s">
        <v>2314</v>
      </c>
      <c r="EU199" t="s">
        <v>2315</v>
      </c>
      <c r="EV199" t="s">
        <v>248</v>
      </c>
      <c r="EW199" t="s">
        <v>888</v>
      </c>
      <c r="EX199" t="s">
        <v>150</v>
      </c>
    </row>
    <row r="200" spans="103:154" x14ac:dyDescent="0.25">
      <c r="CY200">
        <v>5032</v>
      </c>
      <c r="CZ200" t="s">
        <v>2316</v>
      </c>
      <c r="DA200">
        <v>3</v>
      </c>
      <c r="DB200" t="s">
        <v>2317</v>
      </c>
      <c r="DC200" t="s">
        <v>998</v>
      </c>
      <c r="DF200" t="s">
        <v>897</v>
      </c>
      <c r="DG200">
        <v>93.85</v>
      </c>
      <c r="DH200">
        <v>48.45</v>
      </c>
      <c r="DL200" t="s">
        <v>873</v>
      </c>
      <c r="DM200" t="s">
        <v>898</v>
      </c>
      <c r="DN200">
        <v>43315.369444444441</v>
      </c>
      <c r="DR200">
        <v>43404.706250000003</v>
      </c>
      <c r="DS200" t="s">
        <v>2318</v>
      </c>
      <c r="DT200" t="s">
        <v>2319</v>
      </c>
      <c r="DU200" t="s">
        <v>2320</v>
      </c>
      <c r="DV200" t="s">
        <v>2303</v>
      </c>
      <c r="DW200" t="s">
        <v>2321</v>
      </c>
      <c r="DX200" t="s">
        <v>2305</v>
      </c>
      <c r="DY200" t="s">
        <v>2322</v>
      </c>
      <c r="DZ200" t="s">
        <v>2323</v>
      </c>
      <c r="EA200" t="s">
        <v>2324</v>
      </c>
      <c r="EB200" t="s">
        <v>2325</v>
      </c>
      <c r="EI200" t="s">
        <v>2326</v>
      </c>
      <c r="EJ200" t="s">
        <v>2327</v>
      </c>
      <c r="EK200" t="s">
        <v>1942</v>
      </c>
      <c r="EL200" t="s">
        <v>127</v>
      </c>
      <c r="EM200" t="s">
        <v>298</v>
      </c>
      <c r="EN200" t="s">
        <v>2328</v>
      </c>
      <c r="EO200" t="s">
        <v>2329</v>
      </c>
      <c r="EP200" t="s">
        <v>2209</v>
      </c>
      <c r="EQ200" t="s">
        <v>2330</v>
      </c>
      <c r="ER200" t="s">
        <v>2209</v>
      </c>
      <c r="ES200" t="s">
        <v>2331</v>
      </c>
      <c r="ET200" t="s">
        <v>298</v>
      </c>
      <c r="EU200" t="s">
        <v>2332</v>
      </c>
      <c r="EV200" t="s">
        <v>2333</v>
      </c>
      <c r="EW200" t="s">
        <v>2334</v>
      </c>
      <c r="EX200" t="s">
        <v>298</v>
      </c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Feuil4.Import35">
                <anchor moveWithCells="1" sizeWithCells="1">
                  <from>
                    <xdr:col>0</xdr:col>
                    <xdr:colOff>57150</xdr:colOff>
                    <xdr:row>5</xdr:row>
                    <xdr:rowOff>19050</xdr:rowOff>
                  </from>
                  <to>
                    <xdr:col>1</xdr:col>
                    <xdr:colOff>9525</xdr:colOff>
                    <xdr:row>11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GY202"/>
  <sheetViews>
    <sheetView workbookViewId="0">
      <selection activeCell="H39" sqref="H39"/>
    </sheetView>
  </sheetViews>
  <sheetFormatPr baseColWidth="10" defaultRowHeight="15" x14ac:dyDescent="0.25"/>
  <cols>
    <col min="2" max="2" width="21" customWidth="1"/>
    <col min="3" max="3" width="21" bestFit="1" customWidth="1"/>
    <col min="4" max="4" width="17.7109375" customWidth="1"/>
    <col min="5" max="5" width="28.5703125" bestFit="1" customWidth="1"/>
    <col min="6" max="6" width="15.7109375" bestFit="1" customWidth="1"/>
    <col min="7" max="7" width="28.28515625" customWidth="1"/>
    <col min="8" max="8" width="112" bestFit="1" customWidth="1"/>
  </cols>
  <sheetData>
    <row r="1" spans="2:207" x14ac:dyDescent="0.25"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t="s">
        <v>0</v>
      </c>
      <c r="AZ1" t="s">
        <v>13</v>
      </c>
      <c r="BZ1" t="s">
        <v>13</v>
      </c>
      <c r="CZ1" t="s">
        <v>13</v>
      </c>
      <c r="DZ1" t="s">
        <v>13</v>
      </c>
      <c r="EZ1" t="s">
        <v>13</v>
      </c>
    </row>
    <row r="2" spans="2:207" x14ac:dyDescent="0.25">
      <c r="B2" s="1" t="s">
        <v>7</v>
      </c>
      <c r="C2" s="1" t="s">
        <v>8</v>
      </c>
      <c r="D2" s="2">
        <v>43514.677153506942</v>
      </c>
      <c r="E2" s="2">
        <v>43509.448173807868</v>
      </c>
      <c r="F2" s="2">
        <v>43514.677153506942</v>
      </c>
      <c r="G2" s="1" t="s">
        <v>2338</v>
      </c>
      <c r="H2" s="3" t="str">
        <f>HYPERLINK(CONCATENATE(NRO_30[[#This Row],[Folder Path]],NRO_30[[#This Row],[Name]]))</f>
        <v>C:\Users\AxelG\Desktop\Rapport\NRO_30\BETA_THD_54-014_(_VAO_version_Ã©bauche)_228_2019-02-13_1550050861.csv</v>
      </c>
      <c r="AZ2" t="s">
        <v>14</v>
      </c>
      <c r="BZ2" t="s">
        <v>128</v>
      </c>
      <c r="CZ2" t="s">
        <v>758</v>
      </c>
      <c r="DZ2" t="s">
        <v>870</v>
      </c>
      <c r="EZ2" t="s">
        <v>128</v>
      </c>
    </row>
    <row r="3" spans="2:207" x14ac:dyDescent="0.25">
      <c r="B3" s="1" t="s">
        <v>12</v>
      </c>
      <c r="C3" s="1" t="s">
        <v>8</v>
      </c>
      <c r="D3" s="2">
        <v>43514.677153611112</v>
      </c>
      <c r="E3" s="2">
        <v>43507.648534479165</v>
      </c>
      <c r="F3" s="2">
        <v>43514.677153611112</v>
      </c>
      <c r="G3" s="1" t="s">
        <v>2338</v>
      </c>
      <c r="H3" s="3" t="str">
        <f>HYPERLINK(CONCATENATE(NRO_30[[#This Row],[Folder Path]],NRO_30[[#This Row],[Name]]))</f>
        <v>C:\Users\AxelG\Desktop\Rapport\NRO_30\pouiu.csv</v>
      </c>
      <c r="AZ3">
        <v>43509.445138888892</v>
      </c>
      <c r="BZ3">
        <v>43507.6481712963</v>
      </c>
      <c r="CZ3">
        <v>43455.208333333336</v>
      </c>
      <c r="DZ3">
        <v>43509.454861111109</v>
      </c>
      <c r="EZ3">
        <v>43507.6481712963</v>
      </c>
    </row>
    <row r="4" spans="2:207" x14ac:dyDescent="0.25">
      <c r="B4" s="1" t="s">
        <v>9</v>
      </c>
      <c r="C4" s="1" t="s">
        <v>8</v>
      </c>
      <c r="D4" s="2">
        <v>43514.677153761571</v>
      </c>
      <c r="E4" s="2">
        <v>43467.722648726849</v>
      </c>
      <c r="F4" s="2">
        <v>43514.677153761571</v>
      </c>
      <c r="G4" s="1" t="s">
        <v>2338</v>
      </c>
      <c r="H4" s="3" t="str">
        <f>HYPERLINK(CONCATENATE(NRO_30[[#This Row],[Folder Path]],NRO_30[[#This Row],[Name]]))</f>
        <v>C:\Users\AxelG\Desktop\Rapport\NRO_30\Recette_54-013_181_2018-12-21_1545364800.csv</v>
      </c>
      <c r="AZ4" t="s">
        <v>15</v>
      </c>
      <c r="BA4" t="s">
        <v>16</v>
      </c>
      <c r="BB4" t="s">
        <v>17</v>
      </c>
      <c r="BC4" t="s">
        <v>27</v>
      </c>
      <c r="BD4" t="s">
        <v>28</v>
      </c>
      <c r="BE4" t="s">
        <v>29</v>
      </c>
      <c r="BF4" t="s">
        <v>30</v>
      </c>
      <c r="BG4" t="s">
        <v>31</v>
      </c>
      <c r="BH4" t="s">
        <v>32</v>
      </c>
      <c r="BI4" t="s">
        <v>33</v>
      </c>
      <c r="BJ4" t="s">
        <v>34</v>
      </c>
      <c r="BK4" t="s">
        <v>35</v>
      </c>
      <c r="BL4" t="s">
        <v>36</v>
      </c>
      <c r="BM4" t="s">
        <v>37</v>
      </c>
      <c r="BN4" t="s">
        <v>38</v>
      </c>
      <c r="BO4" t="s">
        <v>39</v>
      </c>
      <c r="BP4" t="s">
        <v>40</v>
      </c>
      <c r="BQ4" t="s">
        <v>41</v>
      </c>
      <c r="BR4" t="s">
        <v>42</v>
      </c>
      <c r="BS4" t="s">
        <v>43</v>
      </c>
      <c r="BT4" t="s">
        <v>44</v>
      </c>
      <c r="BU4" t="s">
        <v>45</v>
      </c>
      <c r="BV4" t="s">
        <v>46</v>
      </c>
      <c r="BW4" t="s">
        <v>47</v>
      </c>
      <c r="BX4" t="s">
        <v>48</v>
      </c>
      <c r="BY4" t="s">
        <v>49</v>
      </c>
      <c r="BZ4" t="s">
        <v>15</v>
      </c>
      <c r="CA4" t="s">
        <v>16</v>
      </c>
      <c r="CB4" t="s">
        <v>17</v>
      </c>
      <c r="CC4" t="s">
        <v>27</v>
      </c>
      <c r="CD4" t="s">
        <v>28</v>
      </c>
      <c r="CE4" t="s">
        <v>29</v>
      </c>
      <c r="CF4" t="s">
        <v>30</v>
      </c>
      <c r="CG4" t="s">
        <v>31</v>
      </c>
      <c r="CH4" t="s">
        <v>32</v>
      </c>
      <c r="CI4" t="s">
        <v>33</v>
      </c>
      <c r="CJ4" t="s">
        <v>34</v>
      </c>
      <c r="CK4" t="s">
        <v>35</v>
      </c>
      <c r="CL4" t="s">
        <v>36</v>
      </c>
      <c r="CM4" t="s">
        <v>37</v>
      </c>
      <c r="CN4" t="s">
        <v>38</v>
      </c>
      <c r="CO4" t="s">
        <v>39</v>
      </c>
      <c r="CP4" t="s">
        <v>40</v>
      </c>
      <c r="CQ4" t="s">
        <v>41</v>
      </c>
      <c r="CR4" t="s">
        <v>42</v>
      </c>
      <c r="CS4" t="s">
        <v>43</v>
      </c>
      <c r="CT4" t="s">
        <v>44</v>
      </c>
      <c r="CU4" t="s">
        <v>45</v>
      </c>
      <c r="CV4" t="s">
        <v>46</v>
      </c>
      <c r="CW4" t="s">
        <v>47</v>
      </c>
      <c r="CX4" t="s">
        <v>48</v>
      </c>
      <c r="CY4" t="s">
        <v>49</v>
      </c>
      <c r="CZ4" t="s">
        <v>15</v>
      </c>
      <c r="DA4" t="s">
        <v>16</v>
      </c>
      <c r="DB4" t="s">
        <v>17</v>
      </c>
      <c r="DC4" t="s">
        <v>27</v>
      </c>
      <c r="DD4" t="s">
        <v>28</v>
      </c>
      <c r="DE4" t="s">
        <v>29</v>
      </c>
      <c r="DF4" t="s">
        <v>30</v>
      </c>
      <c r="DG4" t="s">
        <v>31</v>
      </c>
      <c r="DH4" t="s">
        <v>32</v>
      </c>
      <c r="DI4" t="s">
        <v>33</v>
      </c>
      <c r="DJ4" t="s">
        <v>34</v>
      </c>
      <c r="DK4" t="s">
        <v>35</v>
      </c>
      <c r="DL4" t="s">
        <v>36</v>
      </c>
      <c r="DM4" t="s">
        <v>37</v>
      </c>
      <c r="DN4" t="s">
        <v>38</v>
      </c>
      <c r="DO4" t="s">
        <v>39</v>
      </c>
      <c r="DP4" t="s">
        <v>40</v>
      </c>
      <c r="DQ4" t="s">
        <v>41</v>
      </c>
      <c r="DR4" t="s">
        <v>42</v>
      </c>
      <c r="DS4" t="s">
        <v>43</v>
      </c>
      <c r="DT4" t="s">
        <v>44</v>
      </c>
      <c r="DU4" t="s">
        <v>759</v>
      </c>
      <c r="DV4" t="s">
        <v>45</v>
      </c>
      <c r="DW4" t="s">
        <v>46</v>
      </c>
      <c r="DX4" t="s">
        <v>47</v>
      </c>
      <c r="DY4" t="s">
        <v>48</v>
      </c>
      <c r="DZ4" t="s">
        <v>15</v>
      </c>
      <c r="EA4" t="s">
        <v>16</v>
      </c>
      <c r="EB4" t="s">
        <v>17</v>
      </c>
      <c r="EC4" t="s">
        <v>27</v>
      </c>
      <c r="ED4" t="s">
        <v>28</v>
      </c>
      <c r="EE4" t="s">
        <v>29</v>
      </c>
      <c r="EF4" t="s">
        <v>30</v>
      </c>
      <c r="EG4" t="s">
        <v>31</v>
      </c>
      <c r="EH4" t="s">
        <v>32</v>
      </c>
      <c r="EI4" t="s">
        <v>33</v>
      </c>
      <c r="EJ4" t="s">
        <v>34</v>
      </c>
      <c r="EK4" t="s">
        <v>35</v>
      </c>
      <c r="EL4" t="s">
        <v>36</v>
      </c>
      <c r="EM4" t="s">
        <v>37</v>
      </c>
      <c r="EN4" t="s">
        <v>38</v>
      </c>
      <c r="EO4" t="s">
        <v>39</v>
      </c>
      <c r="EP4" t="s">
        <v>40</v>
      </c>
      <c r="EQ4" t="s">
        <v>41</v>
      </c>
      <c r="ER4" t="s">
        <v>42</v>
      </c>
      <c r="ES4" t="s">
        <v>43</v>
      </c>
      <c r="ET4" t="s">
        <v>44</v>
      </c>
      <c r="EU4" t="s">
        <v>45</v>
      </c>
      <c r="EV4" t="s">
        <v>46</v>
      </c>
      <c r="EW4" t="s">
        <v>47</v>
      </c>
      <c r="EX4" t="s">
        <v>48</v>
      </c>
      <c r="EY4" t="s">
        <v>49</v>
      </c>
      <c r="EZ4" t="s">
        <v>15</v>
      </c>
      <c r="FA4" t="s">
        <v>16</v>
      </c>
      <c r="FB4" t="s">
        <v>17</v>
      </c>
      <c r="FC4" t="s">
        <v>27</v>
      </c>
      <c r="FD4" t="s">
        <v>28</v>
      </c>
      <c r="FE4" t="s">
        <v>29</v>
      </c>
      <c r="FF4" t="s">
        <v>30</v>
      </c>
      <c r="FG4" t="s">
        <v>31</v>
      </c>
      <c r="FH4" t="s">
        <v>32</v>
      </c>
      <c r="FI4" t="s">
        <v>33</v>
      </c>
      <c r="FJ4" t="s">
        <v>34</v>
      </c>
      <c r="FK4" t="s">
        <v>35</v>
      </c>
      <c r="FL4" t="s">
        <v>36</v>
      </c>
      <c r="FM4" t="s">
        <v>37</v>
      </c>
      <c r="FN4" t="s">
        <v>38</v>
      </c>
      <c r="FO4" t="s">
        <v>39</v>
      </c>
      <c r="FP4" t="s">
        <v>40</v>
      </c>
      <c r="FQ4" t="s">
        <v>41</v>
      </c>
      <c r="FR4" t="s">
        <v>42</v>
      </c>
      <c r="FS4" t="s">
        <v>43</v>
      </c>
      <c r="FT4" t="s">
        <v>44</v>
      </c>
      <c r="FU4" t="s">
        <v>45</v>
      </c>
      <c r="FV4" t="s">
        <v>46</v>
      </c>
      <c r="FW4" t="s">
        <v>47</v>
      </c>
      <c r="FX4" t="s">
        <v>48</v>
      </c>
      <c r="FY4" t="s">
        <v>49</v>
      </c>
      <c r="FZ4" t="s">
        <v>50</v>
      </c>
      <c r="GA4" t="s">
        <v>51</v>
      </c>
      <c r="GB4" t="s">
        <v>52</v>
      </c>
      <c r="GC4" t="s">
        <v>53</v>
      </c>
      <c r="GD4" t="s">
        <v>54</v>
      </c>
      <c r="GE4" t="s">
        <v>55</v>
      </c>
      <c r="GF4" t="s">
        <v>56</v>
      </c>
      <c r="GG4" t="s">
        <v>57</v>
      </c>
      <c r="GH4" t="s">
        <v>58</v>
      </c>
      <c r="GI4" t="s">
        <v>59</v>
      </c>
      <c r="GJ4" t="s">
        <v>60</v>
      </c>
      <c r="GK4" t="s">
        <v>61</v>
      </c>
      <c r="GL4" t="s">
        <v>62</v>
      </c>
      <c r="GM4" t="s">
        <v>63</v>
      </c>
      <c r="GN4" t="s">
        <v>64</v>
      </c>
      <c r="GO4" t="s">
        <v>65</v>
      </c>
      <c r="GP4" t="s">
        <v>66</v>
      </c>
      <c r="GQ4" t="s">
        <v>67</v>
      </c>
      <c r="GR4" t="s">
        <v>68</v>
      </c>
      <c r="GS4" t="s">
        <v>69</v>
      </c>
      <c r="GT4" t="s">
        <v>70</v>
      </c>
      <c r="GU4" t="s">
        <v>71</v>
      </c>
      <c r="GV4" t="s">
        <v>72</v>
      </c>
      <c r="GW4" t="s">
        <v>73</v>
      </c>
      <c r="GX4" t="s">
        <v>74</v>
      </c>
      <c r="GY4" t="s">
        <v>75</v>
      </c>
    </row>
    <row r="5" spans="2:207" x14ac:dyDescent="0.25">
      <c r="B5" s="1" t="s">
        <v>10</v>
      </c>
      <c r="C5" s="1" t="s">
        <v>8</v>
      </c>
      <c r="D5" s="2">
        <v>43514.67715398148</v>
      </c>
      <c r="E5" s="2">
        <v>43509.676439189818</v>
      </c>
      <c r="F5" s="2">
        <v>43514.67715398148</v>
      </c>
      <c r="G5" s="1" t="s">
        <v>2338</v>
      </c>
      <c r="H5" s="3" t="str">
        <f>HYPERLINK(CONCATENATE(NRO_30[[#This Row],[Folder Path]],NRO_30[[#This Row],[Name]]))</f>
        <v>C:\Users\AxelG\Desktop\Rapport\NRO_30\test.csv</v>
      </c>
      <c r="AZ5">
        <v>1455</v>
      </c>
      <c r="BA5" t="s">
        <v>18</v>
      </c>
      <c r="BB5">
        <v>3</v>
      </c>
      <c r="BD5" t="s">
        <v>76</v>
      </c>
      <c r="BG5" t="s">
        <v>77</v>
      </c>
      <c r="BH5">
        <v>81.84</v>
      </c>
      <c r="BI5">
        <v>49.96</v>
      </c>
      <c r="BM5" t="s">
        <v>78</v>
      </c>
      <c r="BN5" t="s">
        <v>38</v>
      </c>
      <c r="BO5">
        <v>43370.388888888891</v>
      </c>
      <c r="BS5">
        <v>43354.366666666669</v>
      </c>
      <c r="BT5" t="s">
        <v>79</v>
      </c>
      <c r="BU5" t="s">
        <v>80</v>
      </c>
      <c r="BV5" t="s">
        <v>81</v>
      </c>
      <c r="BW5" t="s">
        <v>82</v>
      </c>
      <c r="BX5" t="s">
        <v>83</v>
      </c>
      <c r="BY5" t="s">
        <v>84</v>
      </c>
      <c r="BZ5">
        <v>925</v>
      </c>
      <c r="CA5" t="s">
        <v>129</v>
      </c>
      <c r="CB5">
        <v>1</v>
      </c>
      <c r="CC5" t="s">
        <v>92</v>
      </c>
      <c r="CD5" t="s">
        <v>130</v>
      </c>
      <c r="CG5" t="s">
        <v>131</v>
      </c>
      <c r="CH5">
        <v>81.78</v>
      </c>
      <c r="CI5">
        <v>12.39</v>
      </c>
      <c r="CM5" t="s">
        <v>132</v>
      </c>
      <c r="CN5" t="s">
        <v>133</v>
      </c>
      <c r="CO5">
        <v>43299.66578703704</v>
      </c>
      <c r="CS5">
        <v>43444.667939814812</v>
      </c>
      <c r="CT5" t="s">
        <v>93</v>
      </c>
      <c r="CU5" t="s">
        <v>134</v>
      </c>
      <c r="CV5" t="s">
        <v>135</v>
      </c>
      <c r="CW5" t="s">
        <v>136</v>
      </c>
      <c r="CX5" t="s">
        <v>137</v>
      </c>
      <c r="CY5" t="s">
        <v>138</v>
      </c>
      <c r="CZ5">
        <v>309</v>
      </c>
      <c r="DA5" t="s">
        <v>760</v>
      </c>
      <c r="DB5">
        <v>3</v>
      </c>
      <c r="DC5" t="s">
        <v>761</v>
      </c>
      <c r="DD5" t="s">
        <v>130</v>
      </c>
      <c r="DG5" t="s">
        <v>762</v>
      </c>
      <c r="DH5">
        <v>81.66</v>
      </c>
      <c r="DI5">
        <v>13.98</v>
      </c>
      <c r="DM5">
        <v>181</v>
      </c>
      <c r="DN5" t="s">
        <v>763</v>
      </c>
      <c r="DO5">
        <v>43410.567106481481</v>
      </c>
      <c r="DS5">
        <v>43453.435567129629</v>
      </c>
      <c r="DT5" t="s">
        <v>764</v>
      </c>
      <c r="DU5" t="s">
        <v>765</v>
      </c>
      <c r="DV5" t="s">
        <v>766</v>
      </c>
      <c r="DW5" t="s">
        <v>767</v>
      </c>
      <c r="DX5" t="s">
        <v>768</v>
      </c>
      <c r="DY5" t="s">
        <v>769</v>
      </c>
      <c r="DZ5">
        <v>4774</v>
      </c>
      <c r="EA5" t="s">
        <v>871</v>
      </c>
      <c r="EB5">
        <v>3</v>
      </c>
      <c r="EC5" t="s">
        <v>92</v>
      </c>
      <c r="ED5" t="s">
        <v>99</v>
      </c>
      <c r="EG5" t="s">
        <v>872</v>
      </c>
      <c r="EH5">
        <v>67.87</v>
      </c>
      <c r="EI5">
        <v>65.42</v>
      </c>
      <c r="EM5" t="s">
        <v>873</v>
      </c>
      <c r="EN5" t="s">
        <v>874</v>
      </c>
      <c r="EO5">
        <v>43291.501388888886</v>
      </c>
      <c r="ES5">
        <v>43426.324999999997</v>
      </c>
      <c r="ET5" t="s">
        <v>93</v>
      </c>
      <c r="EU5" t="s">
        <v>875</v>
      </c>
      <c r="EV5" t="s">
        <v>876</v>
      </c>
      <c r="EW5" t="s">
        <v>877</v>
      </c>
      <c r="EX5" t="s">
        <v>878</v>
      </c>
      <c r="EY5" t="s">
        <v>879</v>
      </c>
      <c r="EZ5">
        <v>925</v>
      </c>
      <c r="FA5" t="s">
        <v>129</v>
      </c>
      <c r="FB5">
        <v>1</v>
      </c>
      <c r="FC5" t="s">
        <v>92</v>
      </c>
      <c r="FD5" t="s">
        <v>130</v>
      </c>
      <c r="FG5" t="s">
        <v>131</v>
      </c>
      <c r="FH5">
        <v>81.78</v>
      </c>
      <c r="FI5">
        <v>12.39</v>
      </c>
      <c r="FM5" t="s">
        <v>132</v>
      </c>
      <c r="FN5" t="s">
        <v>133</v>
      </c>
      <c r="FO5">
        <v>43299.66578703704</v>
      </c>
      <c r="FS5">
        <v>43444.667939814812</v>
      </c>
      <c r="FT5" t="s">
        <v>93</v>
      </c>
      <c r="FU5" t="s">
        <v>134</v>
      </c>
      <c r="FV5" t="s">
        <v>135</v>
      </c>
      <c r="FW5" t="s">
        <v>136</v>
      </c>
      <c r="FX5" t="s">
        <v>137</v>
      </c>
      <c r="FY5" t="s">
        <v>138</v>
      </c>
      <c r="FZ5" t="s">
        <v>139</v>
      </c>
      <c r="GA5" t="s">
        <v>140</v>
      </c>
      <c r="GB5" t="s">
        <v>141</v>
      </c>
      <c r="GC5" t="s">
        <v>142</v>
      </c>
      <c r="GJ5" t="s">
        <v>143</v>
      </c>
      <c r="GK5" t="s">
        <v>144</v>
      </c>
      <c r="GL5" t="s">
        <v>145</v>
      </c>
      <c r="GM5" t="s">
        <v>146</v>
      </c>
      <c r="GN5" t="s">
        <v>147</v>
      </c>
      <c r="GO5" t="s">
        <v>148</v>
      </c>
      <c r="GP5" t="s">
        <v>149</v>
      </c>
      <c r="GQ5" t="s">
        <v>150</v>
      </c>
      <c r="GR5" t="s">
        <v>151</v>
      </c>
      <c r="GS5" t="s">
        <v>152</v>
      </c>
      <c r="GT5" t="s">
        <v>153</v>
      </c>
    </row>
    <row r="6" spans="2:207" x14ac:dyDescent="0.25">
      <c r="B6" s="1" t="s">
        <v>11</v>
      </c>
      <c r="C6" s="1" t="s">
        <v>8</v>
      </c>
      <c r="D6" s="2">
        <v>43514.677154120371</v>
      </c>
      <c r="E6" s="2">
        <v>43507.648534479165</v>
      </c>
      <c r="F6" s="2">
        <v>43514.677154120371</v>
      </c>
      <c r="G6" s="1" t="s">
        <v>2338</v>
      </c>
      <c r="H6" s="3" t="str">
        <f>HYPERLINK(CONCATENATE(NRO_30[[#This Row],[Folder Path]],NRO_30[[#This Row],[Name]]))</f>
        <v>C:\Users\AxelG\Desktop\Rapport\NRO_30\THD_54-028_381_2019-02-11_1549895602.csv</v>
      </c>
      <c r="AZ6">
        <v>1452</v>
      </c>
      <c r="BA6" t="s">
        <v>19</v>
      </c>
      <c r="BB6">
        <v>2</v>
      </c>
      <c r="BD6" t="s">
        <v>85</v>
      </c>
      <c r="BG6" t="s">
        <v>77</v>
      </c>
      <c r="BH6">
        <v>27.84</v>
      </c>
      <c r="BI6">
        <v>77.62</v>
      </c>
      <c r="BM6" t="s">
        <v>78</v>
      </c>
      <c r="BN6" t="s">
        <v>38</v>
      </c>
      <c r="BO6">
        <v>43368.470833333333</v>
      </c>
      <c r="BP6">
        <v>43368.47152777778</v>
      </c>
      <c r="BQ6">
        <v>43368.47152777778</v>
      </c>
      <c r="BS6">
        <v>43368.47152777778</v>
      </c>
      <c r="BT6" t="s">
        <v>86</v>
      </c>
      <c r="BU6" t="s">
        <v>87</v>
      </c>
      <c r="BV6" t="s">
        <v>88</v>
      </c>
      <c r="BW6" t="s">
        <v>89</v>
      </c>
      <c r="BX6" t="s">
        <v>90</v>
      </c>
      <c r="BY6" t="s">
        <v>91</v>
      </c>
      <c r="BZ6">
        <v>940</v>
      </c>
      <c r="CA6" t="s">
        <v>154</v>
      </c>
      <c r="CB6">
        <v>1</v>
      </c>
      <c r="CC6" t="s">
        <v>92</v>
      </c>
      <c r="CD6" t="s">
        <v>130</v>
      </c>
      <c r="CG6" t="s">
        <v>131</v>
      </c>
      <c r="CH6">
        <v>50.83</v>
      </c>
      <c r="CI6">
        <v>71.260000000000005</v>
      </c>
      <c r="CM6" t="s">
        <v>132</v>
      </c>
      <c r="CN6" t="s">
        <v>133</v>
      </c>
      <c r="CO6">
        <v>43299.665868055556</v>
      </c>
      <c r="CS6">
        <v>43444.667951388888</v>
      </c>
      <c r="CT6" t="s">
        <v>93</v>
      </c>
      <c r="CU6" t="s">
        <v>134</v>
      </c>
      <c r="CV6" t="s">
        <v>135</v>
      </c>
      <c r="CW6" t="s">
        <v>136</v>
      </c>
      <c r="CX6" t="s">
        <v>155</v>
      </c>
      <c r="CY6" t="s">
        <v>138</v>
      </c>
      <c r="CZ6">
        <v>288</v>
      </c>
      <c r="DA6" t="s">
        <v>772</v>
      </c>
      <c r="DB6">
        <v>3</v>
      </c>
      <c r="DC6" t="s">
        <v>761</v>
      </c>
      <c r="DD6" t="s">
        <v>130</v>
      </c>
      <c r="DG6" t="s">
        <v>762</v>
      </c>
      <c r="DH6">
        <v>84.55</v>
      </c>
      <c r="DI6">
        <v>18.760000000000002</v>
      </c>
      <c r="DM6">
        <v>181</v>
      </c>
      <c r="DN6" t="s">
        <v>763</v>
      </c>
      <c r="DO6">
        <v>43410.567013888889</v>
      </c>
      <c r="DS6">
        <v>43453.435567129629</v>
      </c>
      <c r="DT6" t="s">
        <v>764</v>
      </c>
      <c r="DU6" t="s">
        <v>765</v>
      </c>
      <c r="DV6" t="s">
        <v>766</v>
      </c>
      <c r="DW6" t="s">
        <v>767</v>
      </c>
      <c r="DX6" t="s">
        <v>768</v>
      </c>
      <c r="DY6" t="s">
        <v>769</v>
      </c>
      <c r="DZ6">
        <v>5017</v>
      </c>
      <c r="EA6" t="s">
        <v>896</v>
      </c>
      <c r="EB6">
        <v>3</v>
      </c>
      <c r="EC6" t="s">
        <v>92</v>
      </c>
      <c r="ED6" t="s">
        <v>99</v>
      </c>
      <c r="EG6" t="s">
        <v>897</v>
      </c>
      <c r="EH6">
        <v>31.41</v>
      </c>
      <c r="EI6">
        <v>42.44</v>
      </c>
      <c r="EM6" t="s">
        <v>873</v>
      </c>
      <c r="EN6" t="s">
        <v>898</v>
      </c>
      <c r="EO6">
        <v>43315.367361111108</v>
      </c>
      <c r="ES6">
        <v>43426.60833333333</v>
      </c>
      <c r="ET6" t="s">
        <v>93</v>
      </c>
      <c r="EU6" t="s">
        <v>899</v>
      </c>
      <c r="EV6" t="s">
        <v>900</v>
      </c>
      <c r="EW6" t="s">
        <v>901</v>
      </c>
      <c r="EX6" t="s">
        <v>902</v>
      </c>
      <c r="EY6" t="s">
        <v>903</v>
      </c>
      <c r="EZ6">
        <v>940</v>
      </c>
      <c r="FA6" t="s">
        <v>154</v>
      </c>
      <c r="FB6">
        <v>1</v>
      </c>
      <c r="FC6" t="s">
        <v>92</v>
      </c>
      <c r="FD6" t="s">
        <v>130</v>
      </c>
      <c r="FG6" t="s">
        <v>131</v>
      </c>
      <c r="FH6">
        <v>50.83</v>
      </c>
      <c r="FI6">
        <v>71.260000000000005</v>
      </c>
      <c r="FM6" t="s">
        <v>132</v>
      </c>
      <c r="FN6" t="s">
        <v>133</v>
      </c>
      <c r="FO6">
        <v>43299.665868055556</v>
      </c>
      <c r="FS6">
        <v>43444.667951388888</v>
      </c>
      <c r="FT6" t="s">
        <v>93</v>
      </c>
      <c r="FU6" t="s">
        <v>134</v>
      </c>
      <c r="FV6" t="s">
        <v>135</v>
      </c>
      <c r="FW6" t="s">
        <v>136</v>
      </c>
      <c r="FX6" t="s">
        <v>155</v>
      </c>
      <c r="FY6" t="s">
        <v>138</v>
      </c>
      <c r="FZ6" t="s">
        <v>156</v>
      </c>
      <c r="GA6" t="s">
        <v>157</v>
      </c>
      <c r="GB6" t="s">
        <v>141</v>
      </c>
      <c r="GC6" t="s">
        <v>142</v>
      </c>
      <c r="GJ6" t="s">
        <v>158</v>
      </c>
      <c r="GK6" t="s">
        <v>159</v>
      </c>
      <c r="GL6" t="s">
        <v>160</v>
      </c>
      <c r="GM6" t="s">
        <v>148</v>
      </c>
      <c r="GN6" t="s">
        <v>149</v>
      </c>
      <c r="GO6" t="s">
        <v>150</v>
      </c>
      <c r="GP6" t="s">
        <v>151</v>
      </c>
      <c r="GQ6" t="s">
        <v>152</v>
      </c>
    </row>
    <row r="7" spans="2:207" x14ac:dyDescent="0.25">
      <c r="AZ7">
        <v>219</v>
      </c>
      <c r="BA7">
        <v>46905</v>
      </c>
      <c r="BB7">
        <v>3</v>
      </c>
      <c r="BC7" t="s">
        <v>92</v>
      </c>
      <c r="BD7" t="s">
        <v>76</v>
      </c>
      <c r="BG7" t="s">
        <v>77</v>
      </c>
      <c r="BH7">
        <v>83.22</v>
      </c>
      <c r="BI7">
        <v>50.04</v>
      </c>
      <c r="BM7" t="s">
        <v>78</v>
      </c>
      <c r="BN7" t="s">
        <v>38</v>
      </c>
      <c r="BO7">
        <v>43311.638888888891</v>
      </c>
      <c r="BS7">
        <v>43354.37222222222</v>
      </c>
      <c r="BT7" t="s">
        <v>93</v>
      </c>
      <c r="BU7" t="s">
        <v>94</v>
      </c>
      <c r="BV7" t="s">
        <v>95</v>
      </c>
      <c r="BW7" t="s">
        <v>96</v>
      </c>
      <c r="BX7" t="s">
        <v>97</v>
      </c>
      <c r="BY7" t="s">
        <v>98</v>
      </c>
      <c r="BZ7">
        <v>965</v>
      </c>
      <c r="CA7">
        <v>0</v>
      </c>
      <c r="CB7">
        <v>1</v>
      </c>
      <c r="CC7" t="s">
        <v>92</v>
      </c>
      <c r="CD7" t="s">
        <v>130</v>
      </c>
      <c r="CG7" t="s">
        <v>131</v>
      </c>
      <c r="CH7">
        <v>87.35</v>
      </c>
      <c r="CI7">
        <v>26.28</v>
      </c>
      <c r="CM7" t="s">
        <v>132</v>
      </c>
      <c r="CN7" t="s">
        <v>133</v>
      </c>
      <c r="CO7">
        <v>43299.666018518517</v>
      </c>
      <c r="CS7">
        <v>43444.667951388888</v>
      </c>
      <c r="CT7" t="s">
        <v>93</v>
      </c>
      <c r="CU7" t="s">
        <v>134</v>
      </c>
      <c r="CV7" t="s">
        <v>135</v>
      </c>
      <c r="CW7" t="s">
        <v>136</v>
      </c>
      <c r="CX7" t="s">
        <v>155</v>
      </c>
      <c r="CY7" t="s">
        <v>138</v>
      </c>
      <c r="CZ7">
        <v>307</v>
      </c>
      <c r="DA7" t="s">
        <v>773</v>
      </c>
      <c r="DB7">
        <v>3</v>
      </c>
      <c r="DC7" t="s">
        <v>761</v>
      </c>
      <c r="DD7" t="s">
        <v>130</v>
      </c>
      <c r="DG7" t="s">
        <v>762</v>
      </c>
      <c r="DH7">
        <v>77.87</v>
      </c>
      <c r="DI7">
        <v>14.23</v>
      </c>
      <c r="DM7">
        <v>181</v>
      </c>
      <c r="DN7" t="s">
        <v>763</v>
      </c>
      <c r="DO7">
        <v>43410.567106481481</v>
      </c>
      <c r="DS7">
        <v>43453.435567129629</v>
      </c>
      <c r="DT7" t="s">
        <v>764</v>
      </c>
      <c r="DU7" t="s">
        <v>765</v>
      </c>
      <c r="DV7" t="s">
        <v>766</v>
      </c>
      <c r="DW7" t="s">
        <v>767</v>
      </c>
      <c r="DX7" t="s">
        <v>768</v>
      </c>
      <c r="DY7" t="s">
        <v>774</v>
      </c>
      <c r="DZ7">
        <v>5000</v>
      </c>
      <c r="EA7" t="s">
        <v>914</v>
      </c>
      <c r="EB7">
        <v>3</v>
      </c>
      <c r="EC7" t="s">
        <v>92</v>
      </c>
      <c r="ED7" t="s">
        <v>99</v>
      </c>
      <c r="EG7" t="s">
        <v>897</v>
      </c>
      <c r="EH7">
        <v>12</v>
      </c>
      <c r="EI7">
        <v>60.18</v>
      </c>
      <c r="EM7" t="s">
        <v>873</v>
      </c>
      <c r="EN7" t="s">
        <v>898</v>
      </c>
      <c r="EO7">
        <v>43315.366666666669</v>
      </c>
      <c r="ES7">
        <v>43426.705555555556</v>
      </c>
      <c r="ET7" t="s">
        <v>93</v>
      </c>
      <c r="EU7" t="s">
        <v>899</v>
      </c>
      <c r="EV7" t="s">
        <v>900</v>
      </c>
      <c r="EW7" t="s">
        <v>901</v>
      </c>
      <c r="EX7" t="s">
        <v>902</v>
      </c>
      <c r="EY7" t="s">
        <v>903</v>
      </c>
      <c r="EZ7">
        <v>965</v>
      </c>
      <c r="FA7">
        <v>0</v>
      </c>
      <c r="FB7">
        <v>1</v>
      </c>
      <c r="FC7" t="s">
        <v>92</v>
      </c>
      <c r="FD7" t="s">
        <v>130</v>
      </c>
      <c r="FG7" t="s">
        <v>131</v>
      </c>
      <c r="FH7">
        <v>87.35</v>
      </c>
      <c r="FI7">
        <v>26.28</v>
      </c>
      <c r="FM7" t="s">
        <v>132</v>
      </c>
      <c r="FN7" t="s">
        <v>133</v>
      </c>
      <c r="FO7">
        <v>43299.666018518517</v>
      </c>
      <c r="FS7">
        <v>43444.667951388888</v>
      </c>
      <c r="FT7" t="s">
        <v>93</v>
      </c>
      <c r="FU7" t="s">
        <v>134</v>
      </c>
      <c r="FV7" t="s">
        <v>135</v>
      </c>
      <c r="FW7" t="s">
        <v>136</v>
      </c>
      <c r="FX7" t="s">
        <v>155</v>
      </c>
      <c r="FY7" t="s">
        <v>138</v>
      </c>
      <c r="FZ7" t="s">
        <v>156</v>
      </c>
      <c r="GA7" t="s">
        <v>157</v>
      </c>
      <c r="GB7" t="s">
        <v>141</v>
      </c>
      <c r="GC7" t="s">
        <v>142</v>
      </c>
      <c r="GJ7" t="s">
        <v>161</v>
      </c>
      <c r="GK7" t="s">
        <v>162</v>
      </c>
      <c r="GL7" t="s">
        <v>163</v>
      </c>
      <c r="GM7" t="s">
        <v>148</v>
      </c>
      <c r="GN7" t="s">
        <v>164</v>
      </c>
      <c r="GO7" t="s">
        <v>150</v>
      </c>
      <c r="GP7" t="s">
        <v>151</v>
      </c>
      <c r="GQ7" t="s">
        <v>152</v>
      </c>
    </row>
    <row r="8" spans="2:207" x14ac:dyDescent="0.25">
      <c r="AZ8">
        <v>215</v>
      </c>
      <c r="BA8">
        <v>46908</v>
      </c>
      <c r="BB8">
        <v>3</v>
      </c>
      <c r="BC8" t="s">
        <v>92</v>
      </c>
      <c r="BD8" t="s">
        <v>85</v>
      </c>
      <c r="BG8" t="s">
        <v>77</v>
      </c>
      <c r="BH8">
        <v>76.010000000000005</v>
      </c>
      <c r="BI8">
        <v>50.37</v>
      </c>
      <c r="BM8" t="s">
        <v>78</v>
      </c>
      <c r="BN8" t="s">
        <v>38</v>
      </c>
      <c r="BO8">
        <v>43311.638888888891</v>
      </c>
      <c r="BP8">
        <v>43494.464583333334</v>
      </c>
      <c r="BS8">
        <v>43494.465277777781</v>
      </c>
      <c r="BT8" t="s">
        <v>93</v>
      </c>
      <c r="BU8" t="s">
        <v>94</v>
      </c>
      <c r="BV8" t="s">
        <v>95</v>
      </c>
      <c r="BW8" t="s">
        <v>96</v>
      </c>
      <c r="BX8" t="s">
        <v>97</v>
      </c>
      <c r="BY8" t="s">
        <v>98</v>
      </c>
      <c r="BZ8">
        <v>956</v>
      </c>
      <c r="CA8">
        <v>0</v>
      </c>
      <c r="CB8">
        <v>1</v>
      </c>
      <c r="CC8" t="s">
        <v>92</v>
      </c>
      <c r="CD8" t="s">
        <v>130</v>
      </c>
      <c r="CG8" t="s">
        <v>131</v>
      </c>
      <c r="CH8">
        <v>87.23</v>
      </c>
      <c r="CI8">
        <v>20.440000000000001</v>
      </c>
      <c r="CM8" t="s">
        <v>132</v>
      </c>
      <c r="CN8" t="s">
        <v>133</v>
      </c>
      <c r="CO8">
        <v>43299.665960648148</v>
      </c>
      <c r="CS8">
        <v>43444.667951388888</v>
      </c>
      <c r="CT8" t="s">
        <v>93</v>
      </c>
      <c r="CU8" t="s">
        <v>134</v>
      </c>
      <c r="CV8" t="s">
        <v>135</v>
      </c>
      <c r="CW8" t="s">
        <v>136</v>
      </c>
      <c r="CX8" t="s">
        <v>155</v>
      </c>
      <c r="CY8" t="s">
        <v>138</v>
      </c>
      <c r="CZ8">
        <v>303</v>
      </c>
      <c r="DA8" t="s">
        <v>775</v>
      </c>
      <c r="DB8">
        <v>3</v>
      </c>
      <c r="DC8" t="s">
        <v>761</v>
      </c>
      <c r="DD8" t="s">
        <v>130</v>
      </c>
      <c r="DG8" t="s">
        <v>762</v>
      </c>
      <c r="DH8">
        <v>74.92</v>
      </c>
      <c r="DI8">
        <v>17.47</v>
      </c>
      <c r="DM8">
        <v>181</v>
      </c>
      <c r="DN8" t="s">
        <v>763</v>
      </c>
      <c r="DO8">
        <v>43410.567083333335</v>
      </c>
      <c r="DS8">
        <v>43453.435567129629</v>
      </c>
      <c r="DT8" t="s">
        <v>764</v>
      </c>
      <c r="DU8" t="s">
        <v>765</v>
      </c>
      <c r="DV8" t="s">
        <v>766</v>
      </c>
      <c r="DW8" t="s">
        <v>767</v>
      </c>
      <c r="DX8" t="s">
        <v>768</v>
      </c>
      <c r="DY8" t="s">
        <v>769</v>
      </c>
      <c r="DZ8">
        <v>4782</v>
      </c>
      <c r="EA8" t="s">
        <v>921</v>
      </c>
      <c r="EB8">
        <v>3</v>
      </c>
      <c r="EC8" t="s">
        <v>92</v>
      </c>
      <c r="ED8" t="s">
        <v>99</v>
      </c>
      <c r="EG8" t="s">
        <v>872</v>
      </c>
      <c r="EH8">
        <v>81.89</v>
      </c>
      <c r="EI8">
        <v>60.6</v>
      </c>
      <c r="EM8" t="s">
        <v>873</v>
      </c>
      <c r="EN8" t="s">
        <v>874</v>
      </c>
      <c r="EO8">
        <v>43291.501388888886</v>
      </c>
      <c r="ES8">
        <v>43426.605555555558</v>
      </c>
      <c r="ET8" t="s">
        <v>93</v>
      </c>
      <c r="EU8" t="s">
        <v>875</v>
      </c>
      <c r="EV8" t="s">
        <v>876</v>
      </c>
      <c r="EW8" t="s">
        <v>877</v>
      </c>
      <c r="EX8" t="s">
        <v>878</v>
      </c>
      <c r="EY8" t="s">
        <v>922</v>
      </c>
      <c r="EZ8">
        <v>956</v>
      </c>
      <c r="FA8">
        <v>0</v>
      </c>
      <c r="FB8">
        <v>1</v>
      </c>
      <c r="FC8" t="s">
        <v>92</v>
      </c>
      <c r="FD8" t="s">
        <v>130</v>
      </c>
      <c r="FG8" t="s">
        <v>131</v>
      </c>
      <c r="FH8">
        <v>87.23</v>
      </c>
      <c r="FI8">
        <v>20.440000000000001</v>
      </c>
      <c r="FM8" t="s">
        <v>132</v>
      </c>
      <c r="FN8" t="s">
        <v>133</v>
      </c>
      <c r="FO8">
        <v>43299.665960648148</v>
      </c>
      <c r="FS8">
        <v>43444.667951388888</v>
      </c>
      <c r="FT8" t="s">
        <v>93</v>
      </c>
      <c r="FU8" t="s">
        <v>134</v>
      </c>
      <c r="FV8" t="s">
        <v>135</v>
      </c>
      <c r="FW8" t="s">
        <v>136</v>
      </c>
      <c r="FX8" t="s">
        <v>155</v>
      </c>
      <c r="FY8" t="s">
        <v>138</v>
      </c>
      <c r="FZ8" t="s">
        <v>156</v>
      </c>
      <c r="GA8" t="s">
        <v>157</v>
      </c>
      <c r="GB8" t="s">
        <v>141</v>
      </c>
      <c r="GC8" t="s">
        <v>142</v>
      </c>
      <c r="GJ8" t="s">
        <v>165</v>
      </c>
      <c r="GK8" t="s">
        <v>162</v>
      </c>
      <c r="GL8" t="s">
        <v>163</v>
      </c>
      <c r="GM8" t="s">
        <v>148</v>
      </c>
      <c r="GN8" t="s">
        <v>164</v>
      </c>
      <c r="GO8" t="s">
        <v>150</v>
      </c>
      <c r="GP8" t="s">
        <v>151</v>
      </c>
      <c r="GQ8" t="s">
        <v>152</v>
      </c>
    </row>
    <row r="9" spans="2:207" x14ac:dyDescent="0.25">
      <c r="AZ9">
        <v>187</v>
      </c>
      <c r="BA9" t="s">
        <v>20</v>
      </c>
      <c r="BB9">
        <v>3</v>
      </c>
      <c r="BC9" t="s">
        <v>92</v>
      </c>
      <c r="BD9" t="s">
        <v>99</v>
      </c>
      <c r="BG9" t="s">
        <v>77</v>
      </c>
      <c r="BH9">
        <v>73.959999999999994</v>
      </c>
      <c r="BI9">
        <v>6.53</v>
      </c>
      <c r="BM9" t="s">
        <v>78</v>
      </c>
      <c r="BN9" t="s">
        <v>38</v>
      </c>
      <c r="BO9">
        <v>43311.638888888891</v>
      </c>
      <c r="BP9">
        <v>43370.464583333334</v>
      </c>
      <c r="BQ9">
        <v>43262.730555555558</v>
      </c>
      <c r="BS9">
        <v>43262.730555555558</v>
      </c>
      <c r="BT9" t="s">
        <v>93</v>
      </c>
      <c r="BU9" t="s">
        <v>94</v>
      </c>
      <c r="BV9" t="s">
        <v>95</v>
      </c>
      <c r="BW9" t="s">
        <v>96</v>
      </c>
      <c r="BX9" t="s">
        <v>97</v>
      </c>
      <c r="BY9" t="s">
        <v>98</v>
      </c>
      <c r="BZ9">
        <v>962</v>
      </c>
      <c r="CA9">
        <v>0</v>
      </c>
      <c r="CB9">
        <v>1</v>
      </c>
      <c r="CC9" t="s">
        <v>92</v>
      </c>
      <c r="CD9" t="s">
        <v>130</v>
      </c>
      <c r="CG9" t="s">
        <v>131</v>
      </c>
      <c r="CH9">
        <v>87.98</v>
      </c>
      <c r="CI9">
        <v>22.31</v>
      </c>
      <c r="CM9" t="s">
        <v>132</v>
      </c>
      <c r="CN9" t="s">
        <v>133</v>
      </c>
      <c r="CO9">
        <v>43299.665995370371</v>
      </c>
      <c r="CS9">
        <v>43444.667951388888</v>
      </c>
      <c r="CT9" t="s">
        <v>93</v>
      </c>
      <c r="CU9" t="s">
        <v>134</v>
      </c>
      <c r="CV9" t="s">
        <v>135</v>
      </c>
      <c r="CW9" t="s">
        <v>136</v>
      </c>
      <c r="CX9" t="s">
        <v>155</v>
      </c>
      <c r="CY9" t="s">
        <v>138</v>
      </c>
      <c r="CZ9">
        <v>299</v>
      </c>
      <c r="DA9" t="s">
        <v>776</v>
      </c>
      <c r="DB9">
        <v>3</v>
      </c>
      <c r="DC9" t="s">
        <v>761</v>
      </c>
      <c r="DD9" t="s">
        <v>130</v>
      </c>
      <c r="DG9" t="s">
        <v>762</v>
      </c>
      <c r="DH9">
        <v>65.239999999999995</v>
      </c>
      <c r="DI9">
        <v>27.79</v>
      </c>
      <c r="DM9">
        <v>181</v>
      </c>
      <c r="DN9" t="s">
        <v>763</v>
      </c>
      <c r="DO9">
        <v>43410.567060185182</v>
      </c>
      <c r="DS9">
        <v>43453.435567129629</v>
      </c>
      <c r="DT9" t="s">
        <v>764</v>
      </c>
      <c r="DU9" t="s">
        <v>765</v>
      </c>
      <c r="DV9" t="s">
        <v>766</v>
      </c>
      <c r="DW9" t="s">
        <v>767</v>
      </c>
      <c r="DX9" t="s">
        <v>768</v>
      </c>
      <c r="DY9" t="s">
        <v>769</v>
      </c>
      <c r="DZ9">
        <v>4797</v>
      </c>
      <c r="EA9" t="s">
        <v>930</v>
      </c>
      <c r="EB9">
        <v>3</v>
      </c>
      <c r="EC9" t="s">
        <v>92</v>
      </c>
      <c r="ED9" t="s">
        <v>99</v>
      </c>
      <c r="EG9" t="s">
        <v>872</v>
      </c>
      <c r="EH9">
        <v>27.33</v>
      </c>
      <c r="EI9">
        <v>31.61</v>
      </c>
      <c r="EM9" t="s">
        <v>873</v>
      </c>
      <c r="EN9" t="s">
        <v>874</v>
      </c>
      <c r="EO9">
        <v>43291.501388888886</v>
      </c>
      <c r="ES9">
        <v>43410.692361111112</v>
      </c>
      <c r="ET9" t="s">
        <v>93</v>
      </c>
      <c r="EU9" t="s">
        <v>875</v>
      </c>
      <c r="EV9" t="s">
        <v>876</v>
      </c>
      <c r="EW9" t="s">
        <v>931</v>
      </c>
      <c r="EX9" t="s">
        <v>878</v>
      </c>
      <c r="EY9" t="s">
        <v>932</v>
      </c>
      <c r="EZ9">
        <v>962</v>
      </c>
      <c r="FA9">
        <v>0</v>
      </c>
      <c r="FB9">
        <v>1</v>
      </c>
      <c r="FC9" t="s">
        <v>92</v>
      </c>
      <c r="FD9" t="s">
        <v>130</v>
      </c>
      <c r="FG9" t="s">
        <v>131</v>
      </c>
      <c r="FH9">
        <v>87.98</v>
      </c>
      <c r="FI9">
        <v>22.31</v>
      </c>
      <c r="FM9" t="s">
        <v>132</v>
      </c>
      <c r="FN9" t="s">
        <v>133</v>
      </c>
      <c r="FO9">
        <v>43299.665995370371</v>
      </c>
      <c r="FS9">
        <v>43444.667951388888</v>
      </c>
      <c r="FT9" t="s">
        <v>93</v>
      </c>
      <c r="FU9" t="s">
        <v>134</v>
      </c>
      <c r="FV9" t="s">
        <v>135</v>
      </c>
      <c r="FW9" t="s">
        <v>136</v>
      </c>
      <c r="FX9" t="s">
        <v>155</v>
      </c>
      <c r="FY9" t="s">
        <v>138</v>
      </c>
      <c r="FZ9" t="s">
        <v>156</v>
      </c>
      <c r="GA9" t="s">
        <v>157</v>
      </c>
      <c r="GB9" t="s">
        <v>141</v>
      </c>
      <c r="GC9" t="s">
        <v>142</v>
      </c>
      <c r="GJ9" t="s">
        <v>166</v>
      </c>
      <c r="GK9" t="s">
        <v>162</v>
      </c>
      <c r="GL9" t="s">
        <v>163</v>
      </c>
      <c r="GM9" t="s">
        <v>148</v>
      </c>
      <c r="GN9" t="s">
        <v>164</v>
      </c>
      <c r="GO9" t="s">
        <v>150</v>
      </c>
      <c r="GP9" t="s">
        <v>151</v>
      </c>
      <c r="GQ9" t="s">
        <v>152</v>
      </c>
    </row>
    <row r="10" spans="2:207" x14ac:dyDescent="0.25">
      <c r="AZ10">
        <v>204</v>
      </c>
      <c r="BA10">
        <v>46924</v>
      </c>
      <c r="BB10">
        <v>3</v>
      </c>
      <c r="BC10" t="s">
        <v>92</v>
      </c>
      <c r="BD10" t="s">
        <v>99</v>
      </c>
      <c r="BG10" t="s">
        <v>77</v>
      </c>
      <c r="BH10">
        <v>46.24</v>
      </c>
      <c r="BI10">
        <v>9.65</v>
      </c>
      <c r="BM10" t="s">
        <v>78</v>
      </c>
      <c r="BN10" t="s">
        <v>38</v>
      </c>
      <c r="BO10">
        <v>43311.638888888891</v>
      </c>
      <c r="BP10">
        <v>43371.673611111109</v>
      </c>
      <c r="BQ10">
        <v>43141.442361111112</v>
      </c>
      <c r="BS10">
        <v>43141.442361111112</v>
      </c>
      <c r="BT10" t="s">
        <v>93</v>
      </c>
      <c r="BU10" t="s">
        <v>94</v>
      </c>
      <c r="BV10" t="s">
        <v>95</v>
      </c>
      <c r="BW10" t="s">
        <v>96</v>
      </c>
      <c r="BX10" t="s">
        <v>97</v>
      </c>
      <c r="BY10" t="s">
        <v>100</v>
      </c>
      <c r="BZ10">
        <v>977</v>
      </c>
      <c r="CA10">
        <v>0</v>
      </c>
      <c r="CB10">
        <v>1</v>
      </c>
      <c r="CC10" t="s">
        <v>92</v>
      </c>
      <c r="CD10" t="s">
        <v>130</v>
      </c>
      <c r="CG10" t="s">
        <v>131</v>
      </c>
      <c r="CH10">
        <v>86.27</v>
      </c>
      <c r="CI10">
        <v>28.98</v>
      </c>
      <c r="CM10" t="s">
        <v>132</v>
      </c>
      <c r="CN10" t="s">
        <v>133</v>
      </c>
      <c r="CO10">
        <v>43299.666087962964</v>
      </c>
      <c r="CS10">
        <v>43444.667962962965</v>
      </c>
      <c r="CT10" t="s">
        <v>93</v>
      </c>
      <c r="CU10" t="s">
        <v>134</v>
      </c>
      <c r="CV10" t="s">
        <v>135</v>
      </c>
      <c r="CW10" t="s">
        <v>136</v>
      </c>
      <c r="CX10" t="s">
        <v>155</v>
      </c>
      <c r="CY10" t="s">
        <v>138</v>
      </c>
      <c r="CZ10">
        <v>284</v>
      </c>
      <c r="DA10" t="s">
        <v>777</v>
      </c>
      <c r="DB10">
        <v>3</v>
      </c>
      <c r="DC10" t="s">
        <v>761</v>
      </c>
      <c r="DD10" t="s">
        <v>130</v>
      </c>
      <c r="DG10" t="s">
        <v>762</v>
      </c>
      <c r="DH10">
        <v>20.51</v>
      </c>
      <c r="DI10">
        <v>53.62</v>
      </c>
      <c r="DM10">
        <v>181</v>
      </c>
      <c r="DN10" t="s">
        <v>763</v>
      </c>
      <c r="DO10">
        <v>43410.566990740743</v>
      </c>
      <c r="DS10">
        <v>43438.362083333333</v>
      </c>
      <c r="DT10" t="s">
        <v>764</v>
      </c>
      <c r="DU10" t="s">
        <v>765</v>
      </c>
      <c r="DV10" t="s">
        <v>766</v>
      </c>
      <c r="DW10" t="s">
        <v>767</v>
      </c>
      <c r="DX10" t="s">
        <v>768</v>
      </c>
      <c r="DY10" t="s">
        <v>769</v>
      </c>
      <c r="DZ10">
        <v>4820</v>
      </c>
      <c r="EA10" t="s">
        <v>935</v>
      </c>
      <c r="EB10">
        <v>3</v>
      </c>
      <c r="EC10" t="s">
        <v>92</v>
      </c>
      <c r="ED10" t="s">
        <v>99</v>
      </c>
      <c r="EG10" t="s">
        <v>936</v>
      </c>
      <c r="EH10">
        <v>37.56</v>
      </c>
      <c r="EI10">
        <v>88.81</v>
      </c>
      <c r="EM10" t="s">
        <v>873</v>
      </c>
      <c r="EN10" t="s">
        <v>937</v>
      </c>
      <c r="EO10">
        <v>43291.618750000001</v>
      </c>
      <c r="EP10">
        <v>43390.34097222222</v>
      </c>
      <c r="EQ10">
        <v>43390.486805555556</v>
      </c>
      <c r="ES10">
        <v>43390.486805555556</v>
      </c>
      <c r="ET10" t="s">
        <v>93</v>
      </c>
      <c r="EU10" t="s">
        <v>875</v>
      </c>
      <c r="EV10" t="s">
        <v>876</v>
      </c>
      <c r="EW10" t="s">
        <v>877</v>
      </c>
      <c r="EX10" t="s">
        <v>878</v>
      </c>
      <c r="EY10" t="s">
        <v>938</v>
      </c>
      <c r="EZ10">
        <v>977</v>
      </c>
      <c r="FA10">
        <v>0</v>
      </c>
      <c r="FB10">
        <v>1</v>
      </c>
      <c r="FC10" t="s">
        <v>92</v>
      </c>
      <c r="FD10" t="s">
        <v>130</v>
      </c>
      <c r="FG10" t="s">
        <v>131</v>
      </c>
      <c r="FH10">
        <v>86.27</v>
      </c>
      <c r="FI10">
        <v>28.98</v>
      </c>
      <c r="FM10" t="s">
        <v>132</v>
      </c>
      <c r="FN10" t="s">
        <v>133</v>
      </c>
      <c r="FO10">
        <v>43299.666087962964</v>
      </c>
      <c r="FS10">
        <v>43444.667962962965</v>
      </c>
      <c r="FT10" t="s">
        <v>93</v>
      </c>
      <c r="FU10" t="s">
        <v>134</v>
      </c>
      <c r="FV10" t="s">
        <v>135</v>
      </c>
      <c r="FW10" t="s">
        <v>136</v>
      </c>
      <c r="FX10" t="s">
        <v>155</v>
      </c>
      <c r="FY10" t="s">
        <v>138</v>
      </c>
      <c r="FZ10" t="s">
        <v>156</v>
      </c>
      <c r="GA10" t="s">
        <v>157</v>
      </c>
      <c r="GB10" t="s">
        <v>141</v>
      </c>
      <c r="GC10" t="s">
        <v>142</v>
      </c>
      <c r="GJ10" t="s">
        <v>167</v>
      </c>
      <c r="GK10" t="s">
        <v>162</v>
      </c>
      <c r="GL10" t="s">
        <v>163</v>
      </c>
      <c r="GM10" t="s">
        <v>148</v>
      </c>
      <c r="GN10" t="s">
        <v>164</v>
      </c>
      <c r="GO10" t="s">
        <v>150</v>
      </c>
      <c r="GP10" t="s">
        <v>151</v>
      </c>
      <c r="GQ10" t="s">
        <v>152</v>
      </c>
    </row>
    <row r="11" spans="2:207" x14ac:dyDescent="0.25">
      <c r="AZ11">
        <v>184</v>
      </c>
      <c r="BA11" t="s">
        <v>21</v>
      </c>
      <c r="BB11">
        <v>2</v>
      </c>
      <c r="BC11" t="s">
        <v>92</v>
      </c>
      <c r="BD11" t="s">
        <v>99</v>
      </c>
      <c r="BG11" t="s">
        <v>77</v>
      </c>
      <c r="BH11">
        <v>64.819999999999993</v>
      </c>
      <c r="BI11">
        <v>5.91</v>
      </c>
      <c r="BM11" t="s">
        <v>78</v>
      </c>
      <c r="BN11" t="s">
        <v>38</v>
      </c>
      <c r="BO11">
        <v>43311.638888888891</v>
      </c>
      <c r="BP11">
        <v>43370.464583333334</v>
      </c>
      <c r="BQ11">
        <v>43262.730555555558</v>
      </c>
      <c r="BS11">
        <v>43262.730555555558</v>
      </c>
      <c r="BT11" t="s">
        <v>93</v>
      </c>
      <c r="BU11" t="s">
        <v>94</v>
      </c>
      <c r="BV11" t="s">
        <v>95</v>
      </c>
      <c r="BW11" t="s">
        <v>96</v>
      </c>
      <c r="BX11" t="s">
        <v>97</v>
      </c>
      <c r="BY11" t="s">
        <v>98</v>
      </c>
      <c r="BZ11">
        <v>973</v>
      </c>
      <c r="CA11">
        <v>0</v>
      </c>
      <c r="CB11">
        <v>1</v>
      </c>
      <c r="CC11" t="s">
        <v>92</v>
      </c>
      <c r="CD11" t="s">
        <v>130</v>
      </c>
      <c r="CG11" t="s">
        <v>131</v>
      </c>
      <c r="CH11">
        <v>41.81</v>
      </c>
      <c r="CI11">
        <v>88.63</v>
      </c>
      <c r="CM11" t="s">
        <v>132</v>
      </c>
      <c r="CN11" t="s">
        <v>133</v>
      </c>
      <c r="CO11">
        <v>43299.666064814817</v>
      </c>
      <c r="CS11">
        <v>43444.667951388888</v>
      </c>
      <c r="CT11" t="s">
        <v>93</v>
      </c>
      <c r="CU11" t="s">
        <v>134</v>
      </c>
      <c r="CV11" t="s">
        <v>135</v>
      </c>
      <c r="CW11" t="s">
        <v>136</v>
      </c>
      <c r="CX11" t="s">
        <v>155</v>
      </c>
      <c r="CY11" t="s">
        <v>168</v>
      </c>
      <c r="CZ11">
        <v>289</v>
      </c>
      <c r="DA11" t="s">
        <v>778</v>
      </c>
      <c r="DB11">
        <v>3</v>
      </c>
      <c r="DC11" t="s">
        <v>761</v>
      </c>
      <c r="DD11" t="s">
        <v>130</v>
      </c>
      <c r="DG11" t="s">
        <v>762</v>
      </c>
      <c r="DH11">
        <v>86.05</v>
      </c>
      <c r="DI11">
        <v>17.18</v>
      </c>
      <c r="DM11">
        <v>181</v>
      </c>
      <c r="DN11" t="s">
        <v>763</v>
      </c>
      <c r="DO11">
        <v>43410.567013888889</v>
      </c>
      <c r="DS11">
        <v>43453.435567129629</v>
      </c>
      <c r="DT11" t="s">
        <v>764</v>
      </c>
      <c r="DU11" t="s">
        <v>765</v>
      </c>
      <c r="DV11" t="s">
        <v>766</v>
      </c>
      <c r="DW11" t="s">
        <v>767</v>
      </c>
      <c r="DX11" t="s">
        <v>768</v>
      </c>
      <c r="DY11" t="s">
        <v>769</v>
      </c>
      <c r="DZ11">
        <v>4818</v>
      </c>
      <c r="EA11" t="s">
        <v>947</v>
      </c>
      <c r="EB11">
        <v>3</v>
      </c>
      <c r="EC11" t="s">
        <v>92</v>
      </c>
      <c r="ED11" t="s">
        <v>99</v>
      </c>
      <c r="EG11" t="s">
        <v>936</v>
      </c>
      <c r="EH11">
        <v>37.090000000000003</v>
      </c>
      <c r="EI11">
        <v>94.35</v>
      </c>
      <c r="EM11" t="s">
        <v>873</v>
      </c>
      <c r="EN11" t="s">
        <v>937</v>
      </c>
      <c r="EO11">
        <v>43291.618750000001</v>
      </c>
      <c r="EP11">
        <v>43395.433333333334</v>
      </c>
      <c r="EQ11">
        <v>43396.446527777778</v>
      </c>
      <c r="ES11">
        <v>43396.446527777778</v>
      </c>
      <c r="ET11" t="s">
        <v>93</v>
      </c>
      <c r="EU11" t="s">
        <v>875</v>
      </c>
      <c r="EV11" t="s">
        <v>948</v>
      </c>
      <c r="EW11" t="s">
        <v>949</v>
      </c>
      <c r="EX11" t="s">
        <v>950</v>
      </c>
      <c r="EY11" t="s">
        <v>938</v>
      </c>
      <c r="EZ11">
        <v>973</v>
      </c>
      <c r="FA11">
        <v>0</v>
      </c>
      <c r="FB11">
        <v>1</v>
      </c>
      <c r="FC11" t="s">
        <v>92</v>
      </c>
      <c r="FD11" t="s">
        <v>130</v>
      </c>
      <c r="FG11" t="s">
        <v>131</v>
      </c>
      <c r="FH11">
        <v>41.81</v>
      </c>
      <c r="FI11">
        <v>88.63</v>
      </c>
      <c r="FM11" t="s">
        <v>132</v>
      </c>
      <c r="FN11" t="s">
        <v>133</v>
      </c>
      <c r="FO11">
        <v>43299.666064814817</v>
      </c>
      <c r="FS11">
        <v>43444.667951388888</v>
      </c>
      <c r="FT11" t="s">
        <v>93</v>
      </c>
      <c r="FU11" t="s">
        <v>134</v>
      </c>
      <c r="FV11" t="s">
        <v>135</v>
      </c>
      <c r="FW11" t="s">
        <v>136</v>
      </c>
      <c r="FX11" t="s">
        <v>155</v>
      </c>
      <c r="FY11" t="s">
        <v>168</v>
      </c>
      <c r="FZ11" t="s">
        <v>169</v>
      </c>
      <c r="GA11" t="s">
        <v>170</v>
      </c>
      <c r="GB11" t="s">
        <v>141</v>
      </c>
      <c r="GC11" t="s">
        <v>171</v>
      </c>
      <c r="GJ11" t="s">
        <v>172</v>
      </c>
      <c r="GK11" t="s">
        <v>173</v>
      </c>
      <c r="GL11" t="s">
        <v>174</v>
      </c>
      <c r="GM11" t="s">
        <v>175</v>
      </c>
      <c r="GN11" t="s">
        <v>160</v>
      </c>
      <c r="GO11" t="s">
        <v>148</v>
      </c>
      <c r="GP11" t="s">
        <v>176</v>
      </c>
      <c r="GQ11" t="s">
        <v>149</v>
      </c>
      <c r="GR11" t="s">
        <v>150</v>
      </c>
      <c r="GS11" t="s">
        <v>151</v>
      </c>
      <c r="GT11" t="s">
        <v>152</v>
      </c>
      <c r="GU11" t="s">
        <v>177</v>
      </c>
    </row>
    <row r="12" spans="2:207" x14ac:dyDescent="0.25">
      <c r="AZ12">
        <v>216</v>
      </c>
      <c r="BA12">
        <v>46908</v>
      </c>
      <c r="BB12">
        <v>1</v>
      </c>
      <c r="BC12" t="s">
        <v>92</v>
      </c>
      <c r="BD12" t="s">
        <v>99</v>
      </c>
      <c r="BG12" t="s">
        <v>77</v>
      </c>
      <c r="BH12">
        <v>88.15</v>
      </c>
      <c r="BI12">
        <v>50.46</v>
      </c>
      <c r="BM12" t="s">
        <v>78</v>
      </c>
      <c r="BN12" t="s">
        <v>38</v>
      </c>
      <c r="BO12">
        <v>43311.638888888891</v>
      </c>
      <c r="BP12">
        <v>43370.386111111111</v>
      </c>
      <c r="BQ12">
        <v>43370.386111111111</v>
      </c>
      <c r="BS12">
        <v>43370.386111111111</v>
      </c>
      <c r="BT12" t="s">
        <v>93</v>
      </c>
      <c r="BU12" t="s">
        <v>94</v>
      </c>
      <c r="BV12" t="s">
        <v>95</v>
      </c>
      <c r="BW12" t="s">
        <v>96</v>
      </c>
      <c r="BX12" t="s">
        <v>97</v>
      </c>
      <c r="BY12" t="s">
        <v>98</v>
      </c>
      <c r="BZ12">
        <v>928</v>
      </c>
      <c r="CA12" t="s">
        <v>178</v>
      </c>
      <c r="CB12">
        <v>1</v>
      </c>
      <c r="CC12" t="s">
        <v>92</v>
      </c>
      <c r="CD12" t="s">
        <v>130</v>
      </c>
      <c r="CG12" t="s">
        <v>131</v>
      </c>
      <c r="CH12">
        <v>49.63</v>
      </c>
      <c r="CI12">
        <v>73.78</v>
      </c>
      <c r="CM12" t="s">
        <v>132</v>
      </c>
      <c r="CN12" t="s">
        <v>133</v>
      </c>
      <c r="CO12">
        <v>43299.665798611109</v>
      </c>
      <c r="CS12">
        <v>43444.667939814812</v>
      </c>
      <c r="CT12" t="s">
        <v>93</v>
      </c>
      <c r="CU12" t="s">
        <v>134</v>
      </c>
      <c r="CV12" t="s">
        <v>135</v>
      </c>
      <c r="CW12" t="s">
        <v>136</v>
      </c>
      <c r="CX12" t="s">
        <v>155</v>
      </c>
      <c r="CY12" t="s">
        <v>138</v>
      </c>
      <c r="CZ12">
        <v>315</v>
      </c>
      <c r="DA12" t="s">
        <v>779</v>
      </c>
      <c r="DB12">
        <v>3</v>
      </c>
      <c r="DC12" t="s">
        <v>761</v>
      </c>
      <c r="DD12" t="s">
        <v>130</v>
      </c>
      <c r="DG12" t="s">
        <v>762</v>
      </c>
      <c r="DH12">
        <v>84.79</v>
      </c>
      <c r="DI12">
        <v>16.510000000000002</v>
      </c>
      <c r="DM12">
        <v>181</v>
      </c>
      <c r="DN12" t="s">
        <v>763</v>
      </c>
      <c r="DO12">
        <v>43410.567141203705</v>
      </c>
      <c r="DS12">
        <v>43453.435567129629</v>
      </c>
      <c r="DT12" t="s">
        <v>764</v>
      </c>
      <c r="DU12" t="s">
        <v>765</v>
      </c>
      <c r="DV12" t="s">
        <v>780</v>
      </c>
      <c r="DW12" t="s">
        <v>767</v>
      </c>
      <c r="DX12" t="s">
        <v>768</v>
      </c>
      <c r="DY12" t="s">
        <v>769</v>
      </c>
      <c r="DZ12">
        <v>4821</v>
      </c>
      <c r="EA12" t="s">
        <v>960</v>
      </c>
      <c r="EB12">
        <v>2</v>
      </c>
      <c r="EC12" t="s">
        <v>92</v>
      </c>
      <c r="ED12" t="s">
        <v>99</v>
      </c>
      <c r="EE12">
        <v>43321</v>
      </c>
      <c r="EF12">
        <v>43349</v>
      </c>
      <c r="EG12" t="s">
        <v>936</v>
      </c>
      <c r="EH12">
        <v>39.369999999999997</v>
      </c>
      <c r="EI12">
        <v>69.52</v>
      </c>
      <c r="EM12" t="s">
        <v>873</v>
      </c>
      <c r="EN12" t="s">
        <v>937</v>
      </c>
      <c r="EO12">
        <v>43291.618750000001</v>
      </c>
      <c r="EP12">
        <v>43321.574305555558</v>
      </c>
      <c r="EQ12">
        <v>43321.574305555558</v>
      </c>
      <c r="ES12">
        <v>43321.650694444441</v>
      </c>
      <c r="ET12" t="s">
        <v>93</v>
      </c>
      <c r="EU12" t="s">
        <v>875</v>
      </c>
      <c r="EV12" t="s">
        <v>876</v>
      </c>
      <c r="EW12" t="s">
        <v>877</v>
      </c>
      <c r="EX12" t="s">
        <v>878</v>
      </c>
      <c r="EY12" t="s">
        <v>938</v>
      </c>
      <c r="EZ12">
        <v>928</v>
      </c>
      <c r="FA12" t="s">
        <v>178</v>
      </c>
      <c r="FB12">
        <v>1</v>
      </c>
      <c r="FC12" t="s">
        <v>92</v>
      </c>
      <c r="FD12" t="s">
        <v>130</v>
      </c>
      <c r="FG12" t="s">
        <v>131</v>
      </c>
      <c r="FH12">
        <v>49.63</v>
      </c>
      <c r="FI12">
        <v>73.78</v>
      </c>
      <c r="FM12" t="s">
        <v>132</v>
      </c>
      <c r="FN12" t="s">
        <v>133</v>
      </c>
      <c r="FO12">
        <v>43299.665798611109</v>
      </c>
      <c r="FS12">
        <v>43444.667939814812</v>
      </c>
      <c r="FT12" t="s">
        <v>93</v>
      </c>
      <c r="FU12" t="s">
        <v>134</v>
      </c>
      <c r="FV12" t="s">
        <v>135</v>
      </c>
      <c r="FW12" t="s">
        <v>136</v>
      </c>
      <c r="FX12" t="s">
        <v>155</v>
      </c>
      <c r="FY12" t="s">
        <v>138</v>
      </c>
      <c r="FZ12" t="s">
        <v>156</v>
      </c>
      <c r="GA12" t="s">
        <v>157</v>
      </c>
      <c r="GB12" t="s">
        <v>141</v>
      </c>
      <c r="GC12" t="s">
        <v>142</v>
      </c>
      <c r="GJ12" t="s">
        <v>179</v>
      </c>
      <c r="GK12" t="s">
        <v>159</v>
      </c>
      <c r="GL12" t="s">
        <v>160</v>
      </c>
      <c r="GM12" t="s">
        <v>148</v>
      </c>
      <c r="GN12" t="s">
        <v>149</v>
      </c>
      <c r="GO12" t="s">
        <v>150</v>
      </c>
      <c r="GP12" t="s">
        <v>151</v>
      </c>
      <c r="GQ12" t="s">
        <v>152</v>
      </c>
    </row>
    <row r="13" spans="2:207" x14ac:dyDescent="0.25">
      <c r="AZ13">
        <v>186</v>
      </c>
      <c r="BA13" t="s">
        <v>22</v>
      </c>
      <c r="BB13">
        <v>2</v>
      </c>
      <c r="BC13" t="s">
        <v>92</v>
      </c>
      <c r="BD13" t="s">
        <v>99</v>
      </c>
      <c r="BG13" t="s">
        <v>77</v>
      </c>
      <c r="BH13">
        <v>71.8</v>
      </c>
      <c r="BI13">
        <v>6.36</v>
      </c>
      <c r="BM13" t="s">
        <v>78</v>
      </c>
      <c r="BN13" t="s">
        <v>38</v>
      </c>
      <c r="BO13">
        <v>43311.638888888891</v>
      </c>
      <c r="BP13">
        <v>43262.730555555558</v>
      </c>
      <c r="BQ13">
        <v>43262.730555555558</v>
      </c>
      <c r="BS13">
        <v>43262.730555555558</v>
      </c>
      <c r="BT13" t="s">
        <v>93</v>
      </c>
      <c r="BU13" t="s">
        <v>94</v>
      </c>
      <c r="BV13" t="s">
        <v>95</v>
      </c>
      <c r="BW13" t="s">
        <v>96</v>
      </c>
      <c r="BX13" t="s">
        <v>97</v>
      </c>
      <c r="BY13" t="s">
        <v>98</v>
      </c>
      <c r="BZ13">
        <v>935</v>
      </c>
      <c r="CA13" t="s">
        <v>180</v>
      </c>
      <c r="CB13">
        <v>1</v>
      </c>
      <c r="CC13" t="s">
        <v>92</v>
      </c>
      <c r="CD13" t="s">
        <v>130</v>
      </c>
      <c r="CG13" t="s">
        <v>131</v>
      </c>
      <c r="CH13">
        <v>83.82</v>
      </c>
      <c r="CI13">
        <v>18.22</v>
      </c>
      <c r="CM13" t="s">
        <v>132</v>
      </c>
      <c r="CN13" t="s">
        <v>133</v>
      </c>
      <c r="CO13">
        <v>43299.665844907409</v>
      </c>
      <c r="CS13">
        <v>43444.667939814812</v>
      </c>
      <c r="CT13" t="s">
        <v>93</v>
      </c>
      <c r="CU13" t="s">
        <v>134</v>
      </c>
      <c r="CV13" t="s">
        <v>135</v>
      </c>
      <c r="CW13" t="s">
        <v>136</v>
      </c>
      <c r="CX13" t="s">
        <v>155</v>
      </c>
      <c r="CY13" t="s">
        <v>138</v>
      </c>
      <c r="CZ13">
        <v>304</v>
      </c>
      <c r="DA13" t="s">
        <v>781</v>
      </c>
      <c r="DB13">
        <v>3</v>
      </c>
      <c r="DC13" t="s">
        <v>761</v>
      </c>
      <c r="DD13" t="s">
        <v>130</v>
      </c>
      <c r="DG13" t="s">
        <v>762</v>
      </c>
      <c r="DH13">
        <v>76.37</v>
      </c>
      <c r="DI13">
        <v>16.510000000000002</v>
      </c>
      <c r="DM13">
        <v>181</v>
      </c>
      <c r="DN13" t="s">
        <v>763</v>
      </c>
      <c r="DO13">
        <v>43410.567083333335</v>
      </c>
      <c r="DS13">
        <v>43453.435567129629</v>
      </c>
      <c r="DT13" t="s">
        <v>764</v>
      </c>
      <c r="DU13" t="s">
        <v>765</v>
      </c>
      <c r="DV13" t="s">
        <v>766</v>
      </c>
      <c r="DW13" t="s">
        <v>767</v>
      </c>
      <c r="DX13" t="s">
        <v>768</v>
      </c>
      <c r="DY13" t="s">
        <v>769</v>
      </c>
      <c r="DZ13">
        <v>4822</v>
      </c>
      <c r="EA13" t="s">
        <v>963</v>
      </c>
      <c r="EB13">
        <v>2</v>
      </c>
      <c r="EC13" t="s">
        <v>92</v>
      </c>
      <c r="ED13" t="s">
        <v>99</v>
      </c>
      <c r="EE13">
        <v>43321</v>
      </c>
      <c r="EF13">
        <v>43349</v>
      </c>
      <c r="EG13" t="s">
        <v>936</v>
      </c>
      <c r="EH13">
        <v>41.52</v>
      </c>
      <c r="EI13">
        <v>67.260000000000005</v>
      </c>
      <c r="EM13" t="s">
        <v>873</v>
      </c>
      <c r="EN13" t="s">
        <v>937</v>
      </c>
      <c r="EO13">
        <v>43291.618750000001</v>
      </c>
      <c r="EP13">
        <v>43321.570138888892</v>
      </c>
      <c r="EQ13">
        <v>43321.570138888892</v>
      </c>
      <c r="ES13">
        <v>43321.650694444441</v>
      </c>
      <c r="ET13" t="s">
        <v>93</v>
      </c>
      <c r="EU13" t="s">
        <v>875</v>
      </c>
      <c r="EV13" t="s">
        <v>876</v>
      </c>
      <c r="EW13" t="s">
        <v>877</v>
      </c>
      <c r="EX13" t="s">
        <v>878</v>
      </c>
      <c r="EY13" t="s">
        <v>938</v>
      </c>
      <c r="EZ13">
        <v>935</v>
      </c>
      <c r="FA13" t="s">
        <v>180</v>
      </c>
      <c r="FB13">
        <v>1</v>
      </c>
      <c r="FC13" t="s">
        <v>92</v>
      </c>
      <c r="FD13" t="s">
        <v>130</v>
      </c>
      <c r="FG13" t="s">
        <v>131</v>
      </c>
      <c r="FH13">
        <v>83.82</v>
      </c>
      <c r="FI13">
        <v>18.22</v>
      </c>
      <c r="FM13" t="s">
        <v>132</v>
      </c>
      <c r="FN13" t="s">
        <v>133</v>
      </c>
      <c r="FO13">
        <v>43299.665844907409</v>
      </c>
      <c r="FS13">
        <v>43444.667939814812</v>
      </c>
      <c r="FT13" t="s">
        <v>93</v>
      </c>
      <c r="FU13" t="s">
        <v>134</v>
      </c>
      <c r="FV13" t="s">
        <v>135</v>
      </c>
      <c r="FW13" t="s">
        <v>136</v>
      </c>
      <c r="FX13" t="s">
        <v>155</v>
      </c>
      <c r="FY13" t="s">
        <v>138</v>
      </c>
      <c r="FZ13" t="s">
        <v>156</v>
      </c>
      <c r="GA13" t="s">
        <v>157</v>
      </c>
      <c r="GB13" t="s">
        <v>141</v>
      </c>
      <c r="GC13" t="s">
        <v>142</v>
      </c>
      <c r="GJ13" t="s">
        <v>181</v>
      </c>
      <c r="GK13" t="s">
        <v>162</v>
      </c>
      <c r="GL13" t="s">
        <v>163</v>
      </c>
      <c r="GM13" t="s">
        <v>148</v>
      </c>
      <c r="GN13" t="s">
        <v>149</v>
      </c>
      <c r="GO13" t="s">
        <v>150</v>
      </c>
      <c r="GP13" t="s">
        <v>151</v>
      </c>
      <c r="GQ13" t="s">
        <v>152</v>
      </c>
    </row>
    <row r="14" spans="2:207" x14ac:dyDescent="0.25">
      <c r="AZ14">
        <v>208</v>
      </c>
      <c r="BA14">
        <v>46920</v>
      </c>
      <c r="BB14">
        <v>3</v>
      </c>
      <c r="BC14" t="s">
        <v>92</v>
      </c>
      <c r="BD14" t="s">
        <v>99</v>
      </c>
      <c r="BG14" t="s">
        <v>77</v>
      </c>
      <c r="BH14">
        <v>43.54</v>
      </c>
      <c r="BI14">
        <v>8.74</v>
      </c>
      <c r="BM14" t="s">
        <v>78</v>
      </c>
      <c r="BN14" t="s">
        <v>38</v>
      </c>
      <c r="BO14">
        <v>43311.638888888891</v>
      </c>
      <c r="BP14">
        <v>43370.46597222222</v>
      </c>
      <c r="BQ14">
        <v>43262.729861111111</v>
      </c>
      <c r="BS14">
        <v>43262.729861111111</v>
      </c>
      <c r="BT14" t="s">
        <v>93</v>
      </c>
      <c r="BU14" t="s">
        <v>94</v>
      </c>
      <c r="BV14" t="s">
        <v>95</v>
      </c>
      <c r="BW14" t="s">
        <v>96</v>
      </c>
      <c r="BX14" t="s">
        <v>97</v>
      </c>
      <c r="BY14" t="s">
        <v>98</v>
      </c>
      <c r="BZ14">
        <v>985</v>
      </c>
      <c r="CA14">
        <v>0</v>
      </c>
      <c r="CB14">
        <v>1</v>
      </c>
      <c r="CC14" t="s">
        <v>92</v>
      </c>
      <c r="CD14" t="s">
        <v>130</v>
      </c>
      <c r="CG14" t="s">
        <v>131</v>
      </c>
      <c r="CH14">
        <v>84.82</v>
      </c>
      <c r="CI14">
        <v>31.87</v>
      </c>
      <c r="CM14" t="s">
        <v>132</v>
      </c>
      <c r="CN14" t="s">
        <v>133</v>
      </c>
      <c r="CO14">
        <v>43299.666134259256</v>
      </c>
      <c r="CS14">
        <v>43444.667962962965</v>
      </c>
      <c r="CT14" t="s">
        <v>93</v>
      </c>
      <c r="CU14" t="s">
        <v>134</v>
      </c>
      <c r="CV14" t="s">
        <v>135</v>
      </c>
      <c r="CW14" t="s">
        <v>136</v>
      </c>
      <c r="CX14" t="s">
        <v>155</v>
      </c>
      <c r="CY14" t="s">
        <v>138</v>
      </c>
      <c r="CZ14">
        <v>290</v>
      </c>
      <c r="DA14" t="s">
        <v>782</v>
      </c>
      <c r="DB14">
        <v>3</v>
      </c>
      <c r="DC14" t="s">
        <v>761</v>
      </c>
      <c r="DD14" t="s">
        <v>130</v>
      </c>
      <c r="DG14" t="s">
        <v>762</v>
      </c>
      <c r="DH14">
        <v>88.33</v>
      </c>
      <c r="DI14">
        <v>19.260000000000002</v>
      </c>
      <c r="DM14">
        <v>181</v>
      </c>
      <c r="DN14" t="s">
        <v>763</v>
      </c>
      <c r="DO14">
        <v>43410.567025462966</v>
      </c>
      <c r="DS14">
        <v>43453.435567129629</v>
      </c>
      <c r="DT14" t="s">
        <v>764</v>
      </c>
      <c r="DU14" t="s">
        <v>765</v>
      </c>
      <c r="DV14" t="s">
        <v>766</v>
      </c>
      <c r="DW14" t="s">
        <v>767</v>
      </c>
      <c r="DX14" t="s">
        <v>768</v>
      </c>
      <c r="DY14" t="s">
        <v>769</v>
      </c>
      <c r="DZ14">
        <v>4823</v>
      </c>
      <c r="EA14" t="s">
        <v>965</v>
      </c>
      <c r="EB14">
        <v>3</v>
      </c>
      <c r="EC14" t="s">
        <v>92</v>
      </c>
      <c r="ED14" t="s">
        <v>99</v>
      </c>
      <c r="EE14">
        <v>43321</v>
      </c>
      <c r="EF14">
        <v>43349</v>
      </c>
      <c r="EG14" t="s">
        <v>936</v>
      </c>
      <c r="EH14">
        <v>43.2</v>
      </c>
      <c r="EI14">
        <v>65.42</v>
      </c>
      <c r="EM14" t="s">
        <v>873</v>
      </c>
      <c r="EN14" t="s">
        <v>937</v>
      </c>
      <c r="EO14">
        <v>43291.618750000001</v>
      </c>
      <c r="EP14">
        <v>43321.569444444445</v>
      </c>
      <c r="EQ14">
        <v>43321.569444444445</v>
      </c>
      <c r="ES14">
        <v>43321.650694444441</v>
      </c>
      <c r="ET14" t="s">
        <v>93</v>
      </c>
      <c r="EU14" t="s">
        <v>875</v>
      </c>
      <c r="EV14" t="s">
        <v>876</v>
      </c>
      <c r="EW14" t="s">
        <v>877</v>
      </c>
      <c r="EX14" t="s">
        <v>878</v>
      </c>
      <c r="EY14" t="s">
        <v>938</v>
      </c>
      <c r="EZ14">
        <v>985</v>
      </c>
      <c r="FA14">
        <v>0</v>
      </c>
      <c r="FB14">
        <v>1</v>
      </c>
      <c r="FC14" t="s">
        <v>92</v>
      </c>
      <c r="FD14" t="s">
        <v>130</v>
      </c>
      <c r="FG14" t="s">
        <v>131</v>
      </c>
      <c r="FH14">
        <v>84.82</v>
      </c>
      <c r="FI14">
        <v>31.87</v>
      </c>
      <c r="FM14" t="s">
        <v>132</v>
      </c>
      <c r="FN14" t="s">
        <v>133</v>
      </c>
      <c r="FO14">
        <v>43299.666134259256</v>
      </c>
      <c r="FS14">
        <v>43444.667962962965</v>
      </c>
      <c r="FT14" t="s">
        <v>93</v>
      </c>
      <c r="FU14" t="s">
        <v>134</v>
      </c>
      <c r="FV14" t="s">
        <v>135</v>
      </c>
      <c r="FW14" t="s">
        <v>136</v>
      </c>
      <c r="FX14" t="s">
        <v>155</v>
      </c>
      <c r="FY14" t="s">
        <v>138</v>
      </c>
      <c r="FZ14" t="s">
        <v>156</v>
      </c>
      <c r="GA14" t="s">
        <v>157</v>
      </c>
      <c r="GB14" t="s">
        <v>141</v>
      </c>
      <c r="GC14" t="s">
        <v>142</v>
      </c>
      <c r="GJ14" t="s">
        <v>182</v>
      </c>
      <c r="GK14" t="s">
        <v>162</v>
      </c>
      <c r="GL14" t="s">
        <v>163</v>
      </c>
      <c r="GM14" t="s">
        <v>148</v>
      </c>
      <c r="GN14" t="s">
        <v>164</v>
      </c>
      <c r="GO14" t="s">
        <v>150</v>
      </c>
      <c r="GP14" t="s">
        <v>151</v>
      </c>
      <c r="GQ14" t="s">
        <v>152</v>
      </c>
    </row>
    <row r="15" spans="2:207" x14ac:dyDescent="0.25">
      <c r="H15" s="4"/>
      <c r="AZ15">
        <v>198</v>
      </c>
      <c r="BA15">
        <v>46932</v>
      </c>
      <c r="BB15">
        <v>3</v>
      </c>
      <c r="BC15" t="s">
        <v>92</v>
      </c>
      <c r="BD15" t="s">
        <v>99</v>
      </c>
      <c r="BG15" t="s">
        <v>77</v>
      </c>
      <c r="BH15">
        <v>58.87</v>
      </c>
      <c r="BI15">
        <v>5.82</v>
      </c>
      <c r="BM15" t="s">
        <v>78</v>
      </c>
      <c r="BN15" t="s">
        <v>38</v>
      </c>
      <c r="BO15">
        <v>43311.638888888891</v>
      </c>
      <c r="BP15">
        <v>43371.67083333333</v>
      </c>
      <c r="BQ15">
        <v>43262.730555555558</v>
      </c>
      <c r="BS15">
        <v>43262.730555555558</v>
      </c>
      <c r="BT15" t="s">
        <v>93</v>
      </c>
      <c r="BU15" t="s">
        <v>94</v>
      </c>
      <c r="BV15" t="s">
        <v>95</v>
      </c>
      <c r="BW15" t="s">
        <v>96</v>
      </c>
      <c r="BX15" t="s">
        <v>97</v>
      </c>
      <c r="BY15" t="s">
        <v>100</v>
      </c>
      <c r="BZ15">
        <v>953</v>
      </c>
      <c r="CA15">
        <v>0</v>
      </c>
      <c r="CB15">
        <v>1</v>
      </c>
      <c r="CC15" t="s">
        <v>92</v>
      </c>
      <c r="CD15" t="s">
        <v>130</v>
      </c>
      <c r="CG15" t="s">
        <v>131</v>
      </c>
      <c r="CH15">
        <v>86.73</v>
      </c>
      <c r="CI15">
        <v>28.02</v>
      </c>
      <c r="CM15" t="s">
        <v>132</v>
      </c>
      <c r="CN15" t="s">
        <v>133</v>
      </c>
      <c r="CO15">
        <v>43299.665949074071</v>
      </c>
      <c r="CS15">
        <v>43444.667951388888</v>
      </c>
      <c r="CT15" t="s">
        <v>93</v>
      </c>
      <c r="CU15" t="s">
        <v>134</v>
      </c>
      <c r="CV15" t="s">
        <v>135</v>
      </c>
      <c r="CW15" t="s">
        <v>136</v>
      </c>
      <c r="CX15" t="s">
        <v>155</v>
      </c>
      <c r="CY15" t="s">
        <v>138</v>
      </c>
      <c r="CZ15">
        <v>301</v>
      </c>
      <c r="DA15" t="s">
        <v>783</v>
      </c>
      <c r="DB15">
        <v>3</v>
      </c>
      <c r="DC15" t="s">
        <v>761</v>
      </c>
      <c r="DD15" t="s">
        <v>130</v>
      </c>
      <c r="DG15" t="s">
        <v>762</v>
      </c>
      <c r="DH15">
        <v>71.86</v>
      </c>
      <c r="DI15">
        <v>19.84</v>
      </c>
      <c r="DM15">
        <v>181</v>
      </c>
      <c r="DN15" t="s">
        <v>763</v>
      </c>
      <c r="DO15">
        <v>43410.567071759258</v>
      </c>
      <c r="DS15">
        <v>43453.435567129629</v>
      </c>
      <c r="DT15" t="s">
        <v>764</v>
      </c>
      <c r="DU15" t="s">
        <v>765</v>
      </c>
      <c r="DV15" t="s">
        <v>766</v>
      </c>
      <c r="DW15" t="s">
        <v>767</v>
      </c>
      <c r="DX15" t="s">
        <v>768</v>
      </c>
      <c r="DY15" t="s">
        <v>769</v>
      </c>
      <c r="DZ15">
        <v>4732</v>
      </c>
      <c r="EA15" t="s">
        <v>967</v>
      </c>
      <c r="EB15">
        <v>3</v>
      </c>
      <c r="EC15" t="s">
        <v>92</v>
      </c>
      <c r="ED15" t="s">
        <v>99</v>
      </c>
      <c r="EG15" t="s">
        <v>872</v>
      </c>
      <c r="EH15">
        <v>25.22</v>
      </c>
      <c r="EI15">
        <v>27.98</v>
      </c>
      <c r="EM15" t="s">
        <v>873</v>
      </c>
      <c r="EN15" t="s">
        <v>874</v>
      </c>
      <c r="EO15">
        <v>43291.501388888886</v>
      </c>
      <c r="EP15">
        <v>43410.705555555556</v>
      </c>
      <c r="EQ15">
        <v>43410.705555555556</v>
      </c>
      <c r="ES15">
        <v>43410.705555555556</v>
      </c>
      <c r="ET15" t="s">
        <v>93</v>
      </c>
      <c r="EU15" t="s">
        <v>875</v>
      </c>
      <c r="EV15" t="s">
        <v>876</v>
      </c>
      <c r="EW15" t="s">
        <v>968</v>
      </c>
      <c r="EX15" t="s">
        <v>969</v>
      </c>
      <c r="EY15" t="s">
        <v>970</v>
      </c>
      <c r="EZ15">
        <v>953</v>
      </c>
      <c r="FA15">
        <v>0</v>
      </c>
      <c r="FB15">
        <v>1</v>
      </c>
      <c r="FC15" t="s">
        <v>92</v>
      </c>
      <c r="FD15" t="s">
        <v>130</v>
      </c>
      <c r="FG15" t="s">
        <v>131</v>
      </c>
      <c r="FH15">
        <v>86.73</v>
      </c>
      <c r="FI15">
        <v>28.02</v>
      </c>
      <c r="FM15" t="s">
        <v>132</v>
      </c>
      <c r="FN15" t="s">
        <v>133</v>
      </c>
      <c r="FO15">
        <v>43299.665949074071</v>
      </c>
      <c r="FS15">
        <v>43444.667951388888</v>
      </c>
      <c r="FT15" t="s">
        <v>93</v>
      </c>
      <c r="FU15" t="s">
        <v>134</v>
      </c>
      <c r="FV15" t="s">
        <v>135</v>
      </c>
      <c r="FW15" t="s">
        <v>136</v>
      </c>
      <c r="FX15" t="s">
        <v>155</v>
      </c>
      <c r="FY15" t="s">
        <v>138</v>
      </c>
      <c r="FZ15" t="s">
        <v>156</v>
      </c>
      <c r="GA15" t="s">
        <v>157</v>
      </c>
      <c r="GB15" t="s">
        <v>141</v>
      </c>
      <c r="GC15" t="s">
        <v>183</v>
      </c>
      <c r="GJ15" t="s">
        <v>184</v>
      </c>
      <c r="GK15" t="s">
        <v>185</v>
      </c>
      <c r="GL15" t="s">
        <v>146</v>
      </c>
      <c r="GM15" t="s">
        <v>148</v>
      </c>
      <c r="GN15" t="s">
        <v>164</v>
      </c>
      <c r="GO15" t="s">
        <v>150</v>
      </c>
      <c r="GP15" t="s">
        <v>151</v>
      </c>
      <c r="GQ15" t="s">
        <v>152</v>
      </c>
    </row>
    <row r="16" spans="2:207" x14ac:dyDescent="0.25">
      <c r="AZ16">
        <v>210</v>
      </c>
      <c r="BA16">
        <v>46913</v>
      </c>
      <c r="BB16">
        <v>1</v>
      </c>
      <c r="BC16" t="s">
        <v>92</v>
      </c>
      <c r="BD16" t="s">
        <v>99</v>
      </c>
      <c r="BG16" t="s">
        <v>77</v>
      </c>
      <c r="BH16">
        <v>66.150000000000006</v>
      </c>
      <c r="BI16">
        <v>52.45</v>
      </c>
      <c r="BM16" t="s">
        <v>78</v>
      </c>
      <c r="BN16" t="s">
        <v>38</v>
      </c>
      <c r="BO16">
        <v>43311.638888888891</v>
      </c>
      <c r="BP16">
        <v>43370.380555555559</v>
      </c>
      <c r="BQ16">
        <v>43370.380555555559</v>
      </c>
      <c r="BS16">
        <v>43370.380555555559</v>
      </c>
      <c r="BT16" t="s">
        <v>93</v>
      </c>
      <c r="BU16" t="s">
        <v>94</v>
      </c>
      <c r="BV16" t="s">
        <v>95</v>
      </c>
      <c r="BW16" t="s">
        <v>96</v>
      </c>
      <c r="BX16" t="s">
        <v>97</v>
      </c>
      <c r="BY16" t="s">
        <v>98</v>
      </c>
      <c r="BZ16">
        <v>982</v>
      </c>
      <c r="CA16">
        <v>0</v>
      </c>
      <c r="CB16">
        <v>1</v>
      </c>
      <c r="CC16" t="s">
        <v>92</v>
      </c>
      <c r="CD16" t="s">
        <v>130</v>
      </c>
      <c r="CG16" t="s">
        <v>131</v>
      </c>
      <c r="CH16">
        <v>85.69</v>
      </c>
      <c r="CI16">
        <v>19.54</v>
      </c>
      <c r="CM16" t="s">
        <v>132</v>
      </c>
      <c r="CN16" t="s">
        <v>133</v>
      </c>
      <c r="CO16">
        <v>43299.666122685187</v>
      </c>
      <c r="CS16">
        <v>43444.667962962965</v>
      </c>
      <c r="CT16" t="s">
        <v>93</v>
      </c>
      <c r="CU16" t="s">
        <v>134</v>
      </c>
      <c r="CV16" t="s">
        <v>135</v>
      </c>
      <c r="CW16" t="s">
        <v>136</v>
      </c>
      <c r="CX16" t="s">
        <v>155</v>
      </c>
      <c r="CY16" t="s">
        <v>138</v>
      </c>
      <c r="CZ16">
        <v>305</v>
      </c>
      <c r="DA16" t="s">
        <v>784</v>
      </c>
      <c r="DB16">
        <v>3</v>
      </c>
      <c r="DC16" t="s">
        <v>761</v>
      </c>
      <c r="DD16" t="s">
        <v>130</v>
      </c>
      <c r="DG16" t="s">
        <v>762</v>
      </c>
      <c r="DH16">
        <v>78.290000000000006</v>
      </c>
      <c r="DI16">
        <v>15.68</v>
      </c>
      <c r="DM16">
        <v>181</v>
      </c>
      <c r="DN16" t="s">
        <v>763</v>
      </c>
      <c r="DO16">
        <v>43410.567094907405</v>
      </c>
      <c r="DS16">
        <v>43453.435312499998</v>
      </c>
      <c r="DT16" t="s">
        <v>764</v>
      </c>
      <c r="DU16" t="s">
        <v>765</v>
      </c>
      <c r="DV16" t="s">
        <v>766</v>
      </c>
      <c r="DW16" t="s">
        <v>767</v>
      </c>
      <c r="DX16" t="s">
        <v>768</v>
      </c>
      <c r="DY16" t="s">
        <v>769</v>
      </c>
      <c r="DZ16">
        <v>4728</v>
      </c>
      <c r="EA16" t="s">
        <v>981</v>
      </c>
      <c r="EB16">
        <v>3</v>
      </c>
      <c r="EC16" t="s">
        <v>92</v>
      </c>
      <c r="ED16" t="s">
        <v>99</v>
      </c>
      <c r="EG16" t="s">
        <v>872</v>
      </c>
      <c r="EH16">
        <v>21.85</v>
      </c>
      <c r="EI16">
        <v>31.25</v>
      </c>
      <c r="EM16" t="s">
        <v>873</v>
      </c>
      <c r="EN16" t="s">
        <v>874</v>
      </c>
      <c r="EO16">
        <v>43291.500694444447</v>
      </c>
      <c r="EP16">
        <v>43410.705555555556</v>
      </c>
      <c r="EQ16">
        <v>43410.705555555556</v>
      </c>
      <c r="ES16">
        <v>43410.705555555556</v>
      </c>
      <c r="ET16" t="s">
        <v>93</v>
      </c>
      <c r="EU16" t="s">
        <v>875</v>
      </c>
      <c r="EV16" t="s">
        <v>876</v>
      </c>
      <c r="EW16" t="s">
        <v>877</v>
      </c>
      <c r="EX16" t="s">
        <v>969</v>
      </c>
      <c r="EY16" t="s">
        <v>938</v>
      </c>
      <c r="EZ16">
        <v>982</v>
      </c>
      <c r="FA16">
        <v>0</v>
      </c>
      <c r="FB16">
        <v>1</v>
      </c>
      <c r="FC16" t="s">
        <v>92</v>
      </c>
      <c r="FD16" t="s">
        <v>130</v>
      </c>
      <c r="FG16" t="s">
        <v>131</v>
      </c>
      <c r="FH16">
        <v>85.69</v>
      </c>
      <c r="FI16">
        <v>19.54</v>
      </c>
      <c r="FM16" t="s">
        <v>132</v>
      </c>
      <c r="FN16" t="s">
        <v>133</v>
      </c>
      <c r="FO16">
        <v>43299.666122685187</v>
      </c>
      <c r="FS16">
        <v>43444.667962962965</v>
      </c>
      <c r="FT16" t="s">
        <v>93</v>
      </c>
      <c r="FU16" t="s">
        <v>134</v>
      </c>
      <c r="FV16" t="s">
        <v>135</v>
      </c>
      <c r="FW16" t="s">
        <v>136</v>
      </c>
      <c r="FX16" t="s">
        <v>155</v>
      </c>
      <c r="FY16" t="s">
        <v>138</v>
      </c>
      <c r="FZ16" t="s">
        <v>156</v>
      </c>
      <c r="GA16" t="s">
        <v>157</v>
      </c>
      <c r="GB16" t="s">
        <v>141</v>
      </c>
      <c r="GC16" t="s">
        <v>142</v>
      </c>
      <c r="GJ16" t="s">
        <v>186</v>
      </c>
      <c r="GK16" t="s">
        <v>162</v>
      </c>
      <c r="GL16" t="s">
        <v>163</v>
      </c>
      <c r="GM16" t="s">
        <v>148</v>
      </c>
      <c r="GN16" t="s">
        <v>164</v>
      </c>
      <c r="GO16" t="s">
        <v>150</v>
      </c>
      <c r="GP16" t="s">
        <v>151</v>
      </c>
      <c r="GQ16" t="s">
        <v>152</v>
      </c>
    </row>
    <row r="17" spans="3:205" x14ac:dyDescent="0.25">
      <c r="AZ17">
        <v>201</v>
      </c>
      <c r="BA17">
        <v>46929</v>
      </c>
      <c r="BB17">
        <v>3</v>
      </c>
      <c r="BC17" t="s">
        <v>92</v>
      </c>
      <c r="BD17" t="s">
        <v>99</v>
      </c>
      <c r="BG17" t="s">
        <v>77</v>
      </c>
      <c r="BH17">
        <v>50.21</v>
      </c>
      <c r="BI17">
        <v>6.49</v>
      </c>
      <c r="BM17" t="s">
        <v>78</v>
      </c>
      <c r="BN17" t="s">
        <v>38</v>
      </c>
      <c r="BO17">
        <v>43311.638888888891</v>
      </c>
      <c r="BP17">
        <v>43371.672222222223</v>
      </c>
      <c r="BQ17">
        <v>43262.731249999997</v>
      </c>
      <c r="BS17">
        <v>43262.731249999997</v>
      </c>
      <c r="BT17" t="s">
        <v>93</v>
      </c>
      <c r="BU17" t="s">
        <v>94</v>
      </c>
      <c r="BV17" t="s">
        <v>95</v>
      </c>
      <c r="BW17" t="s">
        <v>96</v>
      </c>
      <c r="BX17" t="s">
        <v>97</v>
      </c>
      <c r="BY17" t="s">
        <v>100</v>
      </c>
      <c r="BZ17">
        <v>992</v>
      </c>
      <c r="CA17" t="s">
        <v>187</v>
      </c>
      <c r="CB17">
        <v>1</v>
      </c>
      <c r="CC17" t="s">
        <v>92</v>
      </c>
      <c r="CD17" t="s">
        <v>130</v>
      </c>
      <c r="CG17" t="s">
        <v>188</v>
      </c>
      <c r="CH17">
        <v>23.54</v>
      </c>
      <c r="CI17">
        <v>73.66</v>
      </c>
      <c r="CM17" t="s">
        <v>132</v>
      </c>
      <c r="CN17" t="s">
        <v>189</v>
      </c>
      <c r="CO17">
        <v>43299.680995370371</v>
      </c>
      <c r="CS17">
        <v>43444.667962962965</v>
      </c>
      <c r="CT17" t="s">
        <v>93</v>
      </c>
      <c r="CU17" t="s">
        <v>134</v>
      </c>
      <c r="CV17" t="s">
        <v>135</v>
      </c>
      <c r="CW17" t="s">
        <v>190</v>
      </c>
      <c r="CX17" t="s">
        <v>191</v>
      </c>
      <c r="CY17" t="s">
        <v>138</v>
      </c>
      <c r="CZ17">
        <v>292</v>
      </c>
      <c r="DA17" t="s">
        <v>785</v>
      </c>
      <c r="DB17">
        <v>3</v>
      </c>
      <c r="DC17" t="s">
        <v>761</v>
      </c>
      <c r="DD17" t="s">
        <v>130</v>
      </c>
      <c r="DG17" t="s">
        <v>762</v>
      </c>
      <c r="DH17">
        <v>68.010000000000005</v>
      </c>
      <c r="DI17">
        <v>39.520000000000003</v>
      </c>
      <c r="DM17">
        <v>181</v>
      </c>
      <c r="DN17" t="s">
        <v>763</v>
      </c>
      <c r="DO17">
        <v>43410.567037037035</v>
      </c>
      <c r="DS17">
        <v>43453.435567129629</v>
      </c>
      <c r="DT17" t="s">
        <v>764</v>
      </c>
      <c r="DU17" t="s">
        <v>765</v>
      </c>
      <c r="DV17" t="s">
        <v>766</v>
      </c>
      <c r="DW17" t="s">
        <v>767</v>
      </c>
      <c r="DX17" t="s">
        <v>768</v>
      </c>
      <c r="DY17" t="s">
        <v>769</v>
      </c>
      <c r="DZ17">
        <v>4819</v>
      </c>
      <c r="EA17" t="s">
        <v>989</v>
      </c>
      <c r="EB17">
        <v>1</v>
      </c>
      <c r="EC17" t="s">
        <v>92</v>
      </c>
      <c r="ED17" t="s">
        <v>99</v>
      </c>
      <c r="EE17">
        <v>43321</v>
      </c>
      <c r="EF17">
        <v>43349</v>
      </c>
      <c r="EG17" t="s">
        <v>936</v>
      </c>
      <c r="EH17">
        <v>37.049999999999997</v>
      </c>
      <c r="EI17">
        <v>92.02</v>
      </c>
      <c r="EM17" t="s">
        <v>873</v>
      </c>
      <c r="EN17" t="s">
        <v>937</v>
      </c>
      <c r="EO17">
        <v>43291.618750000001</v>
      </c>
      <c r="EP17">
        <v>43389.63958333333</v>
      </c>
      <c r="EQ17">
        <v>43390.486111111109</v>
      </c>
      <c r="ES17">
        <v>43390.486111111109</v>
      </c>
      <c r="ET17" t="s">
        <v>93</v>
      </c>
      <c r="EU17" t="s">
        <v>875</v>
      </c>
      <c r="EV17" t="s">
        <v>876</v>
      </c>
      <c r="EW17" t="s">
        <v>877</v>
      </c>
      <c r="EX17" t="s">
        <v>878</v>
      </c>
      <c r="EY17" t="s">
        <v>938</v>
      </c>
      <c r="EZ17">
        <v>992</v>
      </c>
      <c r="FA17" t="s">
        <v>187</v>
      </c>
      <c r="FB17">
        <v>1</v>
      </c>
      <c r="FC17" t="s">
        <v>92</v>
      </c>
      <c r="FD17" t="s">
        <v>130</v>
      </c>
      <c r="FG17" t="s">
        <v>188</v>
      </c>
      <c r="FH17">
        <v>23.54</v>
      </c>
      <c r="FI17">
        <v>73.66</v>
      </c>
      <c r="FM17" t="s">
        <v>132</v>
      </c>
      <c r="FN17" t="s">
        <v>189</v>
      </c>
      <c r="FO17">
        <v>43299.680995370371</v>
      </c>
      <c r="FS17">
        <v>43444.667962962965</v>
      </c>
      <c r="FT17" t="s">
        <v>93</v>
      </c>
      <c r="FU17" t="s">
        <v>134</v>
      </c>
      <c r="FV17" t="s">
        <v>135</v>
      </c>
      <c r="FW17" t="s">
        <v>190</v>
      </c>
      <c r="FX17" t="s">
        <v>191</v>
      </c>
      <c r="FY17" t="s">
        <v>138</v>
      </c>
      <c r="FZ17" t="s">
        <v>169</v>
      </c>
      <c r="GA17" t="s">
        <v>170</v>
      </c>
      <c r="GB17" t="s">
        <v>141</v>
      </c>
      <c r="GC17" t="s">
        <v>142</v>
      </c>
      <c r="GJ17" t="s">
        <v>192</v>
      </c>
      <c r="GK17" t="s">
        <v>193</v>
      </c>
      <c r="GL17" t="s">
        <v>194</v>
      </c>
      <c r="GM17" t="s">
        <v>173</v>
      </c>
      <c r="GN17" t="s">
        <v>195</v>
      </c>
      <c r="GO17" t="s">
        <v>160</v>
      </c>
      <c r="GP17" t="s">
        <v>159</v>
      </c>
      <c r="GQ17" t="s">
        <v>148</v>
      </c>
      <c r="GR17" t="s">
        <v>149</v>
      </c>
      <c r="GS17" t="s">
        <v>196</v>
      </c>
      <c r="GT17" t="s">
        <v>150</v>
      </c>
      <c r="GU17" t="s">
        <v>151</v>
      </c>
      <c r="GV17" t="s">
        <v>152</v>
      </c>
      <c r="GW17" t="s">
        <v>197</v>
      </c>
    </row>
    <row r="18" spans="3:205" x14ac:dyDescent="0.25">
      <c r="C18" t="s">
        <v>120</v>
      </c>
      <c r="AZ18">
        <v>218</v>
      </c>
      <c r="BA18">
        <v>46906</v>
      </c>
      <c r="BB18">
        <v>1</v>
      </c>
      <c r="BC18" t="s">
        <v>92</v>
      </c>
      <c r="BD18" t="s">
        <v>99</v>
      </c>
      <c r="BG18" t="s">
        <v>77</v>
      </c>
      <c r="BH18">
        <v>80.7</v>
      </c>
      <c r="BI18">
        <v>49.88</v>
      </c>
      <c r="BM18" t="s">
        <v>78</v>
      </c>
      <c r="BN18" t="s">
        <v>38</v>
      </c>
      <c r="BO18">
        <v>43311.638888888891</v>
      </c>
      <c r="BP18">
        <v>43370.382638888892</v>
      </c>
      <c r="BQ18">
        <v>43370.382638888892</v>
      </c>
      <c r="BS18">
        <v>43370.382638888892</v>
      </c>
      <c r="BT18" t="s">
        <v>93</v>
      </c>
      <c r="BU18" t="s">
        <v>94</v>
      </c>
      <c r="BV18" t="s">
        <v>95</v>
      </c>
      <c r="BW18" t="s">
        <v>96</v>
      </c>
      <c r="BX18" t="s">
        <v>97</v>
      </c>
      <c r="BY18" t="s">
        <v>98</v>
      </c>
      <c r="BZ18">
        <v>1005</v>
      </c>
      <c r="CA18">
        <v>0</v>
      </c>
      <c r="CB18">
        <v>1</v>
      </c>
      <c r="CC18" t="s">
        <v>92</v>
      </c>
      <c r="CD18" t="s">
        <v>130</v>
      </c>
      <c r="CG18" t="s">
        <v>188</v>
      </c>
      <c r="CH18">
        <v>24.5</v>
      </c>
      <c r="CI18">
        <v>75.290000000000006</v>
      </c>
      <c r="CM18" t="s">
        <v>132</v>
      </c>
      <c r="CN18" t="s">
        <v>189</v>
      </c>
      <c r="CO18">
        <v>43299.681145833332</v>
      </c>
      <c r="CS18">
        <v>43444.667974537035</v>
      </c>
      <c r="CT18" t="s">
        <v>93</v>
      </c>
      <c r="CU18" t="s">
        <v>134</v>
      </c>
      <c r="CV18" t="s">
        <v>135</v>
      </c>
      <c r="CW18" t="s">
        <v>136</v>
      </c>
      <c r="CX18" t="s">
        <v>155</v>
      </c>
      <c r="CY18" t="s">
        <v>138</v>
      </c>
      <c r="CZ18">
        <v>293</v>
      </c>
      <c r="DA18" t="s">
        <v>786</v>
      </c>
      <c r="DB18">
        <v>3</v>
      </c>
      <c r="DC18" t="s">
        <v>761</v>
      </c>
      <c r="DD18" t="s">
        <v>130</v>
      </c>
      <c r="DG18" t="s">
        <v>762</v>
      </c>
      <c r="DH18">
        <v>18.760000000000002</v>
      </c>
      <c r="DI18">
        <v>54.58</v>
      </c>
      <c r="DM18">
        <v>181</v>
      </c>
      <c r="DN18" t="s">
        <v>763</v>
      </c>
      <c r="DO18">
        <v>43410.567037037035</v>
      </c>
      <c r="DS18">
        <v>43453.435567129629</v>
      </c>
      <c r="DT18" t="s">
        <v>764</v>
      </c>
      <c r="DU18" t="s">
        <v>765</v>
      </c>
      <c r="DV18" t="s">
        <v>766</v>
      </c>
      <c r="DW18" t="s">
        <v>767</v>
      </c>
      <c r="DX18" t="s">
        <v>768</v>
      </c>
      <c r="DY18" t="s">
        <v>769</v>
      </c>
      <c r="DZ18">
        <v>4729</v>
      </c>
      <c r="EA18" t="s">
        <v>994</v>
      </c>
      <c r="EB18">
        <v>3</v>
      </c>
      <c r="EC18" t="s">
        <v>92</v>
      </c>
      <c r="ED18" t="s">
        <v>99</v>
      </c>
      <c r="EG18" t="s">
        <v>872</v>
      </c>
      <c r="EH18">
        <v>22.69</v>
      </c>
      <c r="EI18">
        <v>30.24</v>
      </c>
      <c r="EM18" t="s">
        <v>873</v>
      </c>
      <c r="EN18" t="s">
        <v>874</v>
      </c>
      <c r="EO18">
        <v>43291.500694444447</v>
      </c>
      <c r="EP18">
        <v>43410.704861111109</v>
      </c>
      <c r="EQ18">
        <v>43410.704861111109</v>
      </c>
      <c r="ES18">
        <v>43410.704861111109</v>
      </c>
      <c r="ET18" t="s">
        <v>93</v>
      </c>
      <c r="EU18" t="s">
        <v>875</v>
      </c>
      <c r="EV18" t="s">
        <v>876</v>
      </c>
      <c r="EW18" t="s">
        <v>877</v>
      </c>
      <c r="EX18" t="s">
        <v>878</v>
      </c>
      <c r="EY18" t="s">
        <v>938</v>
      </c>
      <c r="EZ18">
        <v>1005</v>
      </c>
      <c r="FA18">
        <v>0</v>
      </c>
      <c r="FB18">
        <v>1</v>
      </c>
      <c r="FC18" t="s">
        <v>92</v>
      </c>
      <c r="FD18" t="s">
        <v>130</v>
      </c>
      <c r="FG18" t="s">
        <v>188</v>
      </c>
      <c r="FH18">
        <v>24.5</v>
      </c>
      <c r="FI18">
        <v>75.290000000000006</v>
      </c>
      <c r="FM18" t="s">
        <v>132</v>
      </c>
      <c r="FN18" t="s">
        <v>189</v>
      </c>
      <c r="FO18">
        <v>43299.681145833332</v>
      </c>
      <c r="FS18">
        <v>43444.667974537035</v>
      </c>
      <c r="FT18" t="s">
        <v>93</v>
      </c>
      <c r="FU18" t="s">
        <v>134</v>
      </c>
      <c r="FV18" t="s">
        <v>135</v>
      </c>
      <c r="FW18" t="s">
        <v>136</v>
      </c>
      <c r="FX18" t="s">
        <v>155</v>
      </c>
      <c r="FY18" t="s">
        <v>138</v>
      </c>
      <c r="FZ18" t="s">
        <v>156</v>
      </c>
      <c r="GA18" t="s">
        <v>157</v>
      </c>
      <c r="GB18" t="s">
        <v>141</v>
      </c>
      <c r="GC18" t="s">
        <v>142</v>
      </c>
      <c r="GJ18" t="s">
        <v>198</v>
      </c>
      <c r="GK18" t="s">
        <v>199</v>
      </c>
      <c r="GL18" t="s">
        <v>200</v>
      </c>
      <c r="GM18" t="s">
        <v>173</v>
      </c>
      <c r="GN18" t="s">
        <v>160</v>
      </c>
      <c r="GO18" t="s">
        <v>148</v>
      </c>
      <c r="GP18" t="s">
        <v>149</v>
      </c>
      <c r="GQ18" t="s">
        <v>201</v>
      </c>
      <c r="GR18" t="s">
        <v>150</v>
      </c>
      <c r="GS18" t="s">
        <v>151</v>
      </c>
      <c r="GT18" t="s">
        <v>152</v>
      </c>
      <c r="GU18" t="s">
        <v>202</v>
      </c>
    </row>
    <row r="19" spans="3:205" x14ac:dyDescent="0.25">
      <c r="C19" s="15" t="s">
        <v>2339</v>
      </c>
      <c r="D19" t="s">
        <v>2341</v>
      </c>
      <c r="E19" t="s">
        <v>2342</v>
      </c>
      <c r="AZ19">
        <v>199</v>
      </c>
      <c r="BA19">
        <v>46931</v>
      </c>
      <c r="BB19">
        <v>3</v>
      </c>
      <c r="BC19" t="s">
        <v>92</v>
      </c>
      <c r="BD19" t="s">
        <v>99</v>
      </c>
      <c r="BG19" t="s">
        <v>77</v>
      </c>
      <c r="BH19">
        <v>55.56</v>
      </c>
      <c r="BI19">
        <v>5.82</v>
      </c>
      <c r="BM19" t="s">
        <v>78</v>
      </c>
      <c r="BN19" t="s">
        <v>38</v>
      </c>
      <c r="BO19">
        <v>43311.638888888891</v>
      </c>
      <c r="BP19">
        <v>43371.67083333333</v>
      </c>
      <c r="BQ19">
        <v>43262.730555555558</v>
      </c>
      <c r="BS19">
        <v>43262.730555555558</v>
      </c>
      <c r="BT19" t="s">
        <v>93</v>
      </c>
      <c r="BU19" t="s">
        <v>94</v>
      </c>
      <c r="BV19" t="s">
        <v>95</v>
      </c>
      <c r="BW19" t="s">
        <v>96</v>
      </c>
      <c r="BX19" t="s">
        <v>97</v>
      </c>
      <c r="BY19" t="s">
        <v>100</v>
      </c>
      <c r="BZ19">
        <v>972</v>
      </c>
      <c r="CA19">
        <v>0</v>
      </c>
      <c r="CB19">
        <v>1</v>
      </c>
      <c r="CC19" t="s">
        <v>92</v>
      </c>
      <c r="CD19" t="s">
        <v>130</v>
      </c>
      <c r="CG19" t="s">
        <v>131</v>
      </c>
      <c r="CH19">
        <v>82.95</v>
      </c>
      <c r="CI19">
        <v>33.67</v>
      </c>
      <c r="CM19" t="s">
        <v>132</v>
      </c>
      <c r="CN19" t="s">
        <v>133</v>
      </c>
      <c r="CO19">
        <v>43299.666064814817</v>
      </c>
      <c r="CS19">
        <v>43444.667951388888</v>
      </c>
      <c r="CT19" t="s">
        <v>93</v>
      </c>
      <c r="CU19" t="s">
        <v>134</v>
      </c>
      <c r="CV19" t="s">
        <v>135</v>
      </c>
      <c r="CW19" t="s">
        <v>136</v>
      </c>
      <c r="CX19" t="s">
        <v>155</v>
      </c>
      <c r="CY19" t="s">
        <v>138</v>
      </c>
      <c r="CZ19">
        <v>302</v>
      </c>
      <c r="DA19" t="s">
        <v>787</v>
      </c>
      <c r="DB19">
        <v>3</v>
      </c>
      <c r="DC19" t="s">
        <v>761</v>
      </c>
      <c r="DD19" t="s">
        <v>130</v>
      </c>
      <c r="DG19" t="s">
        <v>762</v>
      </c>
      <c r="DH19">
        <v>74.08</v>
      </c>
      <c r="DI19">
        <v>18.010000000000002</v>
      </c>
      <c r="DM19">
        <v>181</v>
      </c>
      <c r="DN19" t="s">
        <v>763</v>
      </c>
      <c r="DO19">
        <v>43410.567083333335</v>
      </c>
      <c r="DS19">
        <v>43453.435567129629</v>
      </c>
      <c r="DT19" t="s">
        <v>764</v>
      </c>
      <c r="DU19" t="s">
        <v>765</v>
      </c>
      <c r="DV19" t="s">
        <v>766</v>
      </c>
      <c r="DW19" t="s">
        <v>767</v>
      </c>
      <c r="DX19" t="s">
        <v>768</v>
      </c>
      <c r="DY19" t="s">
        <v>769</v>
      </c>
      <c r="DZ19">
        <v>5011</v>
      </c>
      <c r="EA19" t="s">
        <v>997</v>
      </c>
      <c r="EB19">
        <v>3</v>
      </c>
      <c r="EC19" t="s">
        <v>92</v>
      </c>
      <c r="ED19" t="s">
        <v>998</v>
      </c>
      <c r="EG19" t="s">
        <v>897</v>
      </c>
      <c r="EH19">
        <v>24.55</v>
      </c>
      <c r="EI19">
        <v>46.9</v>
      </c>
      <c r="EM19" t="s">
        <v>873</v>
      </c>
      <c r="EN19" t="s">
        <v>898</v>
      </c>
      <c r="EO19">
        <v>43315.367361111108</v>
      </c>
      <c r="ES19">
        <v>43426.609027777777</v>
      </c>
      <c r="ET19" t="s">
        <v>93</v>
      </c>
      <c r="EU19" t="s">
        <v>899</v>
      </c>
      <c r="EV19" t="s">
        <v>900</v>
      </c>
      <c r="EW19" t="s">
        <v>901</v>
      </c>
      <c r="EX19" t="s">
        <v>999</v>
      </c>
      <c r="EY19" t="s">
        <v>903</v>
      </c>
      <c r="EZ19">
        <v>972</v>
      </c>
      <c r="FA19">
        <v>0</v>
      </c>
      <c r="FB19">
        <v>1</v>
      </c>
      <c r="FC19" t="s">
        <v>92</v>
      </c>
      <c r="FD19" t="s">
        <v>130</v>
      </c>
      <c r="FG19" t="s">
        <v>131</v>
      </c>
      <c r="FH19">
        <v>82.95</v>
      </c>
      <c r="FI19">
        <v>33.67</v>
      </c>
      <c r="FM19" t="s">
        <v>132</v>
      </c>
      <c r="FN19" t="s">
        <v>133</v>
      </c>
      <c r="FO19">
        <v>43299.666064814817</v>
      </c>
      <c r="FS19">
        <v>43444.667951388888</v>
      </c>
      <c r="FT19" t="s">
        <v>93</v>
      </c>
      <c r="FU19" t="s">
        <v>134</v>
      </c>
      <c r="FV19" t="s">
        <v>135</v>
      </c>
      <c r="FW19" t="s">
        <v>136</v>
      </c>
      <c r="FX19" t="s">
        <v>155</v>
      </c>
      <c r="FY19" t="s">
        <v>138</v>
      </c>
      <c r="FZ19" t="s">
        <v>156</v>
      </c>
      <c r="GA19" t="s">
        <v>157</v>
      </c>
      <c r="GB19" t="s">
        <v>141</v>
      </c>
      <c r="GC19" t="s">
        <v>142</v>
      </c>
      <c r="GJ19" t="s">
        <v>203</v>
      </c>
      <c r="GK19" t="s">
        <v>162</v>
      </c>
      <c r="GL19" t="s">
        <v>163</v>
      </c>
      <c r="GM19" t="s">
        <v>148</v>
      </c>
      <c r="GN19" t="s">
        <v>164</v>
      </c>
      <c r="GO19" t="s">
        <v>150</v>
      </c>
      <c r="GP19" t="s">
        <v>151</v>
      </c>
      <c r="GQ19" t="s">
        <v>152</v>
      </c>
    </row>
    <row r="20" spans="3:205" x14ac:dyDescent="0.25">
      <c r="C20" s="16">
        <v>1</v>
      </c>
      <c r="D20" s="1">
        <v>17</v>
      </c>
      <c r="E20" s="1">
        <v>35</v>
      </c>
      <c r="AZ20">
        <v>217</v>
      </c>
      <c r="BA20">
        <v>46907</v>
      </c>
      <c r="BB20">
        <v>1</v>
      </c>
      <c r="BC20" t="s">
        <v>92</v>
      </c>
      <c r="BD20" t="s">
        <v>99</v>
      </c>
      <c r="BG20" t="s">
        <v>77</v>
      </c>
      <c r="BH20">
        <v>78.23</v>
      </c>
      <c r="BI20">
        <v>50.08</v>
      </c>
      <c r="BM20" t="s">
        <v>78</v>
      </c>
      <c r="BN20" t="s">
        <v>38</v>
      </c>
      <c r="BO20">
        <v>43311.638888888891</v>
      </c>
      <c r="BP20">
        <v>43370.382638888892</v>
      </c>
      <c r="BQ20">
        <v>43370.382638888892</v>
      </c>
      <c r="BS20">
        <v>43370.382638888892</v>
      </c>
      <c r="BT20" t="s">
        <v>93</v>
      </c>
      <c r="BU20" t="s">
        <v>94</v>
      </c>
      <c r="BV20" t="s">
        <v>95</v>
      </c>
      <c r="BW20" t="s">
        <v>96</v>
      </c>
      <c r="BX20" t="s">
        <v>97</v>
      </c>
      <c r="BY20" t="s">
        <v>98</v>
      </c>
      <c r="BZ20">
        <v>951</v>
      </c>
      <c r="CA20">
        <v>0</v>
      </c>
      <c r="CB20">
        <v>1</v>
      </c>
      <c r="CC20" t="s">
        <v>92</v>
      </c>
      <c r="CD20" t="s">
        <v>130</v>
      </c>
      <c r="CG20" t="s">
        <v>131</v>
      </c>
      <c r="CH20">
        <v>87.06</v>
      </c>
      <c r="CI20">
        <v>27.12</v>
      </c>
      <c r="CM20" t="s">
        <v>132</v>
      </c>
      <c r="CN20" t="s">
        <v>133</v>
      </c>
      <c r="CO20">
        <v>43299.665937500002</v>
      </c>
      <c r="CS20">
        <v>43444.667951388888</v>
      </c>
      <c r="CT20" t="s">
        <v>93</v>
      </c>
      <c r="CU20" t="s">
        <v>134</v>
      </c>
      <c r="CV20" t="s">
        <v>135</v>
      </c>
      <c r="CW20" t="s">
        <v>136</v>
      </c>
      <c r="CX20" t="s">
        <v>155</v>
      </c>
      <c r="CY20" t="s">
        <v>138</v>
      </c>
      <c r="CZ20">
        <v>298</v>
      </c>
      <c r="DA20" t="s">
        <v>788</v>
      </c>
      <c r="DB20">
        <v>3</v>
      </c>
      <c r="DC20" t="s">
        <v>761</v>
      </c>
      <c r="DD20" t="s">
        <v>130</v>
      </c>
      <c r="DG20" t="s">
        <v>762</v>
      </c>
      <c r="DH20">
        <v>34.159999999999997</v>
      </c>
      <c r="DI20">
        <v>41.93</v>
      </c>
      <c r="DM20">
        <v>181</v>
      </c>
      <c r="DN20" t="s">
        <v>763</v>
      </c>
      <c r="DO20">
        <v>43410.567060185182</v>
      </c>
      <c r="DS20">
        <v>43453.435567129629</v>
      </c>
      <c r="DT20" t="s">
        <v>764</v>
      </c>
      <c r="DU20" t="s">
        <v>765</v>
      </c>
      <c r="DV20" t="s">
        <v>766</v>
      </c>
      <c r="DW20" t="s">
        <v>767</v>
      </c>
      <c r="DX20" t="s">
        <v>768</v>
      </c>
      <c r="DY20" t="s">
        <v>769</v>
      </c>
      <c r="DZ20">
        <v>4777</v>
      </c>
      <c r="EA20" t="s">
        <v>1007</v>
      </c>
      <c r="EB20">
        <v>3</v>
      </c>
      <c r="EC20" t="s">
        <v>92</v>
      </c>
      <c r="ED20" t="s">
        <v>998</v>
      </c>
      <c r="EG20" t="s">
        <v>872</v>
      </c>
      <c r="EH20">
        <v>72.42</v>
      </c>
      <c r="EI20">
        <v>63.51</v>
      </c>
      <c r="EM20" t="s">
        <v>873</v>
      </c>
      <c r="EN20" t="s">
        <v>874</v>
      </c>
      <c r="EO20">
        <v>43291.501388888886</v>
      </c>
      <c r="ES20">
        <v>43426.604861111111</v>
      </c>
      <c r="ET20" t="s">
        <v>93</v>
      </c>
      <c r="EU20" t="s">
        <v>875</v>
      </c>
      <c r="EV20" t="s">
        <v>876</v>
      </c>
      <c r="EW20" t="s">
        <v>877</v>
      </c>
      <c r="EX20" t="s">
        <v>878</v>
      </c>
      <c r="EY20" t="s">
        <v>922</v>
      </c>
      <c r="EZ20">
        <v>951</v>
      </c>
      <c r="FA20">
        <v>0</v>
      </c>
      <c r="FB20">
        <v>1</v>
      </c>
      <c r="FC20" t="s">
        <v>92</v>
      </c>
      <c r="FD20" t="s">
        <v>130</v>
      </c>
      <c r="FG20" t="s">
        <v>131</v>
      </c>
      <c r="FH20">
        <v>87.06</v>
      </c>
      <c r="FI20">
        <v>27.12</v>
      </c>
      <c r="FM20" t="s">
        <v>132</v>
      </c>
      <c r="FN20" t="s">
        <v>133</v>
      </c>
      <c r="FO20">
        <v>43299.665937500002</v>
      </c>
      <c r="FS20">
        <v>43444.667951388888</v>
      </c>
      <c r="FT20" t="s">
        <v>93</v>
      </c>
      <c r="FU20" t="s">
        <v>134</v>
      </c>
      <c r="FV20" t="s">
        <v>135</v>
      </c>
      <c r="FW20" t="s">
        <v>136</v>
      </c>
      <c r="FX20" t="s">
        <v>155</v>
      </c>
      <c r="FY20" t="s">
        <v>138</v>
      </c>
      <c r="FZ20" t="s">
        <v>156</v>
      </c>
      <c r="GA20" t="s">
        <v>157</v>
      </c>
      <c r="GB20" t="s">
        <v>141</v>
      </c>
      <c r="GC20" t="s">
        <v>142</v>
      </c>
      <c r="GJ20" t="s">
        <v>204</v>
      </c>
      <c r="GK20" t="s">
        <v>162</v>
      </c>
      <c r="GL20" t="s">
        <v>163</v>
      </c>
      <c r="GM20" t="s">
        <v>148</v>
      </c>
      <c r="GN20" t="s">
        <v>164</v>
      </c>
      <c r="GO20" t="s">
        <v>150</v>
      </c>
      <c r="GP20" t="s">
        <v>151</v>
      </c>
      <c r="GQ20" t="s">
        <v>152</v>
      </c>
    </row>
    <row r="21" spans="3:205" x14ac:dyDescent="0.25">
      <c r="C21" s="16">
        <v>2</v>
      </c>
      <c r="D21" s="1">
        <v>75</v>
      </c>
      <c r="E21" s="1">
        <v>76</v>
      </c>
      <c r="AZ21">
        <v>197</v>
      </c>
      <c r="BA21">
        <v>46999</v>
      </c>
      <c r="BB21">
        <v>3</v>
      </c>
      <c r="BC21" t="s">
        <v>92</v>
      </c>
      <c r="BD21" t="s">
        <v>99</v>
      </c>
      <c r="BG21" t="s">
        <v>77</v>
      </c>
      <c r="BH21">
        <v>39.869999999999997</v>
      </c>
      <c r="BI21">
        <v>8.24</v>
      </c>
      <c r="BM21" t="s">
        <v>78</v>
      </c>
      <c r="BN21" t="s">
        <v>38</v>
      </c>
      <c r="BO21">
        <v>43311.638888888891</v>
      </c>
      <c r="BP21">
        <v>43370.46597222222</v>
      </c>
      <c r="BQ21">
        <v>43262.729861111111</v>
      </c>
      <c r="BS21">
        <v>43262.729861111111</v>
      </c>
      <c r="BT21" t="s">
        <v>93</v>
      </c>
      <c r="BU21" t="s">
        <v>94</v>
      </c>
      <c r="BV21" t="s">
        <v>95</v>
      </c>
      <c r="BW21" t="s">
        <v>96</v>
      </c>
      <c r="BX21" t="s">
        <v>97</v>
      </c>
      <c r="BY21" t="s">
        <v>98</v>
      </c>
      <c r="BZ21">
        <v>1031</v>
      </c>
      <c r="CA21" t="s">
        <v>205</v>
      </c>
      <c r="CB21">
        <v>1</v>
      </c>
      <c r="CC21" t="s">
        <v>92</v>
      </c>
      <c r="CD21" t="s">
        <v>130</v>
      </c>
      <c r="CG21" t="s">
        <v>206</v>
      </c>
      <c r="CH21">
        <v>77.58</v>
      </c>
      <c r="CI21">
        <v>87.31</v>
      </c>
      <c r="CM21" t="s">
        <v>132</v>
      </c>
      <c r="CN21" t="s">
        <v>207</v>
      </c>
      <c r="CO21">
        <v>43299.685729166667</v>
      </c>
      <c r="CS21">
        <v>43444.667974537035</v>
      </c>
      <c r="CT21" t="s">
        <v>93</v>
      </c>
      <c r="CU21" t="s">
        <v>134</v>
      </c>
      <c r="CV21" t="s">
        <v>135</v>
      </c>
      <c r="CW21" t="s">
        <v>136</v>
      </c>
      <c r="CX21" t="s">
        <v>191</v>
      </c>
      <c r="CY21" t="s">
        <v>138</v>
      </c>
      <c r="CZ21">
        <v>314</v>
      </c>
      <c r="DA21" t="s">
        <v>789</v>
      </c>
      <c r="DB21">
        <v>3</v>
      </c>
      <c r="DC21" t="s">
        <v>761</v>
      </c>
      <c r="DD21" t="s">
        <v>130</v>
      </c>
      <c r="DG21" t="s">
        <v>762</v>
      </c>
      <c r="DH21">
        <v>82.86</v>
      </c>
      <c r="DI21">
        <v>16.510000000000002</v>
      </c>
      <c r="DM21">
        <v>181</v>
      </c>
      <c r="DN21" t="s">
        <v>763</v>
      </c>
      <c r="DO21">
        <v>43410.567141203705</v>
      </c>
      <c r="DS21">
        <v>43453.435567129629</v>
      </c>
      <c r="DT21" t="s">
        <v>764</v>
      </c>
      <c r="DU21" t="s">
        <v>765</v>
      </c>
      <c r="DV21" t="s">
        <v>766</v>
      </c>
      <c r="DW21" t="s">
        <v>767</v>
      </c>
      <c r="DX21" t="s">
        <v>768</v>
      </c>
      <c r="DY21" t="s">
        <v>769</v>
      </c>
      <c r="DZ21">
        <v>4770</v>
      </c>
      <c r="EA21" t="s">
        <v>1013</v>
      </c>
      <c r="EB21">
        <v>3</v>
      </c>
      <c r="EC21" t="s">
        <v>92</v>
      </c>
      <c r="ED21" t="s">
        <v>998</v>
      </c>
      <c r="EG21" t="s">
        <v>872</v>
      </c>
      <c r="EH21">
        <v>63.24</v>
      </c>
      <c r="EI21">
        <v>67.38</v>
      </c>
      <c r="EM21" t="s">
        <v>873</v>
      </c>
      <c r="EN21" t="s">
        <v>874</v>
      </c>
      <c r="EO21">
        <v>43291.501388888886</v>
      </c>
      <c r="ES21">
        <v>43426.603472222225</v>
      </c>
      <c r="ET21" t="s">
        <v>93</v>
      </c>
      <c r="EU21" t="s">
        <v>875</v>
      </c>
      <c r="EV21" t="s">
        <v>876</v>
      </c>
      <c r="EW21" t="s">
        <v>877</v>
      </c>
      <c r="EX21" t="s">
        <v>878</v>
      </c>
      <c r="EY21" t="s">
        <v>922</v>
      </c>
      <c r="EZ21">
        <v>1031</v>
      </c>
      <c r="FA21" t="s">
        <v>205</v>
      </c>
      <c r="FB21">
        <v>1</v>
      </c>
      <c r="FC21" t="s">
        <v>92</v>
      </c>
      <c r="FD21" t="s">
        <v>130</v>
      </c>
      <c r="FG21" t="s">
        <v>206</v>
      </c>
      <c r="FH21">
        <v>77.58</v>
      </c>
      <c r="FI21">
        <v>87.31</v>
      </c>
      <c r="FM21" t="s">
        <v>132</v>
      </c>
      <c r="FN21" t="s">
        <v>207</v>
      </c>
      <c r="FO21">
        <v>43299.685729166667</v>
      </c>
      <c r="FS21">
        <v>43444.667974537035</v>
      </c>
      <c r="FT21" t="s">
        <v>93</v>
      </c>
      <c r="FU21" t="s">
        <v>134</v>
      </c>
      <c r="FV21" t="s">
        <v>135</v>
      </c>
      <c r="FW21" t="s">
        <v>136</v>
      </c>
      <c r="FX21" t="s">
        <v>191</v>
      </c>
      <c r="FY21" t="s">
        <v>138</v>
      </c>
      <c r="FZ21" t="s">
        <v>169</v>
      </c>
      <c r="GA21" t="s">
        <v>170</v>
      </c>
      <c r="GB21" t="s">
        <v>141</v>
      </c>
      <c r="GC21" t="s">
        <v>142</v>
      </c>
      <c r="GJ21" t="s">
        <v>208</v>
      </c>
      <c r="GK21" t="s">
        <v>209</v>
      </c>
      <c r="GL21" t="s">
        <v>210</v>
      </c>
      <c r="GM21" t="s">
        <v>173</v>
      </c>
      <c r="GN21" t="s">
        <v>160</v>
      </c>
      <c r="GO21" t="s">
        <v>148</v>
      </c>
      <c r="GP21" t="s">
        <v>201</v>
      </c>
      <c r="GQ21" t="s">
        <v>211</v>
      </c>
      <c r="GR21" t="s">
        <v>212</v>
      </c>
      <c r="GS21" t="s">
        <v>150</v>
      </c>
      <c r="GT21" t="s">
        <v>151</v>
      </c>
      <c r="GU21" t="s">
        <v>152</v>
      </c>
    </row>
    <row r="22" spans="3:205" x14ac:dyDescent="0.25">
      <c r="C22" s="16">
        <v>3</v>
      </c>
      <c r="D22" s="1">
        <v>64</v>
      </c>
      <c r="E22" s="1">
        <v>73</v>
      </c>
      <c r="AZ22">
        <v>203</v>
      </c>
      <c r="BA22">
        <v>46925</v>
      </c>
      <c r="BB22">
        <v>3</v>
      </c>
      <c r="BC22" t="s">
        <v>92</v>
      </c>
      <c r="BD22" t="s">
        <v>99</v>
      </c>
      <c r="BG22" t="s">
        <v>77</v>
      </c>
      <c r="BH22">
        <v>46.12</v>
      </c>
      <c r="BI22">
        <v>8.82</v>
      </c>
      <c r="BM22" t="s">
        <v>78</v>
      </c>
      <c r="BN22" t="s">
        <v>38</v>
      </c>
      <c r="BO22">
        <v>43311.638888888891</v>
      </c>
      <c r="BP22">
        <v>43371.673611111109</v>
      </c>
      <c r="BQ22">
        <v>43262.729861111111</v>
      </c>
      <c r="BS22">
        <v>43262.729861111111</v>
      </c>
      <c r="BT22" t="s">
        <v>93</v>
      </c>
      <c r="BU22" t="s">
        <v>94</v>
      </c>
      <c r="BV22" t="s">
        <v>95</v>
      </c>
      <c r="BW22" t="s">
        <v>96</v>
      </c>
      <c r="BX22" t="s">
        <v>97</v>
      </c>
      <c r="BY22" t="s">
        <v>100</v>
      </c>
      <c r="BZ22">
        <v>994</v>
      </c>
      <c r="CA22" t="s">
        <v>213</v>
      </c>
      <c r="CB22">
        <v>1</v>
      </c>
      <c r="CC22" t="s">
        <v>92</v>
      </c>
      <c r="CD22" t="s">
        <v>130</v>
      </c>
      <c r="CG22" t="s">
        <v>188</v>
      </c>
      <c r="CH22">
        <v>30.41</v>
      </c>
      <c r="CI22">
        <v>54.84</v>
      </c>
      <c r="CM22" t="s">
        <v>132</v>
      </c>
      <c r="CN22" t="s">
        <v>189</v>
      </c>
      <c r="CO22">
        <v>43299.681018518517</v>
      </c>
      <c r="CS22">
        <v>43444.667962962965</v>
      </c>
      <c r="CT22" t="s">
        <v>93</v>
      </c>
      <c r="CU22" t="s">
        <v>134</v>
      </c>
      <c r="CV22" t="s">
        <v>135</v>
      </c>
      <c r="CW22" t="s">
        <v>136</v>
      </c>
      <c r="CX22" t="s">
        <v>191</v>
      </c>
      <c r="CY22" t="s">
        <v>138</v>
      </c>
      <c r="CZ22">
        <v>291</v>
      </c>
      <c r="DA22" t="s">
        <v>790</v>
      </c>
      <c r="DB22">
        <v>3</v>
      </c>
      <c r="DC22" t="s">
        <v>761</v>
      </c>
      <c r="DD22" t="s">
        <v>130</v>
      </c>
      <c r="DG22" t="s">
        <v>762</v>
      </c>
      <c r="DH22">
        <v>78.47</v>
      </c>
      <c r="DI22">
        <v>25.29</v>
      </c>
      <c r="DM22">
        <v>181</v>
      </c>
      <c r="DN22" t="s">
        <v>763</v>
      </c>
      <c r="DO22">
        <v>43410.567025462966</v>
      </c>
      <c r="DS22">
        <v>43453.435567129629</v>
      </c>
      <c r="DT22" t="s">
        <v>764</v>
      </c>
      <c r="DU22" t="s">
        <v>765</v>
      </c>
      <c r="DV22" t="s">
        <v>766</v>
      </c>
      <c r="DW22" t="s">
        <v>767</v>
      </c>
      <c r="DX22" t="s">
        <v>768</v>
      </c>
      <c r="DY22" t="s">
        <v>769</v>
      </c>
      <c r="DZ22">
        <v>4802</v>
      </c>
      <c r="EA22" t="s">
        <v>1020</v>
      </c>
      <c r="EB22">
        <v>3</v>
      </c>
      <c r="EC22" t="s">
        <v>92</v>
      </c>
      <c r="ED22" t="s">
        <v>998</v>
      </c>
      <c r="EG22" t="s">
        <v>872</v>
      </c>
      <c r="EH22">
        <v>32.17</v>
      </c>
      <c r="EI22">
        <v>39.049999999999997</v>
      </c>
      <c r="EM22" t="s">
        <v>873</v>
      </c>
      <c r="EN22" t="s">
        <v>874</v>
      </c>
      <c r="EO22">
        <v>43291.501388888886</v>
      </c>
      <c r="ES22">
        <v>43410.70208333333</v>
      </c>
      <c r="ET22" t="s">
        <v>93</v>
      </c>
      <c r="EU22" t="s">
        <v>875</v>
      </c>
      <c r="EV22" t="s">
        <v>876</v>
      </c>
      <c r="EW22" t="s">
        <v>877</v>
      </c>
      <c r="EX22" t="s">
        <v>878</v>
      </c>
      <c r="EY22" t="s">
        <v>879</v>
      </c>
      <c r="EZ22">
        <v>994</v>
      </c>
      <c r="FA22" t="s">
        <v>213</v>
      </c>
      <c r="FB22">
        <v>1</v>
      </c>
      <c r="FC22" t="s">
        <v>92</v>
      </c>
      <c r="FD22" t="s">
        <v>130</v>
      </c>
      <c r="FG22" t="s">
        <v>188</v>
      </c>
      <c r="FH22">
        <v>30.41</v>
      </c>
      <c r="FI22">
        <v>54.84</v>
      </c>
      <c r="FM22" t="s">
        <v>132</v>
      </c>
      <c r="FN22" t="s">
        <v>189</v>
      </c>
      <c r="FO22">
        <v>43299.681018518517</v>
      </c>
      <c r="FS22">
        <v>43444.667962962965</v>
      </c>
      <c r="FT22" t="s">
        <v>93</v>
      </c>
      <c r="FU22" t="s">
        <v>134</v>
      </c>
      <c r="FV22" t="s">
        <v>135</v>
      </c>
      <c r="FW22" t="s">
        <v>136</v>
      </c>
      <c r="FX22" t="s">
        <v>191</v>
      </c>
      <c r="FY22" t="s">
        <v>138</v>
      </c>
      <c r="FZ22" t="s">
        <v>169</v>
      </c>
      <c r="GA22" t="s">
        <v>170</v>
      </c>
      <c r="GB22" t="s">
        <v>141</v>
      </c>
      <c r="GC22" t="s">
        <v>142</v>
      </c>
      <c r="GJ22" t="s">
        <v>214</v>
      </c>
      <c r="GK22" t="s">
        <v>215</v>
      </c>
      <c r="GL22" t="s">
        <v>160</v>
      </c>
      <c r="GM22" t="s">
        <v>173</v>
      </c>
      <c r="GN22" t="s">
        <v>148</v>
      </c>
      <c r="GO22" t="s">
        <v>149</v>
      </c>
      <c r="GP22" t="s">
        <v>216</v>
      </c>
      <c r="GQ22" t="s">
        <v>217</v>
      </c>
      <c r="GR22" t="s">
        <v>196</v>
      </c>
      <c r="GS22" t="s">
        <v>150</v>
      </c>
      <c r="GT22" t="s">
        <v>151</v>
      </c>
      <c r="GU22" t="s">
        <v>152</v>
      </c>
    </row>
    <row r="23" spans="3:205" x14ac:dyDescent="0.25">
      <c r="C23" s="16" t="s">
        <v>2340</v>
      </c>
      <c r="D23" s="1">
        <v>156</v>
      </c>
      <c r="E23" s="1">
        <v>184</v>
      </c>
      <c r="AZ23">
        <v>213</v>
      </c>
      <c r="BA23">
        <v>46910</v>
      </c>
      <c r="BB23">
        <v>1</v>
      </c>
      <c r="BC23" t="s">
        <v>92</v>
      </c>
      <c r="BD23" t="s">
        <v>99</v>
      </c>
      <c r="BG23" t="s">
        <v>77</v>
      </c>
      <c r="BH23">
        <v>71.98</v>
      </c>
      <c r="BI23">
        <v>51.12</v>
      </c>
      <c r="BM23" t="s">
        <v>78</v>
      </c>
      <c r="BN23" t="s">
        <v>38</v>
      </c>
      <c r="BO23">
        <v>43311.638888888891</v>
      </c>
      <c r="BP23">
        <v>43370.381249999999</v>
      </c>
      <c r="BQ23">
        <v>43370.381249999999</v>
      </c>
      <c r="BS23">
        <v>43370.381249999999</v>
      </c>
      <c r="BT23" t="s">
        <v>93</v>
      </c>
      <c r="BU23" t="s">
        <v>94</v>
      </c>
      <c r="BV23" t="s">
        <v>95</v>
      </c>
      <c r="BW23" t="s">
        <v>96</v>
      </c>
      <c r="BX23" t="s">
        <v>97</v>
      </c>
      <c r="BY23" t="s">
        <v>98</v>
      </c>
      <c r="BZ23">
        <v>930</v>
      </c>
      <c r="CA23" t="s">
        <v>218</v>
      </c>
      <c r="CB23">
        <v>1</v>
      </c>
      <c r="CC23" t="s">
        <v>92</v>
      </c>
      <c r="CD23" t="s">
        <v>130</v>
      </c>
      <c r="CG23" t="s">
        <v>131</v>
      </c>
      <c r="CH23">
        <v>81.739999999999995</v>
      </c>
      <c r="CI23">
        <v>14.19</v>
      </c>
      <c r="CM23" t="s">
        <v>132</v>
      </c>
      <c r="CN23" t="s">
        <v>133</v>
      </c>
      <c r="CO23">
        <v>43299.665810185186</v>
      </c>
      <c r="CS23">
        <v>43444.667939814812</v>
      </c>
      <c r="CT23" t="s">
        <v>93</v>
      </c>
      <c r="CU23" t="s">
        <v>134</v>
      </c>
      <c r="CV23" t="s">
        <v>135</v>
      </c>
      <c r="CW23" t="s">
        <v>136</v>
      </c>
      <c r="CX23" t="s">
        <v>155</v>
      </c>
      <c r="CY23" t="s">
        <v>138</v>
      </c>
      <c r="CZ23">
        <v>300</v>
      </c>
      <c r="DA23" t="s">
        <v>791</v>
      </c>
      <c r="DB23">
        <v>3</v>
      </c>
      <c r="DC23" t="s">
        <v>761</v>
      </c>
      <c r="DD23" t="s">
        <v>130</v>
      </c>
      <c r="DG23" t="s">
        <v>762</v>
      </c>
      <c r="DH23">
        <v>70.66</v>
      </c>
      <c r="DI23">
        <v>21.09</v>
      </c>
      <c r="DM23">
        <v>181</v>
      </c>
      <c r="DN23" t="s">
        <v>763</v>
      </c>
      <c r="DO23">
        <v>43410.567071759258</v>
      </c>
      <c r="DS23">
        <v>43447.591319444444</v>
      </c>
      <c r="DT23" t="s">
        <v>764</v>
      </c>
      <c r="DU23" t="s">
        <v>765</v>
      </c>
      <c r="DV23" t="s">
        <v>766</v>
      </c>
      <c r="DW23" t="s">
        <v>767</v>
      </c>
      <c r="DX23" t="s">
        <v>768</v>
      </c>
      <c r="DY23" t="s">
        <v>769</v>
      </c>
      <c r="DZ23">
        <v>4785</v>
      </c>
      <c r="EA23" t="s">
        <v>1027</v>
      </c>
      <c r="EB23">
        <v>3</v>
      </c>
      <c r="EC23" t="s">
        <v>92</v>
      </c>
      <c r="ED23" t="s">
        <v>998</v>
      </c>
      <c r="EG23" t="s">
        <v>872</v>
      </c>
      <c r="EH23">
        <v>86.86</v>
      </c>
      <c r="EI23">
        <v>58.87</v>
      </c>
      <c r="EM23" t="s">
        <v>873</v>
      </c>
      <c r="EN23" t="s">
        <v>874</v>
      </c>
      <c r="EO23">
        <v>43291.501388888886</v>
      </c>
      <c r="ES23">
        <v>43426.606249999997</v>
      </c>
      <c r="ET23" t="s">
        <v>93</v>
      </c>
      <c r="EU23" t="s">
        <v>875</v>
      </c>
      <c r="EV23" t="s">
        <v>876</v>
      </c>
      <c r="EW23" t="s">
        <v>877</v>
      </c>
      <c r="EX23" t="s">
        <v>878</v>
      </c>
      <c r="EY23" t="s">
        <v>922</v>
      </c>
      <c r="EZ23">
        <v>930</v>
      </c>
      <c r="FA23" t="s">
        <v>218</v>
      </c>
      <c r="FB23">
        <v>1</v>
      </c>
      <c r="FC23" t="s">
        <v>92</v>
      </c>
      <c r="FD23" t="s">
        <v>130</v>
      </c>
      <c r="FG23" t="s">
        <v>131</v>
      </c>
      <c r="FH23">
        <v>81.739999999999995</v>
      </c>
      <c r="FI23">
        <v>14.19</v>
      </c>
      <c r="FM23" t="s">
        <v>132</v>
      </c>
      <c r="FN23" t="s">
        <v>133</v>
      </c>
      <c r="FO23">
        <v>43299.665810185186</v>
      </c>
      <c r="FS23">
        <v>43444.667939814812</v>
      </c>
      <c r="FT23" t="s">
        <v>93</v>
      </c>
      <c r="FU23" t="s">
        <v>134</v>
      </c>
      <c r="FV23" t="s">
        <v>135</v>
      </c>
      <c r="FW23" t="s">
        <v>136</v>
      </c>
      <c r="FX23" t="s">
        <v>155</v>
      </c>
      <c r="FY23" t="s">
        <v>138</v>
      </c>
      <c r="FZ23" t="s">
        <v>156</v>
      </c>
      <c r="GA23" t="s">
        <v>157</v>
      </c>
      <c r="GB23" t="s">
        <v>141</v>
      </c>
      <c r="GC23" t="s">
        <v>142</v>
      </c>
      <c r="GJ23" t="s">
        <v>219</v>
      </c>
      <c r="GK23" t="s">
        <v>220</v>
      </c>
      <c r="GL23" t="s">
        <v>221</v>
      </c>
      <c r="GM23" t="s">
        <v>222</v>
      </c>
      <c r="GN23" t="s">
        <v>146</v>
      </c>
      <c r="GO23" t="s">
        <v>147</v>
      </c>
      <c r="GP23" t="s">
        <v>148</v>
      </c>
      <c r="GQ23" t="s">
        <v>149</v>
      </c>
      <c r="GR23" t="s">
        <v>150</v>
      </c>
      <c r="GS23" t="s">
        <v>151</v>
      </c>
      <c r="GT23" t="s">
        <v>152</v>
      </c>
    </row>
    <row r="24" spans="3:205" x14ac:dyDescent="0.25">
      <c r="AZ24">
        <v>209</v>
      </c>
      <c r="BA24">
        <v>46914</v>
      </c>
      <c r="BB24">
        <v>1</v>
      </c>
      <c r="BC24" t="s">
        <v>92</v>
      </c>
      <c r="BD24" t="s">
        <v>99</v>
      </c>
      <c r="BG24" t="s">
        <v>77</v>
      </c>
      <c r="BH24">
        <v>63.92</v>
      </c>
      <c r="BI24">
        <v>52.66</v>
      </c>
      <c r="BM24" t="s">
        <v>78</v>
      </c>
      <c r="BN24" t="s">
        <v>38</v>
      </c>
      <c r="BO24">
        <v>43311.638888888891</v>
      </c>
      <c r="BP24">
        <v>43370.379166666666</v>
      </c>
      <c r="BQ24">
        <v>43370.379166666666</v>
      </c>
      <c r="BS24">
        <v>43370.379166666666</v>
      </c>
      <c r="BT24" t="s">
        <v>93</v>
      </c>
      <c r="BU24" t="s">
        <v>94</v>
      </c>
      <c r="BV24" t="s">
        <v>95</v>
      </c>
      <c r="BW24" t="s">
        <v>96</v>
      </c>
      <c r="BX24" t="s">
        <v>97</v>
      </c>
      <c r="BY24" t="s">
        <v>98</v>
      </c>
      <c r="BZ24">
        <v>945</v>
      </c>
      <c r="CA24">
        <v>0</v>
      </c>
      <c r="CB24">
        <v>1</v>
      </c>
      <c r="CC24" t="s">
        <v>92</v>
      </c>
      <c r="CD24" t="s">
        <v>130</v>
      </c>
      <c r="CG24" t="s">
        <v>131</v>
      </c>
      <c r="CH24">
        <v>85.52</v>
      </c>
      <c r="CI24">
        <v>30.67</v>
      </c>
      <c r="CM24" t="s">
        <v>132</v>
      </c>
      <c r="CN24" t="s">
        <v>133</v>
      </c>
      <c r="CO24">
        <v>43299.665902777779</v>
      </c>
      <c r="CS24">
        <v>43444.667951388888</v>
      </c>
      <c r="CT24" t="s">
        <v>93</v>
      </c>
      <c r="CU24" t="s">
        <v>134</v>
      </c>
      <c r="CV24" t="s">
        <v>135</v>
      </c>
      <c r="CW24" t="s">
        <v>136</v>
      </c>
      <c r="CX24" t="s">
        <v>155</v>
      </c>
      <c r="CY24" t="s">
        <v>138</v>
      </c>
      <c r="CZ24">
        <v>294</v>
      </c>
      <c r="DA24" t="s">
        <v>792</v>
      </c>
      <c r="DB24">
        <v>3</v>
      </c>
      <c r="DC24" t="s">
        <v>761</v>
      </c>
      <c r="DD24" t="s">
        <v>130</v>
      </c>
      <c r="DG24" t="s">
        <v>762</v>
      </c>
      <c r="DH24">
        <v>87.79</v>
      </c>
      <c r="DI24">
        <v>15.77</v>
      </c>
      <c r="DM24">
        <v>181</v>
      </c>
      <c r="DN24" t="s">
        <v>763</v>
      </c>
      <c r="DO24">
        <v>43410.567037037035</v>
      </c>
      <c r="DS24">
        <v>43453.435567129629</v>
      </c>
      <c r="DT24" t="s">
        <v>764</v>
      </c>
      <c r="DU24" t="s">
        <v>765</v>
      </c>
      <c r="DV24" t="s">
        <v>766</v>
      </c>
      <c r="DW24" t="s">
        <v>767</v>
      </c>
      <c r="DX24" t="s">
        <v>768</v>
      </c>
      <c r="DY24" t="s">
        <v>769</v>
      </c>
      <c r="DZ24">
        <v>4748</v>
      </c>
      <c r="EA24" t="s">
        <v>1033</v>
      </c>
      <c r="EB24">
        <v>3</v>
      </c>
      <c r="EC24" t="s">
        <v>92</v>
      </c>
      <c r="ED24" t="s">
        <v>998</v>
      </c>
      <c r="EG24" t="s">
        <v>872</v>
      </c>
      <c r="EH24">
        <v>40.93</v>
      </c>
      <c r="EI24">
        <v>84.58</v>
      </c>
      <c r="EM24" t="s">
        <v>873</v>
      </c>
      <c r="EN24" t="s">
        <v>874</v>
      </c>
      <c r="EO24">
        <v>43291.501388888886</v>
      </c>
      <c r="ES24">
        <v>43410.699305555558</v>
      </c>
      <c r="ET24" t="s">
        <v>93</v>
      </c>
      <c r="EU24" t="s">
        <v>875</v>
      </c>
      <c r="EV24" t="s">
        <v>876</v>
      </c>
      <c r="EW24" t="s">
        <v>877</v>
      </c>
      <c r="EX24" t="s">
        <v>878</v>
      </c>
      <c r="EY24" t="s">
        <v>879</v>
      </c>
      <c r="EZ24">
        <v>945</v>
      </c>
      <c r="FA24">
        <v>0</v>
      </c>
      <c r="FB24">
        <v>1</v>
      </c>
      <c r="FC24" t="s">
        <v>92</v>
      </c>
      <c r="FD24" t="s">
        <v>130</v>
      </c>
      <c r="FG24" t="s">
        <v>131</v>
      </c>
      <c r="FH24">
        <v>85.52</v>
      </c>
      <c r="FI24">
        <v>30.67</v>
      </c>
      <c r="FM24" t="s">
        <v>132</v>
      </c>
      <c r="FN24" t="s">
        <v>133</v>
      </c>
      <c r="FO24">
        <v>43299.665902777779</v>
      </c>
      <c r="FS24">
        <v>43444.667951388888</v>
      </c>
      <c r="FT24" t="s">
        <v>93</v>
      </c>
      <c r="FU24" t="s">
        <v>134</v>
      </c>
      <c r="FV24" t="s">
        <v>135</v>
      </c>
      <c r="FW24" t="s">
        <v>136</v>
      </c>
      <c r="FX24" t="s">
        <v>155</v>
      </c>
      <c r="FY24" t="s">
        <v>138</v>
      </c>
      <c r="FZ24" t="s">
        <v>156</v>
      </c>
      <c r="GA24" t="s">
        <v>157</v>
      </c>
      <c r="GB24" t="s">
        <v>141</v>
      </c>
      <c r="GC24" t="s">
        <v>142</v>
      </c>
      <c r="GJ24" t="s">
        <v>223</v>
      </c>
      <c r="GK24" t="s">
        <v>162</v>
      </c>
      <c r="GL24" t="s">
        <v>163</v>
      </c>
      <c r="GM24" t="s">
        <v>148</v>
      </c>
      <c r="GN24" t="s">
        <v>164</v>
      </c>
      <c r="GO24" t="s">
        <v>150</v>
      </c>
      <c r="GP24" t="s">
        <v>151</v>
      </c>
      <c r="GQ24" t="s">
        <v>152</v>
      </c>
    </row>
    <row r="25" spans="3:205" x14ac:dyDescent="0.25">
      <c r="AZ25">
        <v>200</v>
      </c>
      <c r="BA25">
        <v>46930</v>
      </c>
      <c r="BB25">
        <v>3</v>
      </c>
      <c r="BC25" t="s">
        <v>92</v>
      </c>
      <c r="BD25" t="s">
        <v>99</v>
      </c>
      <c r="BG25" t="s">
        <v>77</v>
      </c>
      <c r="BH25">
        <v>52.74</v>
      </c>
      <c r="BI25">
        <v>6.07</v>
      </c>
      <c r="BM25" t="s">
        <v>78</v>
      </c>
      <c r="BN25" t="s">
        <v>38</v>
      </c>
      <c r="BO25">
        <v>43311.638888888891</v>
      </c>
      <c r="BP25">
        <v>43371.671527777777</v>
      </c>
      <c r="BQ25">
        <v>43262.731249999997</v>
      </c>
      <c r="BS25">
        <v>43262.731249999997</v>
      </c>
      <c r="BT25" t="s">
        <v>93</v>
      </c>
      <c r="BU25" t="s">
        <v>94</v>
      </c>
      <c r="BV25" t="s">
        <v>95</v>
      </c>
      <c r="BW25" t="s">
        <v>96</v>
      </c>
      <c r="BX25" t="s">
        <v>97</v>
      </c>
      <c r="BY25" t="s">
        <v>100</v>
      </c>
      <c r="BZ25">
        <v>947</v>
      </c>
      <c r="CA25">
        <v>0</v>
      </c>
      <c r="CB25">
        <v>1</v>
      </c>
      <c r="CC25" t="s">
        <v>92</v>
      </c>
      <c r="CD25" t="s">
        <v>130</v>
      </c>
      <c r="CG25" t="s">
        <v>131</v>
      </c>
      <c r="CH25">
        <v>85.19</v>
      </c>
      <c r="CI25">
        <v>31.33</v>
      </c>
      <c r="CM25" t="s">
        <v>132</v>
      </c>
      <c r="CN25" t="s">
        <v>133</v>
      </c>
      <c r="CO25">
        <v>43299.665914351855</v>
      </c>
      <c r="CS25">
        <v>43444.667951388888</v>
      </c>
      <c r="CT25" t="s">
        <v>93</v>
      </c>
      <c r="CU25" t="s">
        <v>134</v>
      </c>
      <c r="CV25" t="s">
        <v>135</v>
      </c>
      <c r="CW25" t="s">
        <v>136</v>
      </c>
      <c r="CX25" t="s">
        <v>155</v>
      </c>
      <c r="CY25" t="s">
        <v>138</v>
      </c>
      <c r="CZ25">
        <v>306</v>
      </c>
      <c r="DA25" t="s">
        <v>793</v>
      </c>
      <c r="DB25">
        <v>3</v>
      </c>
      <c r="DC25" t="s">
        <v>761</v>
      </c>
      <c r="DD25" t="s">
        <v>130</v>
      </c>
      <c r="DG25" t="s">
        <v>762</v>
      </c>
      <c r="DH25">
        <v>79.98</v>
      </c>
      <c r="DI25">
        <v>15.22</v>
      </c>
      <c r="DM25">
        <v>181</v>
      </c>
      <c r="DN25" t="s">
        <v>763</v>
      </c>
      <c r="DO25">
        <v>43410.567094907405</v>
      </c>
      <c r="DS25">
        <v>43453.435567129629</v>
      </c>
      <c r="DT25" t="s">
        <v>764</v>
      </c>
      <c r="DU25" t="s">
        <v>765</v>
      </c>
      <c r="DV25" t="s">
        <v>766</v>
      </c>
      <c r="DW25" t="s">
        <v>767</v>
      </c>
      <c r="DX25" t="s">
        <v>768</v>
      </c>
      <c r="DY25" t="s">
        <v>769</v>
      </c>
      <c r="DZ25">
        <v>4817</v>
      </c>
      <c r="EA25" t="s">
        <v>1040</v>
      </c>
      <c r="EB25">
        <v>3</v>
      </c>
      <c r="EC25" t="s">
        <v>92</v>
      </c>
      <c r="ED25" t="s">
        <v>998</v>
      </c>
      <c r="EG25" t="s">
        <v>872</v>
      </c>
      <c r="EH25">
        <v>46.95</v>
      </c>
      <c r="EI25">
        <v>63.1</v>
      </c>
      <c r="EM25" t="s">
        <v>873</v>
      </c>
      <c r="EN25" t="s">
        <v>874</v>
      </c>
      <c r="EO25">
        <v>43291.501388888886</v>
      </c>
      <c r="ES25">
        <v>43410.701388888891</v>
      </c>
      <c r="ET25" t="s">
        <v>93</v>
      </c>
      <c r="EU25" t="s">
        <v>875</v>
      </c>
      <c r="EV25" t="s">
        <v>876</v>
      </c>
      <c r="EW25" t="s">
        <v>877</v>
      </c>
      <c r="EX25" t="s">
        <v>878</v>
      </c>
      <c r="EY25" t="s">
        <v>879</v>
      </c>
      <c r="EZ25">
        <v>947</v>
      </c>
      <c r="FA25">
        <v>0</v>
      </c>
      <c r="FB25">
        <v>1</v>
      </c>
      <c r="FC25" t="s">
        <v>92</v>
      </c>
      <c r="FD25" t="s">
        <v>130</v>
      </c>
      <c r="FG25" t="s">
        <v>131</v>
      </c>
      <c r="FH25">
        <v>85.19</v>
      </c>
      <c r="FI25">
        <v>31.33</v>
      </c>
      <c r="FM25" t="s">
        <v>132</v>
      </c>
      <c r="FN25" t="s">
        <v>133</v>
      </c>
      <c r="FO25">
        <v>43299.665914351855</v>
      </c>
      <c r="FS25">
        <v>43444.667951388888</v>
      </c>
      <c r="FT25" t="s">
        <v>93</v>
      </c>
      <c r="FU25" t="s">
        <v>134</v>
      </c>
      <c r="FV25" t="s">
        <v>135</v>
      </c>
      <c r="FW25" t="s">
        <v>136</v>
      </c>
      <c r="FX25" t="s">
        <v>155</v>
      </c>
      <c r="FY25" t="s">
        <v>138</v>
      </c>
      <c r="FZ25" t="s">
        <v>156</v>
      </c>
      <c r="GA25" t="s">
        <v>157</v>
      </c>
      <c r="GB25" t="s">
        <v>141</v>
      </c>
      <c r="GC25" t="s">
        <v>142</v>
      </c>
      <c r="GJ25" t="s">
        <v>224</v>
      </c>
      <c r="GK25" t="s">
        <v>162</v>
      </c>
      <c r="GL25" t="s">
        <v>163</v>
      </c>
      <c r="GM25" t="s">
        <v>148</v>
      </c>
      <c r="GN25" t="s">
        <v>164</v>
      </c>
      <c r="GO25" t="s">
        <v>150</v>
      </c>
      <c r="GP25" t="s">
        <v>151</v>
      </c>
      <c r="GQ25" t="s">
        <v>152</v>
      </c>
    </row>
    <row r="26" spans="3:205" x14ac:dyDescent="0.25">
      <c r="C26" s="16"/>
      <c r="D26" s="1"/>
      <c r="E26" s="1"/>
      <c r="AZ26">
        <v>202</v>
      </c>
      <c r="BA26">
        <v>46928</v>
      </c>
      <c r="BB26">
        <v>3</v>
      </c>
      <c r="BC26" t="s">
        <v>92</v>
      </c>
      <c r="BD26" t="s">
        <v>99</v>
      </c>
      <c r="BG26" t="s">
        <v>77</v>
      </c>
      <c r="BH26">
        <v>48.11</v>
      </c>
      <c r="BI26">
        <v>7.2</v>
      </c>
      <c r="BM26" t="s">
        <v>78</v>
      </c>
      <c r="BN26" t="s">
        <v>38</v>
      </c>
      <c r="BO26">
        <v>43311.638888888891</v>
      </c>
      <c r="BP26">
        <v>43371.672222222223</v>
      </c>
      <c r="BQ26">
        <v>43262.730555555558</v>
      </c>
      <c r="BS26">
        <v>43262.730555555558</v>
      </c>
      <c r="BT26" t="s">
        <v>93</v>
      </c>
      <c r="BU26" t="s">
        <v>94</v>
      </c>
      <c r="BV26" t="s">
        <v>95</v>
      </c>
      <c r="BW26" t="s">
        <v>96</v>
      </c>
      <c r="BX26" t="s">
        <v>97</v>
      </c>
      <c r="BY26" t="s">
        <v>100</v>
      </c>
      <c r="BZ26">
        <v>1013</v>
      </c>
      <c r="CA26">
        <v>0</v>
      </c>
      <c r="CB26">
        <v>1</v>
      </c>
      <c r="CC26" t="s">
        <v>92</v>
      </c>
      <c r="CD26" t="s">
        <v>130</v>
      </c>
      <c r="CG26" t="s">
        <v>188</v>
      </c>
      <c r="CH26">
        <v>21.17</v>
      </c>
      <c r="CI26">
        <v>71.38</v>
      </c>
      <c r="CM26" t="s">
        <v>132</v>
      </c>
      <c r="CN26" t="s">
        <v>189</v>
      </c>
      <c r="CO26">
        <v>43299.681226851855</v>
      </c>
      <c r="CS26">
        <v>43444.667974537035</v>
      </c>
      <c r="CT26" t="s">
        <v>93</v>
      </c>
      <c r="CU26" t="s">
        <v>134</v>
      </c>
      <c r="CV26" t="s">
        <v>135</v>
      </c>
      <c r="CW26" t="s">
        <v>136</v>
      </c>
      <c r="CX26" t="s">
        <v>191</v>
      </c>
      <c r="CY26" t="s">
        <v>138</v>
      </c>
      <c r="CZ26">
        <v>310</v>
      </c>
      <c r="DA26" t="s">
        <v>794</v>
      </c>
      <c r="DB26">
        <v>3</v>
      </c>
      <c r="DC26" t="s">
        <v>761</v>
      </c>
      <c r="DD26" t="s">
        <v>130</v>
      </c>
      <c r="DG26" t="s">
        <v>762</v>
      </c>
      <c r="DH26">
        <v>92.06</v>
      </c>
      <c r="DI26">
        <v>10.07</v>
      </c>
      <c r="DM26">
        <v>181</v>
      </c>
      <c r="DN26" t="s">
        <v>763</v>
      </c>
      <c r="DO26">
        <v>43410.567118055558</v>
      </c>
      <c r="DS26">
        <v>43453.435567129629</v>
      </c>
      <c r="DT26" t="s">
        <v>764</v>
      </c>
      <c r="DU26" t="s">
        <v>765</v>
      </c>
      <c r="DV26" t="s">
        <v>766</v>
      </c>
      <c r="DW26" t="s">
        <v>767</v>
      </c>
      <c r="DX26" t="s">
        <v>768</v>
      </c>
      <c r="DY26" t="s">
        <v>769</v>
      </c>
      <c r="DZ26">
        <v>4746</v>
      </c>
      <c r="EA26" t="s">
        <v>1047</v>
      </c>
      <c r="EB26">
        <v>3</v>
      </c>
      <c r="EC26" t="s">
        <v>92</v>
      </c>
      <c r="ED26" t="s">
        <v>998</v>
      </c>
      <c r="EG26" t="s">
        <v>872</v>
      </c>
      <c r="EH26">
        <v>43.54</v>
      </c>
      <c r="EI26">
        <v>81.849999999999994</v>
      </c>
      <c r="EM26" t="s">
        <v>873</v>
      </c>
      <c r="EN26" t="s">
        <v>874</v>
      </c>
      <c r="EO26">
        <v>43291.501388888886</v>
      </c>
      <c r="ES26">
        <v>43410.699305555558</v>
      </c>
      <c r="ET26" t="s">
        <v>93</v>
      </c>
      <c r="EU26" t="s">
        <v>875</v>
      </c>
      <c r="EV26" t="s">
        <v>876</v>
      </c>
      <c r="EW26" t="s">
        <v>877</v>
      </c>
      <c r="EX26" t="s">
        <v>878</v>
      </c>
      <c r="EY26" t="s">
        <v>879</v>
      </c>
      <c r="EZ26">
        <v>1013</v>
      </c>
      <c r="FA26">
        <v>0</v>
      </c>
      <c r="FB26">
        <v>1</v>
      </c>
      <c r="FC26" t="s">
        <v>92</v>
      </c>
      <c r="FD26" t="s">
        <v>130</v>
      </c>
      <c r="FG26" t="s">
        <v>188</v>
      </c>
      <c r="FH26">
        <v>21.17</v>
      </c>
      <c r="FI26">
        <v>71.38</v>
      </c>
      <c r="FM26" t="s">
        <v>132</v>
      </c>
      <c r="FN26" t="s">
        <v>189</v>
      </c>
      <c r="FO26">
        <v>43299.681226851855</v>
      </c>
      <c r="FS26">
        <v>43444.667974537035</v>
      </c>
      <c r="FT26" t="s">
        <v>93</v>
      </c>
      <c r="FU26" t="s">
        <v>134</v>
      </c>
      <c r="FV26" t="s">
        <v>135</v>
      </c>
      <c r="FW26" t="s">
        <v>136</v>
      </c>
      <c r="FX26" t="s">
        <v>191</v>
      </c>
      <c r="FY26" t="s">
        <v>138</v>
      </c>
      <c r="FZ26" t="s">
        <v>169</v>
      </c>
      <c r="GA26" t="s">
        <v>170</v>
      </c>
      <c r="GB26" t="s">
        <v>141</v>
      </c>
      <c r="GC26" t="s">
        <v>142</v>
      </c>
      <c r="GJ26" t="s">
        <v>225</v>
      </c>
      <c r="GK26" t="s">
        <v>226</v>
      </c>
      <c r="GL26" t="s">
        <v>199</v>
      </c>
      <c r="GM26" t="s">
        <v>173</v>
      </c>
      <c r="GN26" t="s">
        <v>227</v>
      </c>
      <c r="GO26" t="s">
        <v>160</v>
      </c>
      <c r="GP26" t="s">
        <v>148</v>
      </c>
      <c r="GQ26" t="s">
        <v>201</v>
      </c>
      <c r="GR26" t="s">
        <v>150</v>
      </c>
      <c r="GS26" t="s">
        <v>151</v>
      </c>
      <c r="GT26" t="s">
        <v>152</v>
      </c>
      <c r="GU26" t="s">
        <v>228</v>
      </c>
    </row>
    <row r="27" spans="3:205" x14ac:dyDescent="0.25">
      <c r="C27" s="16"/>
      <c r="D27" s="1"/>
      <c r="E27" s="1"/>
      <c r="AZ27">
        <v>211</v>
      </c>
      <c r="BA27">
        <v>46912</v>
      </c>
      <c r="BB27">
        <v>1</v>
      </c>
      <c r="BC27" t="s">
        <v>92</v>
      </c>
      <c r="BD27" t="s">
        <v>99</v>
      </c>
      <c r="BG27" t="s">
        <v>77</v>
      </c>
      <c r="BH27">
        <v>68.19</v>
      </c>
      <c r="BI27">
        <v>52.2</v>
      </c>
      <c r="BM27" t="s">
        <v>78</v>
      </c>
      <c r="BN27" t="s">
        <v>38</v>
      </c>
      <c r="BO27">
        <v>43311.638888888891</v>
      </c>
      <c r="BP27">
        <v>43370.380555555559</v>
      </c>
      <c r="BQ27">
        <v>43370.380555555559</v>
      </c>
      <c r="BS27">
        <v>43370.380555555559</v>
      </c>
      <c r="BT27" t="s">
        <v>93</v>
      </c>
      <c r="BU27" t="s">
        <v>94</v>
      </c>
      <c r="BV27" t="s">
        <v>95</v>
      </c>
      <c r="BW27" t="s">
        <v>96</v>
      </c>
      <c r="BX27" t="s">
        <v>97</v>
      </c>
      <c r="BY27" t="s">
        <v>98</v>
      </c>
      <c r="BZ27">
        <v>948</v>
      </c>
      <c r="CA27">
        <v>0</v>
      </c>
      <c r="CB27">
        <v>1</v>
      </c>
      <c r="CC27" t="s">
        <v>92</v>
      </c>
      <c r="CD27" t="s">
        <v>130</v>
      </c>
      <c r="CG27" t="s">
        <v>131</v>
      </c>
      <c r="CH27">
        <v>82.99</v>
      </c>
      <c r="CI27">
        <v>16.84</v>
      </c>
      <c r="CM27" t="s">
        <v>132</v>
      </c>
      <c r="CN27" t="s">
        <v>133</v>
      </c>
      <c r="CO27">
        <v>43299.665925925925</v>
      </c>
      <c r="CS27">
        <v>43444.667951388888</v>
      </c>
      <c r="CT27" t="s">
        <v>93</v>
      </c>
      <c r="CU27" t="s">
        <v>134</v>
      </c>
      <c r="CV27" t="s">
        <v>135</v>
      </c>
      <c r="CW27" t="s">
        <v>136</v>
      </c>
      <c r="CX27" t="s">
        <v>155</v>
      </c>
      <c r="CY27" t="s">
        <v>138</v>
      </c>
      <c r="CZ27">
        <v>297</v>
      </c>
      <c r="DA27" t="s">
        <v>795</v>
      </c>
      <c r="DB27">
        <v>3</v>
      </c>
      <c r="DC27" t="s">
        <v>761</v>
      </c>
      <c r="DD27" t="s">
        <v>130</v>
      </c>
      <c r="DG27" t="s">
        <v>762</v>
      </c>
      <c r="DH27">
        <v>37.520000000000003</v>
      </c>
      <c r="DI27">
        <v>33.53</v>
      </c>
      <c r="DM27">
        <v>181</v>
      </c>
      <c r="DN27" t="s">
        <v>763</v>
      </c>
      <c r="DO27">
        <v>43410.567060185182</v>
      </c>
      <c r="DS27">
        <v>43453.435567129629</v>
      </c>
      <c r="DT27" t="s">
        <v>764</v>
      </c>
      <c r="DU27" t="s">
        <v>765</v>
      </c>
      <c r="DV27" t="s">
        <v>766</v>
      </c>
      <c r="DW27" t="s">
        <v>767</v>
      </c>
      <c r="DX27" t="s">
        <v>768</v>
      </c>
      <c r="DY27" t="s">
        <v>769</v>
      </c>
      <c r="DZ27">
        <v>4749</v>
      </c>
      <c r="EA27" t="s">
        <v>1053</v>
      </c>
      <c r="EB27">
        <v>3</v>
      </c>
      <c r="EC27" t="s">
        <v>92</v>
      </c>
      <c r="ED27" t="s">
        <v>998</v>
      </c>
      <c r="EG27" t="s">
        <v>872</v>
      </c>
      <c r="EH27">
        <v>39.659999999999997</v>
      </c>
      <c r="EI27">
        <v>86.01</v>
      </c>
      <c r="EM27" t="s">
        <v>873</v>
      </c>
      <c r="EN27" t="s">
        <v>874</v>
      </c>
      <c r="EO27">
        <v>43291.501388888886</v>
      </c>
      <c r="ES27">
        <v>43410.698611111111</v>
      </c>
      <c r="ET27" t="s">
        <v>93</v>
      </c>
      <c r="EU27" t="s">
        <v>875</v>
      </c>
      <c r="EV27" t="s">
        <v>876</v>
      </c>
      <c r="EW27" t="s">
        <v>877</v>
      </c>
      <c r="EX27" t="s">
        <v>878</v>
      </c>
      <c r="EY27" t="s">
        <v>879</v>
      </c>
      <c r="EZ27">
        <v>948</v>
      </c>
      <c r="FA27">
        <v>0</v>
      </c>
      <c r="FB27">
        <v>1</v>
      </c>
      <c r="FC27" t="s">
        <v>92</v>
      </c>
      <c r="FD27" t="s">
        <v>130</v>
      </c>
      <c r="FG27" t="s">
        <v>131</v>
      </c>
      <c r="FH27">
        <v>82.99</v>
      </c>
      <c r="FI27">
        <v>16.84</v>
      </c>
      <c r="FM27" t="s">
        <v>132</v>
      </c>
      <c r="FN27" t="s">
        <v>133</v>
      </c>
      <c r="FO27">
        <v>43299.665925925925</v>
      </c>
      <c r="FS27">
        <v>43444.667951388888</v>
      </c>
      <c r="FT27" t="s">
        <v>93</v>
      </c>
      <c r="FU27" t="s">
        <v>134</v>
      </c>
      <c r="FV27" t="s">
        <v>135</v>
      </c>
      <c r="FW27" t="s">
        <v>136</v>
      </c>
      <c r="FX27" t="s">
        <v>155</v>
      </c>
      <c r="FY27" t="s">
        <v>138</v>
      </c>
      <c r="FZ27" t="s">
        <v>156</v>
      </c>
      <c r="GA27" t="s">
        <v>157</v>
      </c>
      <c r="GB27" t="s">
        <v>141</v>
      </c>
      <c r="GC27" t="s">
        <v>142</v>
      </c>
      <c r="GJ27" t="s">
        <v>229</v>
      </c>
      <c r="GK27" t="s">
        <v>162</v>
      </c>
      <c r="GL27" t="s">
        <v>163</v>
      </c>
      <c r="GM27" t="s">
        <v>148</v>
      </c>
      <c r="GN27" t="s">
        <v>164</v>
      </c>
      <c r="GO27" t="s">
        <v>150</v>
      </c>
      <c r="GP27" t="s">
        <v>151</v>
      </c>
      <c r="GQ27" t="s">
        <v>152</v>
      </c>
    </row>
    <row r="28" spans="3:205" x14ac:dyDescent="0.25">
      <c r="C28" s="16"/>
      <c r="D28" s="1"/>
      <c r="E28" s="1"/>
      <c r="AZ28">
        <v>214</v>
      </c>
      <c r="BA28">
        <v>46909</v>
      </c>
      <c r="BB28">
        <v>1</v>
      </c>
      <c r="BC28" t="s">
        <v>92</v>
      </c>
      <c r="BD28" t="s">
        <v>99</v>
      </c>
      <c r="BG28" t="s">
        <v>77</v>
      </c>
      <c r="BH28">
        <v>73.48</v>
      </c>
      <c r="BI28">
        <v>50.71</v>
      </c>
      <c r="BM28" t="s">
        <v>78</v>
      </c>
      <c r="BN28" t="s">
        <v>38</v>
      </c>
      <c r="BO28">
        <v>43311.638888888891</v>
      </c>
      <c r="BP28">
        <v>43370.381944444445</v>
      </c>
      <c r="BQ28">
        <v>43370.381944444445</v>
      </c>
      <c r="BS28">
        <v>43370.381944444445</v>
      </c>
      <c r="BT28" t="s">
        <v>93</v>
      </c>
      <c r="BU28" t="s">
        <v>94</v>
      </c>
      <c r="BV28" t="s">
        <v>95</v>
      </c>
      <c r="BW28" t="s">
        <v>96</v>
      </c>
      <c r="BX28" t="s">
        <v>97</v>
      </c>
      <c r="BY28" t="s">
        <v>98</v>
      </c>
      <c r="BZ28">
        <v>946</v>
      </c>
      <c r="CA28">
        <v>0</v>
      </c>
      <c r="CB28">
        <v>1</v>
      </c>
      <c r="CC28" t="s">
        <v>92</v>
      </c>
      <c r="CD28" t="s">
        <v>130</v>
      </c>
      <c r="CG28" t="s">
        <v>131</v>
      </c>
      <c r="CH28">
        <v>88.02</v>
      </c>
      <c r="CI28">
        <v>23.63</v>
      </c>
      <c r="CM28" t="s">
        <v>132</v>
      </c>
      <c r="CN28" t="s">
        <v>133</v>
      </c>
      <c r="CO28">
        <v>43299.665902777779</v>
      </c>
      <c r="CS28">
        <v>43444.667951388888</v>
      </c>
      <c r="CT28" t="s">
        <v>93</v>
      </c>
      <c r="CU28" t="s">
        <v>134</v>
      </c>
      <c r="CV28" t="s">
        <v>135</v>
      </c>
      <c r="CW28" t="s">
        <v>136</v>
      </c>
      <c r="CX28" t="s">
        <v>155</v>
      </c>
      <c r="CY28" t="s">
        <v>138</v>
      </c>
      <c r="CZ28">
        <v>311</v>
      </c>
      <c r="DA28" t="s">
        <v>796</v>
      </c>
      <c r="DB28">
        <v>3</v>
      </c>
      <c r="DC28" t="s">
        <v>761</v>
      </c>
      <c r="DD28" t="s">
        <v>130</v>
      </c>
      <c r="DG28" t="s">
        <v>762</v>
      </c>
      <c r="DH28">
        <v>89.66</v>
      </c>
      <c r="DI28">
        <v>11.56</v>
      </c>
      <c r="DM28">
        <v>181</v>
      </c>
      <c r="DN28" t="s">
        <v>763</v>
      </c>
      <c r="DO28">
        <v>43410.567118055558</v>
      </c>
      <c r="DS28">
        <v>43453.435567129629</v>
      </c>
      <c r="DT28" t="s">
        <v>764</v>
      </c>
      <c r="DU28" t="s">
        <v>765</v>
      </c>
      <c r="DV28" t="s">
        <v>766</v>
      </c>
      <c r="DW28" t="s">
        <v>767</v>
      </c>
      <c r="DX28" t="s">
        <v>768</v>
      </c>
      <c r="DY28" t="s">
        <v>769</v>
      </c>
      <c r="DZ28">
        <v>4731</v>
      </c>
      <c r="EA28" t="s">
        <v>1059</v>
      </c>
      <c r="EB28">
        <v>3</v>
      </c>
      <c r="EC28" t="s">
        <v>92</v>
      </c>
      <c r="ED28" t="s">
        <v>998</v>
      </c>
      <c r="EG28" t="s">
        <v>872</v>
      </c>
      <c r="EH28">
        <v>24.38</v>
      </c>
      <c r="EI28">
        <v>26.19</v>
      </c>
      <c r="EM28" t="s">
        <v>873</v>
      </c>
      <c r="EN28" t="s">
        <v>874</v>
      </c>
      <c r="EO28">
        <v>43291.500694444447</v>
      </c>
      <c r="ES28">
        <v>43427.388888888891</v>
      </c>
      <c r="ET28" t="s">
        <v>93</v>
      </c>
      <c r="EU28" t="s">
        <v>875</v>
      </c>
      <c r="EV28" t="s">
        <v>876</v>
      </c>
      <c r="EW28" t="s">
        <v>877</v>
      </c>
      <c r="EX28" t="s">
        <v>1060</v>
      </c>
      <c r="EY28" t="s">
        <v>938</v>
      </c>
      <c r="EZ28">
        <v>946</v>
      </c>
      <c r="FA28">
        <v>0</v>
      </c>
      <c r="FB28">
        <v>1</v>
      </c>
      <c r="FC28" t="s">
        <v>92</v>
      </c>
      <c r="FD28" t="s">
        <v>130</v>
      </c>
      <c r="FG28" t="s">
        <v>131</v>
      </c>
      <c r="FH28">
        <v>88.02</v>
      </c>
      <c r="FI28">
        <v>23.63</v>
      </c>
      <c r="FM28" t="s">
        <v>132</v>
      </c>
      <c r="FN28" t="s">
        <v>133</v>
      </c>
      <c r="FO28">
        <v>43299.665902777779</v>
      </c>
      <c r="FS28">
        <v>43444.667951388888</v>
      </c>
      <c r="FT28" t="s">
        <v>93</v>
      </c>
      <c r="FU28" t="s">
        <v>134</v>
      </c>
      <c r="FV28" t="s">
        <v>135</v>
      </c>
      <c r="FW28" t="s">
        <v>136</v>
      </c>
      <c r="FX28" t="s">
        <v>155</v>
      </c>
      <c r="FY28" t="s">
        <v>138</v>
      </c>
      <c r="FZ28" t="s">
        <v>156</v>
      </c>
      <c r="GA28" t="s">
        <v>157</v>
      </c>
      <c r="GB28" t="s">
        <v>141</v>
      </c>
      <c r="GC28" t="s">
        <v>142</v>
      </c>
      <c r="GJ28" t="s">
        <v>230</v>
      </c>
      <c r="GK28" t="s">
        <v>162</v>
      </c>
      <c r="GL28" t="s">
        <v>163</v>
      </c>
      <c r="GM28" t="s">
        <v>148</v>
      </c>
      <c r="GN28" t="s">
        <v>164</v>
      </c>
      <c r="GO28" t="s">
        <v>150</v>
      </c>
      <c r="GP28" t="s">
        <v>151</v>
      </c>
      <c r="GQ28" t="s">
        <v>152</v>
      </c>
    </row>
    <row r="29" spans="3:205" x14ac:dyDescent="0.25">
      <c r="C29" s="16"/>
      <c r="D29" s="1"/>
      <c r="E29" s="1"/>
      <c r="AZ29">
        <v>220</v>
      </c>
      <c r="BA29">
        <v>46904</v>
      </c>
      <c r="BB29">
        <v>3</v>
      </c>
      <c r="BC29" t="s">
        <v>92</v>
      </c>
      <c r="BD29" t="s">
        <v>99</v>
      </c>
      <c r="BG29" t="s">
        <v>77</v>
      </c>
      <c r="BH29">
        <v>85.75</v>
      </c>
      <c r="BI29">
        <v>50.25</v>
      </c>
      <c r="BM29" t="s">
        <v>78</v>
      </c>
      <c r="BN29" t="s">
        <v>38</v>
      </c>
      <c r="BO29">
        <v>43311.638888888891</v>
      </c>
      <c r="BP29">
        <v>43414.548611111109</v>
      </c>
      <c r="BQ29">
        <v>43354.37222222222</v>
      </c>
      <c r="BS29">
        <v>43354.37222222222</v>
      </c>
      <c r="BT29" t="s">
        <v>93</v>
      </c>
      <c r="BU29" t="s">
        <v>94</v>
      </c>
      <c r="BV29" t="s">
        <v>95</v>
      </c>
      <c r="BW29" t="s">
        <v>96</v>
      </c>
      <c r="BX29" t="s">
        <v>97</v>
      </c>
      <c r="BY29" t="s">
        <v>98</v>
      </c>
      <c r="BZ29">
        <v>981</v>
      </c>
      <c r="CA29">
        <v>0</v>
      </c>
      <c r="CB29">
        <v>1</v>
      </c>
      <c r="CC29" t="s">
        <v>92</v>
      </c>
      <c r="CD29" t="s">
        <v>130</v>
      </c>
      <c r="CG29" t="s">
        <v>131</v>
      </c>
      <c r="CH29">
        <v>87.77</v>
      </c>
      <c r="CI29">
        <v>24.95</v>
      </c>
      <c r="CM29" t="s">
        <v>132</v>
      </c>
      <c r="CN29" t="s">
        <v>133</v>
      </c>
      <c r="CO29">
        <v>43299.66611111111</v>
      </c>
      <c r="CS29">
        <v>43444.667962962965</v>
      </c>
      <c r="CT29" t="s">
        <v>93</v>
      </c>
      <c r="CU29" t="s">
        <v>134</v>
      </c>
      <c r="CV29" t="s">
        <v>135</v>
      </c>
      <c r="CW29" t="s">
        <v>136</v>
      </c>
      <c r="CX29" t="s">
        <v>155</v>
      </c>
      <c r="CY29" t="s">
        <v>138</v>
      </c>
      <c r="CZ29">
        <v>308</v>
      </c>
      <c r="DA29" t="s">
        <v>797</v>
      </c>
      <c r="DB29">
        <v>3</v>
      </c>
      <c r="DC29" t="s">
        <v>761</v>
      </c>
      <c r="DD29" t="s">
        <v>798</v>
      </c>
      <c r="DG29" t="s">
        <v>762</v>
      </c>
      <c r="DH29">
        <v>80.88</v>
      </c>
      <c r="DI29">
        <v>11.48</v>
      </c>
      <c r="DM29">
        <v>181</v>
      </c>
      <c r="DN29" t="s">
        <v>763</v>
      </c>
      <c r="DO29">
        <v>43410.567106481481</v>
      </c>
      <c r="DS29">
        <v>43447.60365740741</v>
      </c>
      <c r="DT29" t="s">
        <v>764</v>
      </c>
      <c r="DU29" t="s">
        <v>765</v>
      </c>
      <c r="DV29" t="s">
        <v>766</v>
      </c>
      <c r="DW29" t="s">
        <v>799</v>
      </c>
      <c r="DX29" t="s">
        <v>768</v>
      </c>
      <c r="DY29" t="s">
        <v>769</v>
      </c>
      <c r="DZ29">
        <v>4740</v>
      </c>
      <c r="EA29" t="s">
        <v>1068</v>
      </c>
      <c r="EB29">
        <v>3</v>
      </c>
      <c r="EC29" t="s">
        <v>92</v>
      </c>
      <c r="ED29" t="s">
        <v>998</v>
      </c>
      <c r="EG29" t="s">
        <v>872</v>
      </c>
      <c r="EH29">
        <v>51.2</v>
      </c>
      <c r="EI29">
        <v>75.36</v>
      </c>
      <c r="EM29" t="s">
        <v>873</v>
      </c>
      <c r="EN29" t="s">
        <v>874</v>
      </c>
      <c r="EO29">
        <v>43291.501388888886</v>
      </c>
      <c r="ES29">
        <v>43410.7</v>
      </c>
      <c r="ET29" t="s">
        <v>93</v>
      </c>
      <c r="EU29" t="s">
        <v>875</v>
      </c>
      <c r="EV29" t="s">
        <v>876</v>
      </c>
      <c r="EW29" t="s">
        <v>877</v>
      </c>
      <c r="EX29" t="s">
        <v>878</v>
      </c>
      <c r="EY29" t="s">
        <v>879</v>
      </c>
      <c r="EZ29">
        <v>981</v>
      </c>
      <c r="FA29">
        <v>0</v>
      </c>
      <c r="FB29">
        <v>1</v>
      </c>
      <c r="FC29" t="s">
        <v>92</v>
      </c>
      <c r="FD29" t="s">
        <v>130</v>
      </c>
      <c r="FG29" t="s">
        <v>131</v>
      </c>
      <c r="FH29">
        <v>87.77</v>
      </c>
      <c r="FI29">
        <v>24.95</v>
      </c>
      <c r="FM29" t="s">
        <v>132</v>
      </c>
      <c r="FN29" t="s">
        <v>133</v>
      </c>
      <c r="FO29">
        <v>43299.66611111111</v>
      </c>
      <c r="FS29">
        <v>43444.667962962965</v>
      </c>
      <c r="FT29" t="s">
        <v>93</v>
      </c>
      <c r="FU29" t="s">
        <v>134</v>
      </c>
      <c r="FV29" t="s">
        <v>135</v>
      </c>
      <c r="FW29" t="s">
        <v>136</v>
      </c>
      <c r="FX29" t="s">
        <v>155</v>
      </c>
      <c r="FY29" t="s">
        <v>138</v>
      </c>
      <c r="FZ29" t="s">
        <v>156</v>
      </c>
      <c r="GA29" t="s">
        <v>157</v>
      </c>
      <c r="GB29" t="s">
        <v>141</v>
      </c>
      <c r="GC29" t="s">
        <v>142</v>
      </c>
      <c r="GJ29" t="s">
        <v>231</v>
      </c>
      <c r="GK29" t="s">
        <v>162</v>
      </c>
      <c r="GL29" t="s">
        <v>163</v>
      </c>
      <c r="GM29" t="s">
        <v>148</v>
      </c>
      <c r="GN29" t="s">
        <v>164</v>
      </c>
      <c r="GO29" t="s">
        <v>150</v>
      </c>
      <c r="GP29" t="s">
        <v>151</v>
      </c>
      <c r="GQ29" t="s">
        <v>152</v>
      </c>
    </row>
    <row r="30" spans="3:205" x14ac:dyDescent="0.25">
      <c r="AZ30">
        <v>185</v>
      </c>
      <c r="BA30" t="s">
        <v>23</v>
      </c>
      <c r="BB30">
        <v>2</v>
      </c>
      <c r="BC30" t="s">
        <v>92</v>
      </c>
      <c r="BD30" t="s">
        <v>99</v>
      </c>
      <c r="BG30" t="s">
        <v>77</v>
      </c>
      <c r="BH30">
        <v>68.069999999999993</v>
      </c>
      <c r="BI30">
        <v>6.11</v>
      </c>
      <c r="BM30" t="s">
        <v>78</v>
      </c>
      <c r="BN30" t="s">
        <v>38</v>
      </c>
      <c r="BO30">
        <v>43311.638888888891</v>
      </c>
      <c r="BP30">
        <v>43370.464583333334</v>
      </c>
      <c r="BQ30">
        <v>43262.730555555558</v>
      </c>
      <c r="BS30">
        <v>43262.730555555558</v>
      </c>
      <c r="BT30" t="s">
        <v>93</v>
      </c>
      <c r="BU30" t="s">
        <v>94</v>
      </c>
      <c r="BV30" t="s">
        <v>95</v>
      </c>
      <c r="BW30" t="s">
        <v>96</v>
      </c>
      <c r="BX30" t="s">
        <v>97</v>
      </c>
      <c r="BY30" t="s">
        <v>98</v>
      </c>
      <c r="BZ30">
        <v>984</v>
      </c>
      <c r="CA30">
        <v>0</v>
      </c>
      <c r="CB30">
        <v>1</v>
      </c>
      <c r="CC30" t="s">
        <v>92</v>
      </c>
      <c r="CD30" t="s">
        <v>130</v>
      </c>
      <c r="CG30" t="s">
        <v>131</v>
      </c>
      <c r="CH30">
        <v>84.32</v>
      </c>
      <c r="CI30">
        <v>32.47</v>
      </c>
      <c r="CM30" t="s">
        <v>132</v>
      </c>
      <c r="CN30" t="s">
        <v>133</v>
      </c>
      <c r="CO30">
        <v>43299.666134259256</v>
      </c>
      <c r="CS30">
        <v>43444.667962962965</v>
      </c>
      <c r="CT30" t="s">
        <v>93</v>
      </c>
      <c r="CU30" t="s">
        <v>134</v>
      </c>
      <c r="CV30" t="s">
        <v>135</v>
      </c>
      <c r="CW30" t="s">
        <v>136</v>
      </c>
      <c r="CX30" t="s">
        <v>155</v>
      </c>
      <c r="CY30" t="s">
        <v>138</v>
      </c>
      <c r="CZ30">
        <v>296</v>
      </c>
      <c r="DA30" t="s">
        <v>800</v>
      </c>
      <c r="DB30">
        <v>3</v>
      </c>
      <c r="DC30" t="s">
        <v>761</v>
      </c>
      <c r="DD30" t="s">
        <v>798</v>
      </c>
      <c r="DG30" t="s">
        <v>762</v>
      </c>
      <c r="DH30">
        <v>68.61</v>
      </c>
      <c r="DI30">
        <v>5.62</v>
      </c>
      <c r="DM30">
        <v>181</v>
      </c>
      <c r="DN30" t="s">
        <v>763</v>
      </c>
      <c r="DO30">
        <v>43410.567048611112</v>
      </c>
      <c r="DS30">
        <v>43447.589479166665</v>
      </c>
      <c r="DT30" t="s">
        <v>764</v>
      </c>
      <c r="DU30" t="s">
        <v>765</v>
      </c>
      <c r="DV30" t="s">
        <v>766</v>
      </c>
      <c r="DW30" t="s">
        <v>799</v>
      </c>
      <c r="DX30" t="s">
        <v>768</v>
      </c>
      <c r="DY30" t="s">
        <v>769</v>
      </c>
      <c r="DZ30">
        <v>4801</v>
      </c>
      <c r="EA30" t="s">
        <v>1074</v>
      </c>
      <c r="EB30">
        <v>3</v>
      </c>
      <c r="EC30" t="s">
        <v>92</v>
      </c>
      <c r="ED30" t="s">
        <v>998</v>
      </c>
      <c r="EG30" t="s">
        <v>872</v>
      </c>
      <c r="EH30">
        <v>31.58</v>
      </c>
      <c r="EI30">
        <v>38.15</v>
      </c>
      <c r="EM30" t="s">
        <v>873</v>
      </c>
      <c r="EN30" t="s">
        <v>874</v>
      </c>
      <c r="EO30">
        <v>43291.501388888886</v>
      </c>
      <c r="ES30">
        <v>43410.701388888891</v>
      </c>
      <c r="ET30" t="s">
        <v>93</v>
      </c>
      <c r="EU30" t="s">
        <v>875</v>
      </c>
      <c r="EV30" t="s">
        <v>876</v>
      </c>
      <c r="EW30" t="s">
        <v>877</v>
      </c>
      <c r="EX30" t="s">
        <v>878</v>
      </c>
      <c r="EY30" t="s">
        <v>879</v>
      </c>
      <c r="EZ30">
        <v>984</v>
      </c>
      <c r="FA30">
        <v>0</v>
      </c>
      <c r="FB30">
        <v>1</v>
      </c>
      <c r="FC30" t="s">
        <v>92</v>
      </c>
      <c r="FD30" t="s">
        <v>130</v>
      </c>
      <c r="FG30" t="s">
        <v>131</v>
      </c>
      <c r="FH30">
        <v>84.32</v>
      </c>
      <c r="FI30">
        <v>32.47</v>
      </c>
      <c r="FM30" t="s">
        <v>132</v>
      </c>
      <c r="FN30" t="s">
        <v>133</v>
      </c>
      <c r="FO30">
        <v>43299.666134259256</v>
      </c>
      <c r="FS30">
        <v>43444.667962962965</v>
      </c>
      <c r="FT30" t="s">
        <v>93</v>
      </c>
      <c r="FU30" t="s">
        <v>134</v>
      </c>
      <c r="FV30" t="s">
        <v>135</v>
      </c>
      <c r="FW30" t="s">
        <v>136</v>
      </c>
      <c r="FX30" t="s">
        <v>155</v>
      </c>
      <c r="FY30" t="s">
        <v>138</v>
      </c>
      <c r="FZ30" t="s">
        <v>156</v>
      </c>
      <c r="GA30" t="s">
        <v>157</v>
      </c>
      <c r="GB30" t="s">
        <v>141</v>
      </c>
      <c r="GC30" t="s">
        <v>142</v>
      </c>
      <c r="GJ30" t="s">
        <v>232</v>
      </c>
      <c r="GK30" t="s">
        <v>162</v>
      </c>
      <c r="GL30" t="s">
        <v>163</v>
      </c>
      <c r="GM30" t="s">
        <v>148</v>
      </c>
      <c r="GN30" t="s">
        <v>164</v>
      </c>
      <c r="GO30" t="s">
        <v>150</v>
      </c>
      <c r="GP30" t="s">
        <v>151</v>
      </c>
      <c r="GQ30" t="s">
        <v>152</v>
      </c>
    </row>
    <row r="31" spans="3:205" x14ac:dyDescent="0.25">
      <c r="AZ31">
        <v>183</v>
      </c>
      <c r="BA31" t="s">
        <v>24</v>
      </c>
      <c r="BB31">
        <v>3</v>
      </c>
      <c r="BC31" t="s">
        <v>92</v>
      </c>
      <c r="BD31" t="s">
        <v>99</v>
      </c>
      <c r="BG31" t="s">
        <v>77</v>
      </c>
      <c r="BH31">
        <v>61.76</v>
      </c>
      <c r="BI31">
        <v>5.74</v>
      </c>
      <c r="BM31" t="s">
        <v>78</v>
      </c>
      <c r="BN31" t="s">
        <v>38</v>
      </c>
      <c r="BO31">
        <v>43311.638888888891</v>
      </c>
      <c r="BP31">
        <v>43370.465277777781</v>
      </c>
      <c r="BQ31">
        <v>43262.730555555558</v>
      </c>
      <c r="BS31">
        <v>43262.730555555558</v>
      </c>
      <c r="BT31" t="s">
        <v>93</v>
      </c>
      <c r="BU31" t="s">
        <v>94</v>
      </c>
      <c r="BV31" t="s">
        <v>95</v>
      </c>
      <c r="BW31" t="s">
        <v>96</v>
      </c>
      <c r="BX31" t="s">
        <v>97</v>
      </c>
      <c r="BY31" t="s">
        <v>98</v>
      </c>
      <c r="BZ31">
        <v>957</v>
      </c>
      <c r="CA31">
        <v>0</v>
      </c>
      <c r="CB31">
        <v>1</v>
      </c>
      <c r="CC31" t="s">
        <v>92</v>
      </c>
      <c r="CD31" t="s">
        <v>130</v>
      </c>
      <c r="CG31" t="s">
        <v>131</v>
      </c>
      <c r="CH31">
        <v>86.44</v>
      </c>
      <c r="CI31">
        <v>20.079999999999998</v>
      </c>
      <c r="CM31" t="s">
        <v>132</v>
      </c>
      <c r="CN31" t="s">
        <v>133</v>
      </c>
      <c r="CO31">
        <v>43299.665972222225</v>
      </c>
      <c r="CS31">
        <v>43444.667951388888</v>
      </c>
      <c r="CT31" t="s">
        <v>93</v>
      </c>
      <c r="CU31" t="s">
        <v>134</v>
      </c>
      <c r="CV31" t="s">
        <v>135</v>
      </c>
      <c r="CW31" t="s">
        <v>136</v>
      </c>
      <c r="CX31" t="s">
        <v>155</v>
      </c>
      <c r="CY31" t="s">
        <v>138</v>
      </c>
      <c r="CZ31">
        <v>313</v>
      </c>
      <c r="DA31" t="s">
        <v>801</v>
      </c>
      <c r="DB31">
        <v>3</v>
      </c>
      <c r="DC31" t="s">
        <v>761</v>
      </c>
      <c r="DD31" t="s">
        <v>798</v>
      </c>
      <c r="DG31" t="s">
        <v>762</v>
      </c>
      <c r="DH31">
        <v>84.73</v>
      </c>
      <c r="DI31">
        <v>13.98</v>
      </c>
      <c r="DM31">
        <v>181</v>
      </c>
      <c r="DN31" t="s">
        <v>763</v>
      </c>
      <c r="DO31">
        <v>43410.567129629628</v>
      </c>
      <c r="DS31">
        <v>43447.603472222225</v>
      </c>
      <c r="DT31" t="s">
        <v>764</v>
      </c>
      <c r="DU31" t="s">
        <v>765</v>
      </c>
      <c r="DV31" t="s">
        <v>766</v>
      </c>
      <c r="DW31" t="s">
        <v>799</v>
      </c>
      <c r="DX31" t="s">
        <v>768</v>
      </c>
      <c r="DY31" t="s">
        <v>769</v>
      </c>
      <c r="DZ31">
        <v>4781</v>
      </c>
      <c r="EA31" t="s">
        <v>1080</v>
      </c>
      <c r="EB31">
        <v>3</v>
      </c>
      <c r="EC31" t="s">
        <v>92</v>
      </c>
      <c r="ED31" t="s">
        <v>998</v>
      </c>
      <c r="EG31" t="s">
        <v>872</v>
      </c>
      <c r="EH31">
        <v>80.290000000000006</v>
      </c>
      <c r="EI31">
        <v>61.01</v>
      </c>
      <c r="EM31" t="s">
        <v>873</v>
      </c>
      <c r="EN31" t="s">
        <v>874</v>
      </c>
      <c r="EO31">
        <v>43291.501388888886</v>
      </c>
      <c r="ES31">
        <v>43426.605555555558</v>
      </c>
      <c r="ET31" t="s">
        <v>93</v>
      </c>
      <c r="EU31" t="s">
        <v>875</v>
      </c>
      <c r="EV31" t="s">
        <v>876</v>
      </c>
      <c r="EW31" t="s">
        <v>877</v>
      </c>
      <c r="EX31" t="s">
        <v>878</v>
      </c>
      <c r="EY31" t="s">
        <v>922</v>
      </c>
      <c r="EZ31">
        <v>957</v>
      </c>
      <c r="FA31">
        <v>0</v>
      </c>
      <c r="FB31">
        <v>1</v>
      </c>
      <c r="FC31" t="s">
        <v>92</v>
      </c>
      <c r="FD31" t="s">
        <v>130</v>
      </c>
      <c r="FG31" t="s">
        <v>131</v>
      </c>
      <c r="FH31">
        <v>86.44</v>
      </c>
      <c r="FI31">
        <v>20.079999999999998</v>
      </c>
      <c r="FM31" t="s">
        <v>132</v>
      </c>
      <c r="FN31" t="s">
        <v>133</v>
      </c>
      <c r="FO31">
        <v>43299.665972222225</v>
      </c>
      <c r="FS31">
        <v>43444.667951388888</v>
      </c>
      <c r="FT31" t="s">
        <v>93</v>
      </c>
      <c r="FU31" t="s">
        <v>134</v>
      </c>
      <c r="FV31" t="s">
        <v>135</v>
      </c>
      <c r="FW31" t="s">
        <v>136</v>
      </c>
      <c r="FX31" t="s">
        <v>155</v>
      </c>
      <c r="FY31" t="s">
        <v>138</v>
      </c>
      <c r="FZ31" t="s">
        <v>156</v>
      </c>
      <c r="GA31" t="s">
        <v>157</v>
      </c>
      <c r="GB31" t="s">
        <v>141</v>
      </c>
      <c r="GC31" t="s">
        <v>142</v>
      </c>
      <c r="GJ31" t="s">
        <v>233</v>
      </c>
      <c r="GK31" t="s">
        <v>162</v>
      </c>
      <c r="GL31" t="s">
        <v>163</v>
      </c>
      <c r="GM31" t="s">
        <v>148</v>
      </c>
      <c r="GN31" t="s">
        <v>164</v>
      </c>
      <c r="GO31" t="s">
        <v>150</v>
      </c>
      <c r="GP31" t="s">
        <v>151</v>
      </c>
      <c r="GQ31" t="s">
        <v>152</v>
      </c>
    </row>
    <row r="32" spans="3:205" x14ac:dyDescent="0.25">
      <c r="C32" s="16"/>
      <c r="D32" s="1"/>
      <c r="E32" s="1"/>
      <c r="AZ32">
        <v>212</v>
      </c>
      <c r="BA32">
        <v>46911</v>
      </c>
      <c r="BB32">
        <v>1</v>
      </c>
      <c r="BC32" t="s">
        <v>92</v>
      </c>
      <c r="BD32" t="s">
        <v>99</v>
      </c>
      <c r="BG32" t="s">
        <v>77</v>
      </c>
      <c r="BH32">
        <v>70.05</v>
      </c>
      <c r="BI32">
        <v>51.71</v>
      </c>
      <c r="BM32" t="s">
        <v>78</v>
      </c>
      <c r="BN32" t="s">
        <v>38</v>
      </c>
      <c r="BO32">
        <v>43311.638888888891</v>
      </c>
      <c r="BP32">
        <v>43370.381249999999</v>
      </c>
      <c r="BQ32">
        <v>43370.381249999999</v>
      </c>
      <c r="BS32">
        <v>43370.381249999999</v>
      </c>
      <c r="BT32" t="s">
        <v>93</v>
      </c>
      <c r="BU32" t="s">
        <v>94</v>
      </c>
      <c r="BV32" t="s">
        <v>95</v>
      </c>
      <c r="BW32" t="s">
        <v>96</v>
      </c>
      <c r="BX32" t="s">
        <v>97</v>
      </c>
      <c r="BY32" t="s">
        <v>98</v>
      </c>
      <c r="BZ32">
        <v>1092</v>
      </c>
      <c r="CA32">
        <v>0</v>
      </c>
      <c r="CB32">
        <v>1</v>
      </c>
      <c r="CC32" t="s">
        <v>92</v>
      </c>
      <c r="CD32" t="s">
        <v>130</v>
      </c>
      <c r="CG32" t="s">
        <v>206</v>
      </c>
      <c r="CH32">
        <v>51.62</v>
      </c>
      <c r="CI32">
        <v>44.44</v>
      </c>
      <c r="CM32" t="s">
        <v>132</v>
      </c>
      <c r="CN32" t="s">
        <v>207</v>
      </c>
      <c r="CO32">
        <v>43299.686111111114</v>
      </c>
      <c r="CS32">
        <v>43444.667974537035</v>
      </c>
      <c r="CT32" t="s">
        <v>93</v>
      </c>
      <c r="CU32" t="s">
        <v>134</v>
      </c>
      <c r="CV32" t="s">
        <v>135</v>
      </c>
      <c r="CW32" t="s">
        <v>136</v>
      </c>
      <c r="CX32" t="s">
        <v>191</v>
      </c>
      <c r="CY32" t="s">
        <v>168</v>
      </c>
      <c r="CZ32">
        <v>295</v>
      </c>
      <c r="DA32" t="s">
        <v>802</v>
      </c>
      <c r="DB32">
        <v>3</v>
      </c>
      <c r="DC32" t="s">
        <v>761</v>
      </c>
      <c r="DD32" t="s">
        <v>798</v>
      </c>
      <c r="DG32" t="s">
        <v>762</v>
      </c>
      <c r="DH32">
        <v>72.64</v>
      </c>
      <c r="DI32">
        <v>3.79</v>
      </c>
      <c r="DM32">
        <v>181</v>
      </c>
      <c r="DN32" t="s">
        <v>763</v>
      </c>
      <c r="DO32">
        <v>43410.567048611112</v>
      </c>
      <c r="DS32">
        <v>43447.589236111111</v>
      </c>
      <c r="DT32" t="s">
        <v>764</v>
      </c>
      <c r="DU32" t="s">
        <v>765</v>
      </c>
      <c r="DV32" t="s">
        <v>766</v>
      </c>
      <c r="DW32" t="s">
        <v>799</v>
      </c>
      <c r="DX32" t="s">
        <v>768</v>
      </c>
      <c r="DY32" t="s">
        <v>769</v>
      </c>
      <c r="DZ32">
        <v>4816</v>
      </c>
      <c r="EA32" t="s">
        <v>1087</v>
      </c>
      <c r="EB32">
        <v>3</v>
      </c>
      <c r="EC32" t="s">
        <v>92</v>
      </c>
      <c r="ED32" t="s">
        <v>998</v>
      </c>
      <c r="EG32" t="s">
        <v>872</v>
      </c>
      <c r="EH32">
        <v>46.11</v>
      </c>
      <c r="EI32">
        <v>61.49</v>
      </c>
      <c r="EM32" t="s">
        <v>873</v>
      </c>
      <c r="EN32" t="s">
        <v>874</v>
      </c>
      <c r="EO32">
        <v>43291.501388888886</v>
      </c>
      <c r="ES32">
        <v>43410.70416666667</v>
      </c>
      <c r="ET32" t="s">
        <v>93</v>
      </c>
      <c r="EU32" t="s">
        <v>875</v>
      </c>
      <c r="EV32" t="s">
        <v>876</v>
      </c>
      <c r="EW32" t="s">
        <v>877</v>
      </c>
      <c r="EX32" t="s">
        <v>878</v>
      </c>
      <c r="EY32" t="s">
        <v>879</v>
      </c>
      <c r="EZ32">
        <v>1092</v>
      </c>
      <c r="FA32">
        <v>0</v>
      </c>
      <c r="FB32">
        <v>1</v>
      </c>
      <c r="FC32" t="s">
        <v>92</v>
      </c>
      <c r="FD32" t="s">
        <v>130</v>
      </c>
      <c r="FG32" t="s">
        <v>206</v>
      </c>
      <c r="FH32">
        <v>51.62</v>
      </c>
      <c r="FI32">
        <v>44.44</v>
      </c>
      <c r="FM32" t="s">
        <v>132</v>
      </c>
      <c r="FN32" t="s">
        <v>207</v>
      </c>
      <c r="FO32">
        <v>43299.686111111114</v>
      </c>
      <c r="FS32">
        <v>43444.667974537035</v>
      </c>
      <c r="FT32" t="s">
        <v>93</v>
      </c>
      <c r="FU32" t="s">
        <v>134</v>
      </c>
      <c r="FV32" t="s">
        <v>135</v>
      </c>
      <c r="FW32" t="s">
        <v>136</v>
      </c>
      <c r="FX32" t="s">
        <v>191</v>
      </c>
      <c r="FY32" t="s">
        <v>168</v>
      </c>
      <c r="FZ32" t="s">
        <v>169</v>
      </c>
      <c r="GA32" t="s">
        <v>170</v>
      </c>
      <c r="GB32" t="s">
        <v>141</v>
      </c>
      <c r="GC32" t="s">
        <v>142</v>
      </c>
      <c r="GJ32" t="s">
        <v>234</v>
      </c>
      <c r="GK32" t="s">
        <v>235</v>
      </c>
      <c r="GL32" t="s">
        <v>236</v>
      </c>
      <c r="GM32" t="s">
        <v>173</v>
      </c>
      <c r="GN32" t="s">
        <v>160</v>
      </c>
      <c r="GO32" t="s">
        <v>148</v>
      </c>
      <c r="GP32" t="s">
        <v>164</v>
      </c>
      <c r="GQ32" t="s">
        <v>196</v>
      </c>
      <c r="GR32" t="s">
        <v>237</v>
      </c>
      <c r="GS32" t="s">
        <v>150</v>
      </c>
      <c r="GT32" t="s">
        <v>151</v>
      </c>
      <c r="GU32" t="s">
        <v>152</v>
      </c>
      <c r="GV32" t="s">
        <v>238</v>
      </c>
    </row>
    <row r="33" spans="3:207" x14ac:dyDescent="0.25">
      <c r="C33" s="16"/>
      <c r="D33" s="1"/>
      <c r="E33" s="1"/>
      <c r="AZ33">
        <v>221</v>
      </c>
      <c r="BA33">
        <v>46902</v>
      </c>
      <c r="BB33">
        <v>1</v>
      </c>
      <c r="BC33" t="s">
        <v>92</v>
      </c>
      <c r="BD33" t="s">
        <v>99</v>
      </c>
      <c r="BG33" t="s">
        <v>77</v>
      </c>
      <c r="BH33">
        <v>90.8</v>
      </c>
      <c r="BI33">
        <v>51</v>
      </c>
      <c r="BM33" t="s">
        <v>78</v>
      </c>
      <c r="BN33" t="s">
        <v>38</v>
      </c>
      <c r="BO33">
        <v>43311.638888888891</v>
      </c>
      <c r="BP33">
        <v>43370.386805555558</v>
      </c>
      <c r="BQ33">
        <v>43370.386805555558</v>
      </c>
      <c r="BS33">
        <v>43370.386805555558</v>
      </c>
      <c r="BT33" t="s">
        <v>93</v>
      </c>
      <c r="BU33" t="s">
        <v>94</v>
      </c>
      <c r="BV33" t="s">
        <v>95</v>
      </c>
      <c r="BW33" t="s">
        <v>96</v>
      </c>
      <c r="BX33" t="s">
        <v>97</v>
      </c>
      <c r="BY33" t="s">
        <v>98</v>
      </c>
      <c r="BZ33">
        <v>1035</v>
      </c>
      <c r="CA33" t="s">
        <v>239</v>
      </c>
      <c r="CB33">
        <v>1</v>
      </c>
      <c r="CC33" t="s">
        <v>92</v>
      </c>
      <c r="CD33" t="s">
        <v>130</v>
      </c>
      <c r="CG33" t="s">
        <v>206</v>
      </c>
      <c r="CH33">
        <v>74.25</v>
      </c>
      <c r="CI33">
        <v>82.14</v>
      </c>
      <c r="CM33" t="s">
        <v>132</v>
      </c>
      <c r="CN33" t="s">
        <v>207</v>
      </c>
      <c r="CO33">
        <v>43299.685752314814</v>
      </c>
      <c r="CS33">
        <v>43444.667974537035</v>
      </c>
      <c r="CT33" t="s">
        <v>93</v>
      </c>
      <c r="CU33" t="s">
        <v>134</v>
      </c>
      <c r="CV33" t="s">
        <v>135</v>
      </c>
      <c r="CW33" t="s">
        <v>136</v>
      </c>
      <c r="CX33" t="s">
        <v>191</v>
      </c>
      <c r="CY33" t="s">
        <v>138</v>
      </c>
      <c r="CZ33">
        <v>312</v>
      </c>
      <c r="DA33" t="s">
        <v>803</v>
      </c>
      <c r="DB33">
        <v>3</v>
      </c>
      <c r="DC33" t="s">
        <v>761</v>
      </c>
      <c r="DD33" t="s">
        <v>798</v>
      </c>
      <c r="DG33" t="s">
        <v>762</v>
      </c>
      <c r="DH33">
        <v>89.3</v>
      </c>
      <c r="DI33">
        <v>12.27</v>
      </c>
      <c r="DM33">
        <v>181</v>
      </c>
      <c r="DN33" t="s">
        <v>763</v>
      </c>
      <c r="DO33">
        <v>43410.567129629628</v>
      </c>
      <c r="DS33">
        <v>43453.435567129629</v>
      </c>
      <c r="DT33" t="s">
        <v>764</v>
      </c>
      <c r="DU33" t="s">
        <v>765</v>
      </c>
      <c r="DV33" t="s">
        <v>804</v>
      </c>
      <c r="DW33" t="s">
        <v>799</v>
      </c>
      <c r="DX33" t="s">
        <v>768</v>
      </c>
      <c r="DY33" t="s">
        <v>769</v>
      </c>
      <c r="DZ33">
        <v>4780</v>
      </c>
      <c r="EA33" t="s">
        <v>1093</v>
      </c>
      <c r="EB33">
        <v>3</v>
      </c>
      <c r="EC33" t="s">
        <v>92</v>
      </c>
      <c r="ED33" t="s">
        <v>998</v>
      </c>
      <c r="EG33" t="s">
        <v>872</v>
      </c>
      <c r="EH33">
        <v>78.91</v>
      </c>
      <c r="EI33">
        <v>61.49</v>
      </c>
      <c r="EM33" t="s">
        <v>873</v>
      </c>
      <c r="EN33" t="s">
        <v>874</v>
      </c>
      <c r="EO33">
        <v>43291.501388888886</v>
      </c>
      <c r="ES33">
        <v>43426.605555555558</v>
      </c>
      <c r="ET33" t="s">
        <v>93</v>
      </c>
      <c r="EU33" t="s">
        <v>875</v>
      </c>
      <c r="EV33" t="s">
        <v>876</v>
      </c>
      <c r="EW33" t="s">
        <v>877</v>
      </c>
      <c r="EX33" t="s">
        <v>878</v>
      </c>
      <c r="EY33" t="s">
        <v>922</v>
      </c>
      <c r="EZ33">
        <v>1035</v>
      </c>
      <c r="FA33" t="s">
        <v>239</v>
      </c>
      <c r="FB33">
        <v>1</v>
      </c>
      <c r="FC33" t="s">
        <v>92</v>
      </c>
      <c r="FD33" t="s">
        <v>130</v>
      </c>
      <c r="FG33" t="s">
        <v>206</v>
      </c>
      <c r="FH33">
        <v>74.25</v>
      </c>
      <c r="FI33">
        <v>82.14</v>
      </c>
      <c r="FM33" t="s">
        <v>132</v>
      </c>
      <c r="FN33" t="s">
        <v>207</v>
      </c>
      <c r="FO33">
        <v>43299.685752314814</v>
      </c>
      <c r="FS33">
        <v>43444.667974537035</v>
      </c>
      <c r="FT33" t="s">
        <v>93</v>
      </c>
      <c r="FU33" t="s">
        <v>134</v>
      </c>
      <c r="FV33" t="s">
        <v>135</v>
      </c>
      <c r="FW33" t="s">
        <v>136</v>
      </c>
      <c r="FX33" t="s">
        <v>191</v>
      </c>
      <c r="FY33" t="s">
        <v>138</v>
      </c>
      <c r="FZ33" t="s">
        <v>169</v>
      </c>
      <c r="GA33" t="s">
        <v>170</v>
      </c>
      <c r="GB33" t="s">
        <v>141</v>
      </c>
      <c r="GC33" t="s">
        <v>142</v>
      </c>
      <c r="GJ33" t="s">
        <v>240</v>
      </c>
      <c r="GK33" t="s">
        <v>173</v>
      </c>
      <c r="GL33" t="s">
        <v>241</v>
      </c>
      <c r="GM33" t="s">
        <v>242</v>
      </c>
      <c r="GN33" t="s">
        <v>160</v>
      </c>
      <c r="GO33" t="s">
        <v>148</v>
      </c>
      <c r="GP33" t="s">
        <v>201</v>
      </c>
      <c r="GQ33" t="s">
        <v>211</v>
      </c>
      <c r="GR33" t="s">
        <v>237</v>
      </c>
      <c r="GS33" t="s">
        <v>150</v>
      </c>
      <c r="GT33" t="s">
        <v>151</v>
      </c>
      <c r="GU33" t="s">
        <v>152</v>
      </c>
    </row>
    <row r="34" spans="3:207" x14ac:dyDescent="0.25">
      <c r="C34" s="16"/>
      <c r="D34" s="1"/>
      <c r="E34" s="1"/>
      <c r="AZ34">
        <v>378</v>
      </c>
      <c r="BA34">
        <v>5</v>
      </c>
      <c r="BB34">
        <v>1</v>
      </c>
      <c r="BC34" t="s">
        <v>101</v>
      </c>
      <c r="BD34" t="s">
        <v>99</v>
      </c>
      <c r="BE34">
        <v>43343</v>
      </c>
      <c r="BF34">
        <v>43371</v>
      </c>
      <c r="BG34" t="s">
        <v>77</v>
      </c>
      <c r="BH34">
        <v>47.56</v>
      </c>
      <c r="BI34">
        <v>71.05</v>
      </c>
      <c r="BM34" t="s">
        <v>78</v>
      </c>
      <c r="BN34" t="s">
        <v>38</v>
      </c>
      <c r="BO34">
        <v>43311.640277777777</v>
      </c>
      <c r="BP34">
        <v>43368.453472222223</v>
      </c>
      <c r="BQ34">
        <v>43368.453472222223</v>
      </c>
      <c r="BS34">
        <v>43368.453472222223</v>
      </c>
      <c r="BT34" t="s">
        <v>86</v>
      </c>
      <c r="BU34" t="s">
        <v>102</v>
      </c>
      <c r="BV34" t="s">
        <v>103</v>
      </c>
      <c r="BW34" t="s">
        <v>104</v>
      </c>
      <c r="BX34" t="s">
        <v>105</v>
      </c>
      <c r="BY34" t="s">
        <v>106</v>
      </c>
      <c r="BZ34">
        <v>919</v>
      </c>
      <c r="CA34" t="s">
        <v>243</v>
      </c>
      <c r="CB34">
        <v>1</v>
      </c>
      <c r="CC34" t="s">
        <v>92</v>
      </c>
      <c r="CD34" t="s">
        <v>130</v>
      </c>
      <c r="CG34" t="s">
        <v>131</v>
      </c>
      <c r="CH34">
        <v>84.9</v>
      </c>
      <c r="CI34">
        <v>19.12</v>
      </c>
      <c r="CM34" t="s">
        <v>132</v>
      </c>
      <c r="CN34" t="s">
        <v>133</v>
      </c>
      <c r="CO34">
        <v>43299.665752314817</v>
      </c>
      <c r="CS34">
        <v>43444.667939814812</v>
      </c>
      <c r="CT34" t="s">
        <v>93</v>
      </c>
      <c r="CU34" t="s">
        <v>134</v>
      </c>
      <c r="CV34" t="s">
        <v>135</v>
      </c>
      <c r="CW34" t="s">
        <v>136</v>
      </c>
      <c r="CX34" t="s">
        <v>155</v>
      </c>
      <c r="CY34" t="s">
        <v>138</v>
      </c>
      <c r="CZ34">
        <v>348</v>
      </c>
      <c r="DA34" t="s">
        <v>805</v>
      </c>
      <c r="DB34">
        <v>2</v>
      </c>
      <c r="DC34" t="s">
        <v>806</v>
      </c>
      <c r="DD34" t="s">
        <v>130</v>
      </c>
      <c r="DG34" t="s">
        <v>762</v>
      </c>
      <c r="DH34">
        <v>2.65</v>
      </c>
      <c r="DI34">
        <v>92.89</v>
      </c>
      <c r="DM34">
        <v>181</v>
      </c>
      <c r="DN34" t="s">
        <v>763</v>
      </c>
      <c r="DO34">
        <v>43410.567314814813</v>
      </c>
      <c r="DS34">
        <v>43413.484918981485</v>
      </c>
      <c r="DT34" t="s">
        <v>764</v>
      </c>
      <c r="DU34" t="s">
        <v>765</v>
      </c>
      <c r="DV34" t="s">
        <v>766</v>
      </c>
      <c r="DW34" t="s">
        <v>767</v>
      </c>
      <c r="DX34" t="s">
        <v>768</v>
      </c>
      <c r="DY34" t="s">
        <v>769</v>
      </c>
      <c r="DZ34">
        <v>4743</v>
      </c>
      <c r="EA34" t="s">
        <v>1099</v>
      </c>
      <c r="EB34">
        <v>3</v>
      </c>
      <c r="EC34" t="s">
        <v>92</v>
      </c>
      <c r="ED34" t="s">
        <v>998</v>
      </c>
      <c r="EG34" t="s">
        <v>872</v>
      </c>
      <c r="EH34">
        <v>46.99</v>
      </c>
      <c r="EI34">
        <v>78.75</v>
      </c>
      <c r="EM34" t="s">
        <v>873</v>
      </c>
      <c r="EN34" t="s">
        <v>874</v>
      </c>
      <c r="EO34">
        <v>43291.501388888886</v>
      </c>
      <c r="ES34">
        <v>43410.699305555558</v>
      </c>
      <c r="ET34" t="s">
        <v>93</v>
      </c>
      <c r="EU34" t="s">
        <v>875</v>
      </c>
      <c r="EV34" t="s">
        <v>876</v>
      </c>
      <c r="EW34" t="s">
        <v>877</v>
      </c>
      <c r="EX34" t="s">
        <v>878</v>
      </c>
      <c r="EY34" t="s">
        <v>879</v>
      </c>
      <c r="EZ34">
        <v>919</v>
      </c>
      <c r="FA34" t="s">
        <v>243</v>
      </c>
      <c r="FB34">
        <v>1</v>
      </c>
      <c r="FC34" t="s">
        <v>92</v>
      </c>
      <c r="FD34" t="s">
        <v>130</v>
      </c>
      <c r="FG34" t="s">
        <v>131</v>
      </c>
      <c r="FH34">
        <v>84.9</v>
      </c>
      <c r="FI34">
        <v>19.12</v>
      </c>
      <c r="FM34" t="s">
        <v>132</v>
      </c>
      <c r="FN34" t="s">
        <v>133</v>
      </c>
      <c r="FO34">
        <v>43299.665752314817</v>
      </c>
      <c r="FS34">
        <v>43444.667939814812</v>
      </c>
      <c r="FT34" t="s">
        <v>93</v>
      </c>
      <c r="FU34" t="s">
        <v>134</v>
      </c>
      <c r="FV34" t="s">
        <v>135</v>
      </c>
      <c r="FW34" t="s">
        <v>136</v>
      </c>
      <c r="FX34" t="s">
        <v>155</v>
      </c>
      <c r="FY34" t="s">
        <v>138</v>
      </c>
      <c r="FZ34" t="s">
        <v>156</v>
      </c>
      <c r="GA34" t="s">
        <v>157</v>
      </c>
      <c r="GB34" t="s">
        <v>141</v>
      </c>
      <c r="GC34" t="s">
        <v>142</v>
      </c>
      <c r="GJ34" t="s">
        <v>244</v>
      </c>
      <c r="GK34" t="s">
        <v>162</v>
      </c>
      <c r="GL34" t="s">
        <v>163</v>
      </c>
      <c r="GM34" t="s">
        <v>148</v>
      </c>
      <c r="GN34" t="s">
        <v>149</v>
      </c>
      <c r="GO34" t="s">
        <v>150</v>
      </c>
      <c r="GP34" t="s">
        <v>151</v>
      </c>
      <c r="GQ34" t="s">
        <v>152</v>
      </c>
    </row>
    <row r="35" spans="3:207" x14ac:dyDescent="0.25">
      <c r="C35" s="16"/>
      <c r="D35" s="1"/>
      <c r="E35" s="1"/>
      <c r="AZ35">
        <v>371</v>
      </c>
      <c r="BA35">
        <v>46</v>
      </c>
      <c r="BB35">
        <v>3</v>
      </c>
      <c r="BC35" t="s">
        <v>107</v>
      </c>
      <c r="BD35" t="s">
        <v>76</v>
      </c>
      <c r="BG35" t="s">
        <v>77</v>
      </c>
      <c r="BH35">
        <v>70.349999999999994</v>
      </c>
      <c r="BI35">
        <v>64.099999999999994</v>
      </c>
      <c r="BM35" t="s">
        <v>78</v>
      </c>
      <c r="BN35" t="s">
        <v>38</v>
      </c>
      <c r="BO35">
        <v>43311.640277777777</v>
      </c>
      <c r="BS35">
        <v>43354.370138888888</v>
      </c>
      <c r="BT35" t="s">
        <v>86</v>
      </c>
      <c r="BU35" t="s">
        <v>102</v>
      </c>
      <c r="BV35" t="s">
        <v>103</v>
      </c>
      <c r="BW35" t="s">
        <v>104</v>
      </c>
      <c r="BX35" t="s">
        <v>105</v>
      </c>
      <c r="BY35" t="s">
        <v>106</v>
      </c>
      <c r="BZ35">
        <v>976</v>
      </c>
      <c r="CA35">
        <v>0</v>
      </c>
      <c r="CB35">
        <v>1</v>
      </c>
      <c r="CC35" t="s">
        <v>92</v>
      </c>
      <c r="CD35" t="s">
        <v>130</v>
      </c>
      <c r="CG35" t="s">
        <v>131</v>
      </c>
      <c r="CH35">
        <v>83.9</v>
      </c>
      <c r="CI35">
        <v>32.83</v>
      </c>
      <c r="CM35" t="s">
        <v>132</v>
      </c>
      <c r="CN35" t="s">
        <v>133</v>
      </c>
      <c r="CO35">
        <v>43299.666076388887</v>
      </c>
      <c r="CS35">
        <v>43444.667951388888</v>
      </c>
      <c r="CT35" t="s">
        <v>93</v>
      </c>
      <c r="CU35" t="s">
        <v>134</v>
      </c>
      <c r="CV35" t="s">
        <v>135</v>
      </c>
      <c r="CW35" t="s">
        <v>136</v>
      </c>
      <c r="CX35" t="s">
        <v>155</v>
      </c>
      <c r="CY35" t="s">
        <v>138</v>
      </c>
      <c r="CZ35">
        <v>319</v>
      </c>
      <c r="DA35" t="s">
        <v>807</v>
      </c>
      <c r="DB35">
        <v>3</v>
      </c>
      <c r="DC35" t="s">
        <v>806</v>
      </c>
      <c r="DD35" t="s">
        <v>130</v>
      </c>
      <c r="DG35" t="s">
        <v>762</v>
      </c>
      <c r="DH35">
        <v>17.02</v>
      </c>
      <c r="DI35">
        <v>81.66</v>
      </c>
      <c r="DM35">
        <v>181</v>
      </c>
      <c r="DN35" t="s">
        <v>763</v>
      </c>
      <c r="DO35">
        <v>43410.567164351851</v>
      </c>
      <c r="DS35">
        <v>43417.625636574077</v>
      </c>
      <c r="DT35" t="s">
        <v>764</v>
      </c>
      <c r="DU35" t="s">
        <v>765</v>
      </c>
      <c r="DV35" t="s">
        <v>766</v>
      </c>
      <c r="DW35" t="s">
        <v>767</v>
      </c>
      <c r="DX35" t="s">
        <v>768</v>
      </c>
      <c r="DY35" t="s">
        <v>769</v>
      </c>
      <c r="DZ35">
        <v>4730</v>
      </c>
      <c r="EA35" t="s">
        <v>1105</v>
      </c>
      <c r="EB35">
        <v>3</v>
      </c>
      <c r="EC35" t="s">
        <v>92</v>
      </c>
      <c r="ED35" t="s">
        <v>998</v>
      </c>
      <c r="EG35" t="s">
        <v>872</v>
      </c>
      <c r="EH35">
        <v>23.66</v>
      </c>
      <c r="EI35">
        <v>29.05</v>
      </c>
      <c r="EM35" t="s">
        <v>873</v>
      </c>
      <c r="EN35" t="s">
        <v>874</v>
      </c>
      <c r="EO35">
        <v>43291.500694444447</v>
      </c>
      <c r="ES35">
        <v>43427.388888888891</v>
      </c>
      <c r="ET35" t="s">
        <v>93</v>
      </c>
      <c r="EU35" t="s">
        <v>875</v>
      </c>
      <c r="EV35" t="s">
        <v>876</v>
      </c>
      <c r="EW35" t="s">
        <v>877</v>
      </c>
      <c r="EX35" t="s">
        <v>1060</v>
      </c>
      <c r="EY35" t="s">
        <v>938</v>
      </c>
      <c r="EZ35">
        <v>976</v>
      </c>
      <c r="FA35">
        <v>0</v>
      </c>
      <c r="FB35">
        <v>1</v>
      </c>
      <c r="FC35" t="s">
        <v>92</v>
      </c>
      <c r="FD35" t="s">
        <v>130</v>
      </c>
      <c r="FG35" t="s">
        <v>131</v>
      </c>
      <c r="FH35">
        <v>83.9</v>
      </c>
      <c r="FI35">
        <v>32.83</v>
      </c>
      <c r="FM35" t="s">
        <v>132</v>
      </c>
      <c r="FN35" t="s">
        <v>133</v>
      </c>
      <c r="FO35">
        <v>43299.666076388887</v>
      </c>
      <c r="FS35">
        <v>43444.667951388888</v>
      </c>
      <c r="FT35" t="s">
        <v>93</v>
      </c>
      <c r="FU35" t="s">
        <v>134</v>
      </c>
      <c r="FV35" t="s">
        <v>135</v>
      </c>
      <c r="FW35" t="s">
        <v>136</v>
      </c>
      <c r="FX35" t="s">
        <v>155</v>
      </c>
      <c r="FY35" t="s">
        <v>138</v>
      </c>
      <c r="FZ35" t="s">
        <v>156</v>
      </c>
      <c r="GA35" t="s">
        <v>157</v>
      </c>
      <c r="GB35" t="s">
        <v>141</v>
      </c>
      <c r="GC35" t="s">
        <v>142</v>
      </c>
      <c r="GJ35" t="s">
        <v>245</v>
      </c>
      <c r="GK35" t="s">
        <v>162</v>
      </c>
      <c r="GL35" t="s">
        <v>163</v>
      </c>
      <c r="GM35" t="s">
        <v>148</v>
      </c>
      <c r="GN35" t="s">
        <v>164</v>
      </c>
      <c r="GO35" t="s">
        <v>150</v>
      </c>
      <c r="GP35" t="s">
        <v>151</v>
      </c>
      <c r="GQ35" t="s">
        <v>152</v>
      </c>
    </row>
    <row r="36" spans="3:207" x14ac:dyDescent="0.25">
      <c r="AZ36">
        <v>251</v>
      </c>
      <c r="BA36">
        <v>1295</v>
      </c>
      <c r="BB36">
        <v>3</v>
      </c>
      <c r="BC36" t="s">
        <v>107</v>
      </c>
      <c r="BD36" t="s">
        <v>76</v>
      </c>
      <c r="BG36" t="s">
        <v>77</v>
      </c>
      <c r="BH36">
        <v>65.3</v>
      </c>
      <c r="BI36">
        <v>63.14</v>
      </c>
      <c r="BM36" t="s">
        <v>78</v>
      </c>
      <c r="BN36" t="s">
        <v>38</v>
      </c>
      <c r="BO36">
        <v>43311.63958333333</v>
      </c>
      <c r="BS36">
        <v>43445.693749999999</v>
      </c>
      <c r="BT36" t="s">
        <v>86</v>
      </c>
      <c r="BU36" t="s">
        <v>102</v>
      </c>
      <c r="BV36" t="s">
        <v>103</v>
      </c>
      <c r="BW36" t="s">
        <v>104</v>
      </c>
      <c r="BX36" t="s">
        <v>105</v>
      </c>
      <c r="BY36" t="s">
        <v>106</v>
      </c>
      <c r="BZ36">
        <v>970</v>
      </c>
      <c r="CA36">
        <v>0</v>
      </c>
      <c r="CB36">
        <v>1</v>
      </c>
      <c r="CC36" t="s">
        <v>92</v>
      </c>
      <c r="CD36" t="s">
        <v>130</v>
      </c>
      <c r="CG36" t="s">
        <v>131</v>
      </c>
      <c r="CH36">
        <v>82.57</v>
      </c>
      <c r="CI36">
        <v>16.059999999999999</v>
      </c>
      <c r="CM36" t="s">
        <v>132</v>
      </c>
      <c r="CN36" t="s">
        <v>133</v>
      </c>
      <c r="CO36">
        <v>43299.666041666664</v>
      </c>
      <c r="CS36">
        <v>43444.667951388888</v>
      </c>
      <c r="CT36" t="s">
        <v>93</v>
      </c>
      <c r="CU36" t="s">
        <v>134</v>
      </c>
      <c r="CV36" t="s">
        <v>135</v>
      </c>
      <c r="CW36" t="s">
        <v>136</v>
      </c>
      <c r="CX36" t="s">
        <v>155</v>
      </c>
      <c r="CY36" t="s">
        <v>138</v>
      </c>
      <c r="CZ36">
        <v>344</v>
      </c>
      <c r="DA36" t="s">
        <v>808</v>
      </c>
      <c r="DB36">
        <v>3</v>
      </c>
      <c r="DC36" t="s">
        <v>806</v>
      </c>
      <c r="DD36" t="s">
        <v>130</v>
      </c>
      <c r="DG36" t="s">
        <v>762</v>
      </c>
      <c r="DH36">
        <v>17.02</v>
      </c>
      <c r="DI36">
        <v>87.77</v>
      </c>
      <c r="DM36">
        <v>181</v>
      </c>
      <c r="DN36" t="s">
        <v>763</v>
      </c>
      <c r="DO36">
        <v>43410.567291666666</v>
      </c>
      <c r="DS36">
        <v>43417.601585648146</v>
      </c>
      <c r="DT36" t="s">
        <v>764</v>
      </c>
      <c r="DU36" t="s">
        <v>765</v>
      </c>
      <c r="DV36" t="s">
        <v>766</v>
      </c>
      <c r="DW36" t="s">
        <v>767</v>
      </c>
      <c r="DX36" t="s">
        <v>809</v>
      </c>
      <c r="DY36" t="s">
        <v>769</v>
      </c>
      <c r="DZ36">
        <v>4783</v>
      </c>
      <c r="EA36" t="s">
        <v>1112</v>
      </c>
      <c r="EB36">
        <v>3</v>
      </c>
      <c r="EC36" t="s">
        <v>92</v>
      </c>
      <c r="ED36" t="s">
        <v>998</v>
      </c>
      <c r="EG36" t="s">
        <v>872</v>
      </c>
      <c r="EH36">
        <v>83.12</v>
      </c>
      <c r="EI36">
        <v>59.7</v>
      </c>
      <c r="EM36" t="s">
        <v>873</v>
      </c>
      <c r="EN36" t="s">
        <v>874</v>
      </c>
      <c r="EO36">
        <v>43291.501388888886</v>
      </c>
      <c r="ES36">
        <v>43426.605555555558</v>
      </c>
      <c r="ET36" t="s">
        <v>93</v>
      </c>
      <c r="EU36" t="s">
        <v>875</v>
      </c>
      <c r="EV36" t="s">
        <v>876</v>
      </c>
      <c r="EW36" t="s">
        <v>877</v>
      </c>
      <c r="EX36" t="s">
        <v>878</v>
      </c>
      <c r="EY36" t="s">
        <v>922</v>
      </c>
      <c r="EZ36">
        <v>970</v>
      </c>
      <c r="FA36">
        <v>0</v>
      </c>
      <c r="FB36">
        <v>1</v>
      </c>
      <c r="FC36" t="s">
        <v>92</v>
      </c>
      <c r="FD36" t="s">
        <v>130</v>
      </c>
      <c r="FG36" t="s">
        <v>131</v>
      </c>
      <c r="FH36">
        <v>82.57</v>
      </c>
      <c r="FI36">
        <v>16.059999999999999</v>
      </c>
      <c r="FM36" t="s">
        <v>132</v>
      </c>
      <c r="FN36" t="s">
        <v>133</v>
      </c>
      <c r="FO36">
        <v>43299.666041666664</v>
      </c>
      <c r="FS36">
        <v>43444.667951388888</v>
      </c>
      <c r="FT36" t="s">
        <v>93</v>
      </c>
      <c r="FU36" t="s">
        <v>134</v>
      </c>
      <c r="FV36" t="s">
        <v>135</v>
      </c>
      <c r="FW36" t="s">
        <v>136</v>
      </c>
      <c r="FX36" t="s">
        <v>155</v>
      </c>
      <c r="FY36" t="s">
        <v>138</v>
      </c>
      <c r="FZ36" t="s">
        <v>156</v>
      </c>
      <c r="GA36" t="s">
        <v>157</v>
      </c>
      <c r="GB36" t="s">
        <v>141</v>
      </c>
      <c r="GC36" t="s">
        <v>142</v>
      </c>
      <c r="GJ36" t="s">
        <v>246</v>
      </c>
      <c r="GK36" t="s">
        <v>162</v>
      </c>
      <c r="GL36" t="s">
        <v>163</v>
      </c>
      <c r="GM36" t="s">
        <v>148</v>
      </c>
      <c r="GN36" t="s">
        <v>164</v>
      </c>
      <c r="GO36" t="s">
        <v>150</v>
      </c>
      <c r="GP36" t="s">
        <v>151</v>
      </c>
      <c r="GQ36" t="s">
        <v>152</v>
      </c>
    </row>
    <row r="37" spans="3:207" x14ac:dyDescent="0.25">
      <c r="AZ37">
        <v>250</v>
      </c>
      <c r="BA37">
        <v>1297</v>
      </c>
      <c r="BB37">
        <v>3</v>
      </c>
      <c r="BC37" t="s">
        <v>107</v>
      </c>
      <c r="BD37" t="s">
        <v>76</v>
      </c>
      <c r="BG37" t="s">
        <v>77</v>
      </c>
      <c r="BH37">
        <v>64.099999999999994</v>
      </c>
      <c r="BI37">
        <v>63.19</v>
      </c>
      <c r="BM37" t="s">
        <v>78</v>
      </c>
      <c r="BN37" t="s">
        <v>38</v>
      </c>
      <c r="BO37">
        <v>43311.63958333333</v>
      </c>
      <c r="BS37">
        <v>43445.694444444445</v>
      </c>
      <c r="BT37" t="s">
        <v>86</v>
      </c>
      <c r="BU37" t="s">
        <v>102</v>
      </c>
      <c r="BV37" t="s">
        <v>103</v>
      </c>
      <c r="BW37" t="s">
        <v>104</v>
      </c>
      <c r="BX37" t="s">
        <v>105</v>
      </c>
      <c r="BY37" t="s">
        <v>106</v>
      </c>
      <c r="BZ37">
        <v>1095</v>
      </c>
      <c r="CA37">
        <v>0</v>
      </c>
      <c r="CB37">
        <v>3</v>
      </c>
      <c r="CC37" t="s">
        <v>92</v>
      </c>
      <c r="CD37" t="s">
        <v>130</v>
      </c>
      <c r="CG37" t="s">
        <v>206</v>
      </c>
      <c r="CH37">
        <v>64.599999999999994</v>
      </c>
      <c r="CI37">
        <v>62.6</v>
      </c>
      <c r="CM37" t="s">
        <v>132</v>
      </c>
      <c r="CN37" t="s">
        <v>207</v>
      </c>
      <c r="CO37">
        <v>43299.68613425926</v>
      </c>
      <c r="CS37">
        <v>43444.669085648151</v>
      </c>
      <c r="CT37" t="s">
        <v>93</v>
      </c>
      <c r="CU37" t="s">
        <v>134</v>
      </c>
      <c r="CV37" t="s">
        <v>135</v>
      </c>
      <c r="CW37" t="s">
        <v>136</v>
      </c>
      <c r="CX37" t="s">
        <v>155</v>
      </c>
      <c r="CY37" t="s">
        <v>168</v>
      </c>
      <c r="CZ37">
        <v>345</v>
      </c>
      <c r="DA37" t="s">
        <v>810</v>
      </c>
      <c r="DB37">
        <v>3</v>
      </c>
      <c r="DC37" t="s">
        <v>806</v>
      </c>
      <c r="DD37" t="s">
        <v>130</v>
      </c>
      <c r="DG37" t="s">
        <v>762</v>
      </c>
      <c r="DH37">
        <v>13.65</v>
      </c>
      <c r="DI37">
        <v>83.53</v>
      </c>
      <c r="DM37">
        <v>181</v>
      </c>
      <c r="DN37" t="s">
        <v>763</v>
      </c>
      <c r="DO37">
        <v>43410.567291666666</v>
      </c>
      <c r="DS37">
        <v>43417.6016087963</v>
      </c>
      <c r="DT37" t="s">
        <v>764</v>
      </c>
      <c r="DU37" t="s">
        <v>765</v>
      </c>
      <c r="DV37" t="s">
        <v>766</v>
      </c>
      <c r="DW37" t="s">
        <v>767</v>
      </c>
      <c r="DX37" t="s">
        <v>768</v>
      </c>
      <c r="DY37" t="s">
        <v>811</v>
      </c>
      <c r="DZ37">
        <v>4772</v>
      </c>
      <c r="EA37" t="s">
        <v>1118</v>
      </c>
      <c r="EB37">
        <v>3</v>
      </c>
      <c r="EC37" t="s">
        <v>92</v>
      </c>
      <c r="ED37" t="s">
        <v>998</v>
      </c>
      <c r="EG37" t="s">
        <v>872</v>
      </c>
      <c r="EH37">
        <v>65.47</v>
      </c>
      <c r="EI37">
        <v>66.13</v>
      </c>
      <c r="EM37" t="s">
        <v>873</v>
      </c>
      <c r="EN37" t="s">
        <v>874</v>
      </c>
      <c r="EO37">
        <v>43291.501388888886</v>
      </c>
      <c r="ES37">
        <v>43426.604166666664</v>
      </c>
      <c r="ET37" t="s">
        <v>93</v>
      </c>
      <c r="EU37" t="s">
        <v>875</v>
      </c>
      <c r="EV37" t="s">
        <v>876</v>
      </c>
      <c r="EW37" t="s">
        <v>877</v>
      </c>
      <c r="EX37" t="s">
        <v>878</v>
      </c>
      <c r="EY37" t="s">
        <v>922</v>
      </c>
      <c r="EZ37">
        <v>1095</v>
      </c>
      <c r="FA37">
        <v>0</v>
      </c>
      <c r="FB37">
        <v>3</v>
      </c>
      <c r="FC37" t="s">
        <v>92</v>
      </c>
      <c r="FD37" t="s">
        <v>130</v>
      </c>
      <c r="FG37" t="s">
        <v>206</v>
      </c>
      <c r="FH37">
        <v>64.599999999999994</v>
      </c>
      <c r="FI37">
        <v>62.6</v>
      </c>
      <c r="FM37" t="s">
        <v>132</v>
      </c>
      <c r="FN37" t="s">
        <v>207</v>
      </c>
      <c r="FO37">
        <v>43299.68613425926</v>
      </c>
      <c r="FS37">
        <v>43444.669085648151</v>
      </c>
      <c r="FT37" t="s">
        <v>93</v>
      </c>
      <c r="FU37" t="s">
        <v>134</v>
      </c>
      <c r="FV37" t="s">
        <v>135</v>
      </c>
      <c r="FW37" t="s">
        <v>136</v>
      </c>
      <c r="FX37" t="s">
        <v>155</v>
      </c>
      <c r="FY37" t="s">
        <v>168</v>
      </c>
      <c r="FZ37" t="s">
        <v>156</v>
      </c>
      <c r="GA37" t="s">
        <v>157</v>
      </c>
      <c r="GB37" t="s">
        <v>141</v>
      </c>
      <c r="GC37" t="s">
        <v>142</v>
      </c>
      <c r="GJ37" t="s">
        <v>247</v>
      </c>
      <c r="GK37" t="s">
        <v>248</v>
      </c>
      <c r="GL37" t="s">
        <v>148</v>
      </c>
      <c r="GM37" t="s">
        <v>212</v>
      </c>
      <c r="GN37" t="s">
        <v>152</v>
      </c>
    </row>
    <row r="38" spans="3:207" x14ac:dyDescent="0.25">
      <c r="C38" s="16"/>
      <c r="D38" s="1"/>
      <c r="E38" s="1"/>
      <c r="AZ38">
        <v>338</v>
      </c>
      <c r="BA38">
        <v>649</v>
      </c>
      <c r="BB38">
        <v>3</v>
      </c>
      <c r="BC38" t="s">
        <v>107</v>
      </c>
      <c r="BD38" t="s">
        <v>76</v>
      </c>
      <c r="BG38" t="s">
        <v>77</v>
      </c>
      <c r="BH38">
        <v>38.67</v>
      </c>
      <c r="BI38">
        <v>78.7</v>
      </c>
      <c r="BM38" t="s">
        <v>78</v>
      </c>
      <c r="BN38" t="s">
        <v>38</v>
      </c>
      <c r="BO38">
        <v>43311.640277777777</v>
      </c>
      <c r="BS38">
        <v>43494.482638888891</v>
      </c>
      <c r="BT38" t="s">
        <v>86</v>
      </c>
      <c r="BU38" t="s">
        <v>102</v>
      </c>
      <c r="BV38" t="s">
        <v>103</v>
      </c>
      <c r="BW38" t="s">
        <v>108</v>
      </c>
      <c r="BX38" t="s">
        <v>105</v>
      </c>
      <c r="BY38" t="s">
        <v>106</v>
      </c>
      <c r="BZ38">
        <v>1066</v>
      </c>
      <c r="CA38">
        <v>0</v>
      </c>
      <c r="CB38">
        <v>3</v>
      </c>
      <c r="CC38" t="s">
        <v>92</v>
      </c>
      <c r="CD38" t="s">
        <v>130</v>
      </c>
      <c r="CG38" t="s">
        <v>206</v>
      </c>
      <c r="CH38">
        <v>52.87</v>
      </c>
      <c r="CI38">
        <v>45.16</v>
      </c>
      <c r="CM38" t="s">
        <v>132</v>
      </c>
      <c r="CN38" t="s">
        <v>207</v>
      </c>
      <c r="CO38">
        <v>43299.685960648145</v>
      </c>
      <c r="CS38">
        <v>43444.669074074074</v>
      </c>
      <c r="CT38" t="s">
        <v>93</v>
      </c>
      <c r="CU38" t="s">
        <v>134</v>
      </c>
      <c r="CV38" t="s">
        <v>135</v>
      </c>
      <c r="CW38" t="s">
        <v>136</v>
      </c>
      <c r="CX38" t="s">
        <v>155</v>
      </c>
      <c r="CY38" t="s">
        <v>168</v>
      </c>
      <c r="CZ38">
        <v>342</v>
      </c>
      <c r="DA38" t="s">
        <v>812</v>
      </c>
      <c r="DB38">
        <v>3</v>
      </c>
      <c r="DC38" t="s">
        <v>806</v>
      </c>
      <c r="DD38" t="s">
        <v>130</v>
      </c>
      <c r="DG38" t="s">
        <v>762</v>
      </c>
      <c r="DH38">
        <v>22.31</v>
      </c>
      <c r="DI38">
        <v>80.7</v>
      </c>
      <c r="DM38">
        <v>181</v>
      </c>
      <c r="DN38" t="s">
        <v>763</v>
      </c>
      <c r="DO38">
        <v>43410.567280092589</v>
      </c>
      <c r="DS38">
        <v>43417.601527777777</v>
      </c>
      <c r="DT38" t="s">
        <v>764</v>
      </c>
      <c r="DU38" t="s">
        <v>765</v>
      </c>
      <c r="DV38" t="s">
        <v>766</v>
      </c>
      <c r="DW38" t="s">
        <v>767</v>
      </c>
      <c r="DX38" t="s">
        <v>768</v>
      </c>
      <c r="DY38" t="s">
        <v>769</v>
      </c>
      <c r="DZ38">
        <v>4792</v>
      </c>
      <c r="EA38" t="s">
        <v>1125</v>
      </c>
      <c r="EB38">
        <v>3</v>
      </c>
      <c r="EC38" t="s">
        <v>92</v>
      </c>
      <c r="ED38" t="s">
        <v>998</v>
      </c>
      <c r="EG38" t="s">
        <v>872</v>
      </c>
      <c r="EH38">
        <v>95.33</v>
      </c>
      <c r="EI38">
        <v>48.69</v>
      </c>
      <c r="EM38" t="s">
        <v>873</v>
      </c>
      <c r="EN38" t="s">
        <v>874</v>
      </c>
      <c r="EO38">
        <v>43291.501388888886</v>
      </c>
      <c r="ES38">
        <v>43426.606944444444</v>
      </c>
      <c r="ET38" t="s">
        <v>93</v>
      </c>
      <c r="EU38" t="s">
        <v>875</v>
      </c>
      <c r="EV38" t="s">
        <v>876</v>
      </c>
      <c r="EW38" t="s">
        <v>877</v>
      </c>
      <c r="EX38" t="s">
        <v>878</v>
      </c>
      <c r="EY38" t="s">
        <v>922</v>
      </c>
      <c r="EZ38">
        <v>1066</v>
      </c>
      <c r="FA38">
        <v>0</v>
      </c>
      <c r="FB38">
        <v>3</v>
      </c>
      <c r="FC38" t="s">
        <v>92</v>
      </c>
      <c r="FD38" t="s">
        <v>130</v>
      </c>
      <c r="FG38" t="s">
        <v>206</v>
      </c>
      <c r="FH38">
        <v>52.87</v>
      </c>
      <c r="FI38">
        <v>45.16</v>
      </c>
      <c r="FM38" t="s">
        <v>132</v>
      </c>
      <c r="FN38" t="s">
        <v>207</v>
      </c>
      <c r="FO38">
        <v>43299.685960648145</v>
      </c>
      <c r="FS38">
        <v>43444.669074074074</v>
      </c>
      <c r="FT38" t="s">
        <v>93</v>
      </c>
      <c r="FU38" t="s">
        <v>134</v>
      </c>
      <c r="FV38" t="s">
        <v>135</v>
      </c>
      <c r="FW38" t="s">
        <v>136</v>
      </c>
      <c r="FX38" t="s">
        <v>155</v>
      </c>
      <c r="FY38" t="s">
        <v>168</v>
      </c>
      <c r="FZ38" t="s">
        <v>156</v>
      </c>
      <c r="GA38" t="s">
        <v>157</v>
      </c>
      <c r="GB38" t="s">
        <v>141</v>
      </c>
      <c r="GC38" t="s">
        <v>142</v>
      </c>
      <c r="GJ38" t="s">
        <v>249</v>
      </c>
      <c r="GK38" t="s">
        <v>250</v>
      </c>
      <c r="GL38" t="s">
        <v>148</v>
      </c>
      <c r="GM38" t="s">
        <v>212</v>
      </c>
      <c r="GN38" t="s">
        <v>152</v>
      </c>
    </row>
    <row r="39" spans="3:207" x14ac:dyDescent="0.25">
      <c r="C39" s="16"/>
      <c r="D39" s="1"/>
      <c r="E39" s="1"/>
      <c r="AZ39">
        <v>301</v>
      </c>
      <c r="BA39">
        <v>859</v>
      </c>
      <c r="BB39">
        <v>1</v>
      </c>
      <c r="BC39" t="s">
        <v>107</v>
      </c>
      <c r="BD39" t="s">
        <v>85</v>
      </c>
      <c r="BG39" t="s">
        <v>77</v>
      </c>
      <c r="BH39">
        <v>46.12</v>
      </c>
      <c r="BI39">
        <v>75.67</v>
      </c>
      <c r="BM39" t="s">
        <v>78</v>
      </c>
      <c r="BN39" t="s">
        <v>38</v>
      </c>
      <c r="BO39">
        <v>43311.63958333333</v>
      </c>
      <c r="BS39">
        <v>43354.426388888889</v>
      </c>
      <c r="BT39" t="s">
        <v>86</v>
      </c>
      <c r="BU39" t="s">
        <v>102</v>
      </c>
      <c r="BV39" t="s">
        <v>103</v>
      </c>
      <c r="BW39" t="s">
        <v>104</v>
      </c>
      <c r="BX39" t="s">
        <v>105</v>
      </c>
      <c r="BY39" t="s">
        <v>106</v>
      </c>
      <c r="BZ39">
        <v>1042</v>
      </c>
      <c r="CA39" t="s">
        <v>251</v>
      </c>
      <c r="CB39">
        <v>3</v>
      </c>
      <c r="CC39" t="s">
        <v>92</v>
      </c>
      <c r="CD39" t="s">
        <v>130</v>
      </c>
      <c r="CG39" t="s">
        <v>206</v>
      </c>
      <c r="CH39">
        <v>75.17</v>
      </c>
      <c r="CI39">
        <v>86.11</v>
      </c>
      <c r="CM39" t="s">
        <v>132</v>
      </c>
      <c r="CN39" t="s">
        <v>207</v>
      </c>
      <c r="CO39">
        <v>43299.685798611114</v>
      </c>
      <c r="CS39">
        <v>43486.442708333336</v>
      </c>
      <c r="CT39" t="s">
        <v>93</v>
      </c>
      <c r="CU39" t="s">
        <v>134</v>
      </c>
      <c r="CV39" t="s">
        <v>135</v>
      </c>
      <c r="CW39" t="s">
        <v>136</v>
      </c>
      <c r="CX39" t="s">
        <v>252</v>
      </c>
      <c r="CY39" t="s">
        <v>138</v>
      </c>
      <c r="CZ39">
        <v>331</v>
      </c>
      <c r="DA39" t="s">
        <v>813</v>
      </c>
      <c r="DB39">
        <v>3</v>
      </c>
      <c r="DC39" t="s">
        <v>806</v>
      </c>
      <c r="DD39" t="s">
        <v>130</v>
      </c>
      <c r="DG39" t="s">
        <v>762</v>
      </c>
      <c r="DH39">
        <v>24.89</v>
      </c>
      <c r="DI39">
        <v>86.65</v>
      </c>
      <c r="DM39">
        <v>181</v>
      </c>
      <c r="DN39" t="s">
        <v>763</v>
      </c>
      <c r="DO39">
        <v>43410.56722222222</v>
      </c>
      <c r="DS39">
        <v>43417.626006944447</v>
      </c>
      <c r="DT39" t="s">
        <v>764</v>
      </c>
      <c r="DU39" t="s">
        <v>765</v>
      </c>
      <c r="DV39" t="s">
        <v>766</v>
      </c>
      <c r="DW39" t="s">
        <v>767</v>
      </c>
      <c r="DX39" t="s">
        <v>768</v>
      </c>
      <c r="DY39" t="s">
        <v>769</v>
      </c>
      <c r="DZ39">
        <v>4762</v>
      </c>
      <c r="EA39" t="s">
        <v>1131</v>
      </c>
      <c r="EB39">
        <v>3</v>
      </c>
      <c r="EC39" t="s">
        <v>92</v>
      </c>
      <c r="ED39" t="s">
        <v>998</v>
      </c>
      <c r="EG39" t="s">
        <v>872</v>
      </c>
      <c r="EH39">
        <v>53.14</v>
      </c>
      <c r="EI39">
        <v>74.760000000000005</v>
      </c>
      <c r="EM39" t="s">
        <v>873</v>
      </c>
      <c r="EN39" t="s">
        <v>874</v>
      </c>
      <c r="EO39">
        <v>43291.501388888886</v>
      </c>
      <c r="ES39">
        <v>43426.601388888892</v>
      </c>
      <c r="ET39" t="s">
        <v>93</v>
      </c>
      <c r="EU39" t="s">
        <v>875</v>
      </c>
      <c r="EV39" t="s">
        <v>876</v>
      </c>
      <c r="EW39" t="s">
        <v>877</v>
      </c>
      <c r="EX39" t="s">
        <v>878</v>
      </c>
      <c r="EY39" t="s">
        <v>922</v>
      </c>
      <c r="EZ39">
        <v>1042</v>
      </c>
      <c r="FA39" t="s">
        <v>251</v>
      </c>
      <c r="FB39">
        <v>3</v>
      </c>
      <c r="FC39" t="s">
        <v>92</v>
      </c>
      <c r="FD39" t="s">
        <v>130</v>
      </c>
      <c r="FG39" t="s">
        <v>206</v>
      </c>
      <c r="FH39">
        <v>75.17</v>
      </c>
      <c r="FI39">
        <v>86.11</v>
      </c>
      <c r="FM39" t="s">
        <v>132</v>
      </c>
      <c r="FN39" t="s">
        <v>207</v>
      </c>
      <c r="FO39">
        <v>43299.685798611114</v>
      </c>
      <c r="FS39">
        <v>43486.442708333336</v>
      </c>
      <c r="FT39" t="s">
        <v>93</v>
      </c>
      <c r="FU39" t="s">
        <v>134</v>
      </c>
      <c r="FV39" t="s">
        <v>135</v>
      </c>
      <c r="FW39" t="s">
        <v>136</v>
      </c>
      <c r="FX39" t="s">
        <v>252</v>
      </c>
      <c r="FY39" t="s">
        <v>138</v>
      </c>
      <c r="FZ39" t="s">
        <v>253</v>
      </c>
      <c r="GA39" t="s">
        <v>254</v>
      </c>
      <c r="GB39" t="s">
        <v>141</v>
      </c>
      <c r="GC39" t="s">
        <v>142</v>
      </c>
      <c r="GJ39" t="s">
        <v>255</v>
      </c>
      <c r="GK39" t="s">
        <v>173</v>
      </c>
      <c r="GL39" t="s">
        <v>256</v>
      </c>
      <c r="GM39" t="s">
        <v>257</v>
      </c>
      <c r="GN39" t="s">
        <v>258</v>
      </c>
      <c r="GO39" t="s">
        <v>259</v>
      </c>
      <c r="GP39" t="s">
        <v>160</v>
      </c>
      <c r="GQ39" t="s">
        <v>148</v>
      </c>
      <c r="GR39" t="s">
        <v>201</v>
      </c>
      <c r="GS39" t="s">
        <v>211</v>
      </c>
      <c r="GT39" t="s">
        <v>164</v>
      </c>
      <c r="GU39" t="s">
        <v>196</v>
      </c>
      <c r="GV39" t="s">
        <v>237</v>
      </c>
      <c r="GW39" t="s">
        <v>150</v>
      </c>
      <c r="GX39" t="s">
        <v>151</v>
      </c>
      <c r="GY39" t="s">
        <v>152</v>
      </c>
    </row>
    <row r="40" spans="3:207" x14ac:dyDescent="0.25">
      <c r="C40" s="16"/>
      <c r="D40" s="1"/>
      <c r="E40" s="1"/>
      <c r="AZ40">
        <v>300</v>
      </c>
      <c r="BA40">
        <v>860</v>
      </c>
      <c r="BB40">
        <v>1</v>
      </c>
      <c r="BC40" t="s">
        <v>107</v>
      </c>
      <c r="BD40" t="s">
        <v>85</v>
      </c>
      <c r="BG40" t="s">
        <v>77</v>
      </c>
      <c r="BH40">
        <v>49.37</v>
      </c>
      <c r="BI40">
        <v>73.88</v>
      </c>
      <c r="BM40" t="s">
        <v>78</v>
      </c>
      <c r="BN40" t="s">
        <v>38</v>
      </c>
      <c r="BO40">
        <v>43311.63958333333</v>
      </c>
      <c r="BS40">
        <v>43354.426388888889</v>
      </c>
      <c r="BT40" t="s">
        <v>86</v>
      </c>
      <c r="BU40" t="s">
        <v>102</v>
      </c>
      <c r="BV40" t="s">
        <v>103</v>
      </c>
      <c r="BW40" t="s">
        <v>104</v>
      </c>
      <c r="BX40" t="s">
        <v>105</v>
      </c>
      <c r="BY40" t="s">
        <v>106</v>
      </c>
      <c r="BZ40">
        <v>952</v>
      </c>
      <c r="CA40">
        <v>0</v>
      </c>
      <c r="CB40">
        <v>3</v>
      </c>
      <c r="CC40" t="s">
        <v>92</v>
      </c>
      <c r="CD40" t="s">
        <v>130</v>
      </c>
      <c r="CG40" t="s">
        <v>131</v>
      </c>
      <c r="CH40">
        <v>37.85</v>
      </c>
      <c r="CI40">
        <v>96.75</v>
      </c>
      <c r="CM40" t="s">
        <v>132</v>
      </c>
      <c r="CN40" t="s">
        <v>133</v>
      </c>
      <c r="CO40">
        <v>43299.665937500002</v>
      </c>
      <c r="CS40">
        <v>43444.669039351851</v>
      </c>
      <c r="CT40" t="s">
        <v>93</v>
      </c>
      <c r="CU40" t="s">
        <v>134</v>
      </c>
      <c r="CV40" t="s">
        <v>135</v>
      </c>
      <c r="CW40" t="s">
        <v>136</v>
      </c>
      <c r="CX40" t="s">
        <v>155</v>
      </c>
      <c r="CY40" t="s">
        <v>168</v>
      </c>
      <c r="CZ40">
        <v>339</v>
      </c>
      <c r="DA40" t="s">
        <v>814</v>
      </c>
      <c r="DB40">
        <v>3</v>
      </c>
      <c r="DC40" t="s">
        <v>806</v>
      </c>
      <c r="DD40" t="s">
        <v>130</v>
      </c>
      <c r="DG40" t="s">
        <v>762</v>
      </c>
      <c r="DH40">
        <v>22.49</v>
      </c>
      <c r="DI40">
        <v>81.7</v>
      </c>
      <c r="DM40">
        <v>181</v>
      </c>
      <c r="DN40" t="s">
        <v>763</v>
      </c>
      <c r="DO40">
        <v>43410.56726851852</v>
      </c>
      <c r="DS40">
        <v>43417.601423611108</v>
      </c>
      <c r="DT40" t="s">
        <v>764</v>
      </c>
      <c r="DU40" t="s">
        <v>765</v>
      </c>
      <c r="DV40" t="s">
        <v>766</v>
      </c>
      <c r="DW40" t="s">
        <v>767</v>
      </c>
      <c r="DX40" t="s">
        <v>768</v>
      </c>
      <c r="DY40" t="s">
        <v>769</v>
      </c>
      <c r="DZ40">
        <v>4755</v>
      </c>
      <c r="EA40" t="s">
        <v>1138</v>
      </c>
      <c r="EB40">
        <v>3</v>
      </c>
      <c r="EC40" t="s">
        <v>92</v>
      </c>
      <c r="ED40" t="s">
        <v>998</v>
      </c>
      <c r="EG40" t="s">
        <v>872</v>
      </c>
      <c r="EH40">
        <v>47.87</v>
      </c>
      <c r="EI40">
        <v>64.819999999999993</v>
      </c>
      <c r="EM40" t="s">
        <v>873</v>
      </c>
      <c r="EN40" t="s">
        <v>874</v>
      </c>
      <c r="EO40">
        <v>43291.501388888886</v>
      </c>
      <c r="ES40">
        <v>43410.701388888891</v>
      </c>
      <c r="ET40" t="s">
        <v>93</v>
      </c>
      <c r="EU40" t="s">
        <v>875</v>
      </c>
      <c r="EV40" t="s">
        <v>876</v>
      </c>
      <c r="EW40" t="s">
        <v>877</v>
      </c>
      <c r="EX40" t="s">
        <v>878</v>
      </c>
      <c r="EY40" t="s">
        <v>879</v>
      </c>
      <c r="EZ40">
        <v>952</v>
      </c>
      <c r="FA40">
        <v>0</v>
      </c>
      <c r="FB40">
        <v>3</v>
      </c>
      <c r="FC40" t="s">
        <v>92</v>
      </c>
      <c r="FD40" t="s">
        <v>130</v>
      </c>
      <c r="FG40" t="s">
        <v>131</v>
      </c>
      <c r="FH40">
        <v>37.85</v>
      </c>
      <c r="FI40">
        <v>96.75</v>
      </c>
      <c r="FM40" t="s">
        <v>132</v>
      </c>
      <c r="FN40" t="s">
        <v>133</v>
      </c>
      <c r="FO40">
        <v>43299.665937500002</v>
      </c>
      <c r="FS40">
        <v>43444.669039351851</v>
      </c>
      <c r="FT40" t="s">
        <v>93</v>
      </c>
      <c r="FU40" t="s">
        <v>134</v>
      </c>
      <c r="FV40" t="s">
        <v>135</v>
      </c>
      <c r="FW40" t="s">
        <v>136</v>
      </c>
      <c r="FX40" t="s">
        <v>155</v>
      </c>
      <c r="FY40" t="s">
        <v>168</v>
      </c>
      <c r="FZ40" t="s">
        <v>156</v>
      </c>
      <c r="GA40" t="s">
        <v>157</v>
      </c>
      <c r="GB40" t="s">
        <v>141</v>
      </c>
      <c r="GC40" t="s">
        <v>142</v>
      </c>
      <c r="GJ40" t="s">
        <v>260</v>
      </c>
      <c r="GK40" t="s">
        <v>248</v>
      </c>
      <c r="GL40" t="s">
        <v>148</v>
      </c>
      <c r="GM40" t="s">
        <v>149</v>
      </c>
      <c r="GN40" t="s">
        <v>152</v>
      </c>
    </row>
    <row r="41" spans="3:207" x14ac:dyDescent="0.25">
      <c r="C41" s="16"/>
      <c r="D41" s="1"/>
      <c r="E41" s="1"/>
      <c r="AZ41">
        <v>363</v>
      </c>
      <c r="BA41">
        <v>67</v>
      </c>
      <c r="BB41">
        <v>1</v>
      </c>
      <c r="BC41" t="s">
        <v>107</v>
      </c>
      <c r="BD41" t="s">
        <v>85</v>
      </c>
      <c r="BG41" t="s">
        <v>77</v>
      </c>
      <c r="BH41">
        <v>27.96</v>
      </c>
      <c r="BI41">
        <v>80.989999999999995</v>
      </c>
      <c r="BM41" t="s">
        <v>78</v>
      </c>
      <c r="BN41" t="s">
        <v>38</v>
      </c>
      <c r="BO41">
        <v>43311.640277777777</v>
      </c>
      <c r="BS41">
        <v>43354.426388888889</v>
      </c>
      <c r="BT41" t="s">
        <v>86</v>
      </c>
      <c r="BU41" t="s">
        <v>102</v>
      </c>
      <c r="BV41" t="s">
        <v>103</v>
      </c>
      <c r="BW41" t="s">
        <v>104</v>
      </c>
      <c r="BX41" t="s">
        <v>105</v>
      </c>
      <c r="BY41" t="s">
        <v>106</v>
      </c>
      <c r="BZ41">
        <v>1096</v>
      </c>
      <c r="CA41">
        <v>0</v>
      </c>
      <c r="CB41">
        <v>3</v>
      </c>
      <c r="CC41" t="s">
        <v>92</v>
      </c>
      <c r="CD41" t="s">
        <v>130</v>
      </c>
      <c r="CG41" t="s">
        <v>206</v>
      </c>
      <c r="CH41">
        <v>59.65</v>
      </c>
      <c r="CI41">
        <v>53.64</v>
      </c>
      <c r="CM41" t="s">
        <v>132</v>
      </c>
      <c r="CN41" t="s">
        <v>207</v>
      </c>
      <c r="CO41">
        <v>43299.68613425926</v>
      </c>
      <c r="CS41">
        <v>43444.669085648151</v>
      </c>
      <c r="CT41" t="s">
        <v>93</v>
      </c>
      <c r="CU41" t="s">
        <v>134</v>
      </c>
      <c r="CV41" t="s">
        <v>135</v>
      </c>
      <c r="CW41" t="s">
        <v>136</v>
      </c>
      <c r="CX41" t="s">
        <v>155</v>
      </c>
      <c r="CY41" t="s">
        <v>168</v>
      </c>
      <c r="CZ41">
        <v>338</v>
      </c>
      <c r="DA41" t="s">
        <v>815</v>
      </c>
      <c r="DB41">
        <v>3</v>
      </c>
      <c r="DC41" t="s">
        <v>806</v>
      </c>
      <c r="DD41" t="s">
        <v>130</v>
      </c>
      <c r="DG41" t="s">
        <v>762</v>
      </c>
      <c r="DH41">
        <v>21.65</v>
      </c>
      <c r="DI41">
        <v>82.65</v>
      </c>
      <c r="DM41">
        <v>181</v>
      </c>
      <c r="DN41" t="s">
        <v>763</v>
      </c>
      <c r="DO41">
        <v>43410.567256944443</v>
      </c>
      <c r="DS41">
        <v>43417.601388888892</v>
      </c>
      <c r="DT41" t="s">
        <v>764</v>
      </c>
      <c r="DU41" t="s">
        <v>765</v>
      </c>
      <c r="DV41" t="s">
        <v>766</v>
      </c>
      <c r="DW41" t="s">
        <v>767</v>
      </c>
      <c r="DX41" t="s">
        <v>768</v>
      </c>
      <c r="DY41" t="s">
        <v>769</v>
      </c>
      <c r="DZ41">
        <v>4745</v>
      </c>
      <c r="EA41" t="s">
        <v>1144</v>
      </c>
      <c r="EB41">
        <v>3</v>
      </c>
      <c r="EC41" t="s">
        <v>92</v>
      </c>
      <c r="ED41" t="s">
        <v>998</v>
      </c>
      <c r="EG41" t="s">
        <v>872</v>
      </c>
      <c r="EH41">
        <v>44.63</v>
      </c>
      <c r="EI41">
        <v>80.77</v>
      </c>
      <c r="EM41" t="s">
        <v>873</v>
      </c>
      <c r="EN41" t="s">
        <v>874</v>
      </c>
      <c r="EO41">
        <v>43291.501388888886</v>
      </c>
      <c r="ES41">
        <v>43410.699305555558</v>
      </c>
      <c r="ET41" t="s">
        <v>93</v>
      </c>
      <c r="EU41" t="s">
        <v>875</v>
      </c>
      <c r="EV41" t="s">
        <v>876</v>
      </c>
      <c r="EW41" t="s">
        <v>877</v>
      </c>
      <c r="EX41" t="s">
        <v>878</v>
      </c>
      <c r="EY41" t="s">
        <v>879</v>
      </c>
      <c r="EZ41">
        <v>1096</v>
      </c>
      <c r="FA41">
        <v>0</v>
      </c>
      <c r="FB41">
        <v>3</v>
      </c>
      <c r="FC41" t="s">
        <v>92</v>
      </c>
      <c r="FD41" t="s">
        <v>130</v>
      </c>
      <c r="FG41" t="s">
        <v>206</v>
      </c>
      <c r="FH41">
        <v>59.65</v>
      </c>
      <c r="FI41">
        <v>53.64</v>
      </c>
      <c r="FM41" t="s">
        <v>132</v>
      </c>
      <c r="FN41" t="s">
        <v>207</v>
      </c>
      <c r="FO41">
        <v>43299.68613425926</v>
      </c>
      <c r="FS41">
        <v>43444.669085648151</v>
      </c>
      <c r="FT41" t="s">
        <v>93</v>
      </c>
      <c r="FU41" t="s">
        <v>134</v>
      </c>
      <c r="FV41" t="s">
        <v>135</v>
      </c>
      <c r="FW41" t="s">
        <v>136</v>
      </c>
      <c r="FX41" t="s">
        <v>155</v>
      </c>
      <c r="FY41" t="s">
        <v>168</v>
      </c>
      <c r="FZ41" t="s">
        <v>156</v>
      </c>
      <c r="GA41" t="s">
        <v>157</v>
      </c>
      <c r="GB41" t="s">
        <v>141</v>
      </c>
      <c r="GC41" t="s">
        <v>142</v>
      </c>
      <c r="GJ41" t="s">
        <v>261</v>
      </c>
      <c r="GK41" t="s">
        <v>248</v>
      </c>
      <c r="GL41" t="s">
        <v>148</v>
      </c>
      <c r="GM41" t="s">
        <v>212</v>
      </c>
      <c r="GN41" t="s">
        <v>152</v>
      </c>
    </row>
    <row r="42" spans="3:207" x14ac:dyDescent="0.25">
      <c r="AZ42">
        <v>299</v>
      </c>
      <c r="BA42">
        <v>861</v>
      </c>
      <c r="BB42">
        <v>1</v>
      </c>
      <c r="BC42" t="s">
        <v>107</v>
      </c>
      <c r="BD42" t="s">
        <v>85</v>
      </c>
      <c r="BG42" t="s">
        <v>77</v>
      </c>
      <c r="BH42">
        <v>51.17</v>
      </c>
      <c r="BI42">
        <v>74.58</v>
      </c>
      <c r="BM42" t="s">
        <v>78</v>
      </c>
      <c r="BN42" t="s">
        <v>38</v>
      </c>
      <c r="BO42">
        <v>43311.63958333333</v>
      </c>
      <c r="BS42">
        <v>43354.426388888889</v>
      </c>
      <c r="BT42" t="s">
        <v>86</v>
      </c>
      <c r="BU42" t="s">
        <v>102</v>
      </c>
      <c r="BV42" t="s">
        <v>103</v>
      </c>
      <c r="BW42" t="s">
        <v>104</v>
      </c>
      <c r="BX42" t="s">
        <v>105</v>
      </c>
      <c r="BY42" t="s">
        <v>106</v>
      </c>
      <c r="BZ42">
        <v>1026</v>
      </c>
      <c r="CA42" t="s">
        <v>262</v>
      </c>
      <c r="CB42">
        <v>3</v>
      </c>
      <c r="CC42" t="s">
        <v>92</v>
      </c>
      <c r="CD42" t="s">
        <v>130</v>
      </c>
      <c r="CG42" t="s">
        <v>206</v>
      </c>
      <c r="CH42">
        <v>79.87</v>
      </c>
      <c r="CI42">
        <v>83.64</v>
      </c>
      <c r="CM42" t="s">
        <v>132</v>
      </c>
      <c r="CN42" t="s">
        <v>207</v>
      </c>
      <c r="CO42">
        <v>43299.685671296298</v>
      </c>
      <c r="CS42">
        <v>43486.445902777778</v>
      </c>
      <c r="CT42" t="s">
        <v>93</v>
      </c>
      <c r="CU42" t="s">
        <v>134</v>
      </c>
      <c r="CV42" t="s">
        <v>135</v>
      </c>
      <c r="CW42" t="s">
        <v>136</v>
      </c>
      <c r="CX42" t="s">
        <v>252</v>
      </c>
      <c r="CY42" t="s">
        <v>138</v>
      </c>
      <c r="CZ42">
        <v>336</v>
      </c>
      <c r="DA42" t="s">
        <v>816</v>
      </c>
      <c r="DB42">
        <v>3</v>
      </c>
      <c r="DC42" t="s">
        <v>806</v>
      </c>
      <c r="DD42" t="s">
        <v>130</v>
      </c>
      <c r="DG42" t="s">
        <v>762</v>
      </c>
      <c r="DH42">
        <v>22.91</v>
      </c>
      <c r="DI42">
        <v>82.57</v>
      </c>
      <c r="DM42">
        <v>181</v>
      </c>
      <c r="DN42" t="s">
        <v>763</v>
      </c>
      <c r="DO42">
        <v>43410.567245370374</v>
      </c>
      <c r="DS42">
        <v>43417.601365740738</v>
      </c>
      <c r="DT42" t="s">
        <v>764</v>
      </c>
      <c r="DU42" t="s">
        <v>765</v>
      </c>
      <c r="DV42" t="s">
        <v>766</v>
      </c>
      <c r="DW42" t="s">
        <v>767</v>
      </c>
      <c r="DX42" t="s">
        <v>768</v>
      </c>
      <c r="DY42" t="s">
        <v>769</v>
      </c>
      <c r="DZ42">
        <v>4794</v>
      </c>
      <c r="EA42" t="s">
        <v>1151</v>
      </c>
      <c r="EB42">
        <v>3</v>
      </c>
      <c r="EC42" t="s">
        <v>92</v>
      </c>
      <c r="ED42" t="s">
        <v>998</v>
      </c>
      <c r="EG42" t="s">
        <v>872</v>
      </c>
      <c r="EH42">
        <v>97.43</v>
      </c>
      <c r="EI42">
        <v>45.95</v>
      </c>
      <c r="EM42" t="s">
        <v>873</v>
      </c>
      <c r="EN42" t="s">
        <v>874</v>
      </c>
      <c r="EO42">
        <v>43291.501388888886</v>
      </c>
      <c r="ES42">
        <v>43426.702777777777</v>
      </c>
      <c r="ET42" t="s">
        <v>93</v>
      </c>
      <c r="EU42" t="s">
        <v>875</v>
      </c>
      <c r="EV42" t="s">
        <v>876</v>
      </c>
      <c r="EW42" t="s">
        <v>877</v>
      </c>
      <c r="EX42" t="s">
        <v>1152</v>
      </c>
      <c r="EY42" t="s">
        <v>922</v>
      </c>
      <c r="EZ42">
        <v>1026</v>
      </c>
      <c r="FA42" t="s">
        <v>262</v>
      </c>
      <c r="FB42">
        <v>3</v>
      </c>
      <c r="FC42" t="s">
        <v>92</v>
      </c>
      <c r="FD42" t="s">
        <v>130</v>
      </c>
      <c r="FG42" t="s">
        <v>206</v>
      </c>
      <c r="FH42">
        <v>79.87</v>
      </c>
      <c r="FI42">
        <v>83.64</v>
      </c>
      <c r="FM42" t="s">
        <v>132</v>
      </c>
      <c r="FN42" t="s">
        <v>207</v>
      </c>
      <c r="FO42">
        <v>43299.685671296298</v>
      </c>
      <c r="FS42">
        <v>43486.445902777778</v>
      </c>
      <c r="FT42" t="s">
        <v>93</v>
      </c>
      <c r="FU42" t="s">
        <v>134</v>
      </c>
      <c r="FV42" t="s">
        <v>135</v>
      </c>
      <c r="FW42" t="s">
        <v>136</v>
      </c>
      <c r="FX42" t="s">
        <v>252</v>
      </c>
      <c r="FY42" t="s">
        <v>138</v>
      </c>
      <c r="FZ42" t="s">
        <v>253</v>
      </c>
      <c r="GA42" t="s">
        <v>254</v>
      </c>
      <c r="GB42" t="s">
        <v>141</v>
      </c>
      <c r="GC42" t="s">
        <v>142</v>
      </c>
      <c r="GJ42" t="s">
        <v>263</v>
      </c>
      <c r="GK42" t="s">
        <v>259</v>
      </c>
      <c r="GL42" t="s">
        <v>264</v>
      </c>
      <c r="GM42" t="s">
        <v>265</v>
      </c>
      <c r="GN42" t="s">
        <v>266</v>
      </c>
      <c r="GO42" t="s">
        <v>173</v>
      </c>
      <c r="GP42" t="s">
        <v>160</v>
      </c>
      <c r="GQ42" t="s">
        <v>148</v>
      </c>
      <c r="GR42" t="s">
        <v>201</v>
      </c>
      <c r="GS42" t="s">
        <v>212</v>
      </c>
      <c r="GT42" t="s">
        <v>150</v>
      </c>
      <c r="GU42" t="s">
        <v>151</v>
      </c>
      <c r="GV42" t="s">
        <v>152</v>
      </c>
      <c r="GW42" t="s">
        <v>267</v>
      </c>
      <c r="GX42" t="s">
        <v>268</v>
      </c>
      <c r="GY42" t="s">
        <v>269</v>
      </c>
    </row>
    <row r="43" spans="3:207" x14ac:dyDescent="0.25">
      <c r="AZ43">
        <v>370</v>
      </c>
      <c r="BA43">
        <v>50</v>
      </c>
      <c r="BB43">
        <v>1</v>
      </c>
      <c r="BC43" t="s">
        <v>107</v>
      </c>
      <c r="BD43" t="s">
        <v>85</v>
      </c>
      <c r="BG43" t="s">
        <v>77</v>
      </c>
      <c r="BH43">
        <v>61.09</v>
      </c>
      <c r="BI43">
        <v>60.98</v>
      </c>
      <c r="BM43" t="s">
        <v>78</v>
      </c>
      <c r="BN43" t="s">
        <v>38</v>
      </c>
      <c r="BO43">
        <v>43311.640277777777</v>
      </c>
      <c r="BS43">
        <v>43354.426388888889</v>
      </c>
      <c r="BT43" t="s">
        <v>86</v>
      </c>
      <c r="BU43" t="s">
        <v>102</v>
      </c>
      <c r="BV43" t="s">
        <v>103</v>
      </c>
      <c r="BW43" t="s">
        <v>104</v>
      </c>
      <c r="BX43" t="s">
        <v>105</v>
      </c>
      <c r="BY43" t="s">
        <v>106</v>
      </c>
      <c r="BZ43">
        <v>1016</v>
      </c>
      <c r="CA43">
        <v>0</v>
      </c>
      <c r="CB43">
        <v>3</v>
      </c>
      <c r="CC43" t="s">
        <v>92</v>
      </c>
      <c r="CD43" t="s">
        <v>130</v>
      </c>
      <c r="CG43" t="s">
        <v>188</v>
      </c>
      <c r="CH43">
        <v>24.21</v>
      </c>
      <c r="CI43">
        <v>72.819999999999993</v>
      </c>
      <c r="CM43" t="s">
        <v>132</v>
      </c>
      <c r="CN43" t="s">
        <v>189</v>
      </c>
      <c r="CO43">
        <v>43299.681238425925</v>
      </c>
      <c r="CS43">
        <v>43444.669050925928</v>
      </c>
      <c r="CT43" t="s">
        <v>93</v>
      </c>
      <c r="CU43" t="s">
        <v>134</v>
      </c>
      <c r="CV43" t="s">
        <v>135</v>
      </c>
      <c r="CW43" t="s">
        <v>136</v>
      </c>
      <c r="CX43" t="s">
        <v>155</v>
      </c>
      <c r="CY43" t="s">
        <v>168</v>
      </c>
      <c r="CZ43">
        <v>326</v>
      </c>
      <c r="DA43" t="s">
        <v>817</v>
      </c>
      <c r="DB43">
        <v>3</v>
      </c>
      <c r="DC43" t="s">
        <v>806</v>
      </c>
      <c r="DD43" t="s">
        <v>130</v>
      </c>
      <c r="DG43" t="s">
        <v>762</v>
      </c>
      <c r="DH43">
        <v>27</v>
      </c>
      <c r="DI43">
        <v>90.14</v>
      </c>
      <c r="DM43">
        <v>181</v>
      </c>
      <c r="DN43" t="s">
        <v>763</v>
      </c>
      <c r="DO43">
        <v>43410.567199074074</v>
      </c>
      <c r="DS43">
        <v>43417.595567129632</v>
      </c>
      <c r="DT43" t="s">
        <v>764</v>
      </c>
      <c r="DU43" t="s">
        <v>765</v>
      </c>
      <c r="DV43" t="s">
        <v>766</v>
      </c>
      <c r="DW43" t="s">
        <v>767</v>
      </c>
      <c r="DX43" t="s">
        <v>768</v>
      </c>
      <c r="DY43" t="s">
        <v>769</v>
      </c>
      <c r="DZ43">
        <v>4787</v>
      </c>
      <c r="EA43" t="s">
        <v>1159</v>
      </c>
      <c r="EB43">
        <v>3</v>
      </c>
      <c r="EC43" t="s">
        <v>92</v>
      </c>
      <c r="ED43" t="s">
        <v>998</v>
      </c>
      <c r="EG43" t="s">
        <v>872</v>
      </c>
      <c r="EH43">
        <v>89.47</v>
      </c>
      <c r="EI43">
        <v>56.67</v>
      </c>
      <c r="EM43" t="s">
        <v>873</v>
      </c>
      <c r="EN43" t="s">
        <v>874</v>
      </c>
      <c r="EO43">
        <v>43291.501388888886</v>
      </c>
      <c r="ES43">
        <v>43426.606249999997</v>
      </c>
      <c r="ET43" t="s">
        <v>93</v>
      </c>
      <c r="EU43" t="s">
        <v>875</v>
      </c>
      <c r="EV43" t="s">
        <v>1160</v>
      </c>
      <c r="EW43" t="s">
        <v>877</v>
      </c>
      <c r="EX43" t="s">
        <v>878</v>
      </c>
      <c r="EY43" t="s">
        <v>922</v>
      </c>
      <c r="EZ43">
        <v>1016</v>
      </c>
      <c r="FA43">
        <v>0</v>
      </c>
      <c r="FB43">
        <v>3</v>
      </c>
      <c r="FC43" t="s">
        <v>92</v>
      </c>
      <c r="FD43" t="s">
        <v>130</v>
      </c>
      <c r="FG43" t="s">
        <v>188</v>
      </c>
      <c r="FH43">
        <v>24.21</v>
      </c>
      <c r="FI43">
        <v>72.819999999999993</v>
      </c>
      <c r="FM43" t="s">
        <v>132</v>
      </c>
      <c r="FN43" t="s">
        <v>189</v>
      </c>
      <c r="FO43">
        <v>43299.681238425925</v>
      </c>
      <c r="FS43">
        <v>43444.669050925928</v>
      </c>
      <c r="FT43" t="s">
        <v>93</v>
      </c>
      <c r="FU43" t="s">
        <v>134</v>
      </c>
      <c r="FV43" t="s">
        <v>135</v>
      </c>
      <c r="FW43" t="s">
        <v>136</v>
      </c>
      <c r="FX43" t="s">
        <v>155</v>
      </c>
      <c r="FY43" t="s">
        <v>168</v>
      </c>
      <c r="FZ43" t="s">
        <v>156</v>
      </c>
      <c r="GA43" t="s">
        <v>157</v>
      </c>
      <c r="GB43" t="s">
        <v>141</v>
      </c>
      <c r="GC43" t="s">
        <v>142</v>
      </c>
      <c r="GJ43" t="s">
        <v>270</v>
      </c>
      <c r="GK43" t="s">
        <v>271</v>
      </c>
      <c r="GL43" t="s">
        <v>272</v>
      </c>
      <c r="GM43" t="s">
        <v>273</v>
      </c>
      <c r="GN43" t="s">
        <v>259</v>
      </c>
      <c r="GO43" t="s">
        <v>248</v>
      </c>
      <c r="GP43" t="s">
        <v>148</v>
      </c>
      <c r="GQ43" t="s">
        <v>201</v>
      </c>
      <c r="GR43" t="s">
        <v>152</v>
      </c>
    </row>
    <row r="44" spans="3:207" x14ac:dyDescent="0.25">
      <c r="AZ44">
        <v>333</v>
      </c>
      <c r="BA44">
        <v>654</v>
      </c>
      <c r="BB44">
        <v>1</v>
      </c>
      <c r="BC44" t="s">
        <v>107</v>
      </c>
      <c r="BD44" t="s">
        <v>85</v>
      </c>
      <c r="BG44" t="s">
        <v>77</v>
      </c>
      <c r="BH44">
        <v>32.47</v>
      </c>
      <c r="BI44">
        <v>78.66</v>
      </c>
      <c r="BM44" t="s">
        <v>78</v>
      </c>
      <c r="BN44" t="s">
        <v>38</v>
      </c>
      <c r="BO44">
        <v>43311.640277777777</v>
      </c>
      <c r="BS44">
        <v>43354.426388888889</v>
      </c>
      <c r="BT44" t="s">
        <v>86</v>
      </c>
      <c r="BU44" t="s">
        <v>102</v>
      </c>
      <c r="BV44" t="s">
        <v>103</v>
      </c>
      <c r="BW44" t="s">
        <v>104</v>
      </c>
      <c r="BX44" t="s">
        <v>105</v>
      </c>
      <c r="BY44" t="s">
        <v>106</v>
      </c>
      <c r="BZ44">
        <v>974</v>
      </c>
      <c r="CA44">
        <v>0</v>
      </c>
      <c r="CB44">
        <v>3</v>
      </c>
      <c r="CC44" t="s">
        <v>92</v>
      </c>
      <c r="CD44" t="s">
        <v>130</v>
      </c>
      <c r="CG44" t="s">
        <v>131</v>
      </c>
      <c r="CH44">
        <v>40.72</v>
      </c>
      <c r="CI44">
        <v>90.5</v>
      </c>
      <c r="CM44" t="s">
        <v>132</v>
      </c>
      <c r="CN44" t="s">
        <v>133</v>
      </c>
      <c r="CO44">
        <v>43299.666076388887</v>
      </c>
      <c r="CS44">
        <v>43444.669050925928</v>
      </c>
      <c r="CT44" t="s">
        <v>93</v>
      </c>
      <c r="CU44" t="s">
        <v>134</v>
      </c>
      <c r="CV44" t="s">
        <v>135</v>
      </c>
      <c r="CW44" t="s">
        <v>136</v>
      </c>
      <c r="CX44" t="s">
        <v>155</v>
      </c>
      <c r="CY44" t="s">
        <v>168</v>
      </c>
      <c r="CZ44">
        <v>341</v>
      </c>
      <c r="DA44" t="s">
        <v>818</v>
      </c>
      <c r="DB44">
        <v>3</v>
      </c>
      <c r="DC44" t="s">
        <v>806</v>
      </c>
      <c r="DD44" t="s">
        <v>130</v>
      </c>
      <c r="DG44" t="s">
        <v>762</v>
      </c>
      <c r="DH44">
        <v>21.83</v>
      </c>
      <c r="DI44">
        <v>78.95</v>
      </c>
      <c r="DM44">
        <v>181</v>
      </c>
      <c r="DN44" t="s">
        <v>763</v>
      </c>
      <c r="DO44">
        <v>43410.56726851852</v>
      </c>
      <c r="DS44">
        <v>43417.601481481484</v>
      </c>
      <c r="DT44" t="s">
        <v>764</v>
      </c>
      <c r="DU44" t="s">
        <v>765</v>
      </c>
      <c r="DV44" t="s">
        <v>766</v>
      </c>
      <c r="DW44" t="s">
        <v>767</v>
      </c>
      <c r="DX44" t="s">
        <v>768</v>
      </c>
      <c r="DY44" t="s">
        <v>769</v>
      </c>
      <c r="DZ44">
        <v>4736</v>
      </c>
      <c r="EA44" t="s">
        <v>1168</v>
      </c>
      <c r="EB44">
        <v>3</v>
      </c>
      <c r="EC44" t="s">
        <v>92</v>
      </c>
      <c r="ED44" t="s">
        <v>998</v>
      </c>
      <c r="EG44" t="s">
        <v>872</v>
      </c>
      <c r="EH44">
        <v>29.35</v>
      </c>
      <c r="EI44">
        <v>95.24</v>
      </c>
      <c r="EM44" t="s">
        <v>873</v>
      </c>
      <c r="EN44" t="s">
        <v>874</v>
      </c>
      <c r="EO44">
        <v>43291.501388888886</v>
      </c>
      <c r="ES44">
        <v>43410.697222222225</v>
      </c>
      <c r="ET44" t="s">
        <v>93</v>
      </c>
      <c r="EU44" t="s">
        <v>875</v>
      </c>
      <c r="EV44" t="s">
        <v>876</v>
      </c>
      <c r="EW44" t="s">
        <v>877</v>
      </c>
      <c r="EX44" t="s">
        <v>878</v>
      </c>
      <c r="EY44" t="s">
        <v>879</v>
      </c>
      <c r="EZ44">
        <v>974</v>
      </c>
      <c r="FA44">
        <v>0</v>
      </c>
      <c r="FB44">
        <v>3</v>
      </c>
      <c r="FC44" t="s">
        <v>92</v>
      </c>
      <c r="FD44" t="s">
        <v>130</v>
      </c>
      <c r="FG44" t="s">
        <v>131</v>
      </c>
      <c r="FH44">
        <v>40.72</v>
      </c>
      <c r="FI44">
        <v>90.5</v>
      </c>
      <c r="FM44" t="s">
        <v>132</v>
      </c>
      <c r="FN44" t="s">
        <v>133</v>
      </c>
      <c r="FO44">
        <v>43299.666076388887</v>
      </c>
      <c r="FS44">
        <v>43444.669050925928</v>
      </c>
      <c r="FT44" t="s">
        <v>93</v>
      </c>
      <c r="FU44" t="s">
        <v>134</v>
      </c>
      <c r="FV44" t="s">
        <v>135</v>
      </c>
      <c r="FW44" t="s">
        <v>136</v>
      </c>
      <c r="FX44" t="s">
        <v>155</v>
      </c>
      <c r="FY44" t="s">
        <v>168</v>
      </c>
      <c r="FZ44" t="s">
        <v>156</v>
      </c>
      <c r="GA44" t="s">
        <v>157</v>
      </c>
      <c r="GB44" t="s">
        <v>141</v>
      </c>
      <c r="GC44" t="s">
        <v>142</v>
      </c>
      <c r="GJ44" t="s">
        <v>274</v>
      </c>
      <c r="GK44" t="s">
        <v>248</v>
      </c>
      <c r="GL44" t="s">
        <v>148</v>
      </c>
      <c r="GM44" t="s">
        <v>149</v>
      </c>
      <c r="GN44" t="s">
        <v>152</v>
      </c>
    </row>
    <row r="45" spans="3:207" x14ac:dyDescent="0.25">
      <c r="AZ45">
        <v>302</v>
      </c>
      <c r="BA45">
        <v>858</v>
      </c>
      <c r="BB45">
        <v>1</v>
      </c>
      <c r="BC45" t="s">
        <v>107</v>
      </c>
      <c r="BD45" t="s">
        <v>85</v>
      </c>
      <c r="BG45" t="s">
        <v>77</v>
      </c>
      <c r="BH45">
        <v>47.44</v>
      </c>
      <c r="BI45">
        <v>74.33</v>
      </c>
      <c r="BM45" t="s">
        <v>78</v>
      </c>
      <c r="BN45" t="s">
        <v>38</v>
      </c>
      <c r="BO45">
        <v>43311.63958333333</v>
      </c>
      <c r="BS45">
        <v>43354.426388888889</v>
      </c>
      <c r="BT45" t="s">
        <v>86</v>
      </c>
      <c r="BU45" t="s">
        <v>102</v>
      </c>
      <c r="BV45" t="s">
        <v>103</v>
      </c>
      <c r="BW45" t="s">
        <v>104</v>
      </c>
      <c r="BX45" t="s">
        <v>105</v>
      </c>
      <c r="BY45" t="s">
        <v>106</v>
      </c>
      <c r="BZ45">
        <v>958</v>
      </c>
      <c r="CA45">
        <v>0</v>
      </c>
      <c r="CB45">
        <v>3</v>
      </c>
      <c r="CC45" t="s">
        <v>92</v>
      </c>
      <c r="CD45" t="s">
        <v>130</v>
      </c>
      <c r="CG45" t="s">
        <v>131</v>
      </c>
      <c r="CH45">
        <v>37.479999999999997</v>
      </c>
      <c r="CI45">
        <v>98.74</v>
      </c>
      <c r="CM45" t="s">
        <v>132</v>
      </c>
      <c r="CN45" t="s">
        <v>133</v>
      </c>
      <c r="CO45">
        <v>43299.665972222225</v>
      </c>
      <c r="CS45">
        <v>43444.669039351851</v>
      </c>
      <c r="CT45" t="s">
        <v>93</v>
      </c>
      <c r="CU45" t="s">
        <v>134</v>
      </c>
      <c r="CV45" t="s">
        <v>135</v>
      </c>
      <c r="CW45" t="s">
        <v>136</v>
      </c>
      <c r="CX45" t="s">
        <v>155</v>
      </c>
      <c r="CY45" t="s">
        <v>168</v>
      </c>
      <c r="CZ45">
        <v>321</v>
      </c>
      <c r="DA45" t="s">
        <v>819</v>
      </c>
      <c r="DB45">
        <v>3</v>
      </c>
      <c r="DC45" t="s">
        <v>806</v>
      </c>
      <c r="DD45" t="s">
        <v>130</v>
      </c>
      <c r="DG45" t="s">
        <v>762</v>
      </c>
      <c r="DH45">
        <v>20.63</v>
      </c>
      <c r="DI45">
        <v>80.53</v>
      </c>
      <c r="DM45">
        <v>181</v>
      </c>
      <c r="DN45" t="s">
        <v>763</v>
      </c>
      <c r="DO45">
        <v>43410.567175925928</v>
      </c>
      <c r="DS45">
        <v>43417.594594907408</v>
      </c>
      <c r="DT45" t="s">
        <v>764</v>
      </c>
      <c r="DU45" t="s">
        <v>765</v>
      </c>
      <c r="DV45" t="s">
        <v>766</v>
      </c>
      <c r="DW45" t="s">
        <v>767</v>
      </c>
      <c r="DX45" t="s">
        <v>768</v>
      </c>
      <c r="DY45" t="s">
        <v>769</v>
      </c>
      <c r="DZ45">
        <v>4789</v>
      </c>
      <c r="EA45" t="s">
        <v>1174</v>
      </c>
      <c r="EB45">
        <v>3</v>
      </c>
      <c r="EC45" t="s">
        <v>92</v>
      </c>
      <c r="ED45" t="s">
        <v>998</v>
      </c>
      <c r="EG45" t="s">
        <v>872</v>
      </c>
      <c r="EH45">
        <v>92</v>
      </c>
      <c r="EI45">
        <v>53.81</v>
      </c>
      <c r="EM45" t="s">
        <v>873</v>
      </c>
      <c r="EN45" t="s">
        <v>874</v>
      </c>
      <c r="EO45">
        <v>43291.501388888886</v>
      </c>
      <c r="ES45">
        <v>43426.606944444444</v>
      </c>
      <c r="ET45" t="s">
        <v>93</v>
      </c>
      <c r="EU45" t="s">
        <v>875</v>
      </c>
      <c r="EV45" t="s">
        <v>876</v>
      </c>
      <c r="EW45" t="s">
        <v>877</v>
      </c>
      <c r="EX45" t="s">
        <v>878</v>
      </c>
      <c r="EY45" t="s">
        <v>922</v>
      </c>
      <c r="EZ45">
        <v>958</v>
      </c>
      <c r="FA45">
        <v>0</v>
      </c>
      <c r="FB45">
        <v>3</v>
      </c>
      <c r="FC45" t="s">
        <v>92</v>
      </c>
      <c r="FD45" t="s">
        <v>130</v>
      </c>
      <c r="FG45" t="s">
        <v>131</v>
      </c>
      <c r="FH45">
        <v>37.479999999999997</v>
      </c>
      <c r="FI45">
        <v>98.74</v>
      </c>
      <c r="FM45" t="s">
        <v>132</v>
      </c>
      <c r="FN45" t="s">
        <v>133</v>
      </c>
      <c r="FO45">
        <v>43299.665972222225</v>
      </c>
      <c r="FS45">
        <v>43444.669039351851</v>
      </c>
      <c r="FT45" t="s">
        <v>93</v>
      </c>
      <c r="FU45" t="s">
        <v>134</v>
      </c>
      <c r="FV45" t="s">
        <v>135</v>
      </c>
      <c r="FW45" t="s">
        <v>136</v>
      </c>
      <c r="FX45" t="s">
        <v>155</v>
      </c>
      <c r="FY45" t="s">
        <v>168</v>
      </c>
      <c r="FZ45" t="s">
        <v>156</v>
      </c>
      <c r="GA45" t="s">
        <v>157</v>
      </c>
      <c r="GB45" t="s">
        <v>141</v>
      </c>
      <c r="GC45" t="s">
        <v>142</v>
      </c>
      <c r="GJ45" t="s">
        <v>275</v>
      </c>
      <c r="GK45" t="s">
        <v>248</v>
      </c>
      <c r="GL45" t="s">
        <v>148</v>
      </c>
      <c r="GM45" t="s">
        <v>149</v>
      </c>
      <c r="GN45" t="s">
        <v>201</v>
      </c>
      <c r="GO45" t="s">
        <v>212</v>
      </c>
      <c r="GP45" t="s">
        <v>149</v>
      </c>
      <c r="GQ45" t="s">
        <v>152</v>
      </c>
    </row>
    <row r="46" spans="3:207" x14ac:dyDescent="0.25">
      <c r="AZ46">
        <v>1454</v>
      </c>
      <c r="BA46" t="s">
        <v>25</v>
      </c>
      <c r="BB46">
        <v>2</v>
      </c>
      <c r="BC46" t="s">
        <v>107</v>
      </c>
      <c r="BD46" t="s">
        <v>85</v>
      </c>
      <c r="BG46" t="s">
        <v>77</v>
      </c>
      <c r="BH46">
        <v>62.42</v>
      </c>
      <c r="BI46">
        <v>63.1</v>
      </c>
      <c r="BM46" t="s">
        <v>78</v>
      </c>
      <c r="BN46" t="s">
        <v>38</v>
      </c>
      <c r="BO46">
        <v>43369.465277777781</v>
      </c>
      <c r="BS46">
        <v>43263.353472222225</v>
      </c>
      <c r="BT46" t="s">
        <v>86</v>
      </c>
      <c r="BU46" t="s">
        <v>109</v>
      </c>
      <c r="BV46" t="s">
        <v>110</v>
      </c>
      <c r="BW46" t="s">
        <v>111</v>
      </c>
      <c r="BX46" t="s">
        <v>112</v>
      </c>
      <c r="BY46" t="s">
        <v>113</v>
      </c>
      <c r="BZ46">
        <v>1071</v>
      </c>
      <c r="CA46">
        <v>0</v>
      </c>
      <c r="CB46">
        <v>3</v>
      </c>
      <c r="CC46" t="s">
        <v>92</v>
      </c>
      <c r="CD46" t="s">
        <v>130</v>
      </c>
      <c r="CG46" t="s">
        <v>206</v>
      </c>
      <c r="CH46">
        <v>31.82</v>
      </c>
      <c r="CI46">
        <v>19.239999999999998</v>
      </c>
      <c r="CM46" t="s">
        <v>132</v>
      </c>
      <c r="CN46" t="s">
        <v>207</v>
      </c>
      <c r="CO46">
        <v>43299.685995370368</v>
      </c>
      <c r="CS46">
        <v>43444.669074074074</v>
      </c>
      <c r="CT46" t="s">
        <v>93</v>
      </c>
      <c r="CU46" t="s">
        <v>134</v>
      </c>
      <c r="CV46" t="s">
        <v>135</v>
      </c>
      <c r="CW46" t="s">
        <v>136</v>
      </c>
      <c r="CX46" t="s">
        <v>155</v>
      </c>
      <c r="CY46" t="s">
        <v>168</v>
      </c>
      <c r="CZ46">
        <v>343</v>
      </c>
      <c r="DA46" t="s">
        <v>820</v>
      </c>
      <c r="DB46">
        <v>3</v>
      </c>
      <c r="DC46" t="s">
        <v>806</v>
      </c>
      <c r="DD46" t="s">
        <v>130</v>
      </c>
      <c r="DG46" t="s">
        <v>762</v>
      </c>
      <c r="DH46">
        <v>11.24</v>
      </c>
      <c r="DI46">
        <v>89.23</v>
      </c>
      <c r="DM46">
        <v>181</v>
      </c>
      <c r="DN46" t="s">
        <v>763</v>
      </c>
      <c r="DO46">
        <v>43410.567280092589</v>
      </c>
      <c r="DS46">
        <v>43417.601550925923</v>
      </c>
      <c r="DT46" t="s">
        <v>764</v>
      </c>
      <c r="DU46" t="s">
        <v>765</v>
      </c>
      <c r="DV46" t="s">
        <v>766</v>
      </c>
      <c r="DW46" t="s">
        <v>767</v>
      </c>
      <c r="DX46" t="s">
        <v>768</v>
      </c>
      <c r="DY46" t="s">
        <v>769</v>
      </c>
      <c r="DZ46">
        <v>4796</v>
      </c>
      <c r="EA46" t="s">
        <v>1180</v>
      </c>
      <c r="EB46">
        <v>3</v>
      </c>
      <c r="EC46" t="s">
        <v>92</v>
      </c>
      <c r="ED46" t="s">
        <v>998</v>
      </c>
      <c r="EG46" t="s">
        <v>872</v>
      </c>
      <c r="EH46">
        <v>26.32</v>
      </c>
      <c r="EI46">
        <v>30.65</v>
      </c>
      <c r="EM46" t="s">
        <v>873</v>
      </c>
      <c r="EN46" t="s">
        <v>874</v>
      </c>
      <c r="EO46">
        <v>43291.501388888886</v>
      </c>
      <c r="ES46">
        <v>43410.692361111112</v>
      </c>
      <c r="ET46" t="s">
        <v>93</v>
      </c>
      <c r="EU46" t="s">
        <v>875</v>
      </c>
      <c r="EV46" t="s">
        <v>876</v>
      </c>
      <c r="EW46" t="s">
        <v>877</v>
      </c>
      <c r="EX46" t="s">
        <v>878</v>
      </c>
      <c r="EY46" t="s">
        <v>879</v>
      </c>
      <c r="EZ46">
        <v>1071</v>
      </c>
      <c r="FA46">
        <v>0</v>
      </c>
      <c r="FB46">
        <v>3</v>
      </c>
      <c r="FC46" t="s">
        <v>92</v>
      </c>
      <c r="FD46" t="s">
        <v>130</v>
      </c>
      <c r="FG46" t="s">
        <v>206</v>
      </c>
      <c r="FH46">
        <v>31.82</v>
      </c>
      <c r="FI46">
        <v>19.239999999999998</v>
      </c>
      <c r="FM46" t="s">
        <v>132</v>
      </c>
      <c r="FN46" t="s">
        <v>207</v>
      </c>
      <c r="FO46">
        <v>43299.685995370368</v>
      </c>
      <c r="FS46">
        <v>43444.669074074074</v>
      </c>
      <c r="FT46" t="s">
        <v>93</v>
      </c>
      <c r="FU46" t="s">
        <v>134</v>
      </c>
      <c r="FV46" t="s">
        <v>135</v>
      </c>
      <c r="FW46" t="s">
        <v>136</v>
      </c>
      <c r="FX46" t="s">
        <v>155</v>
      </c>
      <c r="FY46" t="s">
        <v>168</v>
      </c>
      <c r="FZ46" t="s">
        <v>156</v>
      </c>
      <c r="GA46" t="s">
        <v>157</v>
      </c>
      <c r="GB46" t="s">
        <v>141</v>
      </c>
      <c r="GC46" t="s">
        <v>171</v>
      </c>
      <c r="GJ46" t="s">
        <v>276</v>
      </c>
      <c r="GK46" t="s">
        <v>277</v>
      </c>
      <c r="GL46" t="s">
        <v>248</v>
      </c>
      <c r="GM46" t="s">
        <v>148</v>
      </c>
      <c r="GN46" t="s">
        <v>164</v>
      </c>
      <c r="GO46" t="s">
        <v>196</v>
      </c>
      <c r="GP46" t="s">
        <v>278</v>
      </c>
      <c r="GQ46" t="s">
        <v>196</v>
      </c>
      <c r="GR46" t="s">
        <v>237</v>
      </c>
      <c r="GS46" t="s">
        <v>152</v>
      </c>
    </row>
    <row r="47" spans="3:207" x14ac:dyDescent="0.25">
      <c r="AZ47">
        <v>293</v>
      </c>
      <c r="BA47">
        <v>869</v>
      </c>
      <c r="BB47">
        <v>3</v>
      </c>
      <c r="BC47" t="s">
        <v>107</v>
      </c>
      <c r="BD47" t="s">
        <v>85</v>
      </c>
      <c r="BG47" t="s">
        <v>77</v>
      </c>
      <c r="BH47">
        <v>59.83</v>
      </c>
      <c r="BI47">
        <v>68.97</v>
      </c>
      <c r="BM47" t="s">
        <v>78</v>
      </c>
      <c r="BN47" t="s">
        <v>38</v>
      </c>
      <c r="BO47">
        <v>43311.63958333333</v>
      </c>
      <c r="BP47">
        <v>43494.476388888892</v>
      </c>
      <c r="BS47">
        <v>43494.476388888892</v>
      </c>
      <c r="BT47" t="s">
        <v>86</v>
      </c>
      <c r="BU47" t="s">
        <v>102</v>
      </c>
      <c r="BV47" t="s">
        <v>103</v>
      </c>
      <c r="BW47" t="s">
        <v>104</v>
      </c>
      <c r="BX47" t="s">
        <v>105</v>
      </c>
      <c r="BY47" t="s">
        <v>106</v>
      </c>
      <c r="BZ47">
        <v>1079</v>
      </c>
      <c r="CA47">
        <v>0</v>
      </c>
      <c r="CB47">
        <v>3</v>
      </c>
      <c r="CC47" t="s">
        <v>92</v>
      </c>
      <c r="CD47" t="s">
        <v>130</v>
      </c>
      <c r="CG47" t="s">
        <v>206</v>
      </c>
      <c r="CH47">
        <v>74.08</v>
      </c>
      <c r="CI47">
        <v>83.4</v>
      </c>
      <c r="CM47" t="s">
        <v>132</v>
      </c>
      <c r="CN47" t="s">
        <v>207</v>
      </c>
      <c r="CO47">
        <v>43299.686041666668</v>
      </c>
      <c r="CS47">
        <v>43444.669074074074</v>
      </c>
      <c r="CT47" t="s">
        <v>93</v>
      </c>
      <c r="CU47" t="s">
        <v>134</v>
      </c>
      <c r="CV47" t="s">
        <v>135</v>
      </c>
      <c r="CW47" t="s">
        <v>136</v>
      </c>
      <c r="CX47" t="s">
        <v>155</v>
      </c>
      <c r="CY47" t="s">
        <v>168</v>
      </c>
      <c r="CZ47">
        <v>323</v>
      </c>
      <c r="DA47" t="s">
        <v>821</v>
      </c>
      <c r="DB47">
        <v>3</v>
      </c>
      <c r="DC47" t="s">
        <v>806</v>
      </c>
      <c r="DD47" t="s">
        <v>130</v>
      </c>
      <c r="DG47" t="s">
        <v>762</v>
      </c>
      <c r="DH47">
        <v>31.27</v>
      </c>
      <c r="DI47">
        <v>95.17</v>
      </c>
      <c r="DM47">
        <v>181</v>
      </c>
      <c r="DN47" t="s">
        <v>763</v>
      </c>
      <c r="DO47">
        <v>43410.567187499997</v>
      </c>
      <c r="DS47">
        <v>43417.594837962963</v>
      </c>
      <c r="DT47" t="s">
        <v>764</v>
      </c>
      <c r="DU47" t="s">
        <v>765</v>
      </c>
      <c r="DV47" t="s">
        <v>766</v>
      </c>
      <c r="DW47" t="s">
        <v>767</v>
      </c>
      <c r="DX47" t="s">
        <v>768</v>
      </c>
      <c r="DY47" t="s">
        <v>769</v>
      </c>
      <c r="DZ47">
        <v>4842</v>
      </c>
      <c r="EA47" t="s">
        <v>1183</v>
      </c>
      <c r="EB47">
        <v>3</v>
      </c>
      <c r="EC47" t="s">
        <v>92</v>
      </c>
      <c r="ED47" t="s">
        <v>998</v>
      </c>
      <c r="EG47" t="s">
        <v>936</v>
      </c>
      <c r="EH47">
        <v>56.84</v>
      </c>
      <c r="EI47">
        <v>31.37</v>
      </c>
      <c r="EM47" t="s">
        <v>873</v>
      </c>
      <c r="EN47" t="s">
        <v>937</v>
      </c>
      <c r="EO47">
        <v>43291.618750000001</v>
      </c>
      <c r="ES47">
        <v>43410.711111111108</v>
      </c>
      <c r="ET47" t="s">
        <v>93</v>
      </c>
      <c r="EU47" t="s">
        <v>875</v>
      </c>
      <c r="EV47" t="s">
        <v>876</v>
      </c>
      <c r="EW47" t="s">
        <v>877</v>
      </c>
      <c r="EX47" t="s">
        <v>878</v>
      </c>
      <c r="EY47" t="s">
        <v>879</v>
      </c>
      <c r="EZ47">
        <v>1079</v>
      </c>
      <c r="FA47">
        <v>0</v>
      </c>
      <c r="FB47">
        <v>3</v>
      </c>
      <c r="FC47" t="s">
        <v>92</v>
      </c>
      <c r="FD47" t="s">
        <v>130</v>
      </c>
      <c r="FG47" t="s">
        <v>206</v>
      </c>
      <c r="FH47">
        <v>74.08</v>
      </c>
      <c r="FI47">
        <v>83.4</v>
      </c>
      <c r="FM47" t="s">
        <v>132</v>
      </c>
      <c r="FN47" t="s">
        <v>207</v>
      </c>
      <c r="FO47">
        <v>43299.686041666668</v>
      </c>
      <c r="FS47">
        <v>43444.669074074074</v>
      </c>
      <c r="FT47" t="s">
        <v>93</v>
      </c>
      <c r="FU47" t="s">
        <v>134</v>
      </c>
      <c r="FV47" t="s">
        <v>135</v>
      </c>
      <c r="FW47" t="s">
        <v>136</v>
      </c>
      <c r="FX47" t="s">
        <v>155</v>
      </c>
      <c r="FY47" t="s">
        <v>168</v>
      </c>
      <c r="FZ47" t="s">
        <v>156</v>
      </c>
      <c r="GA47" t="s">
        <v>157</v>
      </c>
      <c r="GB47" t="s">
        <v>141</v>
      </c>
      <c r="GC47" t="s">
        <v>142</v>
      </c>
      <c r="GJ47" t="s">
        <v>279</v>
      </c>
      <c r="GK47" t="s">
        <v>259</v>
      </c>
      <c r="GL47" t="s">
        <v>280</v>
      </c>
      <c r="GM47" t="s">
        <v>248</v>
      </c>
      <c r="GN47" t="s">
        <v>148</v>
      </c>
      <c r="GO47" t="s">
        <v>212</v>
      </c>
      <c r="GP47" t="s">
        <v>152</v>
      </c>
    </row>
    <row r="48" spans="3:207" x14ac:dyDescent="0.25">
      <c r="AZ48">
        <v>306</v>
      </c>
      <c r="BA48">
        <v>834</v>
      </c>
      <c r="BB48">
        <v>3</v>
      </c>
      <c r="BC48" t="s">
        <v>107</v>
      </c>
      <c r="BD48" t="s">
        <v>85</v>
      </c>
      <c r="BG48" t="s">
        <v>77</v>
      </c>
      <c r="BH48">
        <v>59.11</v>
      </c>
      <c r="BI48">
        <v>80.319999999999993</v>
      </c>
      <c r="BM48" t="s">
        <v>78</v>
      </c>
      <c r="BN48" t="s">
        <v>38</v>
      </c>
      <c r="BO48">
        <v>43311.63958333333</v>
      </c>
      <c r="BP48">
        <v>43494.477777777778</v>
      </c>
      <c r="BS48">
        <v>43494.477777777778</v>
      </c>
      <c r="BT48" t="s">
        <v>86</v>
      </c>
      <c r="BU48" t="s">
        <v>102</v>
      </c>
      <c r="BV48" t="s">
        <v>103</v>
      </c>
      <c r="BW48" t="s">
        <v>104</v>
      </c>
      <c r="BX48" t="s">
        <v>105</v>
      </c>
      <c r="BY48" t="s">
        <v>106</v>
      </c>
      <c r="BZ48">
        <v>1089</v>
      </c>
      <c r="CA48">
        <v>0</v>
      </c>
      <c r="CB48">
        <v>3</v>
      </c>
      <c r="CC48" t="s">
        <v>92</v>
      </c>
      <c r="CD48" t="s">
        <v>130</v>
      </c>
      <c r="CG48" t="s">
        <v>206</v>
      </c>
      <c r="CH48">
        <v>47.38</v>
      </c>
      <c r="CI48">
        <v>38.67</v>
      </c>
      <c r="CM48" t="s">
        <v>132</v>
      </c>
      <c r="CN48" t="s">
        <v>207</v>
      </c>
      <c r="CO48">
        <v>43299.686099537037</v>
      </c>
      <c r="CS48">
        <v>43444.669085648151</v>
      </c>
      <c r="CT48" t="s">
        <v>93</v>
      </c>
      <c r="CU48" t="s">
        <v>134</v>
      </c>
      <c r="CV48" t="s">
        <v>135</v>
      </c>
      <c r="CW48" t="s">
        <v>136</v>
      </c>
      <c r="CX48" t="s">
        <v>155</v>
      </c>
      <c r="CY48" t="s">
        <v>168</v>
      </c>
      <c r="CZ48">
        <v>324</v>
      </c>
      <c r="DA48" t="s">
        <v>822</v>
      </c>
      <c r="DB48">
        <v>3</v>
      </c>
      <c r="DC48" t="s">
        <v>806</v>
      </c>
      <c r="DD48" t="s">
        <v>130</v>
      </c>
      <c r="DG48" t="s">
        <v>762</v>
      </c>
      <c r="DH48">
        <v>27.06</v>
      </c>
      <c r="DI48">
        <v>93.3</v>
      </c>
      <c r="DM48">
        <v>181</v>
      </c>
      <c r="DN48" t="s">
        <v>763</v>
      </c>
      <c r="DO48">
        <v>43410.567187499997</v>
      </c>
      <c r="DS48">
        <v>43417.594976851855</v>
      </c>
      <c r="DT48" t="s">
        <v>764</v>
      </c>
      <c r="DU48" t="s">
        <v>765</v>
      </c>
      <c r="DV48" t="s">
        <v>766</v>
      </c>
      <c r="DW48" t="s">
        <v>767</v>
      </c>
      <c r="DX48" t="s">
        <v>768</v>
      </c>
      <c r="DY48" t="s">
        <v>769</v>
      </c>
      <c r="DZ48">
        <v>4834</v>
      </c>
      <c r="EA48" t="s">
        <v>1189</v>
      </c>
      <c r="EB48">
        <v>3</v>
      </c>
      <c r="EC48" t="s">
        <v>92</v>
      </c>
      <c r="ED48" t="s">
        <v>998</v>
      </c>
      <c r="EG48" t="s">
        <v>936</v>
      </c>
      <c r="EH48">
        <v>63.33</v>
      </c>
      <c r="EI48">
        <v>7.02</v>
      </c>
      <c r="EM48" t="s">
        <v>873</v>
      </c>
      <c r="EN48" t="s">
        <v>937</v>
      </c>
      <c r="EO48">
        <v>43291.618750000001</v>
      </c>
      <c r="ES48">
        <v>43410.706944444442</v>
      </c>
      <c r="ET48" t="s">
        <v>93</v>
      </c>
      <c r="EU48" t="s">
        <v>1190</v>
      </c>
      <c r="EV48" t="s">
        <v>876</v>
      </c>
      <c r="EW48" t="s">
        <v>877</v>
      </c>
      <c r="EX48" t="s">
        <v>878</v>
      </c>
      <c r="EY48" t="s">
        <v>879</v>
      </c>
      <c r="EZ48">
        <v>1089</v>
      </c>
      <c r="FA48">
        <v>0</v>
      </c>
      <c r="FB48">
        <v>3</v>
      </c>
      <c r="FC48" t="s">
        <v>92</v>
      </c>
      <c r="FD48" t="s">
        <v>130</v>
      </c>
      <c r="FG48" t="s">
        <v>206</v>
      </c>
      <c r="FH48">
        <v>47.38</v>
      </c>
      <c r="FI48">
        <v>38.67</v>
      </c>
      <c r="FM48" t="s">
        <v>132</v>
      </c>
      <c r="FN48" t="s">
        <v>207</v>
      </c>
      <c r="FO48">
        <v>43299.686099537037</v>
      </c>
      <c r="FS48">
        <v>43444.669085648151</v>
      </c>
      <c r="FT48" t="s">
        <v>93</v>
      </c>
      <c r="FU48" t="s">
        <v>134</v>
      </c>
      <c r="FV48" t="s">
        <v>135</v>
      </c>
      <c r="FW48" t="s">
        <v>136</v>
      </c>
      <c r="FX48" t="s">
        <v>155</v>
      </c>
      <c r="FY48" t="s">
        <v>168</v>
      </c>
      <c r="FZ48" t="s">
        <v>156</v>
      </c>
      <c r="GA48" t="s">
        <v>157</v>
      </c>
      <c r="GB48" t="s">
        <v>141</v>
      </c>
      <c r="GC48" t="s">
        <v>142</v>
      </c>
      <c r="GJ48" t="s">
        <v>281</v>
      </c>
      <c r="GK48" t="s">
        <v>250</v>
      </c>
      <c r="GL48" t="s">
        <v>148</v>
      </c>
      <c r="GM48" t="s">
        <v>212</v>
      </c>
      <c r="GN48" t="s">
        <v>152</v>
      </c>
    </row>
    <row r="49" spans="52:207" x14ac:dyDescent="0.25">
      <c r="AZ49">
        <v>278</v>
      </c>
      <c r="BA49">
        <v>894</v>
      </c>
      <c r="BB49">
        <v>3</v>
      </c>
      <c r="BC49" t="s">
        <v>107</v>
      </c>
      <c r="BD49" t="s">
        <v>85</v>
      </c>
      <c r="BG49" t="s">
        <v>77</v>
      </c>
      <c r="BH49">
        <v>50.57</v>
      </c>
      <c r="BI49">
        <v>34.979999999999997</v>
      </c>
      <c r="BM49" t="s">
        <v>78</v>
      </c>
      <c r="BN49" t="s">
        <v>38</v>
      </c>
      <c r="BO49">
        <v>43311.63958333333</v>
      </c>
      <c r="BP49">
        <v>43494.438888888886</v>
      </c>
      <c r="BQ49">
        <v>43495.404861111114</v>
      </c>
      <c r="BS49">
        <v>43495.404861111114</v>
      </c>
      <c r="BT49" t="s">
        <v>86</v>
      </c>
      <c r="BU49" t="s">
        <v>102</v>
      </c>
      <c r="BV49" t="s">
        <v>103</v>
      </c>
      <c r="BW49" t="s">
        <v>104</v>
      </c>
      <c r="BX49" t="s">
        <v>105</v>
      </c>
      <c r="BY49" t="s">
        <v>106</v>
      </c>
      <c r="BZ49">
        <v>1060</v>
      </c>
      <c r="CA49">
        <v>0</v>
      </c>
      <c r="CB49">
        <v>3</v>
      </c>
      <c r="CC49" t="s">
        <v>92</v>
      </c>
      <c r="CD49" t="s">
        <v>130</v>
      </c>
      <c r="CG49" t="s">
        <v>206</v>
      </c>
      <c r="CH49">
        <v>30.78</v>
      </c>
      <c r="CI49">
        <v>17.62</v>
      </c>
      <c r="CM49" t="s">
        <v>132</v>
      </c>
      <c r="CN49" t="s">
        <v>207</v>
      </c>
      <c r="CO49">
        <v>43299.685914351852</v>
      </c>
      <c r="CS49">
        <v>43444.669062499997</v>
      </c>
      <c r="CT49" t="s">
        <v>93</v>
      </c>
      <c r="CU49" t="s">
        <v>134</v>
      </c>
      <c r="CV49" t="s">
        <v>135</v>
      </c>
      <c r="CW49" t="s">
        <v>136</v>
      </c>
      <c r="CX49" t="s">
        <v>155</v>
      </c>
      <c r="CY49" t="s">
        <v>168</v>
      </c>
      <c r="CZ49">
        <v>332</v>
      </c>
      <c r="DA49" t="s">
        <v>823</v>
      </c>
      <c r="DB49">
        <v>3</v>
      </c>
      <c r="DC49" t="s">
        <v>806</v>
      </c>
      <c r="DD49" t="s">
        <v>130</v>
      </c>
      <c r="DG49" t="s">
        <v>762</v>
      </c>
      <c r="DH49">
        <v>35.119999999999997</v>
      </c>
      <c r="DI49">
        <v>86.11</v>
      </c>
      <c r="DM49">
        <v>181</v>
      </c>
      <c r="DN49" t="s">
        <v>763</v>
      </c>
      <c r="DO49">
        <v>43410.567233796297</v>
      </c>
      <c r="DS49">
        <v>43417.601238425923</v>
      </c>
      <c r="DT49" t="s">
        <v>764</v>
      </c>
      <c r="DU49" t="s">
        <v>765</v>
      </c>
      <c r="DV49" t="s">
        <v>766</v>
      </c>
      <c r="DW49" t="s">
        <v>767</v>
      </c>
      <c r="DX49" t="s">
        <v>768</v>
      </c>
      <c r="DY49" t="s">
        <v>769</v>
      </c>
      <c r="DZ49">
        <v>4839</v>
      </c>
      <c r="EA49" t="s">
        <v>1196</v>
      </c>
      <c r="EB49">
        <v>3</v>
      </c>
      <c r="EC49" t="s">
        <v>92</v>
      </c>
      <c r="ED49" t="s">
        <v>998</v>
      </c>
      <c r="EG49" t="s">
        <v>936</v>
      </c>
      <c r="EH49">
        <v>58.11</v>
      </c>
      <c r="EI49">
        <v>21.73</v>
      </c>
      <c r="EM49" t="s">
        <v>873</v>
      </c>
      <c r="EN49" t="s">
        <v>937</v>
      </c>
      <c r="EO49">
        <v>43291.618750000001</v>
      </c>
      <c r="ES49">
        <v>43410.711805555555</v>
      </c>
      <c r="ET49" t="s">
        <v>93</v>
      </c>
      <c r="EU49" t="s">
        <v>875</v>
      </c>
      <c r="EV49" t="s">
        <v>876</v>
      </c>
      <c r="EW49" t="s">
        <v>877</v>
      </c>
      <c r="EX49" t="s">
        <v>878</v>
      </c>
      <c r="EY49" t="s">
        <v>879</v>
      </c>
      <c r="EZ49">
        <v>1060</v>
      </c>
      <c r="FA49">
        <v>0</v>
      </c>
      <c r="FB49">
        <v>3</v>
      </c>
      <c r="FC49" t="s">
        <v>92</v>
      </c>
      <c r="FD49" t="s">
        <v>130</v>
      </c>
      <c r="FG49" t="s">
        <v>206</v>
      </c>
      <c r="FH49">
        <v>30.78</v>
      </c>
      <c r="FI49">
        <v>17.62</v>
      </c>
      <c r="FM49" t="s">
        <v>132</v>
      </c>
      <c r="FN49" t="s">
        <v>207</v>
      </c>
      <c r="FO49">
        <v>43299.685914351852</v>
      </c>
      <c r="FS49">
        <v>43444.669062499997</v>
      </c>
      <c r="FT49" t="s">
        <v>93</v>
      </c>
      <c r="FU49" t="s">
        <v>134</v>
      </c>
      <c r="FV49" t="s">
        <v>135</v>
      </c>
      <c r="FW49" t="s">
        <v>136</v>
      </c>
      <c r="FX49" t="s">
        <v>155</v>
      </c>
      <c r="FY49" t="s">
        <v>168</v>
      </c>
      <c r="FZ49" t="s">
        <v>156</v>
      </c>
      <c r="GA49" t="s">
        <v>157</v>
      </c>
      <c r="GB49" t="s">
        <v>141</v>
      </c>
      <c r="GC49" t="s">
        <v>142</v>
      </c>
      <c r="GJ49" t="s">
        <v>282</v>
      </c>
      <c r="GK49" t="s">
        <v>250</v>
      </c>
      <c r="GL49" t="s">
        <v>148</v>
      </c>
      <c r="GM49" t="s">
        <v>212</v>
      </c>
      <c r="GN49" t="s">
        <v>152</v>
      </c>
    </row>
    <row r="50" spans="52:207" x14ac:dyDescent="0.25">
      <c r="AZ50">
        <v>311</v>
      </c>
      <c r="BA50">
        <v>688</v>
      </c>
      <c r="BB50">
        <v>2</v>
      </c>
      <c r="BC50" t="s">
        <v>107</v>
      </c>
      <c r="BD50" t="s">
        <v>85</v>
      </c>
      <c r="BG50" t="s">
        <v>77</v>
      </c>
      <c r="BH50">
        <v>43.84</v>
      </c>
      <c r="BI50">
        <v>75.5</v>
      </c>
      <c r="BM50" t="s">
        <v>78</v>
      </c>
      <c r="BN50" t="s">
        <v>38</v>
      </c>
      <c r="BO50">
        <v>43311.63958333333</v>
      </c>
      <c r="BP50">
        <v>43413.654166666667</v>
      </c>
      <c r="BQ50">
        <v>43448.432638888888</v>
      </c>
      <c r="BS50">
        <v>43448.432638888888</v>
      </c>
      <c r="BT50" t="s">
        <v>86</v>
      </c>
      <c r="BU50" t="s">
        <v>102</v>
      </c>
      <c r="BV50" t="s">
        <v>103</v>
      </c>
      <c r="BW50" t="s">
        <v>104</v>
      </c>
      <c r="BX50" t="s">
        <v>105</v>
      </c>
      <c r="BY50" t="s">
        <v>106</v>
      </c>
      <c r="BZ50">
        <v>1086</v>
      </c>
      <c r="CA50">
        <v>0</v>
      </c>
      <c r="CB50">
        <v>3</v>
      </c>
      <c r="CC50" t="s">
        <v>92</v>
      </c>
      <c r="CD50" t="s">
        <v>130</v>
      </c>
      <c r="CG50" t="s">
        <v>206</v>
      </c>
      <c r="CH50">
        <v>43.72</v>
      </c>
      <c r="CI50">
        <v>34.03</v>
      </c>
      <c r="CM50" t="s">
        <v>132</v>
      </c>
      <c r="CN50" t="s">
        <v>207</v>
      </c>
      <c r="CO50">
        <v>43299.686076388891</v>
      </c>
      <c r="CS50">
        <v>43444.669085648151</v>
      </c>
      <c r="CT50" t="s">
        <v>93</v>
      </c>
      <c r="CU50" t="s">
        <v>134</v>
      </c>
      <c r="CV50" t="s">
        <v>135</v>
      </c>
      <c r="CW50" t="s">
        <v>136</v>
      </c>
      <c r="CX50" t="s">
        <v>155</v>
      </c>
      <c r="CY50" t="s">
        <v>168</v>
      </c>
      <c r="CZ50">
        <v>334</v>
      </c>
      <c r="DA50" t="s">
        <v>824</v>
      </c>
      <c r="DB50">
        <v>3</v>
      </c>
      <c r="DC50" t="s">
        <v>806</v>
      </c>
      <c r="DD50" t="s">
        <v>130</v>
      </c>
      <c r="DG50" t="s">
        <v>762</v>
      </c>
      <c r="DH50">
        <v>24.35</v>
      </c>
      <c r="DI50">
        <v>85.32</v>
      </c>
      <c r="DM50">
        <v>181</v>
      </c>
      <c r="DN50" t="s">
        <v>763</v>
      </c>
      <c r="DO50">
        <v>43410.567233796297</v>
      </c>
      <c r="DS50">
        <v>43417.601307870369</v>
      </c>
      <c r="DT50" t="s">
        <v>764</v>
      </c>
      <c r="DU50" t="s">
        <v>765</v>
      </c>
      <c r="DV50" t="s">
        <v>766</v>
      </c>
      <c r="DW50" t="s">
        <v>767</v>
      </c>
      <c r="DX50" t="s">
        <v>768</v>
      </c>
      <c r="DY50" t="s">
        <v>769</v>
      </c>
      <c r="DZ50">
        <v>4836</v>
      </c>
      <c r="EA50" t="s">
        <v>1205</v>
      </c>
      <c r="EB50">
        <v>3</v>
      </c>
      <c r="EC50" t="s">
        <v>92</v>
      </c>
      <c r="ED50" t="s">
        <v>998</v>
      </c>
      <c r="EG50" t="s">
        <v>936</v>
      </c>
      <c r="EH50">
        <v>60.67</v>
      </c>
      <c r="EI50">
        <v>12.62</v>
      </c>
      <c r="EM50" t="s">
        <v>873</v>
      </c>
      <c r="EN50" t="s">
        <v>937</v>
      </c>
      <c r="EO50">
        <v>43291.618750000001</v>
      </c>
      <c r="ES50">
        <v>43410.707638888889</v>
      </c>
      <c r="ET50" t="s">
        <v>93</v>
      </c>
      <c r="EU50" t="s">
        <v>875</v>
      </c>
      <c r="EV50" t="s">
        <v>876</v>
      </c>
      <c r="EW50" t="s">
        <v>877</v>
      </c>
      <c r="EX50" t="s">
        <v>878</v>
      </c>
      <c r="EY50" t="s">
        <v>879</v>
      </c>
      <c r="EZ50">
        <v>1086</v>
      </c>
      <c r="FA50">
        <v>0</v>
      </c>
      <c r="FB50">
        <v>3</v>
      </c>
      <c r="FC50" t="s">
        <v>92</v>
      </c>
      <c r="FD50" t="s">
        <v>130</v>
      </c>
      <c r="FG50" t="s">
        <v>206</v>
      </c>
      <c r="FH50">
        <v>43.72</v>
      </c>
      <c r="FI50">
        <v>34.03</v>
      </c>
      <c r="FM50" t="s">
        <v>132</v>
      </c>
      <c r="FN50" t="s">
        <v>207</v>
      </c>
      <c r="FO50">
        <v>43299.686076388891</v>
      </c>
      <c r="FS50">
        <v>43444.669085648151</v>
      </c>
      <c r="FT50" t="s">
        <v>93</v>
      </c>
      <c r="FU50" t="s">
        <v>134</v>
      </c>
      <c r="FV50" t="s">
        <v>135</v>
      </c>
      <c r="FW50" t="s">
        <v>136</v>
      </c>
      <c r="FX50" t="s">
        <v>155</v>
      </c>
      <c r="FY50" t="s">
        <v>168</v>
      </c>
      <c r="FZ50" t="s">
        <v>156</v>
      </c>
      <c r="GA50" t="s">
        <v>157</v>
      </c>
      <c r="GB50" t="s">
        <v>141</v>
      </c>
      <c r="GC50" t="s">
        <v>142</v>
      </c>
      <c r="GJ50" t="s">
        <v>283</v>
      </c>
      <c r="GK50" t="s">
        <v>250</v>
      </c>
      <c r="GL50" t="s">
        <v>148</v>
      </c>
      <c r="GM50" t="s">
        <v>201</v>
      </c>
      <c r="GN50" t="s">
        <v>212</v>
      </c>
      <c r="GO50" t="s">
        <v>152</v>
      </c>
    </row>
    <row r="51" spans="52:207" x14ac:dyDescent="0.25">
      <c r="AZ51">
        <v>364</v>
      </c>
      <c r="BA51">
        <v>61</v>
      </c>
      <c r="BB51">
        <v>2</v>
      </c>
      <c r="BC51" t="s">
        <v>107</v>
      </c>
      <c r="BD51" t="s">
        <v>99</v>
      </c>
      <c r="BG51" t="s">
        <v>77</v>
      </c>
      <c r="BH51">
        <v>24.89</v>
      </c>
      <c r="BI51">
        <v>77.540000000000006</v>
      </c>
      <c r="BM51" t="s">
        <v>78</v>
      </c>
      <c r="BN51" t="s">
        <v>38</v>
      </c>
      <c r="BO51">
        <v>43311.640277777777</v>
      </c>
      <c r="BP51">
        <v>43413.640972222223</v>
      </c>
      <c r="BQ51">
        <v>43368.474305555559</v>
      </c>
      <c r="BS51">
        <v>43368.474305555559</v>
      </c>
      <c r="BT51" t="s">
        <v>86</v>
      </c>
      <c r="BU51" t="s">
        <v>102</v>
      </c>
      <c r="BV51" t="s">
        <v>103</v>
      </c>
      <c r="BW51" t="s">
        <v>104</v>
      </c>
      <c r="BX51" t="s">
        <v>105</v>
      </c>
      <c r="BY51" t="s">
        <v>106</v>
      </c>
      <c r="BZ51">
        <v>1065</v>
      </c>
      <c r="CA51">
        <v>0</v>
      </c>
      <c r="CB51">
        <v>3</v>
      </c>
      <c r="CC51" t="s">
        <v>92</v>
      </c>
      <c r="CD51" t="s">
        <v>130</v>
      </c>
      <c r="CG51" t="s">
        <v>206</v>
      </c>
      <c r="CH51">
        <v>69.680000000000007</v>
      </c>
      <c r="CI51">
        <v>74.2</v>
      </c>
      <c r="CM51" t="s">
        <v>132</v>
      </c>
      <c r="CN51" t="s">
        <v>207</v>
      </c>
      <c r="CO51">
        <v>43299.685960648145</v>
      </c>
      <c r="CS51">
        <v>43444.669074074074</v>
      </c>
      <c r="CT51" t="s">
        <v>93</v>
      </c>
      <c r="CU51" t="s">
        <v>134</v>
      </c>
      <c r="CV51" t="s">
        <v>135</v>
      </c>
      <c r="CW51" t="s">
        <v>136</v>
      </c>
      <c r="CX51" t="s">
        <v>155</v>
      </c>
      <c r="CY51" t="s">
        <v>168</v>
      </c>
      <c r="CZ51">
        <v>329</v>
      </c>
      <c r="DA51" t="s">
        <v>825</v>
      </c>
      <c r="DB51">
        <v>3</v>
      </c>
      <c r="DC51" t="s">
        <v>806</v>
      </c>
      <c r="DD51" t="s">
        <v>130</v>
      </c>
      <c r="DG51" t="s">
        <v>762</v>
      </c>
      <c r="DH51">
        <v>26.82</v>
      </c>
      <c r="DI51">
        <v>88.89</v>
      </c>
      <c r="DM51">
        <v>181</v>
      </c>
      <c r="DN51" t="s">
        <v>763</v>
      </c>
      <c r="DO51">
        <v>43410.567210648151</v>
      </c>
      <c r="DS51">
        <v>43417.601157407407</v>
      </c>
      <c r="DT51" t="s">
        <v>764</v>
      </c>
      <c r="DU51" t="s">
        <v>765</v>
      </c>
      <c r="DV51" t="s">
        <v>766</v>
      </c>
      <c r="DW51" t="s">
        <v>767</v>
      </c>
      <c r="DX51" t="s">
        <v>768</v>
      </c>
      <c r="DY51" t="s">
        <v>769</v>
      </c>
      <c r="DZ51">
        <v>4845</v>
      </c>
      <c r="EA51" t="s">
        <v>1213</v>
      </c>
      <c r="EB51">
        <v>3</v>
      </c>
      <c r="EC51" t="s">
        <v>92</v>
      </c>
      <c r="ED51" t="s">
        <v>998</v>
      </c>
      <c r="EG51" t="s">
        <v>936</v>
      </c>
      <c r="EH51">
        <v>55.41</v>
      </c>
      <c r="EI51">
        <v>38.75</v>
      </c>
      <c r="EM51" t="s">
        <v>873</v>
      </c>
      <c r="EN51" t="s">
        <v>937</v>
      </c>
      <c r="EO51">
        <v>43291.618750000001</v>
      </c>
      <c r="ES51">
        <v>43410.711111111108</v>
      </c>
      <c r="ET51" t="s">
        <v>93</v>
      </c>
      <c r="EU51" t="s">
        <v>875</v>
      </c>
      <c r="EV51" t="s">
        <v>876</v>
      </c>
      <c r="EW51" t="s">
        <v>877</v>
      </c>
      <c r="EX51" t="s">
        <v>878</v>
      </c>
      <c r="EY51" t="s">
        <v>879</v>
      </c>
      <c r="EZ51">
        <v>1065</v>
      </c>
      <c r="FA51">
        <v>0</v>
      </c>
      <c r="FB51">
        <v>3</v>
      </c>
      <c r="FC51" t="s">
        <v>92</v>
      </c>
      <c r="FD51" t="s">
        <v>130</v>
      </c>
      <c r="FG51" t="s">
        <v>206</v>
      </c>
      <c r="FH51">
        <v>69.680000000000007</v>
      </c>
      <c r="FI51">
        <v>74.2</v>
      </c>
      <c r="FM51" t="s">
        <v>132</v>
      </c>
      <c r="FN51" t="s">
        <v>207</v>
      </c>
      <c r="FO51">
        <v>43299.685960648145</v>
      </c>
      <c r="FS51">
        <v>43444.669074074074</v>
      </c>
      <c r="FT51" t="s">
        <v>93</v>
      </c>
      <c r="FU51" t="s">
        <v>134</v>
      </c>
      <c r="FV51" t="s">
        <v>135</v>
      </c>
      <c r="FW51" t="s">
        <v>136</v>
      </c>
      <c r="FX51" t="s">
        <v>155</v>
      </c>
      <c r="FY51" t="s">
        <v>168</v>
      </c>
      <c r="FZ51" t="s">
        <v>156</v>
      </c>
      <c r="GA51" t="s">
        <v>157</v>
      </c>
      <c r="GB51" t="s">
        <v>141</v>
      </c>
      <c r="GC51" t="s">
        <v>142</v>
      </c>
      <c r="GJ51" t="s">
        <v>284</v>
      </c>
      <c r="GK51" t="s">
        <v>248</v>
      </c>
      <c r="GL51" t="s">
        <v>148</v>
      </c>
      <c r="GM51" t="s">
        <v>212</v>
      </c>
      <c r="GN51" t="s">
        <v>152</v>
      </c>
    </row>
    <row r="52" spans="52:207" x14ac:dyDescent="0.25">
      <c r="AZ52">
        <v>347</v>
      </c>
      <c r="BA52">
        <v>639</v>
      </c>
      <c r="BB52">
        <v>3</v>
      </c>
      <c r="BC52" t="s">
        <v>107</v>
      </c>
      <c r="BD52" t="s">
        <v>99</v>
      </c>
      <c r="BG52" t="s">
        <v>77</v>
      </c>
      <c r="BH52">
        <v>34.76</v>
      </c>
      <c r="BI52">
        <v>85.11</v>
      </c>
      <c r="BM52" t="s">
        <v>78</v>
      </c>
      <c r="BN52" t="s">
        <v>38</v>
      </c>
      <c r="BO52">
        <v>43311.640277777777</v>
      </c>
      <c r="BP52">
        <v>43368.601388888892</v>
      </c>
      <c r="BQ52">
        <v>43368.601388888892</v>
      </c>
      <c r="BS52">
        <v>43368.601388888892</v>
      </c>
      <c r="BT52" t="s">
        <v>86</v>
      </c>
      <c r="BU52" t="s">
        <v>102</v>
      </c>
      <c r="BV52" t="s">
        <v>103</v>
      </c>
      <c r="BW52" t="s">
        <v>104</v>
      </c>
      <c r="BX52" t="s">
        <v>105</v>
      </c>
      <c r="BY52" t="s">
        <v>106</v>
      </c>
      <c r="BZ52">
        <v>1087</v>
      </c>
      <c r="CA52">
        <v>0</v>
      </c>
      <c r="CB52">
        <v>3</v>
      </c>
      <c r="CC52" t="s">
        <v>92</v>
      </c>
      <c r="CD52" t="s">
        <v>130</v>
      </c>
      <c r="CG52" t="s">
        <v>206</v>
      </c>
      <c r="CH52">
        <v>66.349999999999994</v>
      </c>
      <c r="CI52">
        <v>66.510000000000005</v>
      </c>
      <c r="CM52" t="s">
        <v>132</v>
      </c>
      <c r="CN52" t="s">
        <v>207</v>
      </c>
      <c r="CO52">
        <v>43299.68608796296</v>
      </c>
      <c r="CS52">
        <v>43444.669085648151</v>
      </c>
      <c r="CT52" t="s">
        <v>93</v>
      </c>
      <c r="CU52" t="s">
        <v>134</v>
      </c>
      <c r="CV52" t="s">
        <v>135</v>
      </c>
      <c r="CW52" t="s">
        <v>136</v>
      </c>
      <c r="CX52" t="s">
        <v>155</v>
      </c>
      <c r="CY52" t="s">
        <v>168</v>
      </c>
      <c r="CZ52">
        <v>346</v>
      </c>
      <c r="DA52" t="s">
        <v>826</v>
      </c>
      <c r="DB52">
        <v>3</v>
      </c>
      <c r="DC52" t="s">
        <v>806</v>
      </c>
      <c r="DD52" t="s">
        <v>130</v>
      </c>
      <c r="DG52" t="s">
        <v>762</v>
      </c>
      <c r="DH52">
        <v>18.760000000000002</v>
      </c>
      <c r="DI52">
        <v>78.91</v>
      </c>
      <c r="DM52">
        <v>181</v>
      </c>
      <c r="DN52" t="s">
        <v>763</v>
      </c>
      <c r="DO52">
        <v>43410.567303240743</v>
      </c>
      <c r="DS52">
        <v>43417.601631944446</v>
      </c>
      <c r="DT52" t="s">
        <v>764</v>
      </c>
      <c r="DU52" t="s">
        <v>765</v>
      </c>
      <c r="DV52" t="s">
        <v>766</v>
      </c>
      <c r="DW52" t="s">
        <v>767</v>
      </c>
      <c r="DX52" t="s">
        <v>768</v>
      </c>
      <c r="DY52" t="s">
        <v>769</v>
      </c>
      <c r="DZ52">
        <v>4848</v>
      </c>
      <c r="EA52" t="s">
        <v>1219</v>
      </c>
      <c r="EB52">
        <v>3</v>
      </c>
      <c r="EC52" t="s">
        <v>92</v>
      </c>
      <c r="ED52" t="s">
        <v>998</v>
      </c>
      <c r="EG52" t="s">
        <v>936</v>
      </c>
      <c r="EH52">
        <v>51.58</v>
      </c>
      <c r="EI52">
        <v>46.9</v>
      </c>
      <c r="EM52" t="s">
        <v>873</v>
      </c>
      <c r="EN52" t="s">
        <v>937</v>
      </c>
      <c r="EO52">
        <v>43291.618750000001</v>
      </c>
      <c r="ES52">
        <v>43410.709027777775</v>
      </c>
      <c r="ET52" t="s">
        <v>93</v>
      </c>
      <c r="EU52" t="s">
        <v>875</v>
      </c>
      <c r="EV52" t="s">
        <v>876</v>
      </c>
      <c r="EW52" t="s">
        <v>877</v>
      </c>
      <c r="EX52" t="s">
        <v>878</v>
      </c>
      <c r="EY52" t="s">
        <v>879</v>
      </c>
      <c r="EZ52">
        <v>1087</v>
      </c>
      <c r="FA52">
        <v>0</v>
      </c>
      <c r="FB52">
        <v>3</v>
      </c>
      <c r="FC52" t="s">
        <v>92</v>
      </c>
      <c r="FD52" t="s">
        <v>130</v>
      </c>
      <c r="FG52" t="s">
        <v>206</v>
      </c>
      <c r="FH52">
        <v>66.349999999999994</v>
      </c>
      <c r="FI52">
        <v>66.510000000000005</v>
      </c>
      <c r="FM52" t="s">
        <v>132</v>
      </c>
      <c r="FN52" t="s">
        <v>207</v>
      </c>
      <c r="FO52">
        <v>43299.68608796296</v>
      </c>
      <c r="FS52">
        <v>43444.669085648151</v>
      </c>
      <c r="FT52" t="s">
        <v>93</v>
      </c>
      <c r="FU52" t="s">
        <v>134</v>
      </c>
      <c r="FV52" t="s">
        <v>135</v>
      </c>
      <c r="FW52" t="s">
        <v>136</v>
      </c>
      <c r="FX52" t="s">
        <v>155</v>
      </c>
      <c r="FY52" t="s">
        <v>168</v>
      </c>
      <c r="FZ52" t="s">
        <v>156</v>
      </c>
      <c r="GA52" t="s">
        <v>157</v>
      </c>
      <c r="GB52" t="s">
        <v>141</v>
      </c>
      <c r="GC52" t="s">
        <v>142</v>
      </c>
      <c r="GJ52" t="s">
        <v>285</v>
      </c>
      <c r="GK52" t="s">
        <v>248</v>
      </c>
      <c r="GL52" t="s">
        <v>148</v>
      </c>
      <c r="GM52" t="s">
        <v>212</v>
      </c>
      <c r="GN52" t="s">
        <v>152</v>
      </c>
    </row>
    <row r="53" spans="52:207" x14ac:dyDescent="0.25">
      <c r="AZ53">
        <v>312</v>
      </c>
      <c r="BA53">
        <v>687</v>
      </c>
      <c r="BB53">
        <v>1</v>
      </c>
      <c r="BC53" t="s">
        <v>107</v>
      </c>
      <c r="BD53" t="s">
        <v>99</v>
      </c>
      <c r="BG53" t="s">
        <v>77</v>
      </c>
      <c r="BH53">
        <v>40.53</v>
      </c>
      <c r="BI53">
        <v>77.91</v>
      </c>
      <c r="BM53" t="s">
        <v>78</v>
      </c>
      <c r="BN53" t="s">
        <v>38</v>
      </c>
      <c r="BO53">
        <v>43311.63958333333</v>
      </c>
      <c r="BP53">
        <v>43368.583333333336</v>
      </c>
      <c r="BQ53">
        <v>43368.583333333336</v>
      </c>
      <c r="BS53">
        <v>43368.583333333336</v>
      </c>
      <c r="BT53" t="s">
        <v>86</v>
      </c>
      <c r="BU53" t="s">
        <v>102</v>
      </c>
      <c r="BV53" t="s">
        <v>103</v>
      </c>
      <c r="BW53" t="s">
        <v>104</v>
      </c>
      <c r="BX53" t="s">
        <v>105</v>
      </c>
      <c r="BY53" t="s">
        <v>106</v>
      </c>
      <c r="BZ53">
        <v>1082</v>
      </c>
      <c r="CA53">
        <v>0</v>
      </c>
      <c r="CB53">
        <v>3</v>
      </c>
      <c r="CC53" t="s">
        <v>92</v>
      </c>
      <c r="CD53" t="s">
        <v>130</v>
      </c>
      <c r="CG53" t="s">
        <v>206</v>
      </c>
      <c r="CH53">
        <v>54.12</v>
      </c>
      <c r="CI53">
        <v>46</v>
      </c>
      <c r="CM53" t="s">
        <v>132</v>
      </c>
      <c r="CN53" t="s">
        <v>207</v>
      </c>
      <c r="CO53">
        <v>43299.686053240737</v>
      </c>
      <c r="CS53">
        <v>43444.669085648151</v>
      </c>
      <c r="CT53" t="s">
        <v>93</v>
      </c>
      <c r="CU53" t="s">
        <v>134</v>
      </c>
      <c r="CV53" t="s">
        <v>135</v>
      </c>
      <c r="CW53" t="s">
        <v>136</v>
      </c>
      <c r="CX53" t="s">
        <v>155</v>
      </c>
      <c r="CY53" t="s">
        <v>168</v>
      </c>
      <c r="CZ53">
        <v>322</v>
      </c>
      <c r="DA53" t="s">
        <v>827</v>
      </c>
      <c r="DB53">
        <v>3</v>
      </c>
      <c r="DC53" t="s">
        <v>806</v>
      </c>
      <c r="DD53" t="s">
        <v>130</v>
      </c>
      <c r="DG53" t="s">
        <v>762</v>
      </c>
      <c r="DH53">
        <v>19.420000000000002</v>
      </c>
      <c r="DI53">
        <v>80.28</v>
      </c>
      <c r="DM53">
        <v>181</v>
      </c>
      <c r="DN53" t="s">
        <v>763</v>
      </c>
      <c r="DO53">
        <v>43410.567175925928</v>
      </c>
      <c r="DS53">
        <v>43417.594710648147</v>
      </c>
      <c r="DT53" t="s">
        <v>764</v>
      </c>
      <c r="DU53" t="s">
        <v>765</v>
      </c>
      <c r="DV53" t="s">
        <v>766</v>
      </c>
      <c r="DW53" t="s">
        <v>767</v>
      </c>
      <c r="DX53" t="s">
        <v>768</v>
      </c>
      <c r="DY53" t="s">
        <v>769</v>
      </c>
      <c r="DZ53">
        <v>4840</v>
      </c>
      <c r="EA53" t="s">
        <v>1225</v>
      </c>
      <c r="EB53">
        <v>3</v>
      </c>
      <c r="EC53" t="s">
        <v>92</v>
      </c>
      <c r="ED53" t="s">
        <v>998</v>
      </c>
      <c r="EG53" t="s">
        <v>936</v>
      </c>
      <c r="EH53">
        <v>57.47</v>
      </c>
      <c r="EI53">
        <v>25.18</v>
      </c>
      <c r="EM53" t="s">
        <v>873</v>
      </c>
      <c r="EN53" t="s">
        <v>937</v>
      </c>
      <c r="EO53">
        <v>43291.618750000001</v>
      </c>
      <c r="ES53">
        <v>43410.711805555555</v>
      </c>
      <c r="ET53" t="s">
        <v>93</v>
      </c>
      <c r="EU53" t="s">
        <v>875</v>
      </c>
      <c r="EV53" t="s">
        <v>876</v>
      </c>
      <c r="EW53" t="s">
        <v>877</v>
      </c>
      <c r="EX53" t="s">
        <v>878</v>
      </c>
      <c r="EY53" t="s">
        <v>879</v>
      </c>
      <c r="EZ53">
        <v>1082</v>
      </c>
      <c r="FA53">
        <v>0</v>
      </c>
      <c r="FB53">
        <v>3</v>
      </c>
      <c r="FC53" t="s">
        <v>92</v>
      </c>
      <c r="FD53" t="s">
        <v>130</v>
      </c>
      <c r="FG53" t="s">
        <v>206</v>
      </c>
      <c r="FH53">
        <v>54.12</v>
      </c>
      <c r="FI53">
        <v>46</v>
      </c>
      <c r="FM53" t="s">
        <v>132</v>
      </c>
      <c r="FN53" t="s">
        <v>207</v>
      </c>
      <c r="FO53">
        <v>43299.686053240737</v>
      </c>
      <c r="FS53">
        <v>43444.669085648151</v>
      </c>
      <c r="FT53" t="s">
        <v>93</v>
      </c>
      <c r="FU53" t="s">
        <v>134</v>
      </c>
      <c r="FV53" t="s">
        <v>135</v>
      </c>
      <c r="FW53" t="s">
        <v>136</v>
      </c>
      <c r="FX53" t="s">
        <v>155</v>
      </c>
      <c r="FY53" t="s">
        <v>168</v>
      </c>
      <c r="FZ53" t="s">
        <v>156</v>
      </c>
      <c r="GA53" t="s">
        <v>157</v>
      </c>
      <c r="GB53" t="s">
        <v>141</v>
      </c>
      <c r="GC53" t="s">
        <v>142</v>
      </c>
      <c r="GJ53" t="s">
        <v>286</v>
      </c>
      <c r="GK53" t="s">
        <v>250</v>
      </c>
      <c r="GL53" t="s">
        <v>148</v>
      </c>
      <c r="GM53" t="s">
        <v>212</v>
      </c>
      <c r="GN53" t="s">
        <v>152</v>
      </c>
    </row>
    <row r="54" spans="52:207" x14ac:dyDescent="0.25">
      <c r="AZ54">
        <v>274</v>
      </c>
      <c r="BA54">
        <v>932</v>
      </c>
      <c r="BB54">
        <v>3</v>
      </c>
      <c r="BC54" t="s">
        <v>107</v>
      </c>
      <c r="BD54" t="s">
        <v>99</v>
      </c>
      <c r="BG54" t="s">
        <v>77</v>
      </c>
      <c r="BH54">
        <v>76.489999999999995</v>
      </c>
      <c r="BI54">
        <v>67.510000000000005</v>
      </c>
      <c r="BM54" t="s">
        <v>78</v>
      </c>
      <c r="BN54" t="s">
        <v>38</v>
      </c>
      <c r="BO54">
        <v>43311.63958333333</v>
      </c>
      <c r="BP54">
        <v>43371.595833333333</v>
      </c>
      <c r="BQ54">
        <v>43141.448611111111</v>
      </c>
      <c r="BS54">
        <v>43141.448611111111</v>
      </c>
      <c r="BT54" t="s">
        <v>86</v>
      </c>
      <c r="BU54" t="s">
        <v>102</v>
      </c>
      <c r="BV54" t="s">
        <v>103</v>
      </c>
      <c r="BW54" t="s">
        <v>104</v>
      </c>
      <c r="BX54" t="s">
        <v>105</v>
      </c>
      <c r="BY54" t="s">
        <v>106</v>
      </c>
      <c r="BZ54">
        <v>1076</v>
      </c>
      <c r="CA54">
        <v>0</v>
      </c>
      <c r="CB54">
        <v>3</v>
      </c>
      <c r="CC54" t="s">
        <v>92</v>
      </c>
      <c r="CD54" t="s">
        <v>130</v>
      </c>
      <c r="CG54" t="s">
        <v>206</v>
      </c>
      <c r="CH54">
        <v>57.4</v>
      </c>
      <c r="CI54">
        <v>48.71</v>
      </c>
      <c r="CM54" t="s">
        <v>132</v>
      </c>
      <c r="CN54" t="s">
        <v>207</v>
      </c>
      <c r="CO54">
        <v>43299.686018518521</v>
      </c>
      <c r="CS54">
        <v>43444.669074074074</v>
      </c>
      <c r="CT54" t="s">
        <v>93</v>
      </c>
      <c r="CU54" t="s">
        <v>134</v>
      </c>
      <c r="CV54" t="s">
        <v>135</v>
      </c>
      <c r="CW54" t="s">
        <v>136</v>
      </c>
      <c r="CX54" t="s">
        <v>155</v>
      </c>
      <c r="CY54" t="s">
        <v>168</v>
      </c>
      <c r="CZ54">
        <v>325</v>
      </c>
      <c r="DA54" t="s">
        <v>828</v>
      </c>
      <c r="DB54">
        <v>3</v>
      </c>
      <c r="DC54" t="s">
        <v>806</v>
      </c>
      <c r="DD54" t="s">
        <v>130</v>
      </c>
      <c r="DG54" t="s">
        <v>762</v>
      </c>
      <c r="DH54">
        <v>25.14</v>
      </c>
      <c r="DI54">
        <v>91.97</v>
      </c>
      <c r="DM54">
        <v>181</v>
      </c>
      <c r="DN54" t="s">
        <v>763</v>
      </c>
      <c r="DO54">
        <v>43410.567187499997</v>
      </c>
      <c r="DS54">
        <v>43417.595208333332</v>
      </c>
      <c r="DT54" t="s">
        <v>764</v>
      </c>
      <c r="DU54" t="s">
        <v>765</v>
      </c>
      <c r="DV54" t="s">
        <v>766</v>
      </c>
      <c r="DW54" t="s">
        <v>767</v>
      </c>
      <c r="DX54" t="s">
        <v>768</v>
      </c>
      <c r="DY54" t="s">
        <v>769</v>
      </c>
      <c r="DZ54">
        <v>4837</v>
      </c>
      <c r="EA54" t="s">
        <v>1231</v>
      </c>
      <c r="EB54">
        <v>3</v>
      </c>
      <c r="EC54" t="s">
        <v>92</v>
      </c>
      <c r="ED54" t="s">
        <v>998</v>
      </c>
      <c r="EG54" t="s">
        <v>936</v>
      </c>
      <c r="EH54">
        <v>59.75</v>
      </c>
      <c r="EI54">
        <v>15.54</v>
      </c>
      <c r="EM54" t="s">
        <v>873</v>
      </c>
      <c r="EN54" t="s">
        <v>937</v>
      </c>
      <c r="EO54">
        <v>43291.618750000001</v>
      </c>
      <c r="ES54">
        <v>43410.707638888889</v>
      </c>
      <c r="ET54" t="s">
        <v>93</v>
      </c>
      <c r="EU54" t="s">
        <v>875</v>
      </c>
      <c r="EV54" t="s">
        <v>876</v>
      </c>
      <c r="EW54" t="s">
        <v>877</v>
      </c>
      <c r="EX54" t="s">
        <v>878</v>
      </c>
      <c r="EY54" t="s">
        <v>879</v>
      </c>
      <c r="EZ54">
        <v>1076</v>
      </c>
      <c r="FA54">
        <v>0</v>
      </c>
      <c r="FB54">
        <v>3</v>
      </c>
      <c r="FC54" t="s">
        <v>92</v>
      </c>
      <c r="FD54" t="s">
        <v>130</v>
      </c>
      <c r="FG54" t="s">
        <v>206</v>
      </c>
      <c r="FH54">
        <v>57.4</v>
      </c>
      <c r="FI54">
        <v>48.71</v>
      </c>
      <c r="FM54" t="s">
        <v>132</v>
      </c>
      <c r="FN54" t="s">
        <v>207</v>
      </c>
      <c r="FO54">
        <v>43299.686018518521</v>
      </c>
      <c r="FS54">
        <v>43444.669074074074</v>
      </c>
      <c r="FT54" t="s">
        <v>93</v>
      </c>
      <c r="FU54" t="s">
        <v>134</v>
      </c>
      <c r="FV54" t="s">
        <v>135</v>
      </c>
      <c r="FW54" t="s">
        <v>136</v>
      </c>
      <c r="FX54" t="s">
        <v>155</v>
      </c>
      <c r="FY54" t="s">
        <v>168</v>
      </c>
      <c r="FZ54" t="s">
        <v>156</v>
      </c>
      <c r="GA54" t="s">
        <v>157</v>
      </c>
      <c r="GB54" t="s">
        <v>141</v>
      </c>
      <c r="GC54" t="s">
        <v>142</v>
      </c>
      <c r="GJ54" t="s">
        <v>287</v>
      </c>
      <c r="GK54" t="s">
        <v>248</v>
      </c>
      <c r="GL54" t="s">
        <v>148</v>
      </c>
      <c r="GM54" t="s">
        <v>212</v>
      </c>
      <c r="GN54" t="s">
        <v>152</v>
      </c>
    </row>
    <row r="55" spans="52:207" x14ac:dyDescent="0.25">
      <c r="AZ55">
        <v>359</v>
      </c>
      <c r="BA55">
        <v>625</v>
      </c>
      <c r="BB55">
        <v>2</v>
      </c>
      <c r="BC55" t="s">
        <v>107</v>
      </c>
      <c r="BD55" t="s">
        <v>99</v>
      </c>
      <c r="BG55" t="s">
        <v>77</v>
      </c>
      <c r="BH55">
        <v>34.28</v>
      </c>
      <c r="BI55">
        <v>94.43</v>
      </c>
      <c r="BM55" t="s">
        <v>78</v>
      </c>
      <c r="BN55" t="s">
        <v>38</v>
      </c>
      <c r="BO55">
        <v>43311.640277777777</v>
      </c>
      <c r="BP55">
        <v>43382.728472222225</v>
      </c>
      <c r="BQ55">
        <v>43368.613194444442</v>
      </c>
      <c r="BS55">
        <v>43368.613194444442</v>
      </c>
      <c r="BT55" t="s">
        <v>86</v>
      </c>
      <c r="BU55" t="s">
        <v>102</v>
      </c>
      <c r="BV55" t="s">
        <v>103</v>
      </c>
      <c r="BW55" t="s">
        <v>104</v>
      </c>
      <c r="BX55" t="s">
        <v>105</v>
      </c>
      <c r="BY55" t="s">
        <v>106</v>
      </c>
      <c r="BZ55">
        <v>1097</v>
      </c>
      <c r="CA55">
        <v>0</v>
      </c>
      <c r="CB55">
        <v>3</v>
      </c>
      <c r="CC55" t="s">
        <v>92</v>
      </c>
      <c r="CD55" t="s">
        <v>130</v>
      </c>
      <c r="CG55" t="s">
        <v>206</v>
      </c>
      <c r="CH55">
        <v>46.09</v>
      </c>
      <c r="CI55">
        <v>37.340000000000003</v>
      </c>
      <c r="CM55" t="s">
        <v>132</v>
      </c>
      <c r="CN55" t="s">
        <v>207</v>
      </c>
      <c r="CO55">
        <v>43299.686145833337</v>
      </c>
      <c r="CS55">
        <v>43444.669085648151</v>
      </c>
      <c r="CT55" t="s">
        <v>93</v>
      </c>
      <c r="CU55" t="s">
        <v>134</v>
      </c>
      <c r="CV55" t="s">
        <v>135</v>
      </c>
      <c r="CW55" t="s">
        <v>136</v>
      </c>
      <c r="CX55" t="s">
        <v>155</v>
      </c>
      <c r="CY55" t="s">
        <v>168</v>
      </c>
      <c r="CZ55">
        <v>335</v>
      </c>
      <c r="DA55" t="s">
        <v>829</v>
      </c>
      <c r="DB55">
        <v>3</v>
      </c>
      <c r="DC55" t="s">
        <v>806</v>
      </c>
      <c r="DD55" t="s">
        <v>130</v>
      </c>
      <c r="DG55" t="s">
        <v>762</v>
      </c>
      <c r="DH55">
        <v>23.45</v>
      </c>
      <c r="DI55">
        <v>83.44</v>
      </c>
      <c r="DM55">
        <v>181</v>
      </c>
      <c r="DN55" t="s">
        <v>763</v>
      </c>
      <c r="DO55">
        <v>43410.567245370374</v>
      </c>
      <c r="DS55">
        <v>43417.601331018515</v>
      </c>
      <c r="DT55" t="s">
        <v>764</v>
      </c>
      <c r="DU55" t="s">
        <v>765</v>
      </c>
      <c r="DV55" t="s">
        <v>766</v>
      </c>
      <c r="DW55" t="s">
        <v>767</v>
      </c>
      <c r="DX55" t="s">
        <v>768</v>
      </c>
      <c r="DY55" t="s">
        <v>769</v>
      </c>
      <c r="DZ55">
        <v>4846</v>
      </c>
      <c r="EA55" t="s">
        <v>1238</v>
      </c>
      <c r="EB55">
        <v>3</v>
      </c>
      <c r="EC55" t="s">
        <v>92</v>
      </c>
      <c r="ED55" t="s">
        <v>998</v>
      </c>
      <c r="EG55" t="s">
        <v>936</v>
      </c>
      <c r="EH55">
        <v>54.27</v>
      </c>
      <c r="EI55">
        <v>41.55</v>
      </c>
      <c r="EM55" t="s">
        <v>873</v>
      </c>
      <c r="EN55" t="s">
        <v>937</v>
      </c>
      <c r="EO55">
        <v>43291.618750000001</v>
      </c>
      <c r="ES55">
        <v>43410.710416666669</v>
      </c>
      <c r="ET55" t="s">
        <v>93</v>
      </c>
      <c r="EU55" t="s">
        <v>875</v>
      </c>
      <c r="EV55" t="s">
        <v>876</v>
      </c>
      <c r="EW55" t="s">
        <v>877</v>
      </c>
      <c r="EX55" t="s">
        <v>878</v>
      </c>
      <c r="EY55" t="s">
        <v>879</v>
      </c>
      <c r="EZ55">
        <v>1097</v>
      </c>
      <c r="FA55">
        <v>0</v>
      </c>
      <c r="FB55">
        <v>3</v>
      </c>
      <c r="FC55" t="s">
        <v>92</v>
      </c>
      <c r="FD55" t="s">
        <v>130</v>
      </c>
      <c r="FG55" t="s">
        <v>206</v>
      </c>
      <c r="FH55">
        <v>46.09</v>
      </c>
      <c r="FI55">
        <v>37.340000000000003</v>
      </c>
      <c r="FM55" t="s">
        <v>132</v>
      </c>
      <c r="FN55" t="s">
        <v>207</v>
      </c>
      <c r="FO55">
        <v>43299.686145833337</v>
      </c>
      <c r="FS55">
        <v>43444.669085648151</v>
      </c>
      <c r="FT55" t="s">
        <v>93</v>
      </c>
      <c r="FU55" t="s">
        <v>134</v>
      </c>
      <c r="FV55" t="s">
        <v>135</v>
      </c>
      <c r="FW55" t="s">
        <v>136</v>
      </c>
      <c r="FX55" t="s">
        <v>155</v>
      </c>
      <c r="FY55" t="s">
        <v>168</v>
      </c>
      <c r="FZ55" t="s">
        <v>156</v>
      </c>
      <c r="GA55" t="s">
        <v>157</v>
      </c>
      <c r="GB55" t="s">
        <v>141</v>
      </c>
      <c r="GC55" t="s">
        <v>142</v>
      </c>
      <c r="GJ55" t="s">
        <v>288</v>
      </c>
      <c r="GK55" t="s">
        <v>250</v>
      </c>
      <c r="GL55" t="s">
        <v>148</v>
      </c>
      <c r="GM55" t="s">
        <v>212</v>
      </c>
      <c r="GN55" t="s">
        <v>152</v>
      </c>
    </row>
    <row r="56" spans="52:207" x14ac:dyDescent="0.25">
      <c r="AZ56">
        <v>357</v>
      </c>
      <c r="BA56">
        <v>627</v>
      </c>
      <c r="BB56">
        <v>2</v>
      </c>
      <c r="BC56" t="s">
        <v>107</v>
      </c>
      <c r="BD56" t="s">
        <v>99</v>
      </c>
      <c r="BG56" t="s">
        <v>77</v>
      </c>
      <c r="BH56">
        <v>40.17</v>
      </c>
      <c r="BI56">
        <v>93.76</v>
      </c>
      <c r="BM56" t="s">
        <v>78</v>
      </c>
      <c r="BN56" t="s">
        <v>38</v>
      </c>
      <c r="BO56">
        <v>43311.640277777777</v>
      </c>
      <c r="BP56">
        <v>43382.728472222225</v>
      </c>
      <c r="BQ56">
        <v>43368.611805555556</v>
      </c>
      <c r="BS56">
        <v>43368.611805555556</v>
      </c>
      <c r="BT56" t="s">
        <v>86</v>
      </c>
      <c r="BU56" t="s">
        <v>102</v>
      </c>
      <c r="BV56" t="s">
        <v>103</v>
      </c>
      <c r="BW56" t="s">
        <v>104</v>
      </c>
      <c r="BX56" t="s">
        <v>105</v>
      </c>
      <c r="BY56" t="s">
        <v>106</v>
      </c>
      <c r="BZ56">
        <v>978</v>
      </c>
      <c r="CA56">
        <v>0</v>
      </c>
      <c r="CB56">
        <v>3</v>
      </c>
      <c r="CC56" t="s">
        <v>92</v>
      </c>
      <c r="CD56" t="s">
        <v>130</v>
      </c>
      <c r="CG56" t="s">
        <v>131</v>
      </c>
      <c r="CH56">
        <v>39.85</v>
      </c>
      <c r="CI56">
        <v>92.06</v>
      </c>
      <c r="CM56" t="s">
        <v>132</v>
      </c>
      <c r="CN56" t="s">
        <v>133</v>
      </c>
      <c r="CO56">
        <v>43299.666087962964</v>
      </c>
      <c r="CS56">
        <v>43444.669050925928</v>
      </c>
      <c r="CT56" t="s">
        <v>93</v>
      </c>
      <c r="CU56" t="s">
        <v>134</v>
      </c>
      <c r="CV56" t="s">
        <v>135</v>
      </c>
      <c r="CW56" t="s">
        <v>136</v>
      </c>
      <c r="CX56" t="s">
        <v>155</v>
      </c>
      <c r="CY56" t="s">
        <v>168</v>
      </c>
      <c r="CZ56">
        <v>330</v>
      </c>
      <c r="DA56" t="s">
        <v>830</v>
      </c>
      <c r="DB56">
        <v>3</v>
      </c>
      <c r="DC56" t="s">
        <v>806</v>
      </c>
      <c r="DD56" t="s">
        <v>130</v>
      </c>
      <c r="DG56" t="s">
        <v>762</v>
      </c>
      <c r="DH56">
        <v>25.5</v>
      </c>
      <c r="DI56">
        <v>88.1</v>
      </c>
      <c r="DM56">
        <v>181</v>
      </c>
      <c r="DN56" t="s">
        <v>763</v>
      </c>
      <c r="DO56">
        <v>43410.56722222222</v>
      </c>
      <c r="DS56">
        <v>43417.60119212963</v>
      </c>
      <c r="DT56" t="s">
        <v>764</v>
      </c>
      <c r="DU56" t="s">
        <v>765</v>
      </c>
      <c r="DV56" t="s">
        <v>766</v>
      </c>
      <c r="DW56" t="s">
        <v>767</v>
      </c>
      <c r="DX56" t="s">
        <v>768</v>
      </c>
      <c r="DY56" t="s">
        <v>769</v>
      </c>
      <c r="DZ56">
        <v>4850</v>
      </c>
      <c r="EA56" t="s">
        <v>1245</v>
      </c>
      <c r="EB56">
        <v>3</v>
      </c>
      <c r="EC56" t="s">
        <v>92</v>
      </c>
      <c r="ED56" t="s">
        <v>998</v>
      </c>
      <c r="EG56" t="s">
        <v>936</v>
      </c>
      <c r="EH56">
        <v>49.81</v>
      </c>
      <c r="EI56">
        <v>53.15</v>
      </c>
      <c r="EM56" t="s">
        <v>873</v>
      </c>
      <c r="EN56" t="s">
        <v>937</v>
      </c>
      <c r="EO56">
        <v>43291.618750000001</v>
      </c>
      <c r="ES56">
        <v>43410.708333333336</v>
      </c>
      <c r="ET56" t="s">
        <v>93</v>
      </c>
      <c r="EU56" t="s">
        <v>875</v>
      </c>
      <c r="EV56" t="s">
        <v>876</v>
      </c>
      <c r="EW56" t="s">
        <v>877</v>
      </c>
      <c r="EX56" t="s">
        <v>878</v>
      </c>
      <c r="EY56" t="s">
        <v>879</v>
      </c>
      <c r="EZ56">
        <v>978</v>
      </c>
      <c r="FA56">
        <v>0</v>
      </c>
      <c r="FB56">
        <v>3</v>
      </c>
      <c r="FC56" t="s">
        <v>92</v>
      </c>
      <c r="FD56" t="s">
        <v>130</v>
      </c>
      <c r="FG56" t="s">
        <v>131</v>
      </c>
      <c r="FH56">
        <v>39.85</v>
      </c>
      <c r="FI56">
        <v>92.06</v>
      </c>
      <c r="FM56" t="s">
        <v>132</v>
      </c>
      <c r="FN56" t="s">
        <v>133</v>
      </c>
      <c r="FO56">
        <v>43299.666087962964</v>
      </c>
      <c r="FS56">
        <v>43444.669050925928</v>
      </c>
      <c r="FT56" t="s">
        <v>93</v>
      </c>
      <c r="FU56" t="s">
        <v>134</v>
      </c>
      <c r="FV56" t="s">
        <v>135</v>
      </c>
      <c r="FW56" t="s">
        <v>136</v>
      </c>
      <c r="FX56" t="s">
        <v>155</v>
      </c>
      <c r="FY56" t="s">
        <v>168</v>
      </c>
      <c r="FZ56" t="s">
        <v>156</v>
      </c>
      <c r="GA56" t="s">
        <v>157</v>
      </c>
      <c r="GB56" t="s">
        <v>141</v>
      </c>
      <c r="GC56" t="s">
        <v>142</v>
      </c>
      <c r="GJ56" t="s">
        <v>289</v>
      </c>
      <c r="GK56" t="s">
        <v>248</v>
      </c>
      <c r="GL56" t="s">
        <v>148</v>
      </c>
      <c r="GM56" t="s">
        <v>149</v>
      </c>
      <c r="GN56" t="s">
        <v>152</v>
      </c>
    </row>
    <row r="57" spans="52:207" x14ac:dyDescent="0.25">
      <c r="AZ57">
        <v>284</v>
      </c>
      <c r="BA57">
        <v>883</v>
      </c>
      <c r="BB57">
        <v>2</v>
      </c>
      <c r="BC57" t="s">
        <v>107</v>
      </c>
      <c r="BD57" t="s">
        <v>99</v>
      </c>
      <c r="BG57" t="s">
        <v>77</v>
      </c>
      <c r="BH57">
        <v>56.95</v>
      </c>
      <c r="BI57">
        <v>59.82</v>
      </c>
      <c r="BM57" t="s">
        <v>78</v>
      </c>
      <c r="BN57" t="s">
        <v>38</v>
      </c>
      <c r="BO57">
        <v>43311.63958333333</v>
      </c>
      <c r="BP57">
        <v>43382.584027777775</v>
      </c>
      <c r="BQ57">
        <v>43370.508333333331</v>
      </c>
      <c r="BS57">
        <v>43370.508333333331</v>
      </c>
      <c r="BT57" t="s">
        <v>86</v>
      </c>
      <c r="BU57" t="s">
        <v>102</v>
      </c>
      <c r="BV57" t="s">
        <v>103</v>
      </c>
      <c r="BW57" t="s">
        <v>104</v>
      </c>
      <c r="BX57" t="s">
        <v>105</v>
      </c>
      <c r="BY57" t="s">
        <v>106</v>
      </c>
      <c r="BZ57">
        <v>995</v>
      </c>
      <c r="CA57" t="s">
        <v>290</v>
      </c>
      <c r="CB57">
        <v>3</v>
      </c>
      <c r="CC57" t="s">
        <v>92</v>
      </c>
      <c r="CD57" t="s">
        <v>130</v>
      </c>
      <c r="CG57" t="s">
        <v>188</v>
      </c>
      <c r="CH57">
        <v>22.88</v>
      </c>
      <c r="CI57">
        <v>66.510000000000005</v>
      </c>
      <c r="CM57" t="s">
        <v>132</v>
      </c>
      <c r="CN57" t="s">
        <v>189</v>
      </c>
      <c r="CO57">
        <v>43299.681030092594</v>
      </c>
      <c r="CS57">
        <v>43486.458136574074</v>
      </c>
      <c r="CT57" t="s">
        <v>93</v>
      </c>
      <c r="CU57" t="s">
        <v>134</v>
      </c>
      <c r="CV57" t="s">
        <v>135</v>
      </c>
      <c r="CW57" t="s">
        <v>136</v>
      </c>
      <c r="CX57" t="s">
        <v>252</v>
      </c>
      <c r="CY57" t="s">
        <v>291</v>
      </c>
      <c r="CZ57">
        <v>328</v>
      </c>
      <c r="DA57" t="s">
        <v>831</v>
      </c>
      <c r="DB57">
        <v>3</v>
      </c>
      <c r="DC57" t="s">
        <v>806</v>
      </c>
      <c r="DD57" t="s">
        <v>130</v>
      </c>
      <c r="DG57" t="s">
        <v>762</v>
      </c>
      <c r="DH57">
        <v>17.920000000000002</v>
      </c>
      <c r="DI57">
        <v>83.99</v>
      </c>
      <c r="DM57">
        <v>181</v>
      </c>
      <c r="DN57" t="s">
        <v>763</v>
      </c>
      <c r="DO57">
        <v>43410.567210648151</v>
      </c>
      <c r="DS57">
        <v>43417.601122685184</v>
      </c>
      <c r="DT57" t="s">
        <v>764</v>
      </c>
      <c r="DU57" t="s">
        <v>765</v>
      </c>
      <c r="DV57" t="s">
        <v>766</v>
      </c>
      <c r="DW57" t="s">
        <v>767</v>
      </c>
      <c r="DX57" t="s">
        <v>768</v>
      </c>
      <c r="DY57" t="s">
        <v>811</v>
      </c>
      <c r="DZ57">
        <v>4841</v>
      </c>
      <c r="EA57" t="s">
        <v>1251</v>
      </c>
      <c r="EB57">
        <v>3</v>
      </c>
      <c r="EC57" t="s">
        <v>92</v>
      </c>
      <c r="ED57" t="s">
        <v>998</v>
      </c>
      <c r="EG57" t="s">
        <v>936</v>
      </c>
      <c r="EH57">
        <v>56.97</v>
      </c>
      <c r="EI57">
        <v>28.51</v>
      </c>
      <c r="EM57" t="s">
        <v>873</v>
      </c>
      <c r="EN57" t="s">
        <v>937</v>
      </c>
      <c r="EO57">
        <v>43291.618750000001</v>
      </c>
      <c r="ES57">
        <v>43410.711111111108</v>
      </c>
      <c r="ET57" t="s">
        <v>93</v>
      </c>
      <c r="EU57" t="s">
        <v>875</v>
      </c>
      <c r="EV57" t="s">
        <v>876</v>
      </c>
      <c r="EW57" t="s">
        <v>877</v>
      </c>
      <c r="EX57" t="s">
        <v>878</v>
      </c>
      <c r="EY57" t="s">
        <v>879</v>
      </c>
      <c r="EZ57">
        <v>995</v>
      </c>
      <c r="FA57" t="s">
        <v>290</v>
      </c>
      <c r="FB57">
        <v>3</v>
      </c>
      <c r="FC57" t="s">
        <v>92</v>
      </c>
      <c r="FD57" t="s">
        <v>130</v>
      </c>
      <c r="FG57" t="s">
        <v>188</v>
      </c>
      <c r="FH57">
        <v>22.88</v>
      </c>
      <c r="FI57">
        <v>66.510000000000005</v>
      </c>
      <c r="FM57" t="s">
        <v>132</v>
      </c>
      <c r="FN57" t="s">
        <v>189</v>
      </c>
      <c r="FO57">
        <v>43299.681030092594</v>
      </c>
      <c r="FS57">
        <v>43486.458136574074</v>
      </c>
      <c r="FT57" t="s">
        <v>93</v>
      </c>
      <c r="FU57" t="s">
        <v>134</v>
      </c>
      <c r="FV57" t="s">
        <v>135</v>
      </c>
      <c r="FW57" t="s">
        <v>136</v>
      </c>
      <c r="FX57" t="s">
        <v>252</v>
      </c>
      <c r="FY57" t="s">
        <v>291</v>
      </c>
      <c r="FZ57" t="s">
        <v>292</v>
      </c>
      <c r="GA57" t="s">
        <v>293</v>
      </c>
      <c r="GB57" t="s">
        <v>294</v>
      </c>
      <c r="GC57" t="s">
        <v>142</v>
      </c>
      <c r="GJ57" t="s">
        <v>295</v>
      </c>
      <c r="GK57" t="s">
        <v>173</v>
      </c>
      <c r="GL57" t="s">
        <v>296</v>
      </c>
      <c r="GM57" t="s">
        <v>297</v>
      </c>
      <c r="GN57" t="s">
        <v>298</v>
      </c>
      <c r="GO57" t="s">
        <v>160</v>
      </c>
      <c r="GP57" t="s">
        <v>148</v>
      </c>
      <c r="GQ57" t="s">
        <v>149</v>
      </c>
      <c r="GR57" t="s">
        <v>196</v>
      </c>
      <c r="GS57" t="s">
        <v>150</v>
      </c>
      <c r="GT57" t="s">
        <v>151</v>
      </c>
      <c r="GU57" t="s">
        <v>152</v>
      </c>
      <c r="GV57" t="s">
        <v>299</v>
      </c>
      <c r="GW57" t="s">
        <v>300</v>
      </c>
      <c r="GX57" t="s">
        <v>301</v>
      </c>
      <c r="GY57" t="s">
        <v>302</v>
      </c>
    </row>
    <row r="58" spans="52:207" x14ac:dyDescent="0.25">
      <c r="AZ58">
        <v>383</v>
      </c>
      <c r="BA58">
        <v>0</v>
      </c>
      <c r="BB58">
        <v>2</v>
      </c>
      <c r="BC58" t="s">
        <v>107</v>
      </c>
      <c r="BD58" t="s">
        <v>99</v>
      </c>
      <c r="BG58" t="s">
        <v>77</v>
      </c>
      <c r="BH58">
        <v>81.42</v>
      </c>
      <c r="BI58">
        <v>76.41</v>
      </c>
      <c r="BM58" t="s">
        <v>78</v>
      </c>
      <c r="BN58" t="s">
        <v>38</v>
      </c>
      <c r="BO58">
        <v>43311.640277777777</v>
      </c>
      <c r="BP58">
        <v>43382.734722222223</v>
      </c>
      <c r="BQ58">
        <v>43370.363194444442</v>
      </c>
      <c r="BS58">
        <v>43370.363194444442</v>
      </c>
      <c r="BT58" t="s">
        <v>86</v>
      </c>
      <c r="BU58" t="s">
        <v>102</v>
      </c>
      <c r="BV58" t="s">
        <v>103</v>
      </c>
      <c r="BW58" t="s">
        <v>104</v>
      </c>
      <c r="BX58" t="s">
        <v>105</v>
      </c>
      <c r="BY58" t="s">
        <v>106</v>
      </c>
      <c r="BZ58">
        <v>990</v>
      </c>
      <c r="CA58" t="s">
        <v>303</v>
      </c>
      <c r="CB58">
        <v>3</v>
      </c>
      <c r="CC58" t="s">
        <v>92</v>
      </c>
      <c r="CD58" t="s">
        <v>130</v>
      </c>
      <c r="CG58" t="s">
        <v>188</v>
      </c>
      <c r="CH58">
        <v>18.64</v>
      </c>
      <c r="CI58">
        <v>68.010000000000005</v>
      </c>
      <c r="CM58" t="s">
        <v>132</v>
      </c>
      <c r="CN58" t="s">
        <v>189</v>
      </c>
      <c r="CO58">
        <v>43299.680983796294</v>
      </c>
      <c r="CS58">
        <v>43486.454328703701</v>
      </c>
      <c r="CT58" t="s">
        <v>93</v>
      </c>
      <c r="CU58" t="s">
        <v>134</v>
      </c>
      <c r="CV58" t="s">
        <v>135</v>
      </c>
      <c r="CW58" t="s">
        <v>136</v>
      </c>
      <c r="CX58" t="s">
        <v>252</v>
      </c>
      <c r="CY58" t="s">
        <v>304</v>
      </c>
      <c r="CZ58">
        <v>327</v>
      </c>
      <c r="DA58" t="s">
        <v>832</v>
      </c>
      <c r="DB58">
        <v>3</v>
      </c>
      <c r="DC58" t="s">
        <v>806</v>
      </c>
      <c r="DD58" t="s">
        <v>130</v>
      </c>
      <c r="DG58" t="s">
        <v>762</v>
      </c>
      <c r="DH58">
        <v>26.22</v>
      </c>
      <c r="DI58">
        <v>90.64</v>
      </c>
      <c r="DM58">
        <v>181</v>
      </c>
      <c r="DN58" t="s">
        <v>763</v>
      </c>
      <c r="DO58">
        <v>43410.567199074074</v>
      </c>
      <c r="DS58">
        <v>43417.59574074074</v>
      </c>
      <c r="DT58" t="s">
        <v>764</v>
      </c>
      <c r="DU58" t="s">
        <v>765</v>
      </c>
      <c r="DV58" t="s">
        <v>766</v>
      </c>
      <c r="DW58" t="s">
        <v>767</v>
      </c>
      <c r="DX58" t="s">
        <v>768</v>
      </c>
      <c r="DY58" t="s">
        <v>769</v>
      </c>
      <c r="DZ58">
        <v>5015</v>
      </c>
      <c r="EA58" t="s">
        <v>1257</v>
      </c>
      <c r="EB58">
        <v>3</v>
      </c>
      <c r="EC58" t="s">
        <v>92</v>
      </c>
      <c r="ED58" t="s">
        <v>998</v>
      </c>
      <c r="EG58" t="s">
        <v>897</v>
      </c>
      <c r="EH58">
        <v>27.79</v>
      </c>
      <c r="EI58">
        <v>43.75</v>
      </c>
      <c r="EM58" t="s">
        <v>873</v>
      </c>
      <c r="EN58" t="s">
        <v>898</v>
      </c>
      <c r="EO58">
        <v>43315.367361111108</v>
      </c>
      <c r="ES58">
        <v>43426.60833333333</v>
      </c>
      <c r="ET58" t="s">
        <v>93</v>
      </c>
      <c r="EU58" t="s">
        <v>899</v>
      </c>
      <c r="EV58" t="s">
        <v>900</v>
      </c>
      <c r="EW58" t="s">
        <v>901</v>
      </c>
      <c r="EX58" t="s">
        <v>902</v>
      </c>
      <c r="EY58" t="s">
        <v>903</v>
      </c>
      <c r="EZ58">
        <v>990</v>
      </c>
      <c r="FA58" t="s">
        <v>303</v>
      </c>
      <c r="FB58">
        <v>3</v>
      </c>
      <c r="FC58" t="s">
        <v>92</v>
      </c>
      <c r="FD58" t="s">
        <v>130</v>
      </c>
      <c r="FG58" t="s">
        <v>188</v>
      </c>
      <c r="FH58">
        <v>18.64</v>
      </c>
      <c r="FI58">
        <v>68.010000000000005</v>
      </c>
      <c r="FM58" t="s">
        <v>132</v>
      </c>
      <c r="FN58" t="s">
        <v>189</v>
      </c>
      <c r="FO58">
        <v>43299.680983796294</v>
      </c>
      <c r="FS58">
        <v>43486.454328703701</v>
      </c>
      <c r="FT58" t="s">
        <v>93</v>
      </c>
      <c r="FU58" t="s">
        <v>134</v>
      </c>
      <c r="FV58" t="s">
        <v>135</v>
      </c>
      <c r="FW58" t="s">
        <v>136</v>
      </c>
      <c r="FX58" t="s">
        <v>252</v>
      </c>
      <c r="FY58" t="s">
        <v>304</v>
      </c>
      <c r="FZ58" t="s">
        <v>292</v>
      </c>
      <c r="GA58" t="s">
        <v>293</v>
      </c>
      <c r="GB58" t="s">
        <v>141</v>
      </c>
      <c r="GC58" t="s">
        <v>142</v>
      </c>
      <c r="GJ58" t="s">
        <v>305</v>
      </c>
      <c r="GK58" t="s">
        <v>306</v>
      </c>
      <c r="GL58" t="s">
        <v>307</v>
      </c>
      <c r="GM58" t="s">
        <v>308</v>
      </c>
      <c r="GN58" t="s">
        <v>173</v>
      </c>
      <c r="GO58" t="s">
        <v>259</v>
      </c>
      <c r="GP58" t="s">
        <v>248</v>
      </c>
      <c r="GQ58" t="s">
        <v>160</v>
      </c>
      <c r="GR58" t="s">
        <v>148</v>
      </c>
      <c r="GS58" t="s">
        <v>149</v>
      </c>
      <c r="GT58" t="s">
        <v>196</v>
      </c>
      <c r="GU58" t="s">
        <v>150</v>
      </c>
      <c r="GV58" t="s">
        <v>151</v>
      </c>
      <c r="GW58" t="s">
        <v>152</v>
      </c>
      <c r="GX58" t="s">
        <v>309</v>
      </c>
      <c r="GY58" t="s">
        <v>310</v>
      </c>
    </row>
    <row r="59" spans="52:207" x14ac:dyDescent="0.25">
      <c r="AZ59">
        <v>304</v>
      </c>
      <c r="BA59">
        <v>856</v>
      </c>
      <c r="BB59">
        <v>2</v>
      </c>
      <c r="BC59" t="s">
        <v>107</v>
      </c>
      <c r="BD59" t="s">
        <v>99</v>
      </c>
      <c r="BG59" t="s">
        <v>77</v>
      </c>
      <c r="BH59">
        <v>45.64</v>
      </c>
      <c r="BI59">
        <v>73.84</v>
      </c>
      <c r="BM59" t="s">
        <v>78</v>
      </c>
      <c r="BN59" t="s">
        <v>38</v>
      </c>
      <c r="BO59">
        <v>43311.63958333333</v>
      </c>
      <c r="BP59">
        <v>43413.654166666667</v>
      </c>
      <c r="BQ59">
        <v>43368.584722222222</v>
      </c>
      <c r="BS59">
        <v>43368.584722222222</v>
      </c>
      <c r="BT59" t="s">
        <v>86</v>
      </c>
      <c r="BU59" t="s">
        <v>102</v>
      </c>
      <c r="BV59" t="s">
        <v>103</v>
      </c>
      <c r="BW59" t="s">
        <v>104</v>
      </c>
      <c r="BX59" t="s">
        <v>105</v>
      </c>
      <c r="BY59" t="s">
        <v>106</v>
      </c>
      <c r="BZ59">
        <v>1070</v>
      </c>
      <c r="CA59">
        <v>0</v>
      </c>
      <c r="CB59">
        <v>3</v>
      </c>
      <c r="CC59" t="s">
        <v>92</v>
      </c>
      <c r="CD59" t="s">
        <v>130</v>
      </c>
      <c r="CG59" t="s">
        <v>206</v>
      </c>
      <c r="CH59">
        <v>61.73</v>
      </c>
      <c r="CI59">
        <v>57.13</v>
      </c>
      <c r="CM59" t="s">
        <v>132</v>
      </c>
      <c r="CN59" t="s">
        <v>207</v>
      </c>
      <c r="CO59">
        <v>43299.685995370368</v>
      </c>
      <c r="CS59">
        <v>43444.669074074074</v>
      </c>
      <c r="CT59" t="s">
        <v>93</v>
      </c>
      <c r="CU59" t="s">
        <v>134</v>
      </c>
      <c r="CV59" t="s">
        <v>135</v>
      </c>
      <c r="CW59" t="s">
        <v>136</v>
      </c>
      <c r="CX59" t="s">
        <v>155</v>
      </c>
      <c r="CY59" t="s">
        <v>168</v>
      </c>
      <c r="CZ59">
        <v>318</v>
      </c>
      <c r="DA59" t="s">
        <v>833</v>
      </c>
      <c r="DB59">
        <v>3</v>
      </c>
      <c r="DC59" t="s">
        <v>806</v>
      </c>
      <c r="DD59" t="s">
        <v>130</v>
      </c>
      <c r="DG59" t="s">
        <v>762</v>
      </c>
      <c r="DH59">
        <v>15.45</v>
      </c>
      <c r="DI59">
        <v>82.65</v>
      </c>
      <c r="DM59">
        <v>181</v>
      </c>
      <c r="DN59" t="s">
        <v>763</v>
      </c>
      <c r="DO59">
        <v>43410.567152777781</v>
      </c>
      <c r="DS59">
        <v>43417.625520833331</v>
      </c>
      <c r="DT59" t="s">
        <v>764</v>
      </c>
      <c r="DU59" t="s">
        <v>765</v>
      </c>
      <c r="DV59" t="s">
        <v>766</v>
      </c>
      <c r="DW59" t="s">
        <v>767</v>
      </c>
      <c r="DX59" t="s">
        <v>768</v>
      </c>
      <c r="DY59" t="s">
        <v>769</v>
      </c>
      <c r="DZ59">
        <v>5001</v>
      </c>
      <c r="EA59" t="s">
        <v>1263</v>
      </c>
      <c r="EB59">
        <v>3</v>
      </c>
      <c r="EC59" t="s">
        <v>92</v>
      </c>
      <c r="ED59" t="s">
        <v>998</v>
      </c>
      <c r="EG59" t="s">
        <v>897</v>
      </c>
      <c r="EH59">
        <v>13.31</v>
      </c>
      <c r="EI59">
        <v>59.82</v>
      </c>
      <c r="EM59" t="s">
        <v>873</v>
      </c>
      <c r="EN59" t="s">
        <v>898</v>
      </c>
      <c r="EO59">
        <v>43315.366666666669</v>
      </c>
      <c r="ES59">
        <v>43426.705555555556</v>
      </c>
      <c r="ET59" t="s">
        <v>93</v>
      </c>
      <c r="EU59" t="s">
        <v>899</v>
      </c>
      <c r="EV59" t="s">
        <v>900</v>
      </c>
      <c r="EW59" t="s">
        <v>901</v>
      </c>
      <c r="EX59" t="s">
        <v>902</v>
      </c>
      <c r="EY59" t="s">
        <v>903</v>
      </c>
      <c r="EZ59">
        <v>1070</v>
      </c>
      <c r="FA59">
        <v>0</v>
      </c>
      <c r="FB59">
        <v>3</v>
      </c>
      <c r="FC59" t="s">
        <v>92</v>
      </c>
      <c r="FD59" t="s">
        <v>130</v>
      </c>
      <c r="FG59" t="s">
        <v>206</v>
      </c>
      <c r="FH59">
        <v>61.73</v>
      </c>
      <c r="FI59">
        <v>57.13</v>
      </c>
      <c r="FM59" t="s">
        <v>132</v>
      </c>
      <c r="FN59" t="s">
        <v>207</v>
      </c>
      <c r="FO59">
        <v>43299.685995370368</v>
      </c>
      <c r="FS59">
        <v>43444.669074074074</v>
      </c>
      <c r="FT59" t="s">
        <v>93</v>
      </c>
      <c r="FU59" t="s">
        <v>134</v>
      </c>
      <c r="FV59" t="s">
        <v>135</v>
      </c>
      <c r="FW59" t="s">
        <v>136</v>
      </c>
      <c r="FX59" t="s">
        <v>155</v>
      </c>
      <c r="FY59" t="s">
        <v>168</v>
      </c>
      <c r="FZ59" t="s">
        <v>156</v>
      </c>
      <c r="GA59" t="s">
        <v>157</v>
      </c>
      <c r="GB59" t="s">
        <v>141</v>
      </c>
      <c r="GC59" t="s">
        <v>142</v>
      </c>
      <c r="GJ59" t="s">
        <v>311</v>
      </c>
      <c r="GK59" t="s">
        <v>248</v>
      </c>
      <c r="GL59" t="s">
        <v>148</v>
      </c>
      <c r="GM59" t="s">
        <v>212</v>
      </c>
      <c r="GN59" t="s">
        <v>152</v>
      </c>
    </row>
    <row r="60" spans="52:207" x14ac:dyDescent="0.25">
      <c r="AZ60">
        <v>294</v>
      </c>
      <c r="BA60">
        <v>868</v>
      </c>
      <c r="BB60">
        <v>2</v>
      </c>
      <c r="BC60" t="s">
        <v>107</v>
      </c>
      <c r="BD60" t="s">
        <v>99</v>
      </c>
      <c r="BG60" t="s">
        <v>77</v>
      </c>
      <c r="BH60">
        <v>58.09</v>
      </c>
      <c r="BI60">
        <v>68.680000000000007</v>
      </c>
      <c r="BM60" t="s">
        <v>78</v>
      </c>
      <c r="BN60" t="s">
        <v>38</v>
      </c>
      <c r="BO60">
        <v>43311.63958333333</v>
      </c>
      <c r="BP60">
        <v>43382.740277777775</v>
      </c>
      <c r="BQ60">
        <v>43369.4375</v>
      </c>
      <c r="BS60">
        <v>43369.4375</v>
      </c>
      <c r="BT60" t="s">
        <v>86</v>
      </c>
      <c r="BU60" t="s">
        <v>102</v>
      </c>
      <c r="BV60" t="s">
        <v>103</v>
      </c>
      <c r="BW60" t="s">
        <v>104</v>
      </c>
      <c r="BX60" t="s">
        <v>105</v>
      </c>
      <c r="BY60" t="s">
        <v>106</v>
      </c>
      <c r="BZ60">
        <v>1052</v>
      </c>
      <c r="CA60">
        <v>0</v>
      </c>
      <c r="CB60">
        <v>3</v>
      </c>
      <c r="CC60" t="s">
        <v>92</v>
      </c>
      <c r="CD60" t="s">
        <v>130</v>
      </c>
      <c r="CG60" t="s">
        <v>206</v>
      </c>
      <c r="CH60">
        <v>63.73</v>
      </c>
      <c r="CI60">
        <v>60.73</v>
      </c>
      <c r="CM60" t="s">
        <v>132</v>
      </c>
      <c r="CN60" t="s">
        <v>207</v>
      </c>
      <c r="CO60">
        <v>43299.685856481483</v>
      </c>
      <c r="CS60">
        <v>43444.669062499997</v>
      </c>
      <c r="CT60" t="s">
        <v>93</v>
      </c>
      <c r="CU60" t="s">
        <v>134</v>
      </c>
      <c r="CV60" t="s">
        <v>135</v>
      </c>
      <c r="CW60" t="s">
        <v>136</v>
      </c>
      <c r="CX60" t="s">
        <v>155</v>
      </c>
      <c r="CY60" t="s">
        <v>168</v>
      </c>
      <c r="CZ60">
        <v>340</v>
      </c>
      <c r="DA60" t="s">
        <v>834</v>
      </c>
      <c r="DB60">
        <v>3</v>
      </c>
      <c r="DC60" t="s">
        <v>806</v>
      </c>
      <c r="DD60" t="s">
        <v>130</v>
      </c>
      <c r="DG60" t="s">
        <v>762</v>
      </c>
      <c r="DH60">
        <v>23.27</v>
      </c>
      <c r="DI60">
        <v>76.33</v>
      </c>
      <c r="DM60">
        <v>181</v>
      </c>
      <c r="DN60" t="s">
        <v>763</v>
      </c>
      <c r="DO60">
        <v>43410.56726851852</v>
      </c>
      <c r="DS60">
        <v>43417.601458333331</v>
      </c>
      <c r="DT60" t="s">
        <v>764</v>
      </c>
      <c r="DU60" t="s">
        <v>765</v>
      </c>
      <c r="DV60" t="s">
        <v>766</v>
      </c>
      <c r="DW60" t="s">
        <v>767</v>
      </c>
      <c r="DX60" t="s">
        <v>768</v>
      </c>
      <c r="DY60" t="s">
        <v>769</v>
      </c>
      <c r="DZ60">
        <v>5006</v>
      </c>
      <c r="EA60" t="s">
        <v>1269</v>
      </c>
      <c r="EB60">
        <v>3</v>
      </c>
      <c r="EC60" t="s">
        <v>92</v>
      </c>
      <c r="ED60" t="s">
        <v>998</v>
      </c>
      <c r="EG60" t="s">
        <v>897</v>
      </c>
      <c r="EH60">
        <v>18.95</v>
      </c>
      <c r="EI60">
        <v>54.35</v>
      </c>
      <c r="EM60" t="s">
        <v>873</v>
      </c>
      <c r="EN60" t="s">
        <v>898</v>
      </c>
      <c r="EO60">
        <v>43315.367361111108</v>
      </c>
      <c r="ES60">
        <v>43426.706250000003</v>
      </c>
      <c r="ET60" t="s">
        <v>93</v>
      </c>
      <c r="EU60" t="s">
        <v>899</v>
      </c>
      <c r="EV60" t="s">
        <v>900</v>
      </c>
      <c r="EW60" t="s">
        <v>901</v>
      </c>
      <c r="EX60" t="s">
        <v>902</v>
      </c>
      <c r="EY60" t="s">
        <v>903</v>
      </c>
      <c r="EZ60">
        <v>1052</v>
      </c>
      <c r="FA60">
        <v>0</v>
      </c>
      <c r="FB60">
        <v>3</v>
      </c>
      <c r="FC60" t="s">
        <v>92</v>
      </c>
      <c r="FD60" t="s">
        <v>130</v>
      </c>
      <c r="FG60" t="s">
        <v>206</v>
      </c>
      <c r="FH60">
        <v>63.73</v>
      </c>
      <c r="FI60">
        <v>60.73</v>
      </c>
      <c r="FM60" t="s">
        <v>132</v>
      </c>
      <c r="FN60" t="s">
        <v>207</v>
      </c>
      <c r="FO60">
        <v>43299.685856481483</v>
      </c>
      <c r="FS60">
        <v>43444.669062499997</v>
      </c>
      <c r="FT60" t="s">
        <v>93</v>
      </c>
      <c r="FU60" t="s">
        <v>134</v>
      </c>
      <c r="FV60" t="s">
        <v>135</v>
      </c>
      <c r="FW60" t="s">
        <v>136</v>
      </c>
      <c r="FX60" t="s">
        <v>155</v>
      </c>
      <c r="FY60" t="s">
        <v>168</v>
      </c>
      <c r="FZ60" t="s">
        <v>156</v>
      </c>
      <c r="GA60" t="s">
        <v>157</v>
      </c>
      <c r="GB60" t="s">
        <v>141</v>
      </c>
      <c r="GC60" t="s">
        <v>142</v>
      </c>
      <c r="GJ60" t="s">
        <v>312</v>
      </c>
      <c r="GK60" t="s">
        <v>248</v>
      </c>
      <c r="GL60" t="s">
        <v>148</v>
      </c>
      <c r="GM60" t="s">
        <v>212</v>
      </c>
      <c r="GN60" t="s">
        <v>152</v>
      </c>
    </row>
    <row r="61" spans="52:207" x14ac:dyDescent="0.25">
      <c r="AZ61">
        <v>266</v>
      </c>
      <c r="BA61">
        <v>953</v>
      </c>
      <c r="BB61">
        <v>2</v>
      </c>
      <c r="BC61" t="s">
        <v>107</v>
      </c>
      <c r="BD61" t="s">
        <v>99</v>
      </c>
      <c r="BG61" t="s">
        <v>77</v>
      </c>
      <c r="BH61">
        <v>78.83</v>
      </c>
      <c r="BI61">
        <v>65.89</v>
      </c>
      <c r="BM61" t="s">
        <v>78</v>
      </c>
      <c r="BN61" t="s">
        <v>38</v>
      </c>
      <c r="BO61">
        <v>43311.63958333333</v>
      </c>
      <c r="BP61">
        <v>43382.738888888889</v>
      </c>
      <c r="BQ61">
        <v>43369.445138888892</v>
      </c>
      <c r="BS61">
        <v>43369.445138888892</v>
      </c>
      <c r="BT61" t="s">
        <v>86</v>
      </c>
      <c r="BU61" t="s">
        <v>102</v>
      </c>
      <c r="BV61" t="s">
        <v>103</v>
      </c>
      <c r="BW61" t="s">
        <v>104</v>
      </c>
      <c r="BX61" t="s">
        <v>105</v>
      </c>
      <c r="BY61" t="s">
        <v>106</v>
      </c>
      <c r="BZ61">
        <v>1047</v>
      </c>
      <c r="CA61">
        <v>0</v>
      </c>
      <c r="CB61">
        <v>3</v>
      </c>
      <c r="CC61" t="s">
        <v>92</v>
      </c>
      <c r="CD61" t="s">
        <v>130</v>
      </c>
      <c r="CG61" t="s">
        <v>206</v>
      </c>
      <c r="CH61">
        <v>49.54</v>
      </c>
      <c r="CI61">
        <v>42.27</v>
      </c>
      <c r="CM61" t="s">
        <v>132</v>
      </c>
      <c r="CN61" t="s">
        <v>207</v>
      </c>
      <c r="CO61">
        <v>43299.68582175926</v>
      </c>
      <c r="CS61">
        <v>43444.669050925928</v>
      </c>
      <c r="CT61" t="s">
        <v>93</v>
      </c>
      <c r="CU61" t="s">
        <v>134</v>
      </c>
      <c r="CV61" t="s">
        <v>135</v>
      </c>
      <c r="CW61" t="s">
        <v>136</v>
      </c>
      <c r="CX61" t="s">
        <v>155</v>
      </c>
      <c r="CY61" t="s">
        <v>168</v>
      </c>
      <c r="CZ61">
        <v>320</v>
      </c>
      <c r="DA61" t="s">
        <v>835</v>
      </c>
      <c r="DB61">
        <v>3</v>
      </c>
      <c r="DC61" t="s">
        <v>806</v>
      </c>
      <c r="DD61" t="s">
        <v>130</v>
      </c>
      <c r="DG61" t="s">
        <v>762</v>
      </c>
      <c r="DH61">
        <v>18.579999999999998</v>
      </c>
      <c r="DI61">
        <v>80.95</v>
      </c>
      <c r="DM61">
        <v>181</v>
      </c>
      <c r="DN61" t="s">
        <v>763</v>
      </c>
      <c r="DO61">
        <v>43410.567164351851</v>
      </c>
      <c r="DS61">
        <v>43417.625752314816</v>
      </c>
      <c r="DT61" t="s">
        <v>764</v>
      </c>
      <c r="DU61" t="s">
        <v>765</v>
      </c>
      <c r="DV61" t="s">
        <v>766</v>
      </c>
      <c r="DW61" t="s">
        <v>767</v>
      </c>
      <c r="DX61" t="s">
        <v>768</v>
      </c>
      <c r="DY61" t="s">
        <v>769</v>
      </c>
      <c r="DZ61">
        <v>5014</v>
      </c>
      <c r="EA61" t="s">
        <v>1257</v>
      </c>
      <c r="EB61">
        <v>3</v>
      </c>
      <c r="EC61" t="s">
        <v>92</v>
      </c>
      <c r="ED61" t="s">
        <v>998</v>
      </c>
      <c r="EG61" t="s">
        <v>897</v>
      </c>
      <c r="EH61">
        <v>28.8</v>
      </c>
      <c r="EI61">
        <v>43.39</v>
      </c>
      <c r="EM61" t="s">
        <v>873</v>
      </c>
      <c r="EN61" t="s">
        <v>898</v>
      </c>
      <c r="EO61">
        <v>43315.367361111108</v>
      </c>
      <c r="ES61">
        <v>43426.60833333333</v>
      </c>
      <c r="ET61" t="s">
        <v>93</v>
      </c>
      <c r="EU61" t="s">
        <v>899</v>
      </c>
      <c r="EV61" t="s">
        <v>900</v>
      </c>
      <c r="EW61" t="s">
        <v>901</v>
      </c>
      <c r="EX61" t="s">
        <v>902</v>
      </c>
      <c r="EY61" t="s">
        <v>903</v>
      </c>
      <c r="EZ61">
        <v>1047</v>
      </c>
      <c r="FA61">
        <v>0</v>
      </c>
      <c r="FB61">
        <v>3</v>
      </c>
      <c r="FC61" t="s">
        <v>92</v>
      </c>
      <c r="FD61" t="s">
        <v>130</v>
      </c>
      <c r="FG61" t="s">
        <v>206</v>
      </c>
      <c r="FH61">
        <v>49.54</v>
      </c>
      <c r="FI61">
        <v>42.27</v>
      </c>
      <c r="FM61" t="s">
        <v>132</v>
      </c>
      <c r="FN61" t="s">
        <v>207</v>
      </c>
      <c r="FO61">
        <v>43299.68582175926</v>
      </c>
      <c r="FS61">
        <v>43444.669050925928</v>
      </c>
      <c r="FT61" t="s">
        <v>93</v>
      </c>
      <c r="FU61" t="s">
        <v>134</v>
      </c>
      <c r="FV61" t="s">
        <v>135</v>
      </c>
      <c r="FW61" t="s">
        <v>136</v>
      </c>
      <c r="FX61" t="s">
        <v>155</v>
      </c>
      <c r="FY61" t="s">
        <v>168</v>
      </c>
      <c r="FZ61" t="s">
        <v>156</v>
      </c>
      <c r="GA61" t="s">
        <v>157</v>
      </c>
      <c r="GB61" t="s">
        <v>141</v>
      </c>
      <c r="GC61" t="s">
        <v>142</v>
      </c>
      <c r="GJ61" t="s">
        <v>313</v>
      </c>
      <c r="GK61" t="s">
        <v>250</v>
      </c>
      <c r="GL61" t="s">
        <v>148</v>
      </c>
      <c r="GM61" t="s">
        <v>212</v>
      </c>
      <c r="GN61" t="s">
        <v>152</v>
      </c>
    </row>
    <row r="62" spans="52:207" x14ac:dyDescent="0.25">
      <c r="AZ62">
        <v>367</v>
      </c>
      <c r="BA62">
        <v>55</v>
      </c>
      <c r="BB62">
        <v>2</v>
      </c>
      <c r="BC62" t="s">
        <v>107</v>
      </c>
      <c r="BD62" t="s">
        <v>99</v>
      </c>
      <c r="BG62" t="s">
        <v>77</v>
      </c>
      <c r="BH62">
        <v>73.599999999999994</v>
      </c>
      <c r="BI62">
        <v>73.63</v>
      </c>
      <c r="BM62" t="s">
        <v>78</v>
      </c>
      <c r="BN62" t="s">
        <v>38</v>
      </c>
      <c r="BO62">
        <v>43311.640277777777</v>
      </c>
      <c r="BP62">
        <v>43382.734027777777</v>
      </c>
      <c r="BQ62">
        <v>43370.35833333333</v>
      </c>
      <c r="BS62">
        <v>43370.35833333333</v>
      </c>
      <c r="BT62" t="s">
        <v>86</v>
      </c>
      <c r="BU62" t="s">
        <v>102</v>
      </c>
      <c r="BV62" t="s">
        <v>103</v>
      </c>
      <c r="BW62" t="s">
        <v>104</v>
      </c>
      <c r="BX62" t="s">
        <v>105</v>
      </c>
      <c r="BY62" t="s">
        <v>106</v>
      </c>
      <c r="BZ62">
        <v>1074</v>
      </c>
      <c r="CA62">
        <v>0</v>
      </c>
      <c r="CB62">
        <v>3</v>
      </c>
      <c r="CC62" t="s">
        <v>92</v>
      </c>
      <c r="CD62" t="s">
        <v>130</v>
      </c>
      <c r="CG62" t="s">
        <v>206</v>
      </c>
      <c r="CH62">
        <v>71.09</v>
      </c>
      <c r="CI62">
        <v>75.83</v>
      </c>
      <c r="CM62" t="s">
        <v>132</v>
      </c>
      <c r="CN62" t="s">
        <v>207</v>
      </c>
      <c r="CO62">
        <v>43299.686006944445</v>
      </c>
      <c r="CS62">
        <v>43444.669074074074</v>
      </c>
      <c r="CT62" t="s">
        <v>93</v>
      </c>
      <c r="CU62" t="s">
        <v>134</v>
      </c>
      <c r="CV62" t="s">
        <v>135</v>
      </c>
      <c r="CW62" t="s">
        <v>136</v>
      </c>
      <c r="CX62" t="s">
        <v>155</v>
      </c>
      <c r="CY62" t="s">
        <v>168</v>
      </c>
      <c r="CZ62">
        <v>333</v>
      </c>
      <c r="DA62" t="s">
        <v>836</v>
      </c>
      <c r="DB62">
        <v>3</v>
      </c>
      <c r="DC62" t="s">
        <v>806</v>
      </c>
      <c r="DD62" t="s">
        <v>130</v>
      </c>
      <c r="DG62" t="s">
        <v>762</v>
      </c>
      <c r="DH62">
        <v>27.96</v>
      </c>
      <c r="DI62">
        <v>84.9</v>
      </c>
      <c r="DM62">
        <v>181</v>
      </c>
      <c r="DN62" t="s">
        <v>763</v>
      </c>
      <c r="DO62">
        <v>43410.567233796297</v>
      </c>
      <c r="DS62">
        <v>43417.601273148146</v>
      </c>
      <c r="DT62" t="s">
        <v>764</v>
      </c>
      <c r="DU62" t="s">
        <v>765</v>
      </c>
      <c r="DV62" t="s">
        <v>766</v>
      </c>
      <c r="DW62" t="s">
        <v>767</v>
      </c>
      <c r="DX62" t="s">
        <v>768</v>
      </c>
      <c r="DY62" t="s">
        <v>769</v>
      </c>
      <c r="DZ62">
        <v>4987</v>
      </c>
      <c r="EA62" t="s">
        <v>1280</v>
      </c>
      <c r="EB62">
        <v>3</v>
      </c>
      <c r="EC62" t="s">
        <v>92</v>
      </c>
      <c r="ED62" t="s">
        <v>998</v>
      </c>
      <c r="EG62" t="s">
        <v>897</v>
      </c>
      <c r="EH62">
        <v>3.33</v>
      </c>
      <c r="EI62">
        <v>63.57</v>
      </c>
      <c r="EM62" t="s">
        <v>873</v>
      </c>
      <c r="EN62" t="s">
        <v>898</v>
      </c>
      <c r="EO62">
        <v>43315.366666666669</v>
      </c>
      <c r="ES62">
        <v>43426.702777777777</v>
      </c>
      <c r="ET62" t="s">
        <v>93</v>
      </c>
      <c r="EU62" t="s">
        <v>899</v>
      </c>
      <c r="EV62" t="s">
        <v>900</v>
      </c>
      <c r="EW62" t="s">
        <v>901</v>
      </c>
      <c r="EX62" t="s">
        <v>902</v>
      </c>
      <c r="EY62" t="s">
        <v>903</v>
      </c>
      <c r="EZ62">
        <v>1074</v>
      </c>
      <c r="FA62">
        <v>0</v>
      </c>
      <c r="FB62">
        <v>3</v>
      </c>
      <c r="FC62" t="s">
        <v>92</v>
      </c>
      <c r="FD62" t="s">
        <v>130</v>
      </c>
      <c r="FG62" t="s">
        <v>206</v>
      </c>
      <c r="FH62">
        <v>71.09</v>
      </c>
      <c r="FI62">
        <v>75.83</v>
      </c>
      <c r="FM62" t="s">
        <v>132</v>
      </c>
      <c r="FN62" t="s">
        <v>207</v>
      </c>
      <c r="FO62">
        <v>43299.686006944445</v>
      </c>
      <c r="FS62">
        <v>43444.669074074074</v>
      </c>
      <c r="FT62" t="s">
        <v>93</v>
      </c>
      <c r="FU62" t="s">
        <v>134</v>
      </c>
      <c r="FV62" t="s">
        <v>135</v>
      </c>
      <c r="FW62" t="s">
        <v>136</v>
      </c>
      <c r="FX62" t="s">
        <v>155</v>
      </c>
      <c r="FY62" t="s">
        <v>168</v>
      </c>
      <c r="FZ62" t="s">
        <v>156</v>
      </c>
      <c r="GA62" t="s">
        <v>157</v>
      </c>
      <c r="GB62" t="s">
        <v>141</v>
      </c>
      <c r="GC62" t="s">
        <v>142</v>
      </c>
      <c r="GJ62" t="s">
        <v>314</v>
      </c>
      <c r="GK62" t="s">
        <v>248</v>
      </c>
      <c r="GL62" t="s">
        <v>148</v>
      </c>
      <c r="GM62" t="s">
        <v>212</v>
      </c>
      <c r="GN62" t="s">
        <v>152</v>
      </c>
    </row>
    <row r="63" spans="52:207" x14ac:dyDescent="0.25">
      <c r="AZ63">
        <v>272</v>
      </c>
      <c r="BA63">
        <v>934</v>
      </c>
      <c r="BB63">
        <v>3</v>
      </c>
      <c r="BC63" t="s">
        <v>107</v>
      </c>
      <c r="BD63" t="s">
        <v>99</v>
      </c>
      <c r="BG63" t="s">
        <v>77</v>
      </c>
      <c r="BH63">
        <v>82.26</v>
      </c>
      <c r="BI63">
        <v>71.13</v>
      </c>
      <c r="BM63" t="s">
        <v>78</v>
      </c>
      <c r="BN63" t="s">
        <v>38</v>
      </c>
      <c r="BO63">
        <v>43311.63958333333</v>
      </c>
      <c r="BP63">
        <v>43371.587500000001</v>
      </c>
      <c r="BQ63">
        <v>43141.448611111111</v>
      </c>
      <c r="BS63">
        <v>43141.448611111111</v>
      </c>
      <c r="BT63" t="s">
        <v>86</v>
      </c>
      <c r="BU63" t="s">
        <v>102</v>
      </c>
      <c r="BV63" t="s">
        <v>103</v>
      </c>
      <c r="BW63" t="s">
        <v>104</v>
      </c>
      <c r="BX63" t="s">
        <v>105</v>
      </c>
      <c r="BY63" t="s">
        <v>106</v>
      </c>
      <c r="BZ63">
        <v>1049</v>
      </c>
      <c r="CA63">
        <v>0</v>
      </c>
      <c r="CB63">
        <v>3</v>
      </c>
      <c r="CC63" t="s">
        <v>92</v>
      </c>
      <c r="CD63" t="s">
        <v>130</v>
      </c>
      <c r="CG63" t="s">
        <v>206</v>
      </c>
      <c r="CH63">
        <v>36.729999999999997</v>
      </c>
      <c r="CI63">
        <v>29.16</v>
      </c>
      <c r="CM63" t="s">
        <v>132</v>
      </c>
      <c r="CN63" t="s">
        <v>207</v>
      </c>
      <c r="CO63">
        <v>43299.685833333337</v>
      </c>
      <c r="CS63">
        <v>43444.669062499997</v>
      </c>
      <c r="CT63" t="s">
        <v>93</v>
      </c>
      <c r="CU63" t="s">
        <v>134</v>
      </c>
      <c r="CV63" t="s">
        <v>135</v>
      </c>
      <c r="CW63" t="s">
        <v>136</v>
      </c>
      <c r="CX63" t="s">
        <v>155</v>
      </c>
      <c r="CY63" t="s">
        <v>168</v>
      </c>
      <c r="CZ63">
        <v>337</v>
      </c>
      <c r="DA63" t="s">
        <v>837</v>
      </c>
      <c r="DB63">
        <v>3</v>
      </c>
      <c r="DC63" t="s">
        <v>806</v>
      </c>
      <c r="DD63" t="s">
        <v>130</v>
      </c>
      <c r="DG63" t="s">
        <v>762</v>
      </c>
      <c r="DH63">
        <v>18.940000000000001</v>
      </c>
      <c r="DI63">
        <v>83.57</v>
      </c>
      <c r="DM63">
        <v>181</v>
      </c>
      <c r="DN63" t="s">
        <v>763</v>
      </c>
      <c r="DO63">
        <v>43410.567256944443</v>
      </c>
      <c r="DS63">
        <v>43417.626192129632</v>
      </c>
      <c r="DT63" t="s">
        <v>764</v>
      </c>
      <c r="DU63" t="s">
        <v>765</v>
      </c>
      <c r="DV63" t="s">
        <v>766</v>
      </c>
      <c r="DW63" t="s">
        <v>767</v>
      </c>
      <c r="DX63" t="s">
        <v>768</v>
      </c>
      <c r="DY63" t="s">
        <v>769</v>
      </c>
      <c r="DZ63">
        <v>5003</v>
      </c>
      <c r="EA63" t="s">
        <v>1287</v>
      </c>
      <c r="EB63">
        <v>3</v>
      </c>
      <c r="EC63" t="s">
        <v>92</v>
      </c>
      <c r="ED63" t="s">
        <v>998</v>
      </c>
      <c r="EG63" t="s">
        <v>897</v>
      </c>
      <c r="EH63">
        <v>15.96</v>
      </c>
      <c r="EI63">
        <v>59.17</v>
      </c>
      <c r="EM63" t="s">
        <v>873</v>
      </c>
      <c r="EN63" t="s">
        <v>898</v>
      </c>
      <c r="EO63">
        <v>43315.366666666669</v>
      </c>
      <c r="ES63">
        <v>43426.705555555556</v>
      </c>
      <c r="ET63" t="s">
        <v>93</v>
      </c>
      <c r="EU63" t="s">
        <v>899</v>
      </c>
      <c r="EV63" t="s">
        <v>900</v>
      </c>
      <c r="EW63" t="s">
        <v>901</v>
      </c>
      <c r="EX63" t="s">
        <v>902</v>
      </c>
      <c r="EY63" t="s">
        <v>903</v>
      </c>
      <c r="EZ63">
        <v>1049</v>
      </c>
      <c r="FA63">
        <v>0</v>
      </c>
      <c r="FB63">
        <v>3</v>
      </c>
      <c r="FC63" t="s">
        <v>92</v>
      </c>
      <c r="FD63" t="s">
        <v>130</v>
      </c>
      <c r="FG63" t="s">
        <v>206</v>
      </c>
      <c r="FH63">
        <v>36.729999999999997</v>
      </c>
      <c r="FI63">
        <v>29.16</v>
      </c>
      <c r="FM63" t="s">
        <v>132</v>
      </c>
      <c r="FN63" t="s">
        <v>207</v>
      </c>
      <c r="FO63">
        <v>43299.685833333337</v>
      </c>
      <c r="FS63">
        <v>43444.669062499997</v>
      </c>
      <c r="FT63" t="s">
        <v>93</v>
      </c>
      <c r="FU63" t="s">
        <v>134</v>
      </c>
      <c r="FV63" t="s">
        <v>135</v>
      </c>
      <c r="FW63" t="s">
        <v>136</v>
      </c>
      <c r="FX63" t="s">
        <v>155</v>
      </c>
      <c r="FY63" t="s">
        <v>168</v>
      </c>
      <c r="FZ63" t="s">
        <v>156</v>
      </c>
      <c r="GA63" t="s">
        <v>157</v>
      </c>
      <c r="GB63" t="s">
        <v>141</v>
      </c>
      <c r="GC63" t="s">
        <v>142</v>
      </c>
      <c r="GJ63" t="s">
        <v>315</v>
      </c>
      <c r="GK63" t="s">
        <v>250</v>
      </c>
      <c r="GL63" t="s">
        <v>148</v>
      </c>
      <c r="GM63" t="s">
        <v>212</v>
      </c>
      <c r="GN63" t="s">
        <v>152</v>
      </c>
    </row>
    <row r="64" spans="52:207" x14ac:dyDescent="0.25">
      <c r="AZ64">
        <v>254</v>
      </c>
      <c r="BA64">
        <v>1245</v>
      </c>
      <c r="BB64">
        <v>2</v>
      </c>
      <c r="BC64" t="s">
        <v>107</v>
      </c>
      <c r="BD64" t="s">
        <v>99</v>
      </c>
      <c r="BG64" t="s">
        <v>77</v>
      </c>
      <c r="BH64">
        <v>64.22</v>
      </c>
      <c r="BI64">
        <v>54.37</v>
      </c>
      <c r="BM64" t="s">
        <v>78</v>
      </c>
      <c r="BN64" t="s">
        <v>38</v>
      </c>
      <c r="BO64">
        <v>43311.63958333333</v>
      </c>
      <c r="BP64">
        <v>43382.581250000003</v>
      </c>
      <c r="BQ64">
        <v>43370.393750000003</v>
      </c>
      <c r="BS64">
        <v>43370.393750000003</v>
      </c>
      <c r="BT64" t="s">
        <v>86</v>
      </c>
      <c r="BU64" t="s">
        <v>102</v>
      </c>
      <c r="BV64" t="s">
        <v>103</v>
      </c>
      <c r="BW64" t="s">
        <v>104</v>
      </c>
      <c r="BX64" t="s">
        <v>105</v>
      </c>
      <c r="BY64" t="s">
        <v>106</v>
      </c>
      <c r="BZ64">
        <v>1057</v>
      </c>
      <c r="CA64">
        <v>0</v>
      </c>
      <c r="CB64">
        <v>3</v>
      </c>
      <c r="CC64" t="s">
        <v>92</v>
      </c>
      <c r="CD64" t="s">
        <v>130</v>
      </c>
      <c r="CG64" t="s">
        <v>206</v>
      </c>
      <c r="CH64">
        <v>72.34</v>
      </c>
      <c r="CI64">
        <v>77.63</v>
      </c>
      <c r="CM64" t="s">
        <v>132</v>
      </c>
      <c r="CN64" t="s">
        <v>207</v>
      </c>
      <c r="CO64">
        <v>43299.685891203706</v>
      </c>
      <c r="CS64">
        <v>43444.669062499997</v>
      </c>
      <c r="CT64" t="s">
        <v>93</v>
      </c>
      <c r="CU64" t="s">
        <v>134</v>
      </c>
      <c r="CV64" t="s">
        <v>135</v>
      </c>
      <c r="CW64" t="s">
        <v>136</v>
      </c>
      <c r="CX64" t="s">
        <v>155</v>
      </c>
      <c r="CY64" t="s">
        <v>168</v>
      </c>
      <c r="CZ64">
        <v>347</v>
      </c>
      <c r="DA64" t="s">
        <v>838</v>
      </c>
      <c r="DB64">
        <v>3</v>
      </c>
      <c r="DC64" t="s">
        <v>806</v>
      </c>
      <c r="DD64" t="s">
        <v>130</v>
      </c>
      <c r="DG64" t="s">
        <v>762</v>
      </c>
      <c r="DH64">
        <v>13.59</v>
      </c>
      <c r="DI64">
        <v>80.41</v>
      </c>
      <c r="DM64">
        <v>181</v>
      </c>
      <c r="DN64" t="s">
        <v>763</v>
      </c>
      <c r="DO64">
        <v>43410.567303240743</v>
      </c>
      <c r="DS64">
        <v>43417.601666666669</v>
      </c>
      <c r="DT64" t="s">
        <v>764</v>
      </c>
      <c r="DU64" t="s">
        <v>765</v>
      </c>
      <c r="DV64" t="s">
        <v>766</v>
      </c>
      <c r="DW64" t="s">
        <v>767</v>
      </c>
      <c r="DX64" t="s">
        <v>768</v>
      </c>
      <c r="DY64" t="s">
        <v>769</v>
      </c>
      <c r="DZ64">
        <v>4773</v>
      </c>
      <c r="EA64" t="s">
        <v>1293</v>
      </c>
      <c r="EB64">
        <v>3</v>
      </c>
      <c r="EC64" t="s">
        <v>92</v>
      </c>
      <c r="ED64" t="s">
        <v>998</v>
      </c>
      <c r="EG64" t="s">
        <v>872</v>
      </c>
      <c r="EH64">
        <v>66.739999999999995</v>
      </c>
      <c r="EI64">
        <v>65.77</v>
      </c>
      <c r="EM64" t="s">
        <v>873</v>
      </c>
      <c r="EN64" t="s">
        <v>874</v>
      </c>
      <c r="EO64">
        <v>43291.501388888886</v>
      </c>
      <c r="ES64">
        <v>43426.604166666664</v>
      </c>
      <c r="ET64" t="s">
        <v>93</v>
      </c>
      <c r="EU64" t="s">
        <v>875</v>
      </c>
      <c r="EV64" t="s">
        <v>876</v>
      </c>
      <c r="EW64" t="s">
        <v>877</v>
      </c>
      <c r="EX64" t="s">
        <v>878</v>
      </c>
      <c r="EY64" t="s">
        <v>922</v>
      </c>
      <c r="EZ64">
        <v>1057</v>
      </c>
      <c r="FA64">
        <v>0</v>
      </c>
      <c r="FB64">
        <v>3</v>
      </c>
      <c r="FC64" t="s">
        <v>92</v>
      </c>
      <c r="FD64" t="s">
        <v>130</v>
      </c>
      <c r="FG64" t="s">
        <v>206</v>
      </c>
      <c r="FH64">
        <v>72.34</v>
      </c>
      <c r="FI64">
        <v>77.63</v>
      </c>
      <c r="FM64" t="s">
        <v>132</v>
      </c>
      <c r="FN64" t="s">
        <v>207</v>
      </c>
      <c r="FO64">
        <v>43299.685891203706</v>
      </c>
      <c r="FS64">
        <v>43444.669062499997</v>
      </c>
      <c r="FT64" t="s">
        <v>93</v>
      </c>
      <c r="FU64" t="s">
        <v>134</v>
      </c>
      <c r="FV64" t="s">
        <v>135</v>
      </c>
      <c r="FW64" t="s">
        <v>136</v>
      </c>
      <c r="FX64" t="s">
        <v>155</v>
      </c>
      <c r="FY64" t="s">
        <v>168</v>
      </c>
      <c r="FZ64" t="s">
        <v>156</v>
      </c>
      <c r="GA64" t="s">
        <v>157</v>
      </c>
      <c r="GB64" t="s">
        <v>141</v>
      </c>
      <c r="GC64" t="s">
        <v>142</v>
      </c>
      <c r="GJ64" t="s">
        <v>316</v>
      </c>
      <c r="GK64" t="s">
        <v>248</v>
      </c>
      <c r="GL64" t="s">
        <v>148</v>
      </c>
      <c r="GM64" t="s">
        <v>212</v>
      </c>
      <c r="GN64" t="s">
        <v>152</v>
      </c>
    </row>
    <row r="65" spans="52:206" x14ac:dyDescent="0.25">
      <c r="AZ65">
        <v>262</v>
      </c>
      <c r="BA65">
        <v>957</v>
      </c>
      <c r="BB65">
        <v>2</v>
      </c>
      <c r="BC65" t="s">
        <v>107</v>
      </c>
      <c r="BD65" t="s">
        <v>99</v>
      </c>
      <c r="BG65" t="s">
        <v>77</v>
      </c>
      <c r="BH65">
        <v>85.51</v>
      </c>
      <c r="BI65">
        <v>66.22</v>
      </c>
      <c r="BM65" t="s">
        <v>78</v>
      </c>
      <c r="BN65" t="s">
        <v>38</v>
      </c>
      <c r="BO65">
        <v>43311.63958333333</v>
      </c>
      <c r="BP65">
        <v>43382.738888888889</v>
      </c>
      <c r="BQ65">
        <v>43369.450694444444</v>
      </c>
      <c r="BS65">
        <v>43369.450694444444</v>
      </c>
      <c r="BT65" t="s">
        <v>86</v>
      </c>
      <c r="BU65" t="s">
        <v>102</v>
      </c>
      <c r="BV65" t="s">
        <v>103</v>
      </c>
      <c r="BW65" t="s">
        <v>104</v>
      </c>
      <c r="BX65" t="s">
        <v>105</v>
      </c>
      <c r="BY65" t="s">
        <v>106</v>
      </c>
      <c r="BZ65">
        <v>1081</v>
      </c>
      <c r="CA65">
        <v>0</v>
      </c>
      <c r="CB65">
        <v>3</v>
      </c>
      <c r="CC65" t="s">
        <v>92</v>
      </c>
      <c r="CD65" t="s">
        <v>130</v>
      </c>
      <c r="CG65" t="s">
        <v>206</v>
      </c>
      <c r="CH65">
        <v>58.19</v>
      </c>
      <c r="CI65">
        <v>50.45</v>
      </c>
      <c r="CM65" t="s">
        <v>132</v>
      </c>
      <c r="CN65" t="s">
        <v>207</v>
      </c>
      <c r="CO65">
        <v>43299.686053240737</v>
      </c>
      <c r="CS65">
        <v>43444.669085648151</v>
      </c>
      <c r="CT65" t="s">
        <v>93</v>
      </c>
      <c r="CU65" t="s">
        <v>134</v>
      </c>
      <c r="CV65" t="s">
        <v>135</v>
      </c>
      <c r="CW65" t="s">
        <v>136</v>
      </c>
      <c r="CX65" t="s">
        <v>155</v>
      </c>
      <c r="CY65" t="s">
        <v>168</v>
      </c>
      <c r="CZ65">
        <v>285</v>
      </c>
      <c r="DA65" t="s">
        <v>839</v>
      </c>
      <c r="DB65">
        <v>3</v>
      </c>
      <c r="DC65" t="s">
        <v>806</v>
      </c>
      <c r="DD65" t="s">
        <v>130</v>
      </c>
      <c r="DG65" t="s">
        <v>762</v>
      </c>
      <c r="DH65">
        <v>29.59</v>
      </c>
      <c r="DI65">
        <v>94.38</v>
      </c>
      <c r="DM65">
        <v>181</v>
      </c>
      <c r="DN65" t="s">
        <v>763</v>
      </c>
      <c r="DO65">
        <v>43410.566990740743</v>
      </c>
      <c r="DS65">
        <v>43417.594409722224</v>
      </c>
      <c r="DT65" t="s">
        <v>764</v>
      </c>
      <c r="DU65" t="s">
        <v>765</v>
      </c>
      <c r="DV65" t="s">
        <v>766</v>
      </c>
      <c r="DW65" t="s">
        <v>767</v>
      </c>
      <c r="DX65" t="s">
        <v>768</v>
      </c>
      <c r="DY65" t="s">
        <v>769</v>
      </c>
      <c r="DZ65">
        <v>4800</v>
      </c>
      <c r="EA65" t="s">
        <v>1300</v>
      </c>
      <c r="EB65">
        <v>3</v>
      </c>
      <c r="EC65" t="s">
        <v>92</v>
      </c>
      <c r="ED65" t="s">
        <v>998</v>
      </c>
      <c r="EG65" t="s">
        <v>872</v>
      </c>
      <c r="EH65">
        <v>31.03</v>
      </c>
      <c r="EI65">
        <v>36.96</v>
      </c>
      <c r="EM65" t="s">
        <v>873</v>
      </c>
      <c r="EN65" t="s">
        <v>874</v>
      </c>
      <c r="EO65">
        <v>43291.501388888886</v>
      </c>
      <c r="ES65">
        <v>43410.701388888891</v>
      </c>
      <c r="ET65" t="s">
        <v>93</v>
      </c>
      <c r="EU65" t="s">
        <v>875</v>
      </c>
      <c r="EV65" t="s">
        <v>876</v>
      </c>
      <c r="EW65" t="s">
        <v>877</v>
      </c>
      <c r="EX65" t="s">
        <v>878</v>
      </c>
      <c r="EY65" t="s">
        <v>879</v>
      </c>
      <c r="EZ65">
        <v>1081</v>
      </c>
      <c r="FA65">
        <v>0</v>
      </c>
      <c r="FB65">
        <v>3</v>
      </c>
      <c r="FC65" t="s">
        <v>92</v>
      </c>
      <c r="FD65" t="s">
        <v>130</v>
      </c>
      <c r="FG65" t="s">
        <v>206</v>
      </c>
      <c r="FH65">
        <v>58.19</v>
      </c>
      <c r="FI65">
        <v>50.45</v>
      </c>
      <c r="FM65" t="s">
        <v>132</v>
      </c>
      <c r="FN65" t="s">
        <v>207</v>
      </c>
      <c r="FO65">
        <v>43299.686053240737</v>
      </c>
      <c r="FS65">
        <v>43444.669085648151</v>
      </c>
      <c r="FT65" t="s">
        <v>93</v>
      </c>
      <c r="FU65" t="s">
        <v>134</v>
      </c>
      <c r="FV65" t="s">
        <v>135</v>
      </c>
      <c r="FW65" t="s">
        <v>136</v>
      </c>
      <c r="FX65" t="s">
        <v>155</v>
      </c>
      <c r="FY65" t="s">
        <v>168</v>
      </c>
      <c r="FZ65" t="s">
        <v>156</v>
      </c>
      <c r="GA65" t="s">
        <v>157</v>
      </c>
      <c r="GB65" t="s">
        <v>141</v>
      </c>
      <c r="GC65" t="s">
        <v>142</v>
      </c>
      <c r="GJ65" t="s">
        <v>317</v>
      </c>
      <c r="GK65" t="s">
        <v>248</v>
      </c>
      <c r="GL65" t="s">
        <v>148</v>
      </c>
      <c r="GM65" t="s">
        <v>212</v>
      </c>
      <c r="GN65" t="s">
        <v>152</v>
      </c>
    </row>
    <row r="66" spans="52:206" x14ac:dyDescent="0.25">
      <c r="AZ66">
        <v>350</v>
      </c>
      <c r="BA66">
        <v>636</v>
      </c>
      <c r="BB66">
        <v>2</v>
      </c>
      <c r="BC66" t="s">
        <v>107</v>
      </c>
      <c r="BD66" t="s">
        <v>99</v>
      </c>
      <c r="BG66" t="s">
        <v>77</v>
      </c>
      <c r="BH66">
        <v>35.36</v>
      </c>
      <c r="BI66">
        <v>83.9</v>
      </c>
      <c r="BM66" t="s">
        <v>78</v>
      </c>
      <c r="BN66" t="s">
        <v>38</v>
      </c>
      <c r="BO66">
        <v>43311.640277777777</v>
      </c>
      <c r="BP66">
        <v>43382.731944444444</v>
      </c>
      <c r="BQ66">
        <v>43368.598611111112</v>
      </c>
      <c r="BS66">
        <v>43368.598611111112</v>
      </c>
      <c r="BT66" t="s">
        <v>86</v>
      </c>
      <c r="BU66" t="s">
        <v>102</v>
      </c>
      <c r="BV66" t="s">
        <v>103</v>
      </c>
      <c r="BW66" t="s">
        <v>104</v>
      </c>
      <c r="BX66" t="s">
        <v>105</v>
      </c>
      <c r="BY66" t="s">
        <v>106</v>
      </c>
      <c r="BZ66">
        <v>1080</v>
      </c>
      <c r="CA66">
        <v>0</v>
      </c>
      <c r="CB66">
        <v>3</v>
      </c>
      <c r="CC66" t="s">
        <v>92</v>
      </c>
      <c r="CD66" t="s">
        <v>130</v>
      </c>
      <c r="CG66" t="s">
        <v>206</v>
      </c>
      <c r="CH66">
        <v>73.709999999999994</v>
      </c>
      <c r="CI66">
        <v>80.88</v>
      </c>
      <c r="CM66" t="s">
        <v>132</v>
      </c>
      <c r="CN66" t="s">
        <v>207</v>
      </c>
      <c r="CO66">
        <v>43299.686041666668</v>
      </c>
      <c r="CS66">
        <v>43444.669085648151</v>
      </c>
      <c r="CT66" t="s">
        <v>93</v>
      </c>
      <c r="CU66" t="s">
        <v>134</v>
      </c>
      <c r="CV66" t="s">
        <v>135</v>
      </c>
      <c r="CW66" t="s">
        <v>136</v>
      </c>
      <c r="CX66" t="s">
        <v>155</v>
      </c>
      <c r="CY66" t="s">
        <v>168</v>
      </c>
      <c r="CZ66">
        <v>317</v>
      </c>
      <c r="DA66" t="s">
        <v>840</v>
      </c>
      <c r="DB66">
        <v>3</v>
      </c>
      <c r="DC66" t="s">
        <v>806</v>
      </c>
      <c r="DD66" t="s">
        <v>130</v>
      </c>
      <c r="DG66" t="s">
        <v>762</v>
      </c>
      <c r="DH66">
        <v>19.36</v>
      </c>
      <c r="DI66">
        <v>81.78</v>
      </c>
      <c r="DM66">
        <v>181</v>
      </c>
      <c r="DN66" t="s">
        <v>763</v>
      </c>
      <c r="DO66">
        <v>43410.567152777781</v>
      </c>
      <c r="DS66">
        <v>43417.62537037037</v>
      </c>
      <c r="DT66" t="s">
        <v>764</v>
      </c>
      <c r="DU66" t="s">
        <v>765</v>
      </c>
      <c r="DV66" t="s">
        <v>766</v>
      </c>
      <c r="DW66" t="s">
        <v>767</v>
      </c>
      <c r="DX66" t="s">
        <v>768</v>
      </c>
      <c r="DY66" t="s">
        <v>769</v>
      </c>
      <c r="DZ66">
        <v>4763</v>
      </c>
      <c r="EA66" t="s">
        <v>1306</v>
      </c>
      <c r="EB66">
        <v>3</v>
      </c>
      <c r="EC66" t="s">
        <v>92</v>
      </c>
      <c r="ED66" t="s">
        <v>998</v>
      </c>
      <c r="EG66" t="s">
        <v>872</v>
      </c>
      <c r="EH66">
        <v>54.32</v>
      </c>
      <c r="EI66">
        <v>73.87</v>
      </c>
      <c r="EM66" t="s">
        <v>873</v>
      </c>
      <c r="EN66" t="s">
        <v>874</v>
      </c>
      <c r="EO66">
        <v>43291.501388888886</v>
      </c>
      <c r="ES66">
        <v>43426.601388888892</v>
      </c>
      <c r="ET66" t="s">
        <v>93</v>
      </c>
      <c r="EU66" t="s">
        <v>875</v>
      </c>
      <c r="EV66" t="s">
        <v>876</v>
      </c>
      <c r="EW66" t="s">
        <v>877</v>
      </c>
      <c r="EX66" t="s">
        <v>878</v>
      </c>
      <c r="EY66" t="s">
        <v>922</v>
      </c>
      <c r="EZ66">
        <v>1080</v>
      </c>
      <c r="FA66">
        <v>0</v>
      </c>
      <c r="FB66">
        <v>3</v>
      </c>
      <c r="FC66" t="s">
        <v>92</v>
      </c>
      <c r="FD66" t="s">
        <v>130</v>
      </c>
      <c r="FG66" t="s">
        <v>206</v>
      </c>
      <c r="FH66">
        <v>73.709999999999994</v>
      </c>
      <c r="FI66">
        <v>80.88</v>
      </c>
      <c r="FM66" t="s">
        <v>132</v>
      </c>
      <c r="FN66" t="s">
        <v>207</v>
      </c>
      <c r="FO66">
        <v>43299.686041666668</v>
      </c>
      <c r="FS66">
        <v>43444.669085648151</v>
      </c>
      <c r="FT66" t="s">
        <v>93</v>
      </c>
      <c r="FU66" t="s">
        <v>134</v>
      </c>
      <c r="FV66" t="s">
        <v>135</v>
      </c>
      <c r="FW66" t="s">
        <v>136</v>
      </c>
      <c r="FX66" t="s">
        <v>155</v>
      </c>
      <c r="FY66" t="s">
        <v>168</v>
      </c>
      <c r="FZ66" t="s">
        <v>156</v>
      </c>
      <c r="GA66" t="s">
        <v>157</v>
      </c>
      <c r="GB66" t="s">
        <v>141</v>
      </c>
      <c r="GC66" t="s">
        <v>142</v>
      </c>
      <c r="GJ66" t="s">
        <v>318</v>
      </c>
      <c r="GK66" t="s">
        <v>259</v>
      </c>
      <c r="GL66" t="s">
        <v>319</v>
      </c>
      <c r="GM66" t="s">
        <v>248</v>
      </c>
      <c r="GN66" t="s">
        <v>148</v>
      </c>
      <c r="GO66" t="s">
        <v>212</v>
      </c>
      <c r="GP66" t="s">
        <v>152</v>
      </c>
    </row>
    <row r="67" spans="52:206" x14ac:dyDescent="0.25">
      <c r="AZ67">
        <v>352</v>
      </c>
      <c r="BA67">
        <v>633</v>
      </c>
      <c r="BB67">
        <v>3</v>
      </c>
      <c r="BC67" t="s">
        <v>107</v>
      </c>
      <c r="BD67" t="s">
        <v>99</v>
      </c>
      <c r="BG67" t="s">
        <v>77</v>
      </c>
      <c r="BH67">
        <v>35.840000000000003</v>
      </c>
      <c r="BI67">
        <v>88.56</v>
      </c>
      <c r="BM67" t="s">
        <v>78</v>
      </c>
      <c r="BN67" t="s">
        <v>38</v>
      </c>
      <c r="BO67">
        <v>43311.640277777777</v>
      </c>
      <c r="BP67">
        <v>43363.663888888892</v>
      </c>
      <c r="BQ67">
        <v>43368.604861111111</v>
      </c>
      <c r="BS67">
        <v>43368.604861111111</v>
      </c>
      <c r="BT67" t="s">
        <v>86</v>
      </c>
      <c r="BU67" t="s">
        <v>102</v>
      </c>
      <c r="BV67" t="s">
        <v>103</v>
      </c>
      <c r="BW67" t="s">
        <v>104</v>
      </c>
      <c r="BX67" t="s">
        <v>105</v>
      </c>
      <c r="BY67" t="s">
        <v>106</v>
      </c>
      <c r="BZ67">
        <v>1054</v>
      </c>
      <c r="CA67">
        <v>0</v>
      </c>
      <c r="CB67">
        <v>3</v>
      </c>
      <c r="CC67" t="s">
        <v>92</v>
      </c>
      <c r="CD67" t="s">
        <v>130</v>
      </c>
      <c r="CG67" t="s">
        <v>206</v>
      </c>
      <c r="CH67">
        <v>67.22</v>
      </c>
      <c r="CI67">
        <v>68.73</v>
      </c>
      <c r="CM67" t="s">
        <v>132</v>
      </c>
      <c r="CN67" t="s">
        <v>207</v>
      </c>
      <c r="CO67">
        <v>43299.685868055552</v>
      </c>
      <c r="CS67">
        <v>43444.669062499997</v>
      </c>
      <c r="CT67" t="s">
        <v>93</v>
      </c>
      <c r="CU67" t="s">
        <v>134</v>
      </c>
      <c r="CV67" t="s">
        <v>135</v>
      </c>
      <c r="CW67" t="s">
        <v>136</v>
      </c>
      <c r="CX67" t="s">
        <v>155</v>
      </c>
      <c r="CY67" t="s">
        <v>168</v>
      </c>
      <c r="CZ67">
        <v>286</v>
      </c>
      <c r="DA67" t="s">
        <v>841</v>
      </c>
      <c r="DB67">
        <v>1</v>
      </c>
      <c r="DC67" t="s">
        <v>806</v>
      </c>
      <c r="DD67" t="s">
        <v>798</v>
      </c>
      <c r="DE67">
        <v>43428</v>
      </c>
      <c r="DF67">
        <v>43428</v>
      </c>
      <c r="DG67" t="s">
        <v>762</v>
      </c>
      <c r="DH67">
        <v>22.19</v>
      </c>
      <c r="DI67">
        <v>80.03</v>
      </c>
      <c r="DM67">
        <v>181</v>
      </c>
      <c r="DN67" t="s">
        <v>763</v>
      </c>
      <c r="DO67">
        <v>43410.567002314812</v>
      </c>
      <c r="DP67">
        <v>43424.598240740743</v>
      </c>
      <c r="DQ67">
        <v>43425.389768518522</v>
      </c>
      <c r="DS67">
        <v>43425.389826388891</v>
      </c>
      <c r="DT67" t="s">
        <v>764</v>
      </c>
      <c r="DV67" t="s">
        <v>766</v>
      </c>
      <c r="DW67" t="s">
        <v>767</v>
      </c>
      <c r="DX67" t="s">
        <v>768</v>
      </c>
      <c r="DY67" t="s">
        <v>769</v>
      </c>
      <c r="DZ67">
        <v>4752</v>
      </c>
      <c r="EA67" t="s">
        <v>1312</v>
      </c>
      <c r="EB67">
        <v>3</v>
      </c>
      <c r="EC67" t="s">
        <v>92</v>
      </c>
      <c r="ED67" t="s">
        <v>998</v>
      </c>
      <c r="EG67" t="s">
        <v>872</v>
      </c>
      <c r="EH67">
        <v>35.869999999999997</v>
      </c>
      <c r="EI67">
        <v>90</v>
      </c>
      <c r="EM67" t="s">
        <v>873</v>
      </c>
      <c r="EN67" t="s">
        <v>874</v>
      </c>
      <c r="EO67">
        <v>43291.501388888886</v>
      </c>
      <c r="ES67">
        <v>43410.698611111111</v>
      </c>
      <c r="ET67" t="s">
        <v>93</v>
      </c>
      <c r="EU67" t="s">
        <v>875</v>
      </c>
      <c r="EV67" t="s">
        <v>876</v>
      </c>
      <c r="EW67" t="s">
        <v>877</v>
      </c>
      <c r="EX67" t="s">
        <v>878</v>
      </c>
      <c r="EY67" t="s">
        <v>879</v>
      </c>
      <c r="EZ67">
        <v>1054</v>
      </c>
      <c r="FA67">
        <v>0</v>
      </c>
      <c r="FB67">
        <v>3</v>
      </c>
      <c r="FC67" t="s">
        <v>92</v>
      </c>
      <c r="FD67" t="s">
        <v>130</v>
      </c>
      <c r="FG67" t="s">
        <v>206</v>
      </c>
      <c r="FH67">
        <v>67.22</v>
      </c>
      <c r="FI67">
        <v>68.73</v>
      </c>
      <c r="FM67" t="s">
        <v>132</v>
      </c>
      <c r="FN67" t="s">
        <v>207</v>
      </c>
      <c r="FO67">
        <v>43299.685868055552</v>
      </c>
      <c r="FS67">
        <v>43444.669062499997</v>
      </c>
      <c r="FT67" t="s">
        <v>93</v>
      </c>
      <c r="FU67" t="s">
        <v>134</v>
      </c>
      <c r="FV67" t="s">
        <v>135</v>
      </c>
      <c r="FW67" t="s">
        <v>136</v>
      </c>
      <c r="FX67" t="s">
        <v>155</v>
      </c>
      <c r="FY67" t="s">
        <v>168</v>
      </c>
      <c r="FZ67" t="s">
        <v>156</v>
      </c>
      <c r="GA67" t="s">
        <v>157</v>
      </c>
      <c r="GB67" t="s">
        <v>141</v>
      </c>
      <c r="GC67" t="s">
        <v>142</v>
      </c>
      <c r="GJ67" t="s">
        <v>320</v>
      </c>
      <c r="GK67" t="s">
        <v>248</v>
      </c>
      <c r="GL67" t="s">
        <v>148</v>
      </c>
      <c r="GM67" t="s">
        <v>212</v>
      </c>
      <c r="GN67" t="s">
        <v>152</v>
      </c>
    </row>
    <row r="68" spans="52:206" x14ac:dyDescent="0.25">
      <c r="AZ68">
        <v>388</v>
      </c>
      <c r="BA68">
        <v>0</v>
      </c>
      <c r="BB68">
        <v>2</v>
      </c>
      <c r="BC68" t="s">
        <v>107</v>
      </c>
      <c r="BD68" t="s">
        <v>99</v>
      </c>
      <c r="BG68" t="s">
        <v>77</v>
      </c>
      <c r="BH68">
        <v>75.650000000000006</v>
      </c>
      <c r="BI68">
        <v>79.2</v>
      </c>
      <c r="BM68" t="s">
        <v>78</v>
      </c>
      <c r="BN68" t="s">
        <v>38</v>
      </c>
      <c r="BO68">
        <v>43311.640277777777</v>
      </c>
      <c r="BP68">
        <v>43382.734722222223</v>
      </c>
      <c r="BQ68">
        <v>43370.368750000001</v>
      </c>
      <c r="BS68">
        <v>43370.368750000001</v>
      </c>
      <c r="BT68" t="s">
        <v>86</v>
      </c>
      <c r="BU68" t="s">
        <v>102</v>
      </c>
      <c r="BV68" t="s">
        <v>103</v>
      </c>
      <c r="BW68" t="s">
        <v>104</v>
      </c>
      <c r="BX68" t="s">
        <v>105</v>
      </c>
      <c r="BY68" t="s">
        <v>106</v>
      </c>
      <c r="BZ68">
        <v>1084</v>
      </c>
      <c r="CA68">
        <v>0</v>
      </c>
      <c r="CB68">
        <v>3</v>
      </c>
      <c r="CC68" t="s">
        <v>92</v>
      </c>
      <c r="CD68" t="s">
        <v>130</v>
      </c>
      <c r="CG68" t="s">
        <v>206</v>
      </c>
      <c r="CH68">
        <v>33.78</v>
      </c>
      <c r="CI68">
        <v>22.07</v>
      </c>
      <c r="CM68" t="s">
        <v>132</v>
      </c>
      <c r="CN68" t="s">
        <v>207</v>
      </c>
      <c r="CO68">
        <v>43299.686064814814</v>
      </c>
      <c r="CS68">
        <v>43444.669085648151</v>
      </c>
      <c r="CT68" t="s">
        <v>93</v>
      </c>
      <c r="CU68" t="s">
        <v>134</v>
      </c>
      <c r="CV68" t="s">
        <v>135</v>
      </c>
      <c r="CW68" t="s">
        <v>136</v>
      </c>
      <c r="CX68" t="s">
        <v>155</v>
      </c>
      <c r="CY68" t="s">
        <v>168</v>
      </c>
      <c r="CZ68">
        <v>287</v>
      </c>
      <c r="DA68" t="s">
        <v>842</v>
      </c>
      <c r="DB68">
        <v>1</v>
      </c>
      <c r="DC68" t="s">
        <v>806</v>
      </c>
      <c r="DD68" t="s">
        <v>798</v>
      </c>
      <c r="DE68">
        <v>43428</v>
      </c>
      <c r="DF68">
        <v>43428</v>
      </c>
      <c r="DG68" t="s">
        <v>762</v>
      </c>
      <c r="DH68">
        <v>12.03</v>
      </c>
      <c r="DI68">
        <v>81.7</v>
      </c>
      <c r="DM68">
        <v>181</v>
      </c>
      <c r="DN68" t="s">
        <v>763</v>
      </c>
      <c r="DO68">
        <v>43410.567002314812</v>
      </c>
      <c r="DP68">
        <v>43424.602314814816</v>
      </c>
      <c r="DQ68">
        <v>43425.393171296295</v>
      </c>
      <c r="DS68">
        <v>43425.393240740741</v>
      </c>
      <c r="DT68" t="s">
        <v>764</v>
      </c>
      <c r="DV68" t="s">
        <v>766</v>
      </c>
      <c r="DW68" t="s">
        <v>767</v>
      </c>
      <c r="DX68" t="s">
        <v>768</v>
      </c>
      <c r="DY68" t="s">
        <v>769</v>
      </c>
      <c r="DZ68">
        <v>5013</v>
      </c>
      <c r="EA68" t="s">
        <v>1318</v>
      </c>
      <c r="EB68">
        <v>3</v>
      </c>
      <c r="EC68" t="s">
        <v>92</v>
      </c>
      <c r="ED68" t="s">
        <v>998</v>
      </c>
      <c r="EG68" t="s">
        <v>897</v>
      </c>
      <c r="EH68">
        <v>26.74</v>
      </c>
      <c r="EI68">
        <v>44.23</v>
      </c>
      <c r="EM68" t="s">
        <v>873</v>
      </c>
      <c r="EN68" t="s">
        <v>898</v>
      </c>
      <c r="EO68">
        <v>43315.367361111108</v>
      </c>
      <c r="ES68">
        <v>43426.609027777777</v>
      </c>
      <c r="ET68" t="s">
        <v>93</v>
      </c>
      <c r="EU68" t="s">
        <v>899</v>
      </c>
      <c r="EV68" t="s">
        <v>900</v>
      </c>
      <c r="EW68" t="s">
        <v>901</v>
      </c>
      <c r="EX68" t="s">
        <v>902</v>
      </c>
      <c r="EY68" t="s">
        <v>903</v>
      </c>
      <c r="EZ68">
        <v>1084</v>
      </c>
      <c r="FA68">
        <v>0</v>
      </c>
      <c r="FB68">
        <v>3</v>
      </c>
      <c r="FC68" t="s">
        <v>92</v>
      </c>
      <c r="FD68" t="s">
        <v>130</v>
      </c>
      <c r="FG68" t="s">
        <v>206</v>
      </c>
      <c r="FH68">
        <v>33.78</v>
      </c>
      <c r="FI68">
        <v>22.07</v>
      </c>
      <c r="FM68" t="s">
        <v>132</v>
      </c>
      <c r="FN68" t="s">
        <v>207</v>
      </c>
      <c r="FO68">
        <v>43299.686064814814</v>
      </c>
      <c r="FS68">
        <v>43444.669085648151</v>
      </c>
      <c r="FT68" t="s">
        <v>93</v>
      </c>
      <c r="FU68" t="s">
        <v>134</v>
      </c>
      <c r="FV68" t="s">
        <v>135</v>
      </c>
      <c r="FW68" t="s">
        <v>136</v>
      </c>
      <c r="FX68" t="s">
        <v>155</v>
      </c>
      <c r="FY68" t="s">
        <v>168</v>
      </c>
      <c r="FZ68" t="s">
        <v>156</v>
      </c>
      <c r="GA68" t="s">
        <v>157</v>
      </c>
      <c r="GB68" t="s">
        <v>141</v>
      </c>
      <c r="GC68" t="s">
        <v>142</v>
      </c>
      <c r="GJ68" t="s">
        <v>321</v>
      </c>
      <c r="GK68" t="s">
        <v>250</v>
      </c>
      <c r="GL68" t="s">
        <v>148</v>
      </c>
      <c r="GM68" t="s">
        <v>212</v>
      </c>
      <c r="GN68" t="s">
        <v>152</v>
      </c>
    </row>
    <row r="69" spans="52:206" x14ac:dyDescent="0.25">
      <c r="AZ69">
        <v>282</v>
      </c>
      <c r="BA69">
        <v>886</v>
      </c>
      <c r="BB69">
        <v>1</v>
      </c>
      <c r="BC69" t="s">
        <v>107</v>
      </c>
      <c r="BD69" t="s">
        <v>99</v>
      </c>
      <c r="BG69" t="s">
        <v>77</v>
      </c>
      <c r="BH69">
        <v>71.739999999999995</v>
      </c>
      <c r="BI69">
        <v>66.72</v>
      </c>
      <c r="BM69" t="s">
        <v>78</v>
      </c>
      <c r="BN69" t="s">
        <v>38</v>
      </c>
      <c r="BO69">
        <v>43311.63958333333</v>
      </c>
      <c r="BP69">
        <v>43371.604166666664</v>
      </c>
      <c r="BQ69">
        <v>43262.731944444444</v>
      </c>
      <c r="BS69">
        <v>43262.731944444444</v>
      </c>
      <c r="BT69" t="s">
        <v>86</v>
      </c>
      <c r="BU69" t="s">
        <v>102</v>
      </c>
      <c r="BV69" t="s">
        <v>103</v>
      </c>
      <c r="BW69" t="s">
        <v>104</v>
      </c>
      <c r="BX69" t="s">
        <v>105</v>
      </c>
      <c r="BY69" t="s">
        <v>106</v>
      </c>
      <c r="BZ69">
        <v>1077</v>
      </c>
      <c r="CA69">
        <v>0</v>
      </c>
      <c r="CB69">
        <v>3</v>
      </c>
      <c r="CC69" t="s">
        <v>92</v>
      </c>
      <c r="CD69" t="s">
        <v>130</v>
      </c>
      <c r="CG69" t="s">
        <v>206</v>
      </c>
      <c r="CH69">
        <v>58.9</v>
      </c>
      <c r="CI69">
        <v>52.07</v>
      </c>
      <c r="CM69" t="s">
        <v>132</v>
      </c>
      <c r="CN69" t="s">
        <v>207</v>
      </c>
      <c r="CO69">
        <v>43299.686030092591</v>
      </c>
      <c r="CS69">
        <v>43444.669074074074</v>
      </c>
      <c r="CT69" t="s">
        <v>93</v>
      </c>
      <c r="CU69" t="s">
        <v>134</v>
      </c>
      <c r="CV69" t="s">
        <v>135</v>
      </c>
      <c r="CW69" t="s">
        <v>136</v>
      </c>
      <c r="CX69" t="s">
        <v>155</v>
      </c>
      <c r="CY69" t="s">
        <v>138</v>
      </c>
      <c r="CZ69">
        <v>357</v>
      </c>
      <c r="DA69" t="s">
        <v>843</v>
      </c>
      <c r="DB69">
        <v>2</v>
      </c>
      <c r="DC69" t="s">
        <v>844</v>
      </c>
      <c r="DD69" t="s">
        <v>798</v>
      </c>
      <c r="DG69" t="s">
        <v>845</v>
      </c>
      <c r="DH69">
        <v>38.94</v>
      </c>
      <c r="DI69">
        <v>27.3</v>
      </c>
      <c r="DM69">
        <v>181</v>
      </c>
      <c r="DN69" t="s">
        <v>846</v>
      </c>
      <c r="DO69">
        <v>43410.599803240744</v>
      </c>
      <c r="DS69">
        <v>43434.479178240741</v>
      </c>
      <c r="DT69" t="s">
        <v>764</v>
      </c>
      <c r="DV69" t="s">
        <v>766</v>
      </c>
      <c r="DW69" t="s">
        <v>767</v>
      </c>
      <c r="DX69" t="s">
        <v>768</v>
      </c>
      <c r="DY69" t="s">
        <v>769</v>
      </c>
      <c r="DZ69">
        <v>4759</v>
      </c>
      <c r="EA69" t="s">
        <v>1325</v>
      </c>
      <c r="EB69">
        <v>3</v>
      </c>
      <c r="EC69" t="s">
        <v>92</v>
      </c>
      <c r="ED69" t="s">
        <v>998</v>
      </c>
      <c r="EG69" t="s">
        <v>872</v>
      </c>
      <c r="EH69">
        <v>50.74</v>
      </c>
      <c r="EI69">
        <v>72.02</v>
      </c>
      <c r="EM69" t="s">
        <v>873</v>
      </c>
      <c r="EN69" t="s">
        <v>874</v>
      </c>
      <c r="EO69">
        <v>43291.501388888886</v>
      </c>
      <c r="ES69">
        <v>43410.700694444444</v>
      </c>
      <c r="ET69" t="s">
        <v>93</v>
      </c>
      <c r="EU69" t="s">
        <v>875</v>
      </c>
      <c r="EV69" t="s">
        <v>876</v>
      </c>
      <c r="EW69" t="s">
        <v>877</v>
      </c>
      <c r="EX69" t="s">
        <v>878</v>
      </c>
      <c r="EY69" t="s">
        <v>879</v>
      </c>
      <c r="EZ69">
        <v>1077</v>
      </c>
      <c r="FA69">
        <v>0</v>
      </c>
      <c r="FB69">
        <v>3</v>
      </c>
      <c r="FC69" t="s">
        <v>92</v>
      </c>
      <c r="FD69" t="s">
        <v>130</v>
      </c>
      <c r="FG69" t="s">
        <v>206</v>
      </c>
      <c r="FH69">
        <v>58.9</v>
      </c>
      <c r="FI69">
        <v>52.07</v>
      </c>
      <c r="FM69" t="s">
        <v>132</v>
      </c>
      <c r="FN69" t="s">
        <v>207</v>
      </c>
      <c r="FO69">
        <v>43299.686030092591</v>
      </c>
      <c r="FS69">
        <v>43444.669074074074</v>
      </c>
      <c r="FT69" t="s">
        <v>93</v>
      </c>
      <c r="FU69" t="s">
        <v>134</v>
      </c>
      <c r="FV69" t="s">
        <v>135</v>
      </c>
      <c r="FW69" t="s">
        <v>136</v>
      </c>
      <c r="FX69" t="s">
        <v>155</v>
      </c>
      <c r="FY69" t="s">
        <v>138</v>
      </c>
      <c r="FZ69" t="s">
        <v>156</v>
      </c>
      <c r="GA69" t="s">
        <v>157</v>
      </c>
      <c r="GB69" t="s">
        <v>141</v>
      </c>
      <c r="GC69" t="s">
        <v>142</v>
      </c>
      <c r="GJ69" t="s">
        <v>322</v>
      </c>
      <c r="GK69" t="s">
        <v>323</v>
      </c>
      <c r="GL69" t="s">
        <v>259</v>
      </c>
      <c r="GM69" t="s">
        <v>248</v>
      </c>
      <c r="GN69" t="s">
        <v>148</v>
      </c>
      <c r="GO69" t="s">
        <v>212</v>
      </c>
      <c r="GP69" t="s">
        <v>152</v>
      </c>
    </row>
    <row r="70" spans="52:206" x14ac:dyDescent="0.25">
      <c r="AZ70">
        <v>246</v>
      </c>
      <c r="BA70">
        <v>1428</v>
      </c>
      <c r="BB70">
        <v>3</v>
      </c>
      <c r="BC70" t="s">
        <v>107</v>
      </c>
      <c r="BD70" t="s">
        <v>99</v>
      </c>
      <c r="BG70" t="s">
        <v>77</v>
      </c>
      <c r="BH70">
        <v>29.22</v>
      </c>
      <c r="BI70">
        <v>72.59</v>
      </c>
      <c r="BM70" t="s">
        <v>78</v>
      </c>
      <c r="BN70" t="s">
        <v>38</v>
      </c>
      <c r="BO70">
        <v>43311.63958333333</v>
      </c>
      <c r="BP70">
        <v>43370.779861111114</v>
      </c>
      <c r="BQ70">
        <v>43262.732638888891</v>
      </c>
      <c r="BS70">
        <v>43262.732638888891</v>
      </c>
      <c r="BT70" t="s">
        <v>86</v>
      </c>
      <c r="BU70" t="s">
        <v>102</v>
      </c>
      <c r="BV70" t="s">
        <v>103</v>
      </c>
      <c r="BW70" t="s">
        <v>104</v>
      </c>
      <c r="BX70" t="s">
        <v>105</v>
      </c>
      <c r="BY70" t="s">
        <v>106</v>
      </c>
      <c r="BZ70">
        <v>1030</v>
      </c>
      <c r="CA70" t="s">
        <v>324</v>
      </c>
      <c r="CB70">
        <v>3</v>
      </c>
      <c r="CC70" t="s">
        <v>92</v>
      </c>
      <c r="CD70" t="s">
        <v>130</v>
      </c>
      <c r="CG70" t="s">
        <v>206</v>
      </c>
      <c r="CH70">
        <v>77.2</v>
      </c>
      <c r="CI70">
        <v>92.18</v>
      </c>
      <c r="CM70" t="s">
        <v>132</v>
      </c>
      <c r="CN70" t="s">
        <v>207</v>
      </c>
      <c r="CO70">
        <v>43299.685729166667</v>
      </c>
      <c r="CS70">
        <v>43444.669050925928</v>
      </c>
      <c r="CT70" t="s">
        <v>93</v>
      </c>
      <c r="CU70" t="s">
        <v>134</v>
      </c>
      <c r="CV70" t="s">
        <v>135</v>
      </c>
      <c r="CW70" t="s">
        <v>136</v>
      </c>
      <c r="CX70" t="s">
        <v>155</v>
      </c>
      <c r="CY70" t="s">
        <v>138</v>
      </c>
      <c r="CZ70">
        <v>364</v>
      </c>
      <c r="DA70" t="s">
        <v>847</v>
      </c>
      <c r="DB70">
        <v>2</v>
      </c>
      <c r="DC70" t="s">
        <v>844</v>
      </c>
      <c r="DD70" t="s">
        <v>798</v>
      </c>
      <c r="DG70" t="s">
        <v>845</v>
      </c>
      <c r="DH70">
        <v>52.7</v>
      </c>
      <c r="DI70">
        <v>23.27</v>
      </c>
      <c r="DM70">
        <v>181</v>
      </c>
      <c r="DN70" t="s">
        <v>846</v>
      </c>
      <c r="DO70">
        <v>43410.59983796296</v>
      </c>
      <c r="DS70">
        <v>43434.479178240741</v>
      </c>
      <c r="DT70" t="s">
        <v>764</v>
      </c>
      <c r="DV70" t="s">
        <v>766</v>
      </c>
      <c r="DW70" t="s">
        <v>767</v>
      </c>
      <c r="DX70" t="s">
        <v>768</v>
      </c>
      <c r="DY70" t="s">
        <v>769</v>
      </c>
      <c r="DZ70">
        <v>4724</v>
      </c>
      <c r="EA70" t="s">
        <v>1332</v>
      </c>
      <c r="EB70">
        <v>3</v>
      </c>
      <c r="EC70" t="s">
        <v>92</v>
      </c>
      <c r="ED70" t="s">
        <v>998</v>
      </c>
      <c r="EG70" t="s">
        <v>872</v>
      </c>
      <c r="EH70">
        <v>29.22</v>
      </c>
      <c r="EI70">
        <v>23.15</v>
      </c>
      <c r="EM70" t="s">
        <v>873</v>
      </c>
      <c r="EN70" t="s">
        <v>874</v>
      </c>
      <c r="EO70">
        <v>43291.500694444447</v>
      </c>
      <c r="ES70">
        <v>43427.390277777777</v>
      </c>
      <c r="ET70" t="s">
        <v>93</v>
      </c>
      <c r="EU70" t="s">
        <v>875</v>
      </c>
      <c r="EV70" t="s">
        <v>876</v>
      </c>
      <c r="EW70" t="s">
        <v>877</v>
      </c>
      <c r="EX70" t="s">
        <v>1060</v>
      </c>
      <c r="EY70" t="s">
        <v>938</v>
      </c>
      <c r="EZ70">
        <v>1030</v>
      </c>
      <c r="FA70" t="s">
        <v>324</v>
      </c>
      <c r="FB70">
        <v>3</v>
      </c>
      <c r="FC70" t="s">
        <v>92</v>
      </c>
      <c r="FD70" t="s">
        <v>130</v>
      </c>
      <c r="FG70" t="s">
        <v>206</v>
      </c>
      <c r="FH70">
        <v>77.2</v>
      </c>
      <c r="FI70">
        <v>92.18</v>
      </c>
      <c r="FM70" t="s">
        <v>132</v>
      </c>
      <c r="FN70" t="s">
        <v>207</v>
      </c>
      <c r="FO70">
        <v>43299.685729166667</v>
      </c>
      <c r="FS70">
        <v>43444.669050925928</v>
      </c>
      <c r="FT70" t="s">
        <v>93</v>
      </c>
      <c r="FU70" t="s">
        <v>134</v>
      </c>
      <c r="FV70" t="s">
        <v>135</v>
      </c>
      <c r="FW70" t="s">
        <v>136</v>
      </c>
      <c r="FX70" t="s">
        <v>155</v>
      </c>
      <c r="FY70" t="s">
        <v>138</v>
      </c>
      <c r="FZ70" t="s">
        <v>156</v>
      </c>
      <c r="GA70" t="s">
        <v>157</v>
      </c>
      <c r="GB70" t="s">
        <v>141</v>
      </c>
      <c r="GC70" t="s">
        <v>142</v>
      </c>
      <c r="GJ70" t="s">
        <v>325</v>
      </c>
      <c r="GK70" t="s">
        <v>259</v>
      </c>
      <c r="GL70" t="s">
        <v>326</v>
      </c>
      <c r="GM70" t="s">
        <v>248</v>
      </c>
      <c r="GN70" t="s">
        <v>148</v>
      </c>
      <c r="GO70" t="s">
        <v>212</v>
      </c>
      <c r="GP70" t="s">
        <v>152</v>
      </c>
    </row>
    <row r="71" spans="52:206" x14ac:dyDescent="0.25">
      <c r="AZ71">
        <v>344</v>
      </c>
      <c r="BA71">
        <v>643</v>
      </c>
      <c r="BB71">
        <v>3</v>
      </c>
      <c r="BC71" t="s">
        <v>107</v>
      </c>
      <c r="BD71" t="s">
        <v>99</v>
      </c>
      <c r="BG71" t="s">
        <v>77</v>
      </c>
      <c r="BH71">
        <v>44.5</v>
      </c>
      <c r="BI71">
        <v>93.26</v>
      </c>
      <c r="BM71" t="s">
        <v>78</v>
      </c>
      <c r="BN71" t="s">
        <v>38</v>
      </c>
      <c r="BO71">
        <v>43311.640277777777</v>
      </c>
      <c r="BP71">
        <v>43363.663888888892</v>
      </c>
      <c r="BQ71">
        <v>43368.609722222223</v>
      </c>
      <c r="BS71">
        <v>43368.609722222223</v>
      </c>
      <c r="BT71" t="s">
        <v>86</v>
      </c>
      <c r="BU71" t="s">
        <v>102</v>
      </c>
      <c r="BV71" t="s">
        <v>103</v>
      </c>
      <c r="BW71" t="s">
        <v>104</v>
      </c>
      <c r="BX71" t="s">
        <v>105</v>
      </c>
      <c r="BY71" t="s">
        <v>106</v>
      </c>
      <c r="BZ71">
        <v>1048</v>
      </c>
      <c r="CA71">
        <v>0</v>
      </c>
      <c r="CB71">
        <v>3</v>
      </c>
      <c r="CC71" t="s">
        <v>92</v>
      </c>
      <c r="CD71" t="s">
        <v>130</v>
      </c>
      <c r="CG71" t="s">
        <v>206</v>
      </c>
      <c r="CH71">
        <v>44.8</v>
      </c>
      <c r="CI71">
        <v>35.479999999999997</v>
      </c>
      <c r="CM71" t="s">
        <v>132</v>
      </c>
      <c r="CN71" t="s">
        <v>207</v>
      </c>
      <c r="CO71">
        <v>43299.685833333337</v>
      </c>
      <c r="CS71">
        <v>43444.669050925928</v>
      </c>
      <c r="CT71" t="s">
        <v>93</v>
      </c>
      <c r="CU71" t="s">
        <v>134</v>
      </c>
      <c r="CV71" t="s">
        <v>135</v>
      </c>
      <c r="CW71" t="s">
        <v>136</v>
      </c>
      <c r="CX71" t="s">
        <v>155</v>
      </c>
      <c r="CY71" t="s">
        <v>168</v>
      </c>
      <c r="CZ71">
        <v>361</v>
      </c>
      <c r="DA71" t="s">
        <v>848</v>
      </c>
      <c r="DB71">
        <v>2</v>
      </c>
      <c r="DC71" t="s">
        <v>844</v>
      </c>
      <c r="DD71" t="s">
        <v>798</v>
      </c>
      <c r="DG71" t="s">
        <v>845</v>
      </c>
      <c r="DH71">
        <v>46.55</v>
      </c>
      <c r="DI71">
        <v>23.21</v>
      </c>
      <c r="DM71">
        <v>181</v>
      </c>
      <c r="DN71" t="s">
        <v>846</v>
      </c>
      <c r="DO71">
        <v>43410.599826388891</v>
      </c>
      <c r="DS71">
        <v>43434.479178240741</v>
      </c>
      <c r="DT71" t="s">
        <v>764</v>
      </c>
      <c r="DV71" t="s">
        <v>766</v>
      </c>
      <c r="DW71" t="s">
        <v>767</v>
      </c>
      <c r="DX71" t="s">
        <v>768</v>
      </c>
      <c r="DY71" t="s">
        <v>769</v>
      </c>
      <c r="DZ71">
        <v>4849</v>
      </c>
      <c r="EA71" t="s">
        <v>1340</v>
      </c>
      <c r="EB71">
        <v>3</v>
      </c>
      <c r="EC71" t="s">
        <v>92</v>
      </c>
      <c r="ED71" t="s">
        <v>998</v>
      </c>
      <c r="EG71" t="s">
        <v>936</v>
      </c>
      <c r="EH71">
        <v>50.65</v>
      </c>
      <c r="EI71">
        <v>50.06</v>
      </c>
      <c r="EM71" t="s">
        <v>873</v>
      </c>
      <c r="EN71" t="s">
        <v>937</v>
      </c>
      <c r="EO71">
        <v>43291.618750000001</v>
      </c>
      <c r="ES71">
        <v>43410.709027777775</v>
      </c>
      <c r="ET71" t="s">
        <v>93</v>
      </c>
      <c r="EU71" t="s">
        <v>875</v>
      </c>
      <c r="EV71" t="s">
        <v>876</v>
      </c>
      <c r="EW71" t="s">
        <v>877</v>
      </c>
      <c r="EX71" t="s">
        <v>878</v>
      </c>
      <c r="EY71" t="s">
        <v>879</v>
      </c>
      <c r="EZ71">
        <v>1048</v>
      </c>
      <c r="FA71">
        <v>0</v>
      </c>
      <c r="FB71">
        <v>3</v>
      </c>
      <c r="FC71" t="s">
        <v>92</v>
      </c>
      <c r="FD71" t="s">
        <v>130</v>
      </c>
      <c r="FG71" t="s">
        <v>206</v>
      </c>
      <c r="FH71">
        <v>44.8</v>
      </c>
      <c r="FI71">
        <v>35.479999999999997</v>
      </c>
      <c r="FM71" t="s">
        <v>132</v>
      </c>
      <c r="FN71" t="s">
        <v>207</v>
      </c>
      <c r="FO71">
        <v>43299.685833333337</v>
      </c>
      <c r="FS71">
        <v>43444.669050925928</v>
      </c>
      <c r="FT71" t="s">
        <v>93</v>
      </c>
      <c r="FU71" t="s">
        <v>134</v>
      </c>
      <c r="FV71" t="s">
        <v>135</v>
      </c>
      <c r="FW71" t="s">
        <v>136</v>
      </c>
      <c r="FX71" t="s">
        <v>155</v>
      </c>
      <c r="FY71" t="s">
        <v>168</v>
      </c>
      <c r="FZ71" t="s">
        <v>156</v>
      </c>
      <c r="GA71" t="s">
        <v>157</v>
      </c>
      <c r="GB71" t="s">
        <v>141</v>
      </c>
      <c r="GC71" t="s">
        <v>142</v>
      </c>
      <c r="GJ71" t="s">
        <v>327</v>
      </c>
      <c r="GK71" t="s">
        <v>250</v>
      </c>
      <c r="GL71" t="s">
        <v>148</v>
      </c>
      <c r="GM71" t="s">
        <v>212</v>
      </c>
      <c r="GN71" t="s">
        <v>152</v>
      </c>
    </row>
    <row r="72" spans="52:206" x14ac:dyDescent="0.25">
      <c r="AZ72">
        <v>365</v>
      </c>
      <c r="BA72">
        <v>57</v>
      </c>
      <c r="BB72">
        <v>2</v>
      </c>
      <c r="BC72" t="s">
        <v>107</v>
      </c>
      <c r="BD72" t="s">
        <v>99</v>
      </c>
      <c r="BG72" t="s">
        <v>77</v>
      </c>
      <c r="BH72">
        <v>79.31</v>
      </c>
      <c r="BI72">
        <v>80.91</v>
      </c>
      <c r="BM72" t="s">
        <v>78</v>
      </c>
      <c r="BN72" t="s">
        <v>38</v>
      </c>
      <c r="BO72">
        <v>43311.640277777777</v>
      </c>
      <c r="BP72">
        <v>43382.734722222223</v>
      </c>
      <c r="BQ72">
        <v>43370.370833333334</v>
      </c>
      <c r="BS72">
        <v>43370.370833333334</v>
      </c>
      <c r="BT72" t="s">
        <v>86</v>
      </c>
      <c r="BU72" t="s">
        <v>102</v>
      </c>
      <c r="BV72" t="s">
        <v>103</v>
      </c>
      <c r="BW72" t="s">
        <v>104</v>
      </c>
      <c r="BX72" t="s">
        <v>105</v>
      </c>
      <c r="BY72" t="s">
        <v>106</v>
      </c>
      <c r="BZ72">
        <v>1094</v>
      </c>
      <c r="CA72">
        <v>0</v>
      </c>
      <c r="CB72">
        <v>3</v>
      </c>
      <c r="CC72" t="s">
        <v>92</v>
      </c>
      <c r="CD72" t="s">
        <v>130</v>
      </c>
      <c r="CG72" t="s">
        <v>206</v>
      </c>
      <c r="CH72">
        <v>28.33</v>
      </c>
      <c r="CI72">
        <v>10.88</v>
      </c>
      <c r="CM72" t="s">
        <v>132</v>
      </c>
      <c r="CN72" t="s">
        <v>207</v>
      </c>
      <c r="CO72">
        <v>43299.686122685183</v>
      </c>
      <c r="CS72">
        <v>43444.669085648151</v>
      </c>
      <c r="CT72" t="s">
        <v>93</v>
      </c>
      <c r="CU72" t="s">
        <v>134</v>
      </c>
      <c r="CV72" t="s">
        <v>135</v>
      </c>
      <c r="CW72" t="s">
        <v>136</v>
      </c>
      <c r="CX72" t="s">
        <v>155</v>
      </c>
      <c r="CY72" t="s">
        <v>168</v>
      </c>
      <c r="CZ72">
        <v>354</v>
      </c>
      <c r="DA72" t="s">
        <v>849</v>
      </c>
      <c r="DB72">
        <v>2</v>
      </c>
      <c r="DC72" t="s">
        <v>844</v>
      </c>
      <c r="DD72" t="s">
        <v>798</v>
      </c>
      <c r="DG72" t="s">
        <v>845</v>
      </c>
      <c r="DH72">
        <v>37.6</v>
      </c>
      <c r="DI72">
        <v>31.09</v>
      </c>
      <c r="DM72">
        <v>181</v>
      </c>
      <c r="DN72" t="s">
        <v>846</v>
      </c>
      <c r="DO72">
        <v>43410.599791666667</v>
      </c>
      <c r="DS72">
        <v>43434.479178240741</v>
      </c>
      <c r="DT72" t="s">
        <v>764</v>
      </c>
      <c r="DV72" t="s">
        <v>766</v>
      </c>
      <c r="DW72" t="s">
        <v>767</v>
      </c>
      <c r="DX72" t="s">
        <v>768</v>
      </c>
      <c r="DY72" t="s">
        <v>769</v>
      </c>
      <c r="DZ72">
        <v>4824</v>
      </c>
      <c r="EA72" t="s">
        <v>1348</v>
      </c>
      <c r="EB72">
        <v>3</v>
      </c>
      <c r="EC72" t="s">
        <v>92</v>
      </c>
      <c r="ED72" t="s">
        <v>998</v>
      </c>
      <c r="EG72" t="s">
        <v>936</v>
      </c>
      <c r="EH72">
        <v>45.09</v>
      </c>
      <c r="EI72">
        <v>63.39</v>
      </c>
      <c r="EM72" t="s">
        <v>873</v>
      </c>
      <c r="EN72" t="s">
        <v>937</v>
      </c>
      <c r="EO72">
        <v>43291.618750000001</v>
      </c>
      <c r="ES72">
        <v>43410.706944444442</v>
      </c>
      <c r="ET72" t="s">
        <v>93</v>
      </c>
      <c r="EU72" t="s">
        <v>875</v>
      </c>
      <c r="EV72" t="s">
        <v>876</v>
      </c>
      <c r="EW72" t="s">
        <v>877</v>
      </c>
      <c r="EX72" t="s">
        <v>878</v>
      </c>
      <c r="EY72" t="s">
        <v>879</v>
      </c>
      <c r="EZ72">
        <v>1094</v>
      </c>
      <c r="FA72">
        <v>0</v>
      </c>
      <c r="FB72">
        <v>3</v>
      </c>
      <c r="FC72" t="s">
        <v>92</v>
      </c>
      <c r="FD72" t="s">
        <v>130</v>
      </c>
      <c r="FG72" t="s">
        <v>206</v>
      </c>
      <c r="FH72">
        <v>28.33</v>
      </c>
      <c r="FI72">
        <v>10.88</v>
      </c>
      <c r="FM72" t="s">
        <v>132</v>
      </c>
      <c r="FN72" t="s">
        <v>207</v>
      </c>
      <c r="FO72">
        <v>43299.686122685183</v>
      </c>
      <c r="FS72">
        <v>43444.669085648151</v>
      </c>
      <c r="FT72" t="s">
        <v>93</v>
      </c>
      <c r="FU72" t="s">
        <v>134</v>
      </c>
      <c r="FV72" t="s">
        <v>135</v>
      </c>
      <c r="FW72" t="s">
        <v>136</v>
      </c>
      <c r="FX72" t="s">
        <v>155</v>
      </c>
      <c r="FY72" t="s">
        <v>168</v>
      </c>
      <c r="FZ72" t="s">
        <v>156</v>
      </c>
      <c r="GA72" t="s">
        <v>157</v>
      </c>
      <c r="GB72" t="s">
        <v>141</v>
      </c>
      <c r="GC72" t="s">
        <v>142</v>
      </c>
      <c r="GJ72" t="s">
        <v>328</v>
      </c>
      <c r="GK72" t="s">
        <v>250</v>
      </c>
      <c r="GL72" t="s">
        <v>148</v>
      </c>
      <c r="GM72" t="s">
        <v>212</v>
      </c>
      <c r="GN72" t="s">
        <v>152</v>
      </c>
    </row>
    <row r="73" spans="52:206" x14ac:dyDescent="0.25">
      <c r="AZ73">
        <v>377</v>
      </c>
      <c r="BA73">
        <v>40</v>
      </c>
      <c r="BB73">
        <v>3</v>
      </c>
      <c r="BC73" t="s">
        <v>107</v>
      </c>
      <c r="BD73" t="s">
        <v>99</v>
      </c>
      <c r="BG73" t="s">
        <v>77</v>
      </c>
      <c r="BH73">
        <v>69.75</v>
      </c>
      <c r="BI73">
        <v>54.95</v>
      </c>
      <c r="BM73" t="s">
        <v>78</v>
      </c>
      <c r="BN73" t="s">
        <v>38</v>
      </c>
      <c r="BO73">
        <v>43311.640277777777</v>
      </c>
      <c r="BP73">
        <v>43370.395138888889</v>
      </c>
      <c r="BQ73">
        <v>43370.395138888889</v>
      </c>
      <c r="BS73">
        <v>43370.395138888889</v>
      </c>
      <c r="BT73" t="s">
        <v>86</v>
      </c>
      <c r="BU73" t="s">
        <v>102</v>
      </c>
      <c r="BV73" t="s">
        <v>103</v>
      </c>
      <c r="BW73" t="s">
        <v>104</v>
      </c>
      <c r="BX73" t="s">
        <v>105</v>
      </c>
      <c r="BY73" t="s">
        <v>106</v>
      </c>
      <c r="BZ73">
        <v>1050</v>
      </c>
      <c r="CA73">
        <v>0</v>
      </c>
      <c r="CB73">
        <v>3</v>
      </c>
      <c r="CC73" t="s">
        <v>92</v>
      </c>
      <c r="CD73" t="s">
        <v>130</v>
      </c>
      <c r="CG73" t="s">
        <v>206</v>
      </c>
      <c r="CH73">
        <v>37.729999999999997</v>
      </c>
      <c r="CI73">
        <v>29.83</v>
      </c>
      <c r="CM73" t="s">
        <v>132</v>
      </c>
      <c r="CN73" t="s">
        <v>207</v>
      </c>
      <c r="CO73">
        <v>43299.685844907406</v>
      </c>
      <c r="CS73">
        <v>43444.669062499997</v>
      </c>
      <c r="CT73" t="s">
        <v>93</v>
      </c>
      <c r="CU73" t="s">
        <v>134</v>
      </c>
      <c r="CV73" t="s">
        <v>135</v>
      </c>
      <c r="CW73" t="s">
        <v>136</v>
      </c>
      <c r="CX73" t="s">
        <v>155</v>
      </c>
      <c r="CY73" t="s">
        <v>168</v>
      </c>
      <c r="CZ73">
        <v>352</v>
      </c>
      <c r="DA73" t="s">
        <v>850</v>
      </c>
      <c r="DB73">
        <v>2</v>
      </c>
      <c r="DC73" t="s">
        <v>844</v>
      </c>
      <c r="DD73" t="s">
        <v>798</v>
      </c>
      <c r="DG73" t="s">
        <v>845</v>
      </c>
      <c r="DH73">
        <v>35.229999999999997</v>
      </c>
      <c r="DI73">
        <v>40.47</v>
      </c>
      <c r="DM73">
        <v>181</v>
      </c>
      <c r="DN73" t="s">
        <v>846</v>
      </c>
      <c r="DO73">
        <v>43410.599780092591</v>
      </c>
      <c r="DS73">
        <v>43434.479178240741</v>
      </c>
      <c r="DT73" t="s">
        <v>764</v>
      </c>
      <c r="DV73" t="s">
        <v>766</v>
      </c>
      <c r="DW73" t="s">
        <v>767</v>
      </c>
      <c r="DX73" t="s">
        <v>768</v>
      </c>
      <c r="DY73" t="s">
        <v>769</v>
      </c>
      <c r="DZ73">
        <v>4844</v>
      </c>
      <c r="EA73" t="s">
        <v>1354</v>
      </c>
      <c r="EB73">
        <v>3</v>
      </c>
      <c r="EC73" t="s">
        <v>92</v>
      </c>
      <c r="ED73" t="s">
        <v>998</v>
      </c>
      <c r="EG73" t="s">
        <v>936</v>
      </c>
      <c r="EH73">
        <v>56.72</v>
      </c>
      <c r="EI73">
        <v>36.61</v>
      </c>
      <c r="EM73" t="s">
        <v>873</v>
      </c>
      <c r="EN73" t="s">
        <v>937</v>
      </c>
      <c r="EO73">
        <v>43291.618750000001</v>
      </c>
      <c r="ES73">
        <v>43410.711111111108</v>
      </c>
      <c r="ET73" t="s">
        <v>93</v>
      </c>
      <c r="EU73" t="s">
        <v>875</v>
      </c>
      <c r="EV73" t="s">
        <v>876</v>
      </c>
      <c r="EW73" t="s">
        <v>877</v>
      </c>
      <c r="EX73" t="s">
        <v>878</v>
      </c>
      <c r="EY73" t="s">
        <v>879</v>
      </c>
      <c r="EZ73">
        <v>1050</v>
      </c>
      <c r="FA73">
        <v>0</v>
      </c>
      <c r="FB73">
        <v>3</v>
      </c>
      <c r="FC73" t="s">
        <v>92</v>
      </c>
      <c r="FD73" t="s">
        <v>130</v>
      </c>
      <c r="FG73" t="s">
        <v>206</v>
      </c>
      <c r="FH73">
        <v>37.729999999999997</v>
      </c>
      <c r="FI73">
        <v>29.83</v>
      </c>
      <c r="FM73" t="s">
        <v>132</v>
      </c>
      <c r="FN73" t="s">
        <v>207</v>
      </c>
      <c r="FO73">
        <v>43299.685844907406</v>
      </c>
      <c r="FS73">
        <v>43444.669062499997</v>
      </c>
      <c r="FT73" t="s">
        <v>93</v>
      </c>
      <c r="FU73" t="s">
        <v>134</v>
      </c>
      <c r="FV73" t="s">
        <v>135</v>
      </c>
      <c r="FW73" t="s">
        <v>136</v>
      </c>
      <c r="FX73" t="s">
        <v>155</v>
      </c>
      <c r="FY73" t="s">
        <v>168</v>
      </c>
      <c r="FZ73" t="s">
        <v>156</v>
      </c>
      <c r="GA73" t="s">
        <v>157</v>
      </c>
      <c r="GB73" t="s">
        <v>141</v>
      </c>
      <c r="GC73" t="s">
        <v>142</v>
      </c>
      <c r="GJ73" t="s">
        <v>329</v>
      </c>
      <c r="GK73" t="s">
        <v>250</v>
      </c>
      <c r="GL73" t="s">
        <v>148</v>
      </c>
      <c r="GM73" t="s">
        <v>212</v>
      </c>
      <c r="GN73" t="s">
        <v>152</v>
      </c>
    </row>
    <row r="74" spans="52:206" x14ac:dyDescent="0.25">
      <c r="AZ74">
        <v>279</v>
      </c>
      <c r="BA74">
        <v>892</v>
      </c>
      <c r="BB74">
        <v>3</v>
      </c>
      <c r="BC74" t="s">
        <v>107</v>
      </c>
      <c r="BD74" t="s">
        <v>99</v>
      </c>
      <c r="BG74" t="s">
        <v>77</v>
      </c>
      <c r="BH74">
        <v>54.24</v>
      </c>
      <c r="BI74">
        <v>47.34</v>
      </c>
      <c r="BM74" t="s">
        <v>78</v>
      </c>
      <c r="BN74" t="s">
        <v>38</v>
      </c>
      <c r="BO74">
        <v>43311.63958333333</v>
      </c>
      <c r="BP74">
        <v>43370.460416666669</v>
      </c>
      <c r="BQ74">
        <v>43370.487500000003</v>
      </c>
      <c r="BS74">
        <v>43370.487500000003</v>
      </c>
      <c r="BT74" t="s">
        <v>86</v>
      </c>
      <c r="BU74" t="s">
        <v>102</v>
      </c>
      <c r="BV74" t="s">
        <v>103</v>
      </c>
      <c r="BW74" t="s">
        <v>104</v>
      </c>
      <c r="BX74" t="s">
        <v>105</v>
      </c>
      <c r="BY74" t="s">
        <v>106</v>
      </c>
      <c r="BZ74">
        <v>1058</v>
      </c>
      <c r="CA74">
        <v>0</v>
      </c>
      <c r="CB74">
        <v>3</v>
      </c>
      <c r="CC74" t="s">
        <v>92</v>
      </c>
      <c r="CD74" t="s">
        <v>130</v>
      </c>
      <c r="CG74" t="s">
        <v>206</v>
      </c>
      <c r="CH74">
        <v>60.65</v>
      </c>
      <c r="CI74">
        <v>55.32</v>
      </c>
      <c r="CM74" t="s">
        <v>132</v>
      </c>
      <c r="CN74" t="s">
        <v>207</v>
      </c>
      <c r="CO74">
        <v>43299.685902777775</v>
      </c>
      <c r="CS74">
        <v>43444.669062499997</v>
      </c>
      <c r="CT74" t="s">
        <v>93</v>
      </c>
      <c r="CU74" t="s">
        <v>134</v>
      </c>
      <c r="CV74" t="s">
        <v>135</v>
      </c>
      <c r="CW74" t="s">
        <v>136</v>
      </c>
      <c r="CX74" t="s">
        <v>155</v>
      </c>
      <c r="CY74" t="s">
        <v>138</v>
      </c>
      <c r="CZ74">
        <v>366</v>
      </c>
      <c r="DA74" t="s">
        <v>851</v>
      </c>
      <c r="DB74">
        <v>2</v>
      </c>
      <c r="DC74" t="s">
        <v>844</v>
      </c>
      <c r="DD74" t="s">
        <v>798</v>
      </c>
      <c r="DG74" t="s">
        <v>845</v>
      </c>
      <c r="DH74">
        <v>51.21</v>
      </c>
      <c r="DI74">
        <v>21.77</v>
      </c>
      <c r="DM74">
        <v>181</v>
      </c>
      <c r="DN74" t="s">
        <v>846</v>
      </c>
      <c r="DO74">
        <v>43410.599849537037</v>
      </c>
      <c r="DS74">
        <v>43434.479178240741</v>
      </c>
      <c r="DT74" t="s">
        <v>764</v>
      </c>
      <c r="DV74" t="s">
        <v>766</v>
      </c>
      <c r="DW74" t="s">
        <v>767</v>
      </c>
      <c r="DX74" t="s">
        <v>768</v>
      </c>
      <c r="DY74" t="s">
        <v>769</v>
      </c>
      <c r="DZ74">
        <v>4853</v>
      </c>
      <c r="EA74" t="s">
        <v>1360</v>
      </c>
      <c r="EB74">
        <v>3</v>
      </c>
      <c r="EC74" t="s">
        <v>92</v>
      </c>
      <c r="ED74" t="s">
        <v>998</v>
      </c>
      <c r="EG74" t="s">
        <v>936</v>
      </c>
      <c r="EH74">
        <v>47.58</v>
      </c>
      <c r="EI74">
        <v>60.77</v>
      </c>
      <c r="EM74" t="s">
        <v>873</v>
      </c>
      <c r="EN74" t="s">
        <v>937</v>
      </c>
      <c r="EO74">
        <v>43291.618750000001</v>
      </c>
      <c r="ES74">
        <v>43410.706944444442</v>
      </c>
      <c r="ET74" t="s">
        <v>93</v>
      </c>
      <c r="EU74" t="s">
        <v>875</v>
      </c>
      <c r="EV74" t="s">
        <v>876</v>
      </c>
      <c r="EW74" t="s">
        <v>877</v>
      </c>
      <c r="EX74" t="s">
        <v>878</v>
      </c>
      <c r="EY74" t="s">
        <v>879</v>
      </c>
      <c r="EZ74">
        <v>1058</v>
      </c>
      <c r="FA74">
        <v>0</v>
      </c>
      <c r="FB74">
        <v>3</v>
      </c>
      <c r="FC74" t="s">
        <v>92</v>
      </c>
      <c r="FD74" t="s">
        <v>130</v>
      </c>
      <c r="FG74" t="s">
        <v>206</v>
      </c>
      <c r="FH74">
        <v>60.65</v>
      </c>
      <c r="FI74">
        <v>55.32</v>
      </c>
      <c r="FM74" t="s">
        <v>132</v>
      </c>
      <c r="FN74" t="s">
        <v>207</v>
      </c>
      <c r="FO74">
        <v>43299.685902777775</v>
      </c>
      <c r="FS74">
        <v>43444.669062499997</v>
      </c>
      <c r="FT74" t="s">
        <v>93</v>
      </c>
      <c r="FU74" t="s">
        <v>134</v>
      </c>
      <c r="FV74" t="s">
        <v>135</v>
      </c>
      <c r="FW74" t="s">
        <v>136</v>
      </c>
      <c r="FX74" t="s">
        <v>155</v>
      </c>
      <c r="FY74" t="s">
        <v>138</v>
      </c>
      <c r="FZ74" t="s">
        <v>156</v>
      </c>
      <c r="GA74" t="s">
        <v>157</v>
      </c>
      <c r="GB74" t="s">
        <v>141</v>
      </c>
      <c r="GC74" t="s">
        <v>171</v>
      </c>
      <c r="GJ74" t="s">
        <v>330</v>
      </c>
      <c r="GK74" t="s">
        <v>331</v>
      </c>
      <c r="GL74" t="s">
        <v>248</v>
      </c>
      <c r="GM74" t="s">
        <v>148</v>
      </c>
      <c r="GN74" t="s">
        <v>212</v>
      </c>
      <c r="GO74" t="s">
        <v>152</v>
      </c>
    </row>
    <row r="75" spans="52:206" x14ac:dyDescent="0.25">
      <c r="AZ75">
        <v>269</v>
      </c>
      <c r="BA75">
        <v>937</v>
      </c>
      <c r="BB75">
        <v>3</v>
      </c>
      <c r="BC75" t="s">
        <v>107</v>
      </c>
      <c r="BD75" t="s">
        <v>99</v>
      </c>
      <c r="BG75" t="s">
        <v>77</v>
      </c>
      <c r="BH75">
        <v>76.19</v>
      </c>
      <c r="BI75">
        <v>68.97</v>
      </c>
      <c r="BM75" t="s">
        <v>78</v>
      </c>
      <c r="BN75" t="s">
        <v>38</v>
      </c>
      <c r="BO75">
        <v>43311.63958333333</v>
      </c>
      <c r="BP75">
        <v>43110.489583333336</v>
      </c>
      <c r="BQ75">
        <v>43141.449305555558</v>
      </c>
      <c r="BS75">
        <v>43141.449305555558</v>
      </c>
      <c r="BT75" t="s">
        <v>86</v>
      </c>
      <c r="BU75" t="s">
        <v>102</v>
      </c>
      <c r="BV75" t="s">
        <v>103</v>
      </c>
      <c r="BW75" t="s">
        <v>104</v>
      </c>
      <c r="BX75" t="s">
        <v>105</v>
      </c>
      <c r="BY75" t="s">
        <v>106</v>
      </c>
      <c r="BZ75">
        <v>1064</v>
      </c>
      <c r="CA75">
        <v>0</v>
      </c>
      <c r="CB75">
        <v>3</v>
      </c>
      <c r="CC75" t="s">
        <v>92</v>
      </c>
      <c r="CD75" t="s">
        <v>130</v>
      </c>
      <c r="CG75" t="s">
        <v>206</v>
      </c>
      <c r="CH75">
        <v>28.16</v>
      </c>
      <c r="CI75">
        <v>12.93</v>
      </c>
      <c r="CM75" t="s">
        <v>132</v>
      </c>
      <c r="CN75" t="s">
        <v>207</v>
      </c>
      <c r="CO75">
        <v>43299.685949074075</v>
      </c>
      <c r="CS75">
        <v>43444.669062499997</v>
      </c>
      <c r="CT75" t="s">
        <v>93</v>
      </c>
      <c r="CU75" t="s">
        <v>134</v>
      </c>
      <c r="CV75" t="s">
        <v>135</v>
      </c>
      <c r="CW75" t="s">
        <v>136</v>
      </c>
      <c r="CX75" t="s">
        <v>155</v>
      </c>
      <c r="CY75" t="s">
        <v>168</v>
      </c>
      <c r="CZ75">
        <v>351</v>
      </c>
      <c r="DA75" t="s">
        <v>852</v>
      </c>
      <c r="DB75">
        <v>2</v>
      </c>
      <c r="DC75" t="s">
        <v>844</v>
      </c>
      <c r="DD75" t="s">
        <v>798</v>
      </c>
      <c r="DG75" t="s">
        <v>845</v>
      </c>
      <c r="DH75">
        <v>50.21</v>
      </c>
      <c r="DI75">
        <v>17.38</v>
      </c>
      <c r="DM75">
        <v>181</v>
      </c>
      <c r="DN75" t="s">
        <v>846</v>
      </c>
      <c r="DO75">
        <v>43410.599768518521</v>
      </c>
      <c r="DS75">
        <v>43434.479178240741</v>
      </c>
      <c r="DT75" t="s">
        <v>764</v>
      </c>
      <c r="DV75" t="s">
        <v>766</v>
      </c>
      <c r="DW75" t="s">
        <v>767</v>
      </c>
      <c r="DX75" t="s">
        <v>768</v>
      </c>
      <c r="DY75" t="s">
        <v>769</v>
      </c>
      <c r="DZ75">
        <v>4851</v>
      </c>
      <c r="EA75" t="s">
        <v>1366</v>
      </c>
      <c r="EB75">
        <v>3</v>
      </c>
      <c r="EC75" t="s">
        <v>92</v>
      </c>
      <c r="ED75" t="s">
        <v>998</v>
      </c>
      <c r="EG75" t="s">
        <v>936</v>
      </c>
      <c r="EH75">
        <v>49.26</v>
      </c>
      <c r="EI75">
        <v>56.13</v>
      </c>
      <c r="EM75" t="s">
        <v>873</v>
      </c>
      <c r="EN75" t="s">
        <v>937</v>
      </c>
      <c r="EO75">
        <v>43291.618750000001</v>
      </c>
      <c r="ES75">
        <v>43410.708333333336</v>
      </c>
      <c r="ET75" t="s">
        <v>93</v>
      </c>
      <c r="EU75" t="s">
        <v>875</v>
      </c>
      <c r="EV75" t="s">
        <v>876</v>
      </c>
      <c r="EW75" t="s">
        <v>877</v>
      </c>
      <c r="EX75" t="s">
        <v>878</v>
      </c>
      <c r="EY75" t="s">
        <v>879</v>
      </c>
      <c r="EZ75">
        <v>1064</v>
      </c>
      <c r="FA75">
        <v>0</v>
      </c>
      <c r="FB75">
        <v>3</v>
      </c>
      <c r="FC75" t="s">
        <v>92</v>
      </c>
      <c r="FD75" t="s">
        <v>130</v>
      </c>
      <c r="FG75" t="s">
        <v>206</v>
      </c>
      <c r="FH75">
        <v>28.16</v>
      </c>
      <c r="FI75">
        <v>12.93</v>
      </c>
      <c r="FM75" t="s">
        <v>132</v>
      </c>
      <c r="FN75" t="s">
        <v>207</v>
      </c>
      <c r="FO75">
        <v>43299.685949074075</v>
      </c>
      <c r="FS75">
        <v>43444.669062499997</v>
      </c>
      <c r="FT75" t="s">
        <v>93</v>
      </c>
      <c r="FU75" t="s">
        <v>134</v>
      </c>
      <c r="FV75" t="s">
        <v>135</v>
      </c>
      <c r="FW75" t="s">
        <v>136</v>
      </c>
      <c r="FX75" t="s">
        <v>155</v>
      </c>
      <c r="FY75" t="s">
        <v>168</v>
      </c>
      <c r="FZ75" t="s">
        <v>156</v>
      </c>
      <c r="GA75" t="s">
        <v>157</v>
      </c>
      <c r="GB75" t="s">
        <v>141</v>
      </c>
      <c r="GC75" t="s">
        <v>142</v>
      </c>
      <c r="GJ75" t="s">
        <v>332</v>
      </c>
      <c r="GK75" t="s">
        <v>250</v>
      </c>
      <c r="GL75" t="s">
        <v>148</v>
      </c>
      <c r="GM75" t="s">
        <v>212</v>
      </c>
      <c r="GN75" t="s">
        <v>152</v>
      </c>
    </row>
    <row r="76" spans="52:206" x14ac:dyDescent="0.25">
      <c r="AZ76">
        <v>314</v>
      </c>
      <c r="BA76">
        <v>685</v>
      </c>
      <c r="BB76">
        <v>2</v>
      </c>
      <c r="BC76" t="s">
        <v>107</v>
      </c>
      <c r="BD76" t="s">
        <v>99</v>
      </c>
      <c r="BG76" t="s">
        <v>77</v>
      </c>
      <c r="BH76">
        <v>25.86</v>
      </c>
      <c r="BI76">
        <v>77.12</v>
      </c>
      <c r="BM76" t="s">
        <v>78</v>
      </c>
      <c r="BN76" t="s">
        <v>38</v>
      </c>
      <c r="BO76">
        <v>43311.63958333333</v>
      </c>
      <c r="BP76">
        <v>43413.640972222223</v>
      </c>
      <c r="BQ76">
        <v>43368.472222222219</v>
      </c>
      <c r="BS76">
        <v>43368.472222222219</v>
      </c>
      <c r="BT76" t="s">
        <v>86</v>
      </c>
      <c r="BU76" t="s">
        <v>102</v>
      </c>
      <c r="BV76" t="s">
        <v>103</v>
      </c>
      <c r="BW76" t="s">
        <v>104</v>
      </c>
      <c r="BX76" t="s">
        <v>105</v>
      </c>
      <c r="BY76" t="s">
        <v>106</v>
      </c>
      <c r="BZ76">
        <v>1085</v>
      </c>
      <c r="CA76">
        <v>0</v>
      </c>
      <c r="CB76">
        <v>3</v>
      </c>
      <c r="CC76" t="s">
        <v>92</v>
      </c>
      <c r="CD76" t="s">
        <v>130</v>
      </c>
      <c r="CG76" t="s">
        <v>206</v>
      </c>
      <c r="CH76">
        <v>68.72</v>
      </c>
      <c r="CI76">
        <v>72.58</v>
      </c>
      <c r="CM76" t="s">
        <v>132</v>
      </c>
      <c r="CN76" t="s">
        <v>207</v>
      </c>
      <c r="CO76">
        <v>43299.686076388891</v>
      </c>
      <c r="CS76">
        <v>43444.669085648151</v>
      </c>
      <c r="CT76" t="s">
        <v>93</v>
      </c>
      <c r="CU76" t="s">
        <v>134</v>
      </c>
      <c r="CV76" t="s">
        <v>135</v>
      </c>
      <c r="CW76" t="s">
        <v>136</v>
      </c>
      <c r="CX76" t="s">
        <v>155</v>
      </c>
      <c r="CY76" t="s">
        <v>168</v>
      </c>
      <c r="CZ76">
        <v>350</v>
      </c>
      <c r="DA76" t="s">
        <v>853</v>
      </c>
      <c r="DB76">
        <v>2</v>
      </c>
      <c r="DC76" t="s">
        <v>844</v>
      </c>
      <c r="DD76" t="s">
        <v>798</v>
      </c>
      <c r="DG76" t="s">
        <v>845</v>
      </c>
      <c r="DH76">
        <v>52.12</v>
      </c>
      <c r="DI76">
        <v>15.27</v>
      </c>
      <c r="DM76">
        <v>181</v>
      </c>
      <c r="DN76" t="s">
        <v>846</v>
      </c>
      <c r="DO76">
        <v>43410.599756944444</v>
      </c>
      <c r="DS76">
        <v>43434.479178240741</v>
      </c>
      <c r="DT76" t="s">
        <v>764</v>
      </c>
      <c r="DV76" t="s">
        <v>766</v>
      </c>
      <c r="DW76" t="s">
        <v>767</v>
      </c>
      <c r="DX76" t="s">
        <v>768</v>
      </c>
      <c r="DY76" t="s">
        <v>769</v>
      </c>
      <c r="DZ76">
        <v>4784</v>
      </c>
      <c r="EA76" t="s">
        <v>1372</v>
      </c>
      <c r="EB76">
        <v>3</v>
      </c>
      <c r="EC76" t="s">
        <v>92</v>
      </c>
      <c r="ED76" t="s">
        <v>998</v>
      </c>
      <c r="EG76" t="s">
        <v>872</v>
      </c>
      <c r="EH76">
        <v>85.01</v>
      </c>
      <c r="EI76">
        <v>59.05</v>
      </c>
      <c r="EM76" t="s">
        <v>873</v>
      </c>
      <c r="EN76" t="s">
        <v>874</v>
      </c>
      <c r="EO76">
        <v>43291.501388888886</v>
      </c>
      <c r="ES76">
        <v>43426.605555555558</v>
      </c>
      <c r="ET76" t="s">
        <v>93</v>
      </c>
      <c r="EU76" t="s">
        <v>875</v>
      </c>
      <c r="EV76" t="s">
        <v>876</v>
      </c>
      <c r="EW76" t="s">
        <v>877</v>
      </c>
      <c r="EX76" t="s">
        <v>878</v>
      </c>
      <c r="EY76" t="s">
        <v>922</v>
      </c>
      <c r="EZ76">
        <v>1085</v>
      </c>
      <c r="FA76">
        <v>0</v>
      </c>
      <c r="FB76">
        <v>3</v>
      </c>
      <c r="FC76" t="s">
        <v>92</v>
      </c>
      <c r="FD76" t="s">
        <v>130</v>
      </c>
      <c r="FG76" t="s">
        <v>206</v>
      </c>
      <c r="FH76">
        <v>68.72</v>
      </c>
      <c r="FI76">
        <v>72.58</v>
      </c>
      <c r="FM76" t="s">
        <v>132</v>
      </c>
      <c r="FN76" t="s">
        <v>207</v>
      </c>
      <c r="FO76">
        <v>43299.686076388891</v>
      </c>
      <c r="FS76">
        <v>43444.669085648151</v>
      </c>
      <c r="FT76" t="s">
        <v>93</v>
      </c>
      <c r="FU76" t="s">
        <v>134</v>
      </c>
      <c r="FV76" t="s">
        <v>135</v>
      </c>
      <c r="FW76" t="s">
        <v>136</v>
      </c>
      <c r="FX76" t="s">
        <v>155</v>
      </c>
      <c r="FY76" t="s">
        <v>168</v>
      </c>
      <c r="FZ76" t="s">
        <v>156</v>
      </c>
      <c r="GA76" t="s">
        <v>157</v>
      </c>
      <c r="GB76" t="s">
        <v>141</v>
      </c>
      <c r="GC76" t="s">
        <v>142</v>
      </c>
      <c r="GJ76" t="s">
        <v>333</v>
      </c>
      <c r="GK76" t="s">
        <v>248</v>
      </c>
      <c r="GL76" t="s">
        <v>148</v>
      </c>
      <c r="GM76" t="s">
        <v>212</v>
      </c>
      <c r="GN76" t="s">
        <v>152</v>
      </c>
    </row>
    <row r="77" spans="52:206" x14ac:dyDescent="0.25">
      <c r="AZ77">
        <v>309</v>
      </c>
      <c r="BA77">
        <v>829</v>
      </c>
      <c r="BB77">
        <v>2</v>
      </c>
      <c r="BC77" t="s">
        <v>107</v>
      </c>
      <c r="BD77" t="s">
        <v>99</v>
      </c>
      <c r="BG77" t="s">
        <v>77</v>
      </c>
      <c r="BH77">
        <v>46.3</v>
      </c>
      <c r="BI77">
        <v>82.36</v>
      </c>
      <c r="BM77" t="s">
        <v>78</v>
      </c>
      <c r="BN77" t="s">
        <v>38</v>
      </c>
      <c r="BO77">
        <v>43311.63958333333</v>
      </c>
      <c r="BP77">
        <v>43382.732638888891</v>
      </c>
      <c r="BQ77">
        <v>43368.580555555556</v>
      </c>
      <c r="BS77">
        <v>43368.580555555556</v>
      </c>
      <c r="BT77" t="s">
        <v>86</v>
      </c>
      <c r="BU77" t="s">
        <v>102</v>
      </c>
      <c r="BV77" t="s">
        <v>103</v>
      </c>
      <c r="BW77" t="s">
        <v>104</v>
      </c>
      <c r="BX77" t="s">
        <v>105</v>
      </c>
      <c r="BY77" t="s">
        <v>106</v>
      </c>
      <c r="BZ77">
        <v>1051</v>
      </c>
      <c r="CA77">
        <v>0</v>
      </c>
      <c r="CB77">
        <v>3</v>
      </c>
      <c r="CC77" t="s">
        <v>92</v>
      </c>
      <c r="CD77" t="s">
        <v>130</v>
      </c>
      <c r="CG77" t="s">
        <v>206</v>
      </c>
      <c r="CH77">
        <v>32.65</v>
      </c>
      <c r="CI77">
        <v>20.51</v>
      </c>
      <c r="CM77" t="s">
        <v>132</v>
      </c>
      <c r="CN77" t="s">
        <v>207</v>
      </c>
      <c r="CO77">
        <v>43299.685844907406</v>
      </c>
      <c r="CS77">
        <v>43444.669062499997</v>
      </c>
      <c r="CT77" t="s">
        <v>93</v>
      </c>
      <c r="CU77" t="s">
        <v>134</v>
      </c>
      <c r="CV77" t="s">
        <v>135</v>
      </c>
      <c r="CW77" t="s">
        <v>136</v>
      </c>
      <c r="CX77" t="s">
        <v>155</v>
      </c>
      <c r="CY77" t="s">
        <v>168</v>
      </c>
      <c r="CZ77">
        <v>368</v>
      </c>
      <c r="DA77" t="s">
        <v>854</v>
      </c>
      <c r="DB77">
        <v>2</v>
      </c>
      <c r="DC77" t="s">
        <v>844</v>
      </c>
      <c r="DD77" t="s">
        <v>798</v>
      </c>
      <c r="DG77" t="s">
        <v>845</v>
      </c>
      <c r="DH77">
        <v>55.53</v>
      </c>
      <c r="DI77">
        <v>30.13</v>
      </c>
      <c r="DM77">
        <v>181</v>
      </c>
      <c r="DN77" t="s">
        <v>846</v>
      </c>
      <c r="DO77">
        <v>43410.599861111114</v>
      </c>
      <c r="DS77">
        <v>43434.479178240741</v>
      </c>
      <c r="DT77" t="s">
        <v>764</v>
      </c>
      <c r="DV77" t="s">
        <v>766</v>
      </c>
      <c r="DW77" t="s">
        <v>767</v>
      </c>
      <c r="DX77" t="s">
        <v>768</v>
      </c>
      <c r="DY77" t="s">
        <v>769</v>
      </c>
      <c r="DZ77">
        <v>5004</v>
      </c>
      <c r="EA77" t="s">
        <v>1379</v>
      </c>
      <c r="EB77">
        <v>3</v>
      </c>
      <c r="EC77" t="s">
        <v>92</v>
      </c>
      <c r="ED77" t="s">
        <v>998</v>
      </c>
      <c r="EG77" t="s">
        <v>897</v>
      </c>
      <c r="EH77">
        <v>16.97</v>
      </c>
      <c r="EI77">
        <v>58.1</v>
      </c>
      <c r="EM77" t="s">
        <v>873</v>
      </c>
      <c r="EN77" t="s">
        <v>898</v>
      </c>
      <c r="EO77">
        <v>43315.366666666669</v>
      </c>
      <c r="ES77">
        <v>43426.706250000003</v>
      </c>
      <c r="ET77" t="s">
        <v>93</v>
      </c>
      <c r="EU77" t="s">
        <v>899</v>
      </c>
      <c r="EV77" t="s">
        <v>900</v>
      </c>
      <c r="EW77" t="s">
        <v>901</v>
      </c>
      <c r="EX77" t="s">
        <v>902</v>
      </c>
      <c r="EY77" t="s">
        <v>903</v>
      </c>
      <c r="EZ77">
        <v>1051</v>
      </c>
      <c r="FA77">
        <v>0</v>
      </c>
      <c r="FB77">
        <v>3</v>
      </c>
      <c r="FC77" t="s">
        <v>92</v>
      </c>
      <c r="FD77" t="s">
        <v>130</v>
      </c>
      <c r="FG77" t="s">
        <v>206</v>
      </c>
      <c r="FH77">
        <v>32.65</v>
      </c>
      <c r="FI77">
        <v>20.51</v>
      </c>
      <c r="FM77" t="s">
        <v>132</v>
      </c>
      <c r="FN77" t="s">
        <v>207</v>
      </c>
      <c r="FO77">
        <v>43299.685844907406</v>
      </c>
      <c r="FS77">
        <v>43444.669062499997</v>
      </c>
      <c r="FT77" t="s">
        <v>93</v>
      </c>
      <c r="FU77" t="s">
        <v>134</v>
      </c>
      <c r="FV77" t="s">
        <v>135</v>
      </c>
      <c r="FW77" t="s">
        <v>136</v>
      </c>
      <c r="FX77" t="s">
        <v>155</v>
      </c>
      <c r="FY77" t="s">
        <v>168</v>
      </c>
      <c r="FZ77" t="s">
        <v>156</v>
      </c>
      <c r="GA77" t="s">
        <v>157</v>
      </c>
      <c r="GB77" t="s">
        <v>141</v>
      </c>
      <c r="GC77" t="s">
        <v>142</v>
      </c>
      <c r="GJ77" t="s">
        <v>334</v>
      </c>
      <c r="GK77" t="s">
        <v>250</v>
      </c>
      <c r="GL77" t="s">
        <v>148</v>
      </c>
      <c r="GM77" t="s">
        <v>212</v>
      </c>
      <c r="GN77" t="s">
        <v>152</v>
      </c>
    </row>
    <row r="78" spans="52:206" x14ac:dyDescent="0.25">
      <c r="AZ78">
        <v>288</v>
      </c>
      <c r="BA78">
        <v>874</v>
      </c>
      <c r="BB78">
        <v>2</v>
      </c>
      <c r="BC78" t="s">
        <v>107</v>
      </c>
      <c r="BD78" t="s">
        <v>99</v>
      </c>
      <c r="BG78" t="s">
        <v>77</v>
      </c>
      <c r="BH78">
        <v>73.42</v>
      </c>
      <c r="BI78">
        <v>64.180000000000007</v>
      </c>
      <c r="BM78" t="s">
        <v>78</v>
      </c>
      <c r="BN78" t="s">
        <v>38</v>
      </c>
      <c r="BO78">
        <v>43311.63958333333</v>
      </c>
      <c r="BP78">
        <v>43168.479166666664</v>
      </c>
      <c r="BQ78">
        <v>43290.473611111112</v>
      </c>
      <c r="BS78">
        <v>43290.473611111112</v>
      </c>
      <c r="BT78" t="s">
        <v>86</v>
      </c>
      <c r="BU78" t="s">
        <v>102</v>
      </c>
      <c r="BV78" t="s">
        <v>114</v>
      </c>
      <c r="BW78" t="s">
        <v>104</v>
      </c>
      <c r="BX78" t="s">
        <v>105</v>
      </c>
      <c r="BY78" t="s">
        <v>106</v>
      </c>
      <c r="BZ78">
        <v>1078</v>
      </c>
      <c r="CA78">
        <v>0</v>
      </c>
      <c r="CB78">
        <v>3</v>
      </c>
      <c r="CC78" t="s">
        <v>92</v>
      </c>
      <c r="CD78" t="s">
        <v>130</v>
      </c>
      <c r="CG78" t="s">
        <v>206</v>
      </c>
      <c r="CH78">
        <v>42.68</v>
      </c>
      <c r="CI78">
        <v>33.19</v>
      </c>
      <c r="CM78" t="s">
        <v>132</v>
      </c>
      <c r="CN78" t="s">
        <v>207</v>
      </c>
      <c r="CO78">
        <v>43299.686041666668</v>
      </c>
      <c r="CS78">
        <v>43444.669074074074</v>
      </c>
      <c r="CT78" t="s">
        <v>93</v>
      </c>
      <c r="CU78" t="s">
        <v>134</v>
      </c>
      <c r="CV78" t="s">
        <v>135</v>
      </c>
      <c r="CW78" t="s">
        <v>136</v>
      </c>
      <c r="CX78" t="s">
        <v>155</v>
      </c>
      <c r="CY78" t="s">
        <v>168</v>
      </c>
      <c r="CZ78">
        <v>355</v>
      </c>
      <c r="DA78" t="s">
        <v>855</v>
      </c>
      <c r="DB78">
        <v>2</v>
      </c>
      <c r="DC78" t="s">
        <v>844</v>
      </c>
      <c r="DD78" t="s">
        <v>798</v>
      </c>
      <c r="DG78" t="s">
        <v>845</v>
      </c>
      <c r="DH78">
        <v>38.56</v>
      </c>
      <c r="DI78">
        <v>35.6</v>
      </c>
      <c r="DM78">
        <v>181</v>
      </c>
      <c r="DN78" t="s">
        <v>846</v>
      </c>
      <c r="DO78">
        <v>43410.599791666667</v>
      </c>
      <c r="DS78">
        <v>43434.479178240741</v>
      </c>
      <c r="DT78" t="s">
        <v>764</v>
      </c>
      <c r="DV78" t="s">
        <v>766</v>
      </c>
      <c r="DW78" t="s">
        <v>767</v>
      </c>
      <c r="DX78" t="s">
        <v>768</v>
      </c>
      <c r="DY78" t="s">
        <v>769</v>
      </c>
      <c r="DZ78">
        <v>4814</v>
      </c>
      <c r="EA78" t="s">
        <v>1385</v>
      </c>
      <c r="EB78">
        <v>3</v>
      </c>
      <c r="EC78" t="s">
        <v>92</v>
      </c>
      <c r="ED78" t="s">
        <v>998</v>
      </c>
      <c r="EG78" t="s">
        <v>872</v>
      </c>
      <c r="EH78">
        <v>44.04</v>
      </c>
      <c r="EI78">
        <v>58.57</v>
      </c>
      <c r="EM78" t="s">
        <v>873</v>
      </c>
      <c r="EN78" t="s">
        <v>874</v>
      </c>
      <c r="EO78">
        <v>43291.501388888886</v>
      </c>
      <c r="ES78">
        <v>43410.70416666667</v>
      </c>
      <c r="ET78" t="s">
        <v>93</v>
      </c>
      <c r="EU78" t="s">
        <v>875</v>
      </c>
      <c r="EV78" t="s">
        <v>876</v>
      </c>
      <c r="EW78" t="s">
        <v>877</v>
      </c>
      <c r="EX78" t="s">
        <v>878</v>
      </c>
      <c r="EY78" t="s">
        <v>879</v>
      </c>
      <c r="EZ78">
        <v>1078</v>
      </c>
      <c r="FA78">
        <v>0</v>
      </c>
      <c r="FB78">
        <v>3</v>
      </c>
      <c r="FC78" t="s">
        <v>92</v>
      </c>
      <c r="FD78" t="s">
        <v>130</v>
      </c>
      <c r="FG78" t="s">
        <v>206</v>
      </c>
      <c r="FH78">
        <v>42.68</v>
      </c>
      <c r="FI78">
        <v>33.19</v>
      </c>
      <c r="FM78" t="s">
        <v>132</v>
      </c>
      <c r="FN78" t="s">
        <v>207</v>
      </c>
      <c r="FO78">
        <v>43299.686041666668</v>
      </c>
      <c r="FS78">
        <v>43444.669074074074</v>
      </c>
      <c r="FT78" t="s">
        <v>93</v>
      </c>
      <c r="FU78" t="s">
        <v>134</v>
      </c>
      <c r="FV78" t="s">
        <v>135</v>
      </c>
      <c r="FW78" t="s">
        <v>136</v>
      </c>
      <c r="FX78" t="s">
        <v>155</v>
      </c>
      <c r="FY78" t="s">
        <v>168</v>
      </c>
      <c r="FZ78" t="s">
        <v>156</v>
      </c>
      <c r="GA78" t="s">
        <v>157</v>
      </c>
      <c r="GB78" t="s">
        <v>141</v>
      </c>
      <c r="GC78" t="s">
        <v>142</v>
      </c>
      <c r="GJ78" t="s">
        <v>335</v>
      </c>
      <c r="GK78" t="s">
        <v>250</v>
      </c>
      <c r="GL78" t="s">
        <v>148</v>
      </c>
      <c r="GM78" t="s">
        <v>212</v>
      </c>
      <c r="GN78" t="s">
        <v>152</v>
      </c>
    </row>
    <row r="79" spans="52:206" x14ac:dyDescent="0.25">
      <c r="AZ79">
        <v>331</v>
      </c>
      <c r="BA79">
        <v>663</v>
      </c>
      <c r="BB79">
        <v>2</v>
      </c>
      <c r="BC79" t="s">
        <v>107</v>
      </c>
      <c r="BD79" t="s">
        <v>99</v>
      </c>
      <c r="BG79" t="s">
        <v>77</v>
      </c>
      <c r="BH79">
        <v>19.84</v>
      </c>
      <c r="BI79">
        <v>91.1</v>
      </c>
      <c r="BM79" t="s">
        <v>78</v>
      </c>
      <c r="BN79" t="s">
        <v>38</v>
      </c>
      <c r="BO79">
        <v>43311.640277777777</v>
      </c>
      <c r="BP79">
        <v>43382.729861111111</v>
      </c>
      <c r="BQ79">
        <v>43368.488194444442</v>
      </c>
      <c r="BS79">
        <v>43368.488888888889</v>
      </c>
      <c r="BT79" t="s">
        <v>86</v>
      </c>
      <c r="BU79" t="s">
        <v>102</v>
      </c>
      <c r="BV79" t="s">
        <v>103</v>
      </c>
      <c r="BW79" t="s">
        <v>104</v>
      </c>
      <c r="BX79" t="s">
        <v>105</v>
      </c>
      <c r="BY79" t="s">
        <v>106</v>
      </c>
      <c r="BZ79">
        <v>1028</v>
      </c>
      <c r="CA79" t="s">
        <v>336</v>
      </c>
      <c r="CB79">
        <v>3</v>
      </c>
      <c r="CC79" t="s">
        <v>92</v>
      </c>
      <c r="CD79" t="s">
        <v>130</v>
      </c>
      <c r="CG79" t="s">
        <v>206</v>
      </c>
      <c r="CH79">
        <v>78.790000000000006</v>
      </c>
      <c r="CI79">
        <v>87.61</v>
      </c>
      <c r="CM79" t="s">
        <v>132</v>
      </c>
      <c r="CN79" t="s">
        <v>207</v>
      </c>
      <c r="CO79">
        <v>43299.685706018521</v>
      </c>
      <c r="CS79">
        <v>43444.669050925928</v>
      </c>
      <c r="CT79" t="s">
        <v>93</v>
      </c>
      <c r="CU79" t="s">
        <v>134</v>
      </c>
      <c r="CV79" t="s">
        <v>135</v>
      </c>
      <c r="CW79" t="s">
        <v>136</v>
      </c>
      <c r="CX79" t="s">
        <v>155</v>
      </c>
      <c r="CY79" t="s">
        <v>138</v>
      </c>
      <c r="CZ79">
        <v>360</v>
      </c>
      <c r="DA79" t="s">
        <v>856</v>
      </c>
      <c r="DB79">
        <v>2</v>
      </c>
      <c r="DC79" t="s">
        <v>844</v>
      </c>
      <c r="DD79" t="s">
        <v>798</v>
      </c>
      <c r="DG79" t="s">
        <v>845</v>
      </c>
      <c r="DH79">
        <v>44.47</v>
      </c>
      <c r="DI79">
        <v>26.46</v>
      </c>
      <c r="DM79">
        <v>181</v>
      </c>
      <c r="DN79" t="s">
        <v>846</v>
      </c>
      <c r="DO79">
        <v>43410.599814814814</v>
      </c>
      <c r="DS79">
        <v>43434.479178240741</v>
      </c>
      <c r="DT79" t="s">
        <v>764</v>
      </c>
      <c r="DV79" t="s">
        <v>766</v>
      </c>
      <c r="DW79" t="s">
        <v>767</v>
      </c>
      <c r="DX79" t="s">
        <v>768</v>
      </c>
      <c r="DY79" t="s">
        <v>769</v>
      </c>
      <c r="DZ79">
        <v>4778</v>
      </c>
      <c r="EA79" t="s">
        <v>1391</v>
      </c>
      <c r="EB79">
        <v>3</v>
      </c>
      <c r="EC79" t="s">
        <v>92</v>
      </c>
      <c r="ED79" t="s">
        <v>998</v>
      </c>
      <c r="EG79" t="s">
        <v>872</v>
      </c>
      <c r="EH79">
        <v>73.89</v>
      </c>
      <c r="EI79">
        <v>63.1</v>
      </c>
      <c r="EM79" t="s">
        <v>873</v>
      </c>
      <c r="EN79" t="s">
        <v>874</v>
      </c>
      <c r="EO79">
        <v>43291.501388888886</v>
      </c>
      <c r="ES79">
        <v>43426.604861111111</v>
      </c>
      <c r="ET79" t="s">
        <v>93</v>
      </c>
      <c r="EU79" t="s">
        <v>875</v>
      </c>
      <c r="EV79" t="s">
        <v>876</v>
      </c>
      <c r="EW79" t="s">
        <v>877</v>
      </c>
      <c r="EX79" t="s">
        <v>878</v>
      </c>
      <c r="EY79" t="s">
        <v>922</v>
      </c>
      <c r="EZ79">
        <v>1028</v>
      </c>
      <c r="FA79" t="s">
        <v>336</v>
      </c>
      <c r="FB79">
        <v>3</v>
      </c>
      <c r="FC79" t="s">
        <v>92</v>
      </c>
      <c r="FD79" t="s">
        <v>130</v>
      </c>
      <c r="FG79" t="s">
        <v>206</v>
      </c>
      <c r="FH79">
        <v>78.790000000000006</v>
      </c>
      <c r="FI79">
        <v>87.61</v>
      </c>
      <c r="FM79" t="s">
        <v>132</v>
      </c>
      <c r="FN79" t="s">
        <v>207</v>
      </c>
      <c r="FO79">
        <v>43299.685706018521</v>
      </c>
      <c r="FS79">
        <v>43444.669050925928</v>
      </c>
      <c r="FT79" t="s">
        <v>93</v>
      </c>
      <c r="FU79" t="s">
        <v>134</v>
      </c>
      <c r="FV79" t="s">
        <v>135</v>
      </c>
      <c r="FW79" t="s">
        <v>136</v>
      </c>
      <c r="FX79" t="s">
        <v>155</v>
      </c>
      <c r="FY79" t="s">
        <v>138</v>
      </c>
      <c r="FZ79" t="s">
        <v>156</v>
      </c>
      <c r="GA79" t="s">
        <v>157</v>
      </c>
      <c r="GB79" t="s">
        <v>141</v>
      </c>
      <c r="GC79" t="s">
        <v>142</v>
      </c>
      <c r="GJ79" t="s">
        <v>337</v>
      </c>
      <c r="GK79" t="s">
        <v>259</v>
      </c>
      <c r="GL79" t="s">
        <v>338</v>
      </c>
      <c r="GM79" t="s">
        <v>248</v>
      </c>
      <c r="GN79" t="s">
        <v>148</v>
      </c>
      <c r="GO79" t="s">
        <v>212</v>
      </c>
      <c r="GP79" t="s">
        <v>152</v>
      </c>
    </row>
    <row r="80" spans="52:206" x14ac:dyDescent="0.25">
      <c r="AZ80">
        <v>320</v>
      </c>
      <c r="BA80">
        <v>677</v>
      </c>
      <c r="BB80">
        <v>2</v>
      </c>
      <c r="BC80" t="s">
        <v>107</v>
      </c>
      <c r="BD80" t="s">
        <v>99</v>
      </c>
      <c r="BG80" t="s">
        <v>77</v>
      </c>
      <c r="BH80">
        <v>43.96</v>
      </c>
      <c r="BI80">
        <v>78.16</v>
      </c>
      <c r="BM80" t="s">
        <v>78</v>
      </c>
      <c r="BN80" t="s">
        <v>38</v>
      </c>
      <c r="BO80">
        <v>43311.640277777777</v>
      </c>
      <c r="BP80">
        <v>43382.732638888891</v>
      </c>
      <c r="BQ80">
        <v>43368.578472222223</v>
      </c>
      <c r="BS80">
        <v>43368.578472222223</v>
      </c>
      <c r="BT80" t="s">
        <v>86</v>
      </c>
      <c r="BU80" t="s">
        <v>102</v>
      </c>
      <c r="BV80" t="s">
        <v>103</v>
      </c>
      <c r="BW80" t="s">
        <v>104</v>
      </c>
      <c r="BX80" t="s">
        <v>105</v>
      </c>
      <c r="BY80" t="s">
        <v>106</v>
      </c>
      <c r="BZ80">
        <v>1667</v>
      </c>
      <c r="CA80" t="s">
        <v>339</v>
      </c>
      <c r="CB80">
        <v>3</v>
      </c>
      <c r="CC80" t="s">
        <v>92</v>
      </c>
      <c r="CD80" t="s">
        <v>130</v>
      </c>
      <c r="CG80" t="s">
        <v>131</v>
      </c>
      <c r="CH80">
        <v>45.51</v>
      </c>
      <c r="CI80">
        <v>81.36</v>
      </c>
      <c r="CM80" t="s">
        <v>132</v>
      </c>
      <c r="CN80" t="s">
        <v>133</v>
      </c>
      <c r="CO80">
        <v>43361.489537037036</v>
      </c>
      <c r="CS80">
        <v>43444.66915509259</v>
      </c>
      <c r="CZ80">
        <v>358</v>
      </c>
      <c r="DA80" t="s">
        <v>857</v>
      </c>
      <c r="DB80">
        <v>2</v>
      </c>
      <c r="DC80" t="s">
        <v>844</v>
      </c>
      <c r="DD80" t="s">
        <v>798</v>
      </c>
      <c r="DG80" t="s">
        <v>845</v>
      </c>
      <c r="DH80">
        <v>39.85</v>
      </c>
      <c r="DI80">
        <v>25.26</v>
      </c>
      <c r="DM80">
        <v>181</v>
      </c>
      <c r="DN80" t="s">
        <v>846</v>
      </c>
      <c r="DO80">
        <v>43410.599803240744</v>
      </c>
      <c r="DS80">
        <v>43434.479178240741</v>
      </c>
      <c r="DT80" t="s">
        <v>764</v>
      </c>
      <c r="DV80" t="s">
        <v>766</v>
      </c>
      <c r="DW80" t="s">
        <v>767</v>
      </c>
      <c r="DX80" t="s">
        <v>768</v>
      </c>
      <c r="DY80" t="s">
        <v>769</v>
      </c>
      <c r="DZ80">
        <v>4764</v>
      </c>
      <c r="EA80" t="s">
        <v>1398</v>
      </c>
      <c r="EB80">
        <v>3</v>
      </c>
      <c r="EC80" t="s">
        <v>92</v>
      </c>
      <c r="ED80" t="s">
        <v>998</v>
      </c>
      <c r="EG80" t="s">
        <v>872</v>
      </c>
      <c r="EH80">
        <v>55.79</v>
      </c>
      <c r="EI80">
        <v>72.98</v>
      </c>
      <c r="EM80" t="s">
        <v>873</v>
      </c>
      <c r="EN80" t="s">
        <v>874</v>
      </c>
      <c r="EO80">
        <v>43291.501388888886</v>
      </c>
      <c r="ES80">
        <v>43426.601388888892</v>
      </c>
      <c r="ET80" t="s">
        <v>93</v>
      </c>
      <c r="EU80" t="s">
        <v>875</v>
      </c>
      <c r="EV80" t="s">
        <v>876</v>
      </c>
      <c r="EW80" t="s">
        <v>877</v>
      </c>
      <c r="EX80" t="s">
        <v>878</v>
      </c>
      <c r="EY80" t="s">
        <v>922</v>
      </c>
      <c r="EZ80">
        <v>1667</v>
      </c>
      <c r="FA80" t="s">
        <v>339</v>
      </c>
      <c r="FB80">
        <v>3</v>
      </c>
      <c r="FC80" t="s">
        <v>92</v>
      </c>
      <c r="FD80" t="s">
        <v>130</v>
      </c>
      <c r="FG80" t="s">
        <v>131</v>
      </c>
      <c r="FH80">
        <v>45.51</v>
      </c>
      <c r="FI80">
        <v>81.36</v>
      </c>
      <c r="FM80" t="s">
        <v>132</v>
      </c>
      <c r="FN80" t="s">
        <v>133</v>
      </c>
      <c r="FO80">
        <v>43361.489537037036</v>
      </c>
      <c r="FS80">
        <v>43444.66915509259</v>
      </c>
      <c r="GJ80" t="s">
        <v>340</v>
      </c>
      <c r="GK80" t="s">
        <v>341</v>
      </c>
      <c r="GL80" t="s">
        <v>342</v>
      </c>
      <c r="GM80" t="s">
        <v>343</v>
      </c>
      <c r="GN80" t="s">
        <v>344</v>
      </c>
      <c r="GO80" t="s">
        <v>248</v>
      </c>
      <c r="GP80" t="s">
        <v>148</v>
      </c>
      <c r="GQ80" t="s">
        <v>345</v>
      </c>
      <c r="GR80" t="s">
        <v>346</v>
      </c>
      <c r="GS80" t="s">
        <v>148</v>
      </c>
      <c r="GT80" t="s">
        <v>347</v>
      </c>
      <c r="GU80" t="s">
        <v>345</v>
      </c>
      <c r="GV80" t="s">
        <v>346</v>
      </c>
      <c r="GW80" t="s">
        <v>164</v>
      </c>
      <c r="GX80" t="s">
        <v>152</v>
      </c>
    </row>
    <row r="81" spans="52:204" x14ac:dyDescent="0.25">
      <c r="AZ81">
        <v>362</v>
      </c>
      <c r="BA81">
        <v>70</v>
      </c>
      <c r="BB81">
        <v>3</v>
      </c>
      <c r="BC81" t="s">
        <v>107</v>
      </c>
      <c r="BD81" t="s">
        <v>99</v>
      </c>
      <c r="BG81" t="s">
        <v>77</v>
      </c>
      <c r="BH81">
        <v>43.24</v>
      </c>
      <c r="BI81">
        <v>93.39</v>
      </c>
      <c r="BM81" t="s">
        <v>78</v>
      </c>
      <c r="BN81" t="s">
        <v>38</v>
      </c>
      <c r="BO81">
        <v>43311.640277777777</v>
      </c>
      <c r="BP81">
        <v>43353.704861111109</v>
      </c>
      <c r="BQ81">
        <v>43353.738888888889</v>
      </c>
      <c r="BS81">
        <v>43353.738888888889</v>
      </c>
      <c r="BT81" t="s">
        <v>86</v>
      </c>
      <c r="BU81" t="s">
        <v>102</v>
      </c>
      <c r="BV81" t="s">
        <v>103</v>
      </c>
      <c r="BW81" t="s">
        <v>104</v>
      </c>
      <c r="BX81" t="s">
        <v>105</v>
      </c>
      <c r="BY81" t="s">
        <v>106</v>
      </c>
      <c r="BZ81">
        <v>1036</v>
      </c>
      <c r="CA81" t="s">
        <v>348</v>
      </c>
      <c r="CB81">
        <v>3</v>
      </c>
      <c r="CC81" t="s">
        <v>92</v>
      </c>
      <c r="CD81" t="s">
        <v>130</v>
      </c>
      <c r="CG81" t="s">
        <v>206</v>
      </c>
      <c r="CH81">
        <v>76.16</v>
      </c>
      <c r="CI81">
        <v>79.8</v>
      </c>
      <c r="CM81" t="s">
        <v>132</v>
      </c>
      <c r="CN81" t="s">
        <v>207</v>
      </c>
      <c r="CO81">
        <v>43299.685763888891</v>
      </c>
      <c r="CS81">
        <v>43444.669050925928</v>
      </c>
      <c r="CT81" t="s">
        <v>93</v>
      </c>
      <c r="CU81" t="s">
        <v>134</v>
      </c>
      <c r="CV81" t="s">
        <v>135</v>
      </c>
      <c r="CW81" t="s">
        <v>136</v>
      </c>
      <c r="CX81" t="s">
        <v>155</v>
      </c>
      <c r="CY81" t="s">
        <v>138</v>
      </c>
      <c r="CZ81">
        <v>363</v>
      </c>
      <c r="DA81" t="s">
        <v>858</v>
      </c>
      <c r="DB81">
        <v>2</v>
      </c>
      <c r="DC81" t="s">
        <v>844</v>
      </c>
      <c r="DD81" t="s">
        <v>798</v>
      </c>
      <c r="DG81" t="s">
        <v>845</v>
      </c>
      <c r="DH81">
        <v>48</v>
      </c>
      <c r="DI81">
        <v>19.96</v>
      </c>
      <c r="DM81">
        <v>181</v>
      </c>
      <c r="DN81" t="s">
        <v>846</v>
      </c>
      <c r="DO81">
        <v>43410.59983796296</v>
      </c>
      <c r="DS81">
        <v>43434.479178240741</v>
      </c>
      <c r="DT81" t="s">
        <v>764</v>
      </c>
      <c r="DV81" t="s">
        <v>766</v>
      </c>
      <c r="DW81" t="s">
        <v>767</v>
      </c>
      <c r="DX81" t="s">
        <v>768</v>
      </c>
      <c r="DY81" t="s">
        <v>769</v>
      </c>
      <c r="DZ81">
        <v>4995</v>
      </c>
      <c r="EA81" t="s">
        <v>1404</v>
      </c>
      <c r="EB81">
        <v>3</v>
      </c>
      <c r="EC81" t="s">
        <v>92</v>
      </c>
      <c r="ED81" t="s">
        <v>998</v>
      </c>
      <c r="EG81" t="s">
        <v>897</v>
      </c>
      <c r="EH81">
        <v>4.51</v>
      </c>
      <c r="EI81">
        <v>62.2</v>
      </c>
      <c r="EM81" t="s">
        <v>873</v>
      </c>
      <c r="EN81" t="s">
        <v>898</v>
      </c>
      <c r="EO81">
        <v>43315.366666666669</v>
      </c>
      <c r="ES81">
        <v>43426.70416666667</v>
      </c>
      <c r="ET81" t="s">
        <v>93</v>
      </c>
      <c r="EU81" t="s">
        <v>899</v>
      </c>
      <c r="EV81" t="s">
        <v>900</v>
      </c>
      <c r="EW81" t="s">
        <v>901</v>
      </c>
      <c r="EX81" t="s">
        <v>902</v>
      </c>
      <c r="EY81" t="s">
        <v>903</v>
      </c>
      <c r="EZ81">
        <v>1036</v>
      </c>
      <c r="FA81" t="s">
        <v>348</v>
      </c>
      <c r="FB81">
        <v>3</v>
      </c>
      <c r="FC81" t="s">
        <v>92</v>
      </c>
      <c r="FD81" t="s">
        <v>130</v>
      </c>
      <c r="FG81" t="s">
        <v>206</v>
      </c>
      <c r="FH81">
        <v>76.16</v>
      </c>
      <c r="FI81">
        <v>79.8</v>
      </c>
      <c r="FM81" t="s">
        <v>132</v>
      </c>
      <c r="FN81" t="s">
        <v>207</v>
      </c>
      <c r="FO81">
        <v>43299.685763888891</v>
      </c>
      <c r="FS81">
        <v>43444.669050925928</v>
      </c>
      <c r="FT81" t="s">
        <v>93</v>
      </c>
      <c r="FU81" t="s">
        <v>134</v>
      </c>
      <c r="FV81" t="s">
        <v>135</v>
      </c>
      <c r="FW81" t="s">
        <v>136</v>
      </c>
      <c r="FX81" t="s">
        <v>155</v>
      </c>
      <c r="FY81" t="s">
        <v>138</v>
      </c>
      <c r="FZ81" t="s">
        <v>156</v>
      </c>
      <c r="GA81" t="s">
        <v>157</v>
      </c>
      <c r="GB81" t="s">
        <v>141</v>
      </c>
      <c r="GC81" t="s">
        <v>142</v>
      </c>
      <c r="GJ81" t="s">
        <v>349</v>
      </c>
      <c r="GK81" t="s">
        <v>259</v>
      </c>
      <c r="GL81" t="s">
        <v>350</v>
      </c>
      <c r="GM81" t="s">
        <v>248</v>
      </c>
      <c r="GN81" t="s">
        <v>148</v>
      </c>
      <c r="GO81" t="s">
        <v>212</v>
      </c>
      <c r="GP81" t="s">
        <v>152</v>
      </c>
    </row>
    <row r="82" spans="52:204" x14ac:dyDescent="0.25">
      <c r="AZ82">
        <v>319</v>
      </c>
      <c r="BA82">
        <v>679</v>
      </c>
      <c r="BB82">
        <v>2</v>
      </c>
      <c r="BC82" t="s">
        <v>107</v>
      </c>
      <c r="BD82" t="s">
        <v>99</v>
      </c>
      <c r="BG82" t="s">
        <v>77</v>
      </c>
      <c r="BH82">
        <v>41.97</v>
      </c>
      <c r="BI82">
        <v>71.34</v>
      </c>
      <c r="BM82" t="s">
        <v>78</v>
      </c>
      <c r="BN82" t="s">
        <v>38</v>
      </c>
      <c r="BO82">
        <v>43311.640277777777</v>
      </c>
      <c r="BP82">
        <v>43382.741666666669</v>
      </c>
      <c r="BQ82">
        <v>43368.460416666669</v>
      </c>
      <c r="BS82">
        <v>43368.460416666669</v>
      </c>
      <c r="BT82" t="s">
        <v>86</v>
      </c>
      <c r="BU82" t="s">
        <v>102</v>
      </c>
      <c r="BV82" t="s">
        <v>103</v>
      </c>
      <c r="BW82" t="s">
        <v>104</v>
      </c>
      <c r="BX82" t="s">
        <v>105</v>
      </c>
      <c r="BY82" t="s">
        <v>106</v>
      </c>
      <c r="BZ82">
        <v>1073</v>
      </c>
      <c r="CA82">
        <v>0</v>
      </c>
      <c r="CB82">
        <v>3</v>
      </c>
      <c r="CC82" t="s">
        <v>92</v>
      </c>
      <c r="CD82" t="s">
        <v>130</v>
      </c>
      <c r="CG82" t="s">
        <v>206</v>
      </c>
      <c r="CH82">
        <v>71.84</v>
      </c>
      <c r="CI82">
        <v>76.790000000000006</v>
      </c>
      <c r="CM82" t="s">
        <v>132</v>
      </c>
      <c r="CN82" t="s">
        <v>207</v>
      </c>
      <c r="CO82">
        <v>43299.686006944445</v>
      </c>
      <c r="CS82">
        <v>43444.669074074074</v>
      </c>
      <c r="CT82" t="s">
        <v>93</v>
      </c>
      <c r="CU82" t="s">
        <v>134</v>
      </c>
      <c r="CV82" t="s">
        <v>135</v>
      </c>
      <c r="CW82" t="s">
        <v>136</v>
      </c>
      <c r="CX82" t="s">
        <v>155</v>
      </c>
      <c r="CY82" t="s">
        <v>168</v>
      </c>
      <c r="CZ82">
        <v>316</v>
      </c>
      <c r="DA82" t="s">
        <v>859</v>
      </c>
      <c r="DB82">
        <v>2</v>
      </c>
      <c r="DC82" t="s">
        <v>844</v>
      </c>
      <c r="DD82" t="s">
        <v>798</v>
      </c>
      <c r="DG82" t="s">
        <v>762</v>
      </c>
      <c r="DH82">
        <v>21.29</v>
      </c>
      <c r="DI82">
        <v>80.2</v>
      </c>
      <c r="DM82">
        <v>181</v>
      </c>
      <c r="DN82" t="s">
        <v>763</v>
      </c>
      <c r="DO82">
        <v>43410.567141203705</v>
      </c>
      <c r="DS82">
        <v>43445.707175925927</v>
      </c>
      <c r="DT82" t="s">
        <v>764</v>
      </c>
      <c r="DV82" t="s">
        <v>766</v>
      </c>
      <c r="DW82" t="s">
        <v>767</v>
      </c>
      <c r="DX82" t="s">
        <v>768</v>
      </c>
      <c r="DY82" t="s">
        <v>769</v>
      </c>
      <c r="DZ82">
        <v>4765</v>
      </c>
      <c r="EA82" t="s">
        <v>1412</v>
      </c>
      <c r="EB82">
        <v>3</v>
      </c>
      <c r="EC82" t="s">
        <v>92</v>
      </c>
      <c r="ED82" t="s">
        <v>998</v>
      </c>
      <c r="EG82" t="s">
        <v>872</v>
      </c>
      <c r="EH82">
        <v>56.88</v>
      </c>
      <c r="EI82">
        <v>72.2</v>
      </c>
      <c r="EM82" t="s">
        <v>873</v>
      </c>
      <c r="EN82" t="s">
        <v>874</v>
      </c>
      <c r="EO82">
        <v>43291.501388888886</v>
      </c>
      <c r="ES82">
        <v>43426.601388888892</v>
      </c>
      <c r="ET82" t="s">
        <v>93</v>
      </c>
      <c r="EU82" t="s">
        <v>875</v>
      </c>
      <c r="EV82" t="s">
        <v>876</v>
      </c>
      <c r="EW82" t="s">
        <v>877</v>
      </c>
      <c r="EX82" t="s">
        <v>878</v>
      </c>
      <c r="EY82" t="s">
        <v>922</v>
      </c>
      <c r="EZ82">
        <v>1073</v>
      </c>
      <c r="FA82">
        <v>0</v>
      </c>
      <c r="FB82">
        <v>3</v>
      </c>
      <c r="FC82" t="s">
        <v>92</v>
      </c>
      <c r="FD82" t="s">
        <v>130</v>
      </c>
      <c r="FG82" t="s">
        <v>206</v>
      </c>
      <c r="FH82">
        <v>71.84</v>
      </c>
      <c r="FI82">
        <v>76.790000000000006</v>
      </c>
      <c r="FM82" t="s">
        <v>132</v>
      </c>
      <c r="FN82" t="s">
        <v>207</v>
      </c>
      <c r="FO82">
        <v>43299.686006944445</v>
      </c>
      <c r="FS82">
        <v>43444.669074074074</v>
      </c>
      <c r="FT82" t="s">
        <v>93</v>
      </c>
      <c r="FU82" t="s">
        <v>134</v>
      </c>
      <c r="FV82" t="s">
        <v>135</v>
      </c>
      <c r="FW82" t="s">
        <v>136</v>
      </c>
      <c r="FX82" t="s">
        <v>155</v>
      </c>
      <c r="FY82" t="s">
        <v>168</v>
      </c>
      <c r="FZ82" t="s">
        <v>156</v>
      </c>
      <c r="GA82" t="s">
        <v>157</v>
      </c>
      <c r="GB82" t="s">
        <v>141</v>
      </c>
      <c r="GC82" t="s">
        <v>142</v>
      </c>
      <c r="GJ82" t="s">
        <v>351</v>
      </c>
      <c r="GK82" t="s">
        <v>248</v>
      </c>
      <c r="GL82" t="s">
        <v>148</v>
      </c>
      <c r="GM82" t="s">
        <v>212</v>
      </c>
      <c r="GN82" t="s">
        <v>152</v>
      </c>
    </row>
    <row r="83" spans="52:204" x14ac:dyDescent="0.25">
      <c r="AZ83">
        <v>285</v>
      </c>
      <c r="BA83">
        <v>878</v>
      </c>
      <c r="BB83">
        <v>2</v>
      </c>
      <c r="BC83" t="s">
        <v>107</v>
      </c>
      <c r="BD83" t="s">
        <v>99</v>
      </c>
      <c r="BG83" t="s">
        <v>77</v>
      </c>
      <c r="BH83">
        <v>71.38</v>
      </c>
      <c r="BI83">
        <v>61.23</v>
      </c>
      <c r="BM83" t="s">
        <v>78</v>
      </c>
      <c r="BN83" t="s">
        <v>38</v>
      </c>
      <c r="BO83">
        <v>43311.63958333333</v>
      </c>
      <c r="BP83">
        <v>43382.586805555555</v>
      </c>
      <c r="BQ83">
        <v>43369.463194444441</v>
      </c>
      <c r="BS83">
        <v>43369.463194444441</v>
      </c>
      <c r="BT83" t="s">
        <v>86</v>
      </c>
      <c r="BU83" t="s">
        <v>102</v>
      </c>
      <c r="BV83" t="s">
        <v>103</v>
      </c>
      <c r="BW83" t="s">
        <v>104</v>
      </c>
      <c r="BX83" t="s">
        <v>105</v>
      </c>
      <c r="BY83" t="s">
        <v>106</v>
      </c>
      <c r="BZ83">
        <v>1017</v>
      </c>
      <c r="CA83">
        <v>0</v>
      </c>
      <c r="CB83">
        <v>3</v>
      </c>
      <c r="CC83" t="s">
        <v>92</v>
      </c>
      <c r="CD83" t="s">
        <v>130</v>
      </c>
      <c r="CG83" t="s">
        <v>188</v>
      </c>
      <c r="CH83">
        <v>22.42</v>
      </c>
      <c r="CI83">
        <v>72.58</v>
      </c>
      <c r="CM83" t="s">
        <v>132</v>
      </c>
      <c r="CN83" t="s">
        <v>189</v>
      </c>
      <c r="CO83">
        <v>43299.681250000001</v>
      </c>
      <c r="CS83">
        <v>43444.669050925928</v>
      </c>
      <c r="CT83" t="s">
        <v>93</v>
      </c>
      <c r="CU83" t="s">
        <v>134</v>
      </c>
      <c r="CV83" t="s">
        <v>135</v>
      </c>
      <c r="CW83" t="s">
        <v>136</v>
      </c>
      <c r="CX83" t="s">
        <v>155</v>
      </c>
      <c r="CY83" t="s">
        <v>138</v>
      </c>
      <c r="CZ83">
        <v>369</v>
      </c>
      <c r="DA83" t="s">
        <v>860</v>
      </c>
      <c r="DB83">
        <v>2</v>
      </c>
      <c r="DC83" t="s">
        <v>844</v>
      </c>
      <c r="DD83" t="s">
        <v>798</v>
      </c>
      <c r="DG83" t="s">
        <v>845</v>
      </c>
      <c r="DH83">
        <v>75.17</v>
      </c>
      <c r="DI83">
        <v>85.63</v>
      </c>
      <c r="DM83">
        <v>181</v>
      </c>
      <c r="DN83" t="s">
        <v>846</v>
      </c>
      <c r="DO83">
        <v>43410.599872685183</v>
      </c>
      <c r="DS83">
        <v>43434.479178240741</v>
      </c>
      <c r="DT83" t="s">
        <v>764</v>
      </c>
      <c r="DV83" t="s">
        <v>766</v>
      </c>
      <c r="DW83" t="s">
        <v>767</v>
      </c>
      <c r="DX83" t="s">
        <v>768</v>
      </c>
      <c r="DY83" t="s">
        <v>769</v>
      </c>
      <c r="DZ83">
        <v>4807</v>
      </c>
      <c r="EA83" t="s">
        <v>1419</v>
      </c>
      <c r="EB83">
        <v>3</v>
      </c>
      <c r="EC83" t="s">
        <v>92</v>
      </c>
      <c r="ED83" t="s">
        <v>998</v>
      </c>
      <c r="EG83" t="s">
        <v>872</v>
      </c>
      <c r="EH83">
        <v>36.630000000000003</v>
      </c>
      <c r="EI83">
        <v>45.89</v>
      </c>
      <c r="EM83" t="s">
        <v>873</v>
      </c>
      <c r="EN83" t="s">
        <v>874</v>
      </c>
      <c r="EO83">
        <v>43291.501388888886</v>
      </c>
      <c r="ES83">
        <v>43410.702777777777</v>
      </c>
      <c r="ET83" t="s">
        <v>93</v>
      </c>
      <c r="EU83" t="s">
        <v>875</v>
      </c>
      <c r="EV83" t="s">
        <v>876</v>
      </c>
      <c r="EW83" t="s">
        <v>877</v>
      </c>
      <c r="EX83" t="s">
        <v>878</v>
      </c>
      <c r="EY83" t="s">
        <v>879</v>
      </c>
      <c r="EZ83">
        <v>1017</v>
      </c>
      <c r="FA83">
        <v>0</v>
      </c>
      <c r="FB83">
        <v>3</v>
      </c>
      <c r="FC83" t="s">
        <v>92</v>
      </c>
      <c r="FD83" t="s">
        <v>130</v>
      </c>
      <c r="FG83" t="s">
        <v>188</v>
      </c>
      <c r="FH83">
        <v>22.42</v>
      </c>
      <c r="FI83">
        <v>72.58</v>
      </c>
      <c r="FM83" t="s">
        <v>132</v>
      </c>
      <c r="FN83" t="s">
        <v>189</v>
      </c>
      <c r="FO83">
        <v>43299.681250000001</v>
      </c>
      <c r="FS83">
        <v>43444.669050925928</v>
      </c>
      <c r="FT83" t="s">
        <v>93</v>
      </c>
      <c r="FU83" t="s">
        <v>134</v>
      </c>
      <c r="FV83" t="s">
        <v>135</v>
      </c>
      <c r="FW83" t="s">
        <v>136</v>
      </c>
      <c r="FX83" t="s">
        <v>155</v>
      </c>
      <c r="FY83" t="s">
        <v>138</v>
      </c>
      <c r="FZ83" t="s">
        <v>156</v>
      </c>
      <c r="GA83" t="s">
        <v>157</v>
      </c>
      <c r="GB83" t="s">
        <v>141</v>
      </c>
      <c r="GC83" t="s">
        <v>142</v>
      </c>
      <c r="GJ83" t="s">
        <v>352</v>
      </c>
      <c r="GK83" t="s">
        <v>199</v>
      </c>
      <c r="GL83" t="s">
        <v>353</v>
      </c>
      <c r="GM83" t="s">
        <v>248</v>
      </c>
      <c r="GN83" t="s">
        <v>148</v>
      </c>
      <c r="GO83" t="s">
        <v>201</v>
      </c>
      <c r="GP83" t="s">
        <v>152</v>
      </c>
    </row>
    <row r="84" spans="52:204" x14ac:dyDescent="0.25">
      <c r="AZ84">
        <v>271</v>
      </c>
      <c r="BA84">
        <v>935</v>
      </c>
      <c r="BB84">
        <v>2</v>
      </c>
      <c r="BC84" t="s">
        <v>107</v>
      </c>
      <c r="BD84" t="s">
        <v>99</v>
      </c>
      <c r="BG84" t="s">
        <v>77</v>
      </c>
      <c r="BH84">
        <v>79.680000000000007</v>
      </c>
      <c r="BI84">
        <v>71.459999999999994</v>
      </c>
      <c r="BM84" t="s">
        <v>78</v>
      </c>
      <c r="BN84" t="s">
        <v>38</v>
      </c>
      <c r="BO84">
        <v>43311.63958333333</v>
      </c>
      <c r="BP84">
        <v>43382.736805555556</v>
      </c>
      <c r="BQ84">
        <v>43370.354861111111</v>
      </c>
      <c r="BS84">
        <v>43370.354861111111</v>
      </c>
      <c r="BT84" t="s">
        <v>86</v>
      </c>
      <c r="BU84" t="s">
        <v>102</v>
      </c>
      <c r="BV84" t="s">
        <v>103</v>
      </c>
      <c r="BW84" t="s">
        <v>104</v>
      </c>
      <c r="BX84" t="s">
        <v>105</v>
      </c>
      <c r="BY84" t="s">
        <v>106</v>
      </c>
      <c r="BZ84">
        <v>1056</v>
      </c>
      <c r="CA84">
        <v>0</v>
      </c>
      <c r="CB84">
        <v>3</v>
      </c>
      <c r="CC84" t="s">
        <v>92</v>
      </c>
      <c r="CD84" t="s">
        <v>130</v>
      </c>
      <c r="CG84" t="s">
        <v>206</v>
      </c>
      <c r="CH84">
        <v>62.85</v>
      </c>
      <c r="CI84">
        <v>58.93</v>
      </c>
      <c r="CM84" t="s">
        <v>132</v>
      </c>
      <c r="CN84" t="s">
        <v>207</v>
      </c>
      <c r="CO84">
        <v>43299.685891203706</v>
      </c>
      <c r="CS84">
        <v>43444.669062499997</v>
      </c>
      <c r="CT84" t="s">
        <v>93</v>
      </c>
      <c r="CU84" t="s">
        <v>134</v>
      </c>
      <c r="CV84" t="s">
        <v>135</v>
      </c>
      <c r="CW84" t="s">
        <v>136</v>
      </c>
      <c r="CX84" t="s">
        <v>155</v>
      </c>
      <c r="CY84" t="s">
        <v>168</v>
      </c>
      <c r="CZ84">
        <v>356</v>
      </c>
      <c r="DA84" t="s">
        <v>861</v>
      </c>
      <c r="DB84">
        <v>2</v>
      </c>
      <c r="DC84" t="s">
        <v>844</v>
      </c>
      <c r="DD84" t="s">
        <v>798</v>
      </c>
      <c r="DG84" t="s">
        <v>845</v>
      </c>
      <c r="DH84">
        <v>41.35</v>
      </c>
      <c r="DI84">
        <v>31.33</v>
      </c>
      <c r="DM84">
        <v>181</v>
      </c>
      <c r="DN84" t="s">
        <v>846</v>
      </c>
      <c r="DO84">
        <v>43410.599803240744</v>
      </c>
      <c r="DS84">
        <v>43434.479178240741</v>
      </c>
      <c r="DT84" t="s">
        <v>764</v>
      </c>
      <c r="DV84" t="s">
        <v>766</v>
      </c>
      <c r="DW84" t="s">
        <v>767</v>
      </c>
      <c r="DX84" t="s">
        <v>768</v>
      </c>
      <c r="DY84" t="s">
        <v>769</v>
      </c>
      <c r="DZ84">
        <v>5008</v>
      </c>
      <c r="EA84" t="s">
        <v>1425</v>
      </c>
      <c r="EB84">
        <v>3</v>
      </c>
      <c r="EC84" t="s">
        <v>92</v>
      </c>
      <c r="ED84" t="s">
        <v>998</v>
      </c>
      <c r="EG84" t="s">
        <v>897</v>
      </c>
      <c r="EH84">
        <v>21.14</v>
      </c>
      <c r="EI84">
        <v>51.01</v>
      </c>
      <c r="EM84" t="s">
        <v>873</v>
      </c>
      <c r="EN84" t="s">
        <v>898</v>
      </c>
      <c r="EO84">
        <v>43315.367361111108</v>
      </c>
      <c r="ES84">
        <v>43426.609722222223</v>
      </c>
      <c r="ET84" t="s">
        <v>93</v>
      </c>
      <c r="EU84" t="s">
        <v>899</v>
      </c>
      <c r="EV84" t="s">
        <v>900</v>
      </c>
      <c r="EW84" t="s">
        <v>901</v>
      </c>
      <c r="EX84" t="s">
        <v>902</v>
      </c>
      <c r="EY84" t="s">
        <v>903</v>
      </c>
      <c r="EZ84">
        <v>1056</v>
      </c>
      <c r="FA84">
        <v>0</v>
      </c>
      <c r="FB84">
        <v>3</v>
      </c>
      <c r="FC84" t="s">
        <v>92</v>
      </c>
      <c r="FD84" t="s">
        <v>130</v>
      </c>
      <c r="FG84" t="s">
        <v>206</v>
      </c>
      <c r="FH84">
        <v>62.85</v>
      </c>
      <c r="FI84">
        <v>58.93</v>
      </c>
      <c r="FM84" t="s">
        <v>132</v>
      </c>
      <c r="FN84" t="s">
        <v>207</v>
      </c>
      <c r="FO84">
        <v>43299.685891203706</v>
      </c>
      <c r="FS84">
        <v>43444.669062499997</v>
      </c>
      <c r="FT84" t="s">
        <v>93</v>
      </c>
      <c r="FU84" t="s">
        <v>134</v>
      </c>
      <c r="FV84" t="s">
        <v>135</v>
      </c>
      <c r="FW84" t="s">
        <v>136</v>
      </c>
      <c r="FX84" t="s">
        <v>155</v>
      </c>
      <c r="FY84" t="s">
        <v>168</v>
      </c>
      <c r="FZ84" t="s">
        <v>156</v>
      </c>
      <c r="GA84" t="s">
        <v>157</v>
      </c>
      <c r="GB84" t="s">
        <v>141</v>
      </c>
      <c r="GC84" t="s">
        <v>142</v>
      </c>
      <c r="GJ84" t="s">
        <v>354</v>
      </c>
      <c r="GK84" t="s">
        <v>248</v>
      </c>
      <c r="GL84" t="s">
        <v>148</v>
      </c>
      <c r="GM84" t="s">
        <v>212</v>
      </c>
      <c r="GN84" t="s">
        <v>152</v>
      </c>
    </row>
    <row r="85" spans="52:204" x14ac:dyDescent="0.25">
      <c r="AZ85">
        <v>323</v>
      </c>
      <c r="BA85">
        <v>673</v>
      </c>
      <c r="BB85">
        <v>1</v>
      </c>
      <c r="BC85" t="s">
        <v>107</v>
      </c>
      <c r="BD85" t="s">
        <v>99</v>
      </c>
      <c r="BG85" t="s">
        <v>77</v>
      </c>
      <c r="BH85">
        <v>25.2</v>
      </c>
      <c r="BI85">
        <v>80.069999999999993</v>
      </c>
      <c r="BM85" t="s">
        <v>78</v>
      </c>
      <c r="BN85" t="s">
        <v>38</v>
      </c>
      <c r="BO85">
        <v>43311.640277777777</v>
      </c>
      <c r="BP85">
        <v>43397.818749999999</v>
      </c>
      <c r="BQ85">
        <v>43262.73333333333</v>
      </c>
      <c r="BS85">
        <v>43262.73333333333</v>
      </c>
      <c r="BT85" t="s">
        <v>86</v>
      </c>
      <c r="BU85" t="s">
        <v>102</v>
      </c>
      <c r="BV85" t="s">
        <v>103</v>
      </c>
      <c r="BW85" t="s">
        <v>104</v>
      </c>
      <c r="BX85" t="s">
        <v>105</v>
      </c>
      <c r="BY85" t="s">
        <v>106</v>
      </c>
      <c r="BZ85">
        <v>1059</v>
      </c>
      <c r="CA85">
        <v>0</v>
      </c>
      <c r="CB85">
        <v>3</v>
      </c>
      <c r="CC85" t="s">
        <v>92</v>
      </c>
      <c r="CD85" t="s">
        <v>130</v>
      </c>
      <c r="CG85" t="s">
        <v>206</v>
      </c>
      <c r="CH85">
        <v>29.58</v>
      </c>
      <c r="CI85">
        <v>15.57</v>
      </c>
      <c r="CM85" t="s">
        <v>132</v>
      </c>
      <c r="CN85" t="s">
        <v>207</v>
      </c>
      <c r="CO85">
        <v>43299.685914351852</v>
      </c>
      <c r="CS85">
        <v>43444.669062499997</v>
      </c>
      <c r="CT85" t="s">
        <v>93</v>
      </c>
      <c r="CU85" t="s">
        <v>134</v>
      </c>
      <c r="CV85" t="s">
        <v>135</v>
      </c>
      <c r="CW85" t="s">
        <v>136</v>
      </c>
      <c r="CX85" t="s">
        <v>155</v>
      </c>
      <c r="CY85" t="s">
        <v>168</v>
      </c>
      <c r="CZ85">
        <v>365</v>
      </c>
      <c r="DA85" t="s">
        <v>862</v>
      </c>
      <c r="DB85">
        <v>2</v>
      </c>
      <c r="DC85" t="s">
        <v>844</v>
      </c>
      <c r="DD85" t="s">
        <v>798</v>
      </c>
      <c r="DG85" t="s">
        <v>845</v>
      </c>
      <c r="DH85">
        <v>53.62</v>
      </c>
      <c r="DI85">
        <v>25.2</v>
      </c>
      <c r="DM85">
        <v>181</v>
      </c>
      <c r="DN85" t="s">
        <v>846</v>
      </c>
      <c r="DO85">
        <v>43410.599849537037</v>
      </c>
      <c r="DS85">
        <v>43434.479178240741</v>
      </c>
      <c r="DT85" t="s">
        <v>764</v>
      </c>
      <c r="DV85" t="s">
        <v>766</v>
      </c>
      <c r="DW85" t="s">
        <v>767</v>
      </c>
      <c r="DX85" t="s">
        <v>768</v>
      </c>
      <c r="DY85" t="s">
        <v>769</v>
      </c>
      <c r="DZ85">
        <v>4786</v>
      </c>
      <c r="EA85" t="s">
        <v>1431</v>
      </c>
      <c r="EB85">
        <v>3</v>
      </c>
      <c r="EC85" t="s">
        <v>92</v>
      </c>
      <c r="ED85" t="s">
        <v>998</v>
      </c>
      <c r="EG85" t="s">
        <v>872</v>
      </c>
      <c r="EH85">
        <v>88.59</v>
      </c>
      <c r="EI85">
        <v>58.33</v>
      </c>
      <c r="EM85" t="s">
        <v>873</v>
      </c>
      <c r="EN85" t="s">
        <v>874</v>
      </c>
      <c r="EO85">
        <v>43291.501388888886</v>
      </c>
      <c r="ES85">
        <v>43426.606249999997</v>
      </c>
      <c r="ET85" t="s">
        <v>93</v>
      </c>
      <c r="EU85" t="s">
        <v>875</v>
      </c>
      <c r="EV85" t="s">
        <v>876</v>
      </c>
      <c r="EW85" t="s">
        <v>877</v>
      </c>
      <c r="EX85" t="s">
        <v>878</v>
      </c>
      <c r="EY85" t="s">
        <v>922</v>
      </c>
      <c r="EZ85">
        <v>1059</v>
      </c>
      <c r="FA85">
        <v>0</v>
      </c>
      <c r="FB85">
        <v>3</v>
      </c>
      <c r="FC85" t="s">
        <v>92</v>
      </c>
      <c r="FD85" t="s">
        <v>130</v>
      </c>
      <c r="FG85" t="s">
        <v>206</v>
      </c>
      <c r="FH85">
        <v>29.58</v>
      </c>
      <c r="FI85">
        <v>15.57</v>
      </c>
      <c r="FM85" t="s">
        <v>132</v>
      </c>
      <c r="FN85" t="s">
        <v>207</v>
      </c>
      <c r="FO85">
        <v>43299.685914351852</v>
      </c>
      <c r="FS85">
        <v>43444.669062499997</v>
      </c>
      <c r="FT85" t="s">
        <v>93</v>
      </c>
      <c r="FU85" t="s">
        <v>134</v>
      </c>
      <c r="FV85" t="s">
        <v>135</v>
      </c>
      <c r="FW85" t="s">
        <v>136</v>
      </c>
      <c r="FX85" t="s">
        <v>155</v>
      </c>
      <c r="FY85" t="s">
        <v>168</v>
      </c>
      <c r="FZ85" t="s">
        <v>156</v>
      </c>
      <c r="GA85" t="s">
        <v>157</v>
      </c>
      <c r="GB85" t="s">
        <v>141</v>
      </c>
      <c r="GC85" t="s">
        <v>171</v>
      </c>
      <c r="GJ85" t="s">
        <v>355</v>
      </c>
      <c r="GK85" t="s">
        <v>356</v>
      </c>
      <c r="GL85" t="s">
        <v>248</v>
      </c>
      <c r="GM85" t="s">
        <v>148</v>
      </c>
      <c r="GN85" t="s">
        <v>212</v>
      </c>
      <c r="GO85" t="s">
        <v>152</v>
      </c>
    </row>
    <row r="86" spans="52:204" x14ac:dyDescent="0.25">
      <c r="AZ86">
        <v>256</v>
      </c>
      <c r="BA86">
        <v>1243</v>
      </c>
      <c r="BB86">
        <v>2</v>
      </c>
      <c r="BC86" t="s">
        <v>107</v>
      </c>
      <c r="BD86" t="s">
        <v>99</v>
      </c>
      <c r="BG86" t="s">
        <v>77</v>
      </c>
      <c r="BH86">
        <v>57.07</v>
      </c>
      <c r="BI86">
        <v>56.61</v>
      </c>
      <c r="BM86" t="s">
        <v>78</v>
      </c>
      <c r="BN86" t="s">
        <v>38</v>
      </c>
      <c r="BO86">
        <v>43311.63958333333</v>
      </c>
      <c r="BP86">
        <v>43382.581944444442</v>
      </c>
      <c r="BQ86">
        <v>43370.506249999999</v>
      </c>
      <c r="BS86">
        <v>43370.506249999999</v>
      </c>
      <c r="BT86" t="s">
        <v>86</v>
      </c>
      <c r="BU86" t="s">
        <v>102</v>
      </c>
      <c r="BV86" t="s">
        <v>103</v>
      </c>
      <c r="BW86" t="s">
        <v>104</v>
      </c>
      <c r="BX86" t="s">
        <v>105</v>
      </c>
      <c r="BY86" t="s">
        <v>106</v>
      </c>
      <c r="BZ86">
        <v>943</v>
      </c>
      <c r="CA86">
        <v>0</v>
      </c>
      <c r="CB86">
        <v>3</v>
      </c>
      <c r="CC86" t="s">
        <v>92</v>
      </c>
      <c r="CD86" t="s">
        <v>130</v>
      </c>
      <c r="CG86" t="s">
        <v>131</v>
      </c>
      <c r="CH86">
        <v>39.020000000000003</v>
      </c>
      <c r="CI86">
        <v>93.75</v>
      </c>
      <c r="CM86" t="s">
        <v>132</v>
      </c>
      <c r="CN86" t="s">
        <v>133</v>
      </c>
      <c r="CO86">
        <v>43299.665891203702</v>
      </c>
      <c r="CS86">
        <v>43444.669039351851</v>
      </c>
      <c r="CT86" t="s">
        <v>93</v>
      </c>
      <c r="CU86" t="s">
        <v>134</v>
      </c>
      <c r="CV86" t="s">
        <v>135</v>
      </c>
      <c r="CW86" t="s">
        <v>136</v>
      </c>
      <c r="CX86" t="s">
        <v>155</v>
      </c>
      <c r="CY86" t="s">
        <v>168</v>
      </c>
      <c r="CZ86">
        <v>367</v>
      </c>
      <c r="DA86" t="s">
        <v>863</v>
      </c>
      <c r="DB86">
        <v>2</v>
      </c>
      <c r="DC86" t="s">
        <v>844</v>
      </c>
      <c r="DD86" t="s">
        <v>798</v>
      </c>
      <c r="DG86" t="s">
        <v>845</v>
      </c>
      <c r="DH86">
        <v>38.89</v>
      </c>
      <c r="DI86">
        <v>24.47</v>
      </c>
      <c r="DM86">
        <v>181</v>
      </c>
      <c r="DN86" t="s">
        <v>846</v>
      </c>
      <c r="DO86">
        <v>43410.599861111114</v>
      </c>
      <c r="DS86">
        <v>43434.479178240741</v>
      </c>
      <c r="DT86" t="s">
        <v>764</v>
      </c>
      <c r="DV86" t="s">
        <v>766</v>
      </c>
      <c r="DW86" t="s">
        <v>767</v>
      </c>
      <c r="DX86" t="s">
        <v>768</v>
      </c>
      <c r="DY86" t="s">
        <v>769</v>
      </c>
      <c r="DZ86">
        <v>4793</v>
      </c>
      <c r="EA86" t="s">
        <v>1437</v>
      </c>
      <c r="EB86">
        <v>3</v>
      </c>
      <c r="EC86" t="s">
        <v>92</v>
      </c>
      <c r="ED86" t="s">
        <v>998</v>
      </c>
      <c r="EG86" t="s">
        <v>872</v>
      </c>
      <c r="EH86">
        <v>96.67</v>
      </c>
      <c r="EI86">
        <v>47.14</v>
      </c>
      <c r="EM86" t="s">
        <v>873</v>
      </c>
      <c r="EN86" t="s">
        <v>874</v>
      </c>
      <c r="EO86">
        <v>43291.501388888886</v>
      </c>
      <c r="ES86">
        <v>43426.607638888891</v>
      </c>
      <c r="ET86" t="s">
        <v>93</v>
      </c>
      <c r="EU86" t="s">
        <v>875</v>
      </c>
      <c r="EV86" t="s">
        <v>876</v>
      </c>
      <c r="EW86" t="s">
        <v>877</v>
      </c>
      <c r="EX86" t="s">
        <v>878</v>
      </c>
      <c r="EY86" t="s">
        <v>922</v>
      </c>
      <c r="EZ86">
        <v>943</v>
      </c>
      <c r="FA86">
        <v>0</v>
      </c>
      <c r="FB86">
        <v>3</v>
      </c>
      <c r="FC86" t="s">
        <v>92</v>
      </c>
      <c r="FD86" t="s">
        <v>130</v>
      </c>
      <c r="FG86" t="s">
        <v>131</v>
      </c>
      <c r="FH86">
        <v>39.020000000000003</v>
      </c>
      <c r="FI86">
        <v>93.75</v>
      </c>
      <c r="FM86" t="s">
        <v>132</v>
      </c>
      <c r="FN86" t="s">
        <v>133</v>
      </c>
      <c r="FO86">
        <v>43299.665891203702</v>
      </c>
      <c r="FS86">
        <v>43444.669039351851</v>
      </c>
      <c r="FT86" t="s">
        <v>93</v>
      </c>
      <c r="FU86" t="s">
        <v>134</v>
      </c>
      <c r="FV86" t="s">
        <v>135</v>
      </c>
      <c r="FW86" t="s">
        <v>136</v>
      </c>
      <c r="FX86" t="s">
        <v>155</v>
      </c>
      <c r="FY86" t="s">
        <v>168</v>
      </c>
      <c r="FZ86" t="s">
        <v>156</v>
      </c>
      <c r="GA86" t="s">
        <v>157</v>
      </c>
      <c r="GB86" t="s">
        <v>141</v>
      </c>
      <c r="GC86" t="s">
        <v>142</v>
      </c>
      <c r="GJ86" t="s">
        <v>357</v>
      </c>
      <c r="GK86" t="s">
        <v>248</v>
      </c>
      <c r="GL86" t="s">
        <v>148</v>
      </c>
      <c r="GM86" t="s">
        <v>149</v>
      </c>
      <c r="GN86" t="s">
        <v>152</v>
      </c>
    </row>
    <row r="87" spans="52:204" x14ac:dyDescent="0.25">
      <c r="AZ87">
        <v>286</v>
      </c>
      <c r="BA87">
        <v>877</v>
      </c>
      <c r="BB87">
        <v>2</v>
      </c>
      <c r="BC87" t="s">
        <v>107</v>
      </c>
      <c r="BD87" t="s">
        <v>99</v>
      </c>
      <c r="BG87" t="s">
        <v>77</v>
      </c>
      <c r="BH87">
        <v>69.27</v>
      </c>
      <c r="BI87">
        <v>63.27</v>
      </c>
      <c r="BM87" t="s">
        <v>78</v>
      </c>
      <c r="BN87" t="s">
        <v>38</v>
      </c>
      <c r="BO87">
        <v>43311.63958333333</v>
      </c>
      <c r="BP87">
        <v>43168.481944444444</v>
      </c>
      <c r="BQ87">
        <v>43290.473611111112</v>
      </c>
      <c r="BS87">
        <v>43290.473611111112</v>
      </c>
      <c r="BT87" t="s">
        <v>86</v>
      </c>
      <c r="BU87" t="s">
        <v>102</v>
      </c>
      <c r="BV87" t="s">
        <v>103</v>
      </c>
      <c r="BW87" t="s">
        <v>104</v>
      </c>
      <c r="BX87" t="s">
        <v>105</v>
      </c>
      <c r="BY87" t="s">
        <v>106</v>
      </c>
      <c r="BZ87">
        <v>1072</v>
      </c>
      <c r="CA87">
        <v>0</v>
      </c>
      <c r="CB87">
        <v>3</v>
      </c>
      <c r="CC87" t="s">
        <v>92</v>
      </c>
      <c r="CD87" t="s">
        <v>130</v>
      </c>
      <c r="CG87" t="s">
        <v>206</v>
      </c>
      <c r="CH87">
        <v>34.57</v>
      </c>
      <c r="CI87">
        <v>25.92</v>
      </c>
      <c r="CM87" t="s">
        <v>132</v>
      </c>
      <c r="CN87" t="s">
        <v>207</v>
      </c>
      <c r="CO87">
        <v>43299.685995370368</v>
      </c>
      <c r="CS87">
        <v>43444.669074074074</v>
      </c>
      <c r="CT87" t="s">
        <v>93</v>
      </c>
      <c r="CU87" t="s">
        <v>134</v>
      </c>
      <c r="CV87" t="s">
        <v>135</v>
      </c>
      <c r="CW87" t="s">
        <v>136</v>
      </c>
      <c r="CX87" t="s">
        <v>155</v>
      </c>
      <c r="CY87" t="s">
        <v>168</v>
      </c>
      <c r="CZ87">
        <v>359</v>
      </c>
      <c r="DA87" t="s">
        <v>864</v>
      </c>
      <c r="DB87">
        <v>2</v>
      </c>
      <c r="DC87" t="s">
        <v>844</v>
      </c>
      <c r="DD87" t="s">
        <v>798</v>
      </c>
      <c r="DG87" t="s">
        <v>845</v>
      </c>
      <c r="DH87">
        <v>42.8</v>
      </c>
      <c r="DI87">
        <v>28.8</v>
      </c>
      <c r="DM87">
        <v>181</v>
      </c>
      <c r="DN87" t="s">
        <v>846</v>
      </c>
      <c r="DO87">
        <v>43410.599814814814</v>
      </c>
      <c r="DS87">
        <v>43434.479178240741</v>
      </c>
      <c r="DT87" t="s">
        <v>764</v>
      </c>
      <c r="DV87" t="s">
        <v>766</v>
      </c>
      <c r="DW87" t="s">
        <v>767</v>
      </c>
      <c r="DX87" t="s">
        <v>768</v>
      </c>
      <c r="DY87" t="s">
        <v>769</v>
      </c>
      <c r="DZ87">
        <v>4811</v>
      </c>
      <c r="EA87" t="s">
        <v>1443</v>
      </c>
      <c r="EB87">
        <v>3</v>
      </c>
      <c r="EC87" t="s">
        <v>92</v>
      </c>
      <c r="ED87" t="s">
        <v>998</v>
      </c>
      <c r="EG87" t="s">
        <v>872</v>
      </c>
      <c r="EH87">
        <v>40.799999999999997</v>
      </c>
      <c r="EI87">
        <v>53.21</v>
      </c>
      <c r="EM87" t="s">
        <v>873</v>
      </c>
      <c r="EN87" t="s">
        <v>874</v>
      </c>
      <c r="EO87">
        <v>43291.501388888886</v>
      </c>
      <c r="ES87">
        <v>43410.703472222223</v>
      </c>
      <c r="ET87" t="s">
        <v>93</v>
      </c>
      <c r="EU87" t="s">
        <v>875</v>
      </c>
      <c r="EV87" t="s">
        <v>876</v>
      </c>
      <c r="EW87" t="s">
        <v>877</v>
      </c>
      <c r="EX87" t="s">
        <v>878</v>
      </c>
      <c r="EY87" t="s">
        <v>879</v>
      </c>
      <c r="EZ87">
        <v>1072</v>
      </c>
      <c r="FA87">
        <v>0</v>
      </c>
      <c r="FB87">
        <v>3</v>
      </c>
      <c r="FC87" t="s">
        <v>92</v>
      </c>
      <c r="FD87" t="s">
        <v>130</v>
      </c>
      <c r="FG87" t="s">
        <v>206</v>
      </c>
      <c r="FH87">
        <v>34.57</v>
      </c>
      <c r="FI87">
        <v>25.92</v>
      </c>
      <c r="FM87" t="s">
        <v>132</v>
      </c>
      <c r="FN87" t="s">
        <v>207</v>
      </c>
      <c r="FO87">
        <v>43299.685995370368</v>
      </c>
      <c r="FS87">
        <v>43444.669074074074</v>
      </c>
      <c r="FT87" t="s">
        <v>93</v>
      </c>
      <c r="FU87" t="s">
        <v>134</v>
      </c>
      <c r="FV87" t="s">
        <v>135</v>
      </c>
      <c r="FW87" t="s">
        <v>136</v>
      </c>
      <c r="FX87" t="s">
        <v>155</v>
      </c>
      <c r="FY87" t="s">
        <v>168</v>
      </c>
      <c r="FZ87" t="s">
        <v>156</v>
      </c>
      <c r="GA87" t="s">
        <v>157</v>
      </c>
      <c r="GB87" t="s">
        <v>141</v>
      </c>
      <c r="GC87" t="s">
        <v>142</v>
      </c>
      <c r="GJ87" t="s">
        <v>358</v>
      </c>
      <c r="GK87" t="s">
        <v>250</v>
      </c>
      <c r="GL87" t="s">
        <v>148</v>
      </c>
      <c r="GM87" t="s">
        <v>212</v>
      </c>
      <c r="GN87" t="s">
        <v>152</v>
      </c>
    </row>
    <row r="88" spans="52:204" x14ac:dyDescent="0.25">
      <c r="AZ88">
        <v>384</v>
      </c>
      <c r="BA88">
        <v>0</v>
      </c>
      <c r="BB88">
        <v>2</v>
      </c>
      <c r="BC88" t="s">
        <v>107</v>
      </c>
      <c r="BD88" t="s">
        <v>99</v>
      </c>
      <c r="BG88" t="s">
        <v>77</v>
      </c>
      <c r="BH88">
        <v>84.19</v>
      </c>
      <c r="BI88">
        <v>75.92</v>
      </c>
      <c r="BM88" t="s">
        <v>78</v>
      </c>
      <c r="BN88" t="s">
        <v>38</v>
      </c>
      <c r="BO88">
        <v>43311.640277777777</v>
      </c>
      <c r="BP88">
        <v>43382.734722222223</v>
      </c>
      <c r="BQ88">
        <v>43370.362500000003</v>
      </c>
      <c r="BS88">
        <v>43370.362500000003</v>
      </c>
      <c r="BT88" t="s">
        <v>86</v>
      </c>
      <c r="BU88" t="s">
        <v>102</v>
      </c>
      <c r="BV88" t="s">
        <v>103</v>
      </c>
      <c r="BW88" t="s">
        <v>104</v>
      </c>
      <c r="BX88" t="s">
        <v>105</v>
      </c>
      <c r="BY88" t="s">
        <v>106</v>
      </c>
      <c r="BZ88">
        <v>983</v>
      </c>
      <c r="CA88">
        <v>0</v>
      </c>
      <c r="CB88">
        <v>3</v>
      </c>
      <c r="CC88" t="s">
        <v>92</v>
      </c>
      <c r="CD88" t="s">
        <v>130</v>
      </c>
      <c r="CG88" t="s">
        <v>131</v>
      </c>
      <c r="CH88">
        <v>38.31</v>
      </c>
      <c r="CI88">
        <v>95.07</v>
      </c>
      <c r="CM88" t="s">
        <v>132</v>
      </c>
      <c r="CN88" t="s">
        <v>133</v>
      </c>
      <c r="CO88">
        <v>43299.666122685187</v>
      </c>
      <c r="CS88">
        <v>43444.669050925928</v>
      </c>
      <c r="CT88" t="s">
        <v>93</v>
      </c>
      <c r="CU88" t="s">
        <v>134</v>
      </c>
      <c r="CV88" t="s">
        <v>135</v>
      </c>
      <c r="CW88" t="s">
        <v>136</v>
      </c>
      <c r="CX88" t="s">
        <v>155</v>
      </c>
      <c r="CY88" t="s">
        <v>168</v>
      </c>
      <c r="CZ88">
        <v>362</v>
      </c>
      <c r="DA88" t="s">
        <v>865</v>
      </c>
      <c r="DB88">
        <v>2</v>
      </c>
      <c r="DC88" t="s">
        <v>844</v>
      </c>
      <c r="DD88" t="s">
        <v>798</v>
      </c>
      <c r="DG88" t="s">
        <v>845</v>
      </c>
      <c r="DH88">
        <v>46.26</v>
      </c>
      <c r="DI88">
        <v>19.239999999999998</v>
      </c>
      <c r="DM88">
        <v>181</v>
      </c>
      <c r="DN88" t="s">
        <v>846</v>
      </c>
      <c r="DO88">
        <v>43410.599826388891</v>
      </c>
      <c r="DS88">
        <v>43434.479178240741</v>
      </c>
      <c r="DT88" t="s">
        <v>764</v>
      </c>
      <c r="DV88" t="s">
        <v>766</v>
      </c>
      <c r="DW88" t="s">
        <v>767</v>
      </c>
      <c r="DX88" t="s">
        <v>768</v>
      </c>
      <c r="DY88" t="s">
        <v>769</v>
      </c>
      <c r="DZ88">
        <v>4993</v>
      </c>
      <c r="EA88" t="s">
        <v>1449</v>
      </c>
      <c r="EB88">
        <v>3</v>
      </c>
      <c r="EC88" t="s">
        <v>92</v>
      </c>
      <c r="ED88" t="s">
        <v>998</v>
      </c>
      <c r="EG88" t="s">
        <v>897</v>
      </c>
      <c r="EH88">
        <v>2.23</v>
      </c>
      <c r="EI88">
        <v>64.459999999999994</v>
      </c>
      <c r="EM88" t="s">
        <v>873</v>
      </c>
      <c r="EN88" t="s">
        <v>898</v>
      </c>
      <c r="EO88">
        <v>43315.366666666669</v>
      </c>
      <c r="ES88">
        <v>43426.703472222223</v>
      </c>
      <c r="ET88" t="s">
        <v>93</v>
      </c>
      <c r="EU88" t="s">
        <v>899</v>
      </c>
      <c r="EV88" t="s">
        <v>900</v>
      </c>
      <c r="EW88" t="s">
        <v>901</v>
      </c>
      <c r="EX88" t="s">
        <v>902</v>
      </c>
      <c r="EY88" t="s">
        <v>903</v>
      </c>
      <c r="EZ88">
        <v>983</v>
      </c>
      <c r="FA88">
        <v>0</v>
      </c>
      <c r="FB88">
        <v>3</v>
      </c>
      <c r="FC88" t="s">
        <v>92</v>
      </c>
      <c r="FD88" t="s">
        <v>130</v>
      </c>
      <c r="FG88" t="s">
        <v>131</v>
      </c>
      <c r="FH88">
        <v>38.31</v>
      </c>
      <c r="FI88">
        <v>95.07</v>
      </c>
      <c r="FM88" t="s">
        <v>132</v>
      </c>
      <c r="FN88" t="s">
        <v>133</v>
      </c>
      <c r="FO88">
        <v>43299.666122685187</v>
      </c>
      <c r="FS88">
        <v>43444.669050925928</v>
      </c>
      <c r="FT88" t="s">
        <v>93</v>
      </c>
      <c r="FU88" t="s">
        <v>134</v>
      </c>
      <c r="FV88" t="s">
        <v>135</v>
      </c>
      <c r="FW88" t="s">
        <v>136</v>
      </c>
      <c r="FX88" t="s">
        <v>155</v>
      </c>
      <c r="FY88" t="s">
        <v>168</v>
      </c>
      <c r="FZ88" t="s">
        <v>156</v>
      </c>
      <c r="GA88" t="s">
        <v>157</v>
      </c>
      <c r="GB88" t="s">
        <v>141</v>
      </c>
      <c r="GC88" t="s">
        <v>142</v>
      </c>
      <c r="GJ88" t="s">
        <v>359</v>
      </c>
      <c r="GK88" t="s">
        <v>248</v>
      </c>
      <c r="GL88" t="s">
        <v>148</v>
      </c>
      <c r="GM88" t="s">
        <v>149</v>
      </c>
      <c r="GN88" t="s">
        <v>152</v>
      </c>
    </row>
    <row r="89" spans="52:204" x14ac:dyDescent="0.25">
      <c r="AZ89">
        <v>313</v>
      </c>
      <c r="BA89">
        <v>686</v>
      </c>
      <c r="BB89">
        <v>3</v>
      </c>
      <c r="BC89" t="s">
        <v>107</v>
      </c>
      <c r="BD89" t="s">
        <v>99</v>
      </c>
      <c r="BG89" t="s">
        <v>77</v>
      </c>
      <c r="BH89">
        <v>28.74</v>
      </c>
      <c r="BI89">
        <v>77.790000000000006</v>
      </c>
      <c r="BM89" t="s">
        <v>78</v>
      </c>
      <c r="BN89" t="s">
        <v>38</v>
      </c>
      <c r="BO89">
        <v>43311.63958333333</v>
      </c>
      <c r="BP89">
        <v>43353.70208333333</v>
      </c>
      <c r="BQ89">
        <v>43262.73333333333</v>
      </c>
      <c r="BS89">
        <v>43262.73333333333</v>
      </c>
      <c r="BT89" t="s">
        <v>86</v>
      </c>
      <c r="BU89" t="s">
        <v>102</v>
      </c>
      <c r="BV89" t="s">
        <v>103</v>
      </c>
      <c r="BW89" t="s">
        <v>104</v>
      </c>
      <c r="BX89" t="s">
        <v>105</v>
      </c>
      <c r="BY89" t="s">
        <v>106</v>
      </c>
      <c r="BZ89">
        <v>1055</v>
      </c>
      <c r="CA89">
        <v>0</v>
      </c>
      <c r="CB89">
        <v>3</v>
      </c>
      <c r="CC89" t="s">
        <v>92</v>
      </c>
      <c r="CD89" t="s">
        <v>130</v>
      </c>
      <c r="CG89" t="s">
        <v>206</v>
      </c>
      <c r="CH89">
        <v>34.15</v>
      </c>
      <c r="CI89">
        <v>23.99</v>
      </c>
      <c r="CM89" t="s">
        <v>132</v>
      </c>
      <c r="CN89" t="s">
        <v>207</v>
      </c>
      <c r="CO89">
        <v>43299.685879629629</v>
      </c>
      <c r="CS89">
        <v>43444.669062499997</v>
      </c>
      <c r="CT89" t="s">
        <v>93</v>
      </c>
      <c r="CU89" t="s">
        <v>134</v>
      </c>
      <c r="CV89" t="s">
        <v>135</v>
      </c>
      <c r="CW89" t="s">
        <v>136</v>
      </c>
      <c r="CX89" t="s">
        <v>155</v>
      </c>
      <c r="CY89" t="s">
        <v>168</v>
      </c>
      <c r="CZ89">
        <v>353</v>
      </c>
      <c r="DA89" t="s">
        <v>866</v>
      </c>
      <c r="DB89">
        <v>2</v>
      </c>
      <c r="DC89" t="s">
        <v>844</v>
      </c>
      <c r="DD89" t="s">
        <v>798</v>
      </c>
      <c r="DG89" t="s">
        <v>845</v>
      </c>
      <c r="DH89">
        <v>36.979999999999997</v>
      </c>
      <c r="DI89">
        <v>38.67</v>
      </c>
      <c r="DM89">
        <v>181</v>
      </c>
      <c r="DN89" t="s">
        <v>846</v>
      </c>
      <c r="DO89">
        <v>43410.599780092591</v>
      </c>
      <c r="DS89">
        <v>43434.479178240741</v>
      </c>
      <c r="DT89" t="s">
        <v>764</v>
      </c>
      <c r="DV89" t="s">
        <v>766</v>
      </c>
      <c r="DW89" t="s">
        <v>767</v>
      </c>
      <c r="DX89" t="s">
        <v>768</v>
      </c>
      <c r="DY89" t="s">
        <v>769</v>
      </c>
      <c r="DZ89">
        <v>4795</v>
      </c>
      <c r="EA89" t="s">
        <v>1456</v>
      </c>
      <c r="EB89">
        <v>3</v>
      </c>
      <c r="EC89" t="s">
        <v>92</v>
      </c>
      <c r="ED89" t="s">
        <v>998</v>
      </c>
      <c r="EG89" t="s">
        <v>872</v>
      </c>
      <c r="EH89">
        <v>25.39</v>
      </c>
      <c r="EI89">
        <v>29.17</v>
      </c>
      <c r="EM89" t="s">
        <v>873</v>
      </c>
      <c r="EN89" t="s">
        <v>874</v>
      </c>
      <c r="EO89">
        <v>43291.501388888886</v>
      </c>
      <c r="ES89">
        <v>43410.691666666666</v>
      </c>
      <c r="ET89" t="s">
        <v>93</v>
      </c>
      <c r="EU89" t="s">
        <v>875</v>
      </c>
      <c r="EV89" t="s">
        <v>876</v>
      </c>
      <c r="EW89" t="s">
        <v>877</v>
      </c>
      <c r="EX89" t="s">
        <v>878</v>
      </c>
      <c r="EY89" t="s">
        <v>1457</v>
      </c>
      <c r="EZ89">
        <v>1055</v>
      </c>
      <c r="FA89">
        <v>0</v>
      </c>
      <c r="FB89">
        <v>3</v>
      </c>
      <c r="FC89" t="s">
        <v>92</v>
      </c>
      <c r="FD89" t="s">
        <v>130</v>
      </c>
      <c r="FG89" t="s">
        <v>206</v>
      </c>
      <c r="FH89">
        <v>34.15</v>
      </c>
      <c r="FI89">
        <v>23.99</v>
      </c>
      <c r="FM89" t="s">
        <v>132</v>
      </c>
      <c r="FN89" t="s">
        <v>207</v>
      </c>
      <c r="FO89">
        <v>43299.685879629629</v>
      </c>
      <c r="FS89">
        <v>43444.669062499997</v>
      </c>
      <c r="FT89" t="s">
        <v>93</v>
      </c>
      <c r="FU89" t="s">
        <v>134</v>
      </c>
      <c r="FV89" t="s">
        <v>135</v>
      </c>
      <c r="FW89" t="s">
        <v>136</v>
      </c>
      <c r="FX89" t="s">
        <v>155</v>
      </c>
      <c r="FY89" t="s">
        <v>168</v>
      </c>
      <c r="FZ89" t="s">
        <v>156</v>
      </c>
      <c r="GA89" t="s">
        <v>157</v>
      </c>
      <c r="GB89" t="s">
        <v>141</v>
      </c>
      <c r="GC89" t="s">
        <v>142</v>
      </c>
      <c r="GJ89" t="s">
        <v>360</v>
      </c>
      <c r="GK89" t="s">
        <v>250</v>
      </c>
      <c r="GL89" t="s">
        <v>148</v>
      </c>
      <c r="GM89" t="s">
        <v>212</v>
      </c>
      <c r="GN89" t="s">
        <v>152</v>
      </c>
    </row>
    <row r="90" spans="52:204" x14ac:dyDescent="0.25">
      <c r="AZ90">
        <v>296</v>
      </c>
      <c r="BA90">
        <v>865</v>
      </c>
      <c r="BB90">
        <v>2</v>
      </c>
      <c r="BC90" t="s">
        <v>107</v>
      </c>
      <c r="BD90" t="s">
        <v>99</v>
      </c>
      <c r="BG90" t="s">
        <v>77</v>
      </c>
      <c r="BH90">
        <v>47.08</v>
      </c>
      <c r="BI90">
        <v>70.010000000000005</v>
      </c>
      <c r="BM90" t="s">
        <v>78</v>
      </c>
      <c r="BN90" t="s">
        <v>38</v>
      </c>
      <c r="BO90">
        <v>43311.63958333333</v>
      </c>
      <c r="BP90">
        <v>43382.741666666669</v>
      </c>
      <c r="BQ90">
        <v>43368.456250000003</v>
      </c>
      <c r="BS90">
        <v>43368.456250000003</v>
      </c>
      <c r="BT90" t="s">
        <v>86</v>
      </c>
      <c r="BU90" t="s">
        <v>102</v>
      </c>
      <c r="BV90" t="s">
        <v>103</v>
      </c>
      <c r="BW90" t="s">
        <v>104</v>
      </c>
      <c r="BX90" t="s">
        <v>105</v>
      </c>
      <c r="BY90" t="s">
        <v>106</v>
      </c>
      <c r="BZ90">
        <v>1044</v>
      </c>
      <c r="CA90">
        <v>0</v>
      </c>
      <c r="CB90">
        <v>3</v>
      </c>
      <c r="CC90" t="s">
        <v>92</v>
      </c>
      <c r="CD90" t="s">
        <v>130</v>
      </c>
      <c r="CG90" t="s">
        <v>206</v>
      </c>
      <c r="CH90">
        <v>28.12</v>
      </c>
      <c r="CI90">
        <v>12.15</v>
      </c>
      <c r="CM90" t="s">
        <v>132</v>
      </c>
      <c r="CN90" t="s">
        <v>207</v>
      </c>
      <c r="CO90">
        <v>43299.685810185183</v>
      </c>
      <c r="CS90">
        <v>43444.669050925928</v>
      </c>
      <c r="CT90" t="s">
        <v>93</v>
      </c>
      <c r="CU90" t="s">
        <v>134</v>
      </c>
      <c r="CV90" t="s">
        <v>135</v>
      </c>
      <c r="CW90" t="s">
        <v>136</v>
      </c>
      <c r="CX90" t="s">
        <v>155</v>
      </c>
      <c r="CY90" t="s">
        <v>168</v>
      </c>
      <c r="CZ90">
        <v>349</v>
      </c>
      <c r="DA90" t="s">
        <v>867</v>
      </c>
      <c r="DB90">
        <v>3</v>
      </c>
      <c r="DC90" t="s">
        <v>120</v>
      </c>
      <c r="DD90" t="s">
        <v>130</v>
      </c>
      <c r="DG90" t="s">
        <v>762</v>
      </c>
      <c r="DH90">
        <v>22.31</v>
      </c>
      <c r="DI90">
        <v>82.11</v>
      </c>
      <c r="DM90">
        <v>181</v>
      </c>
      <c r="DN90" t="s">
        <v>763</v>
      </c>
      <c r="DO90">
        <v>43410.591412037036</v>
      </c>
      <c r="DS90">
        <v>43425.39298611111</v>
      </c>
      <c r="DT90" t="s">
        <v>121</v>
      </c>
      <c r="DU90" t="s">
        <v>765</v>
      </c>
      <c r="DV90" t="s">
        <v>868</v>
      </c>
      <c r="DW90" t="s">
        <v>770</v>
      </c>
      <c r="DX90" t="s">
        <v>771</v>
      </c>
      <c r="DY90" t="s">
        <v>869</v>
      </c>
      <c r="DZ90">
        <v>4799</v>
      </c>
      <c r="EA90" t="s">
        <v>1462</v>
      </c>
      <c r="EB90">
        <v>3</v>
      </c>
      <c r="EC90" t="s">
        <v>92</v>
      </c>
      <c r="ED90" t="s">
        <v>998</v>
      </c>
      <c r="EG90" t="s">
        <v>872</v>
      </c>
      <c r="EH90">
        <v>29.85</v>
      </c>
      <c r="EI90">
        <v>35.06</v>
      </c>
      <c r="EM90" t="s">
        <v>873</v>
      </c>
      <c r="EN90" t="s">
        <v>874</v>
      </c>
      <c r="EO90">
        <v>43291.501388888886</v>
      </c>
      <c r="ES90">
        <v>43410.701388888891</v>
      </c>
      <c r="ET90" t="s">
        <v>93</v>
      </c>
      <c r="EU90" t="s">
        <v>875</v>
      </c>
      <c r="EV90" t="s">
        <v>876</v>
      </c>
      <c r="EW90" t="s">
        <v>877</v>
      </c>
      <c r="EX90" t="s">
        <v>878</v>
      </c>
      <c r="EY90" t="s">
        <v>879</v>
      </c>
      <c r="EZ90">
        <v>1044</v>
      </c>
      <c r="FA90">
        <v>0</v>
      </c>
      <c r="FB90">
        <v>3</v>
      </c>
      <c r="FC90" t="s">
        <v>92</v>
      </c>
      <c r="FD90" t="s">
        <v>130</v>
      </c>
      <c r="FG90" t="s">
        <v>206</v>
      </c>
      <c r="FH90">
        <v>28.12</v>
      </c>
      <c r="FI90">
        <v>12.15</v>
      </c>
      <c r="FM90" t="s">
        <v>132</v>
      </c>
      <c r="FN90" t="s">
        <v>207</v>
      </c>
      <c r="FO90">
        <v>43299.685810185183</v>
      </c>
      <c r="FS90">
        <v>43444.669050925928</v>
      </c>
      <c r="FT90" t="s">
        <v>93</v>
      </c>
      <c r="FU90" t="s">
        <v>134</v>
      </c>
      <c r="FV90" t="s">
        <v>135</v>
      </c>
      <c r="FW90" t="s">
        <v>136</v>
      </c>
      <c r="FX90" t="s">
        <v>155</v>
      </c>
      <c r="FY90" t="s">
        <v>168</v>
      </c>
      <c r="FZ90" t="s">
        <v>156</v>
      </c>
      <c r="GA90" t="s">
        <v>157</v>
      </c>
      <c r="GB90" t="s">
        <v>141</v>
      </c>
      <c r="GC90" t="s">
        <v>142</v>
      </c>
      <c r="GJ90" t="s">
        <v>361</v>
      </c>
      <c r="GK90" t="s">
        <v>250</v>
      </c>
      <c r="GL90" t="s">
        <v>148</v>
      </c>
      <c r="GM90" t="s">
        <v>212</v>
      </c>
      <c r="GN90" t="s">
        <v>152</v>
      </c>
    </row>
    <row r="91" spans="52:204" x14ac:dyDescent="0.25">
      <c r="AZ91">
        <v>379</v>
      </c>
      <c r="BA91">
        <v>0</v>
      </c>
      <c r="BB91">
        <v>1</v>
      </c>
      <c r="BC91" t="s">
        <v>107</v>
      </c>
      <c r="BD91" t="s">
        <v>99</v>
      </c>
      <c r="BG91" t="s">
        <v>77</v>
      </c>
      <c r="BH91">
        <v>79.680000000000007</v>
      </c>
      <c r="BI91">
        <v>74.08</v>
      </c>
      <c r="BM91" t="s">
        <v>78</v>
      </c>
      <c r="BN91" t="s">
        <v>38</v>
      </c>
      <c r="BO91">
        <v>43311.640277777777</v>
      </c>
      <c r="BP91">
        <v>43370.36041666667</v>
      </c>
      <c r="BQ91">
        <v>43370.36041666667</v>
      </c>
      <c r="BS91">
        <v>43370.36041666667</v>
      </c>
      <c r="BT91" t="s">
        <v>86</v>
      </c>
      <c r="BU91" t="s">
        <v>102</v>
      </c>
      <c r="BV91" t="s">
        <v>103</v>
      </c>
      <c r="BW91" t="s">
        <v>104</v>
      </c>
      <c r="BX91" t="s">
        <v>105</v>
      </c>
      <c r="BY91" t="s">
        <v>106</v>
      </c>
      <c r="BZ91">
        <v>999</v>
      </c>
      <c r="CA91">
        <v>0</v>
      </c>
      <c r="CB91">
        <v>3</v>
      </c>
      <c r="CC91" t="s">
        <v>92</v>
      </c>
      <c r="CD91" t="s">
        <v>130</v>
      </c>
      <c r="CG91" t="s">
        <v>188</v>
      </c>
      <c r="CH91">
        <v>25.79</v>
      </c>
      <c r="CI91">
        <v>78.17</v>
      </c>
      <c r="CM91" t="s">
        <v>132</v>
      </c>
      <c r="CN91" t="s">
        <v>189</v>
      </c>
      <c r="CO91">
        <v>43299.681064814817</v>
      </c>
      <c r="CS91">
        <v>43486.460127314815</v>
      </c>
      <c r="CT91" t="s">
        <v>93</v>
      </c>
      <c r="CU91" t="s">
        <v>134</v>
      </c>
      <c r="CV91" t="s">
        <v>135</v>
      </c>
      <c r="CW91" t="s">
        <v>136</v>
      </c>
      <c r="CX91" t="s">
        <v>155</v>
      </c>
      <c r="CY91" t="s">
        <v>138</v>
      </c>
      <c r="DZ91">
        <v>4994</v>
      </c>
      <c r="EA91" t="s">
        <v>1468</v>
      </c>
      <c r="EB91">
        <v>3</v>
      </c>
      <c r="EC91" t="s">
        <v>92</v>
      </c>
      <c r="ED91" t="s">
        <v>998</v>
      </c>
      <c r="EG91" t="s">
        <v>897</v>
      </c>
      <c r="EH91">
        <v>3.03</v>
      </c>
      <c r="EI91">
        <v>63.04</v>
      </c>
      <c r="EM91" t="s">
        <v>873</v>
      </c>
      <c r="EN91" t="s">
        <v>898</v>
      </c>
      <c r="EO91">
        <v>43315.366666666669</v>
      </c>
      <c r="ES91">
        <v>43426.703472222223</v>
      </c>
      <c r="ET91" t="s">
        <v>93</v>
      </c>
      <c r="EU91" t="s">
        <v>899</v>
      </c>
      <c r="EV91" t="s">
        <v>900</v>
      </c>
      <c r="EW91" t="s">
        <v>901</v>
      </c>
      <c r="EX91" t="s">
        <v>902</v>
      </c>
      <c r="EY91" t="s">
        <v>903</v>
      </c>
      <c r="EZ91">
        <v>999</v>
      </c>
      <c r="FA91">
        <v>0</v>
      </c>
      <c r="FB91">
        <v>3</v>
      </c>
      <c r="FC91" t="s">
        <v>92</v>
      </c>
      <c r="FD91" t="s">
        <v>130</v>
      </c>
      <c r="FG91" t="s">
        <v>188</v>
      </c>
      <c r="FH91">
        <v>25.79</v>
      </c>
      <c r="FI91">
        <v>78.17</v>
      </c>
      <c r="FM91" t="s">
        <v>132</v>
      </c>
      <c r="FN91" t="s">
        <v>189</v>
      </c>
      <c r="FO91">
        <v>43299.681064814817</v>
      </c>
      <c r="FS91">
        <v>43486.460127314815</v>
      </c>
      <c r="FT91" t="s">
        <v>93</v>
      </c>
      <c r="FU91" t="s">
        <v>134</v>
      </c>
      <c r="FV91" t="s">
        <v>135</v>
      </c>
      <c r="FW91" t="s">
        <v>136</v>
      </c>
      <c r="FX91" t="s">
        <v>155</v>
      </c>
      <c r="FY91" t="s">
        <v>138</v>
      </c>
      <c r="FZ91" t="s">
        <v>156</v>
      </c>
      <c r="GA91" t="s">
        <v>157</v>
      </c>
      <c r="GB91" t="s">
        <v>141</v>
      </c>
      <c r="GC91" t="s">
        <v>142</v>
      </c>
      <c r="GJ91" t="s">
        <v>362</v>
      </c>
      <c r="GK91" t="s">
        <v>159</v>
      </c>
      <c r="GL91" t="s">
        <v>160</v>
      </c>
      <c r="GM91" t="s">
        <v>148</v>
      </c>
      <c r="GN91" t="s">
        <v>201</v>
      </c>
      <c r="GO91" t="s">
        <v>150</v>
      </c>
      <c r="GP91" t="s">
        <v>151</v>
      </c>
      <c r="GQ91" t="s">
        <v>152</v>
      </c>
      <c r="GR91" t="s">
        <v>363</v>
      </c>
      <c r="GS91" t="s">
        <v>364</v>
      </c>
      <c r="GT91" t="s">
        <v>365</v>
      </c>
      <c r="GU91" t="s">
        <v>366</v>
      </c>
      <c r="GV91" t="s">
        <v>250</v>
      </c>
    </row>
    <row r="92" spans="52:204" x14ac:dyDescent="0.25">
      <c r="AZ92">
        <v>366</v>
      </c>
      <c r="BA92">
        <v>56</v>
      </c>
      <c r="BB92">
        <v>2</v>
      </c>
      <c r="BC92" t="s">
        <v>107</v>
      </c>
      <c r="BD92" t="s">
        <v>99</v>
      </c>
      <c r="BG92" t="s">
        <v>77</v>
      </c>
      <c r="BH92">
        <v>80.819999999999993</v>
      </c>
      <c r="BI92">
        <v>78.62</v>
      </c>
      <c r="BM92" t="s">
        <v>78</v>
      </c>
      <c r="BN92" t="s">
        <v>38</v>
      </c>
      <c r="BO92">
        <v>43311.640277777777</v>
      </c>
      <c r="BP92">
        <v>43382.734722222223</v>
      </c>
      <c r="BQ92">
        <v>43370.367361111108</v>
      </c>
      <c r="BS92">
        <v>43370.367361111108</v>
      </c>
      <c r="BT92" t="s">
        <v>86</v>
      </c>
      <c r="BU92" t="s">
        <v>102</v>
      </c>
      <c r="BV92" t="s">
        <v>103</v>
      </c>
      <c r="BW92" t="s">
        <v>104</v>
      </c>
      <c r="BX92" t="s">
        <v>105</v>
      </c>
      <c r="BY92" t="s">
        <v>106</v>
      </c>
      <c r="BZ92">
        <v>1022</v>
      </c>
      <c r="CA92">
        <v>0</v>
      </c>
      <c r="CB92">
        <v>3</v>
      </c>
      <c r="CC92" t="s">
        <v>92</v>
      </c>
      <c r="CD92" t="s">
        <v>130</v>
      </c>
      <c r="CG92" t="s">
        <v>188</v>
      </c>
      <c r="CH92">
        <v>25.62</v>
      </c>
      <c r="CI92">
        <v>77.69</v>
      </c>
      <c r="CM92" t="s">
        <v>132</v>
      </c>
      <c r="CN92" t="s">
        <v>189</v>
      </c>
      <c r="CO92">
        <v>43299.681296296294</v>
      </c>
      <c r="CS92">
        <v>43486.426435185182</v>
      </c>
      <c r="CT92" t="s">
        <v>93</v>
      </c>
      <c r="CU92" t="s">
        <v>134</v>
      </c>
      <c r="CV92" t="s">
        <v>135</v>
      </c>
      <c r="CW92" t="s">
        <v>136</v>
      </c>
      <c r="CX92" t="s">
        <v>155</v>
      </c>
      <c r="CY92" t="s">
        <v>138</v>
      </c>
      <c r="DZ92">
        <v>4760</v>
      </c>
      <c r="EA92" t="s">
        <v>1475</v>
      </c>
      <c r="EB92">
        <v>3</v>
      </c>
      <c r="EC92" t="s">
        <v>92</v>
      </c>
      <c r="ED92" t="s">
        <v>998</v>
      </c>
      <c r="EG92" t="s">
        <v>872</v>
      </c>
      <c r="EH92">
        <v>51.41</v>
      </c>
      <c r="EI92">
        <v>73.87</v>
      </c>
      <c r="EM92" t="s">
        <v>873</v>
      </c>
      <c r="EN92" t="s">
        <v>874</v>
      </c>
      <c r="EO92">
        <v>43291.501388888886</v>
      </c>
      <c r="ES92">
        <v>43410.700694444444</v>
      </c>
      <c r="ET92" t="s">
        <v>93</v>
      </c>
      <c r="EU92" t="s">
        <v>875</v>
      </c>
      <c r="EV92" t="s">
        <v>876</v>
      </c>
      <c r="EW92" t="s">
        <v>877</v>
      </c>
      <c r="EX92" t="s">
        <v>878</v>
      </c>
      <c r="EY92" t="s">
        <v>879</v>
      </c>
      <c r="EZ92">
        <v>1022</v>
      </c>
      <c r="FA92">
        <v>0</v>
      </c>
      <c r="FB92">
        <v>3</v>
      </c>
      <c r="FC92" t="s">
        <v>92</v>
      </c>
      <c r="FD92" t="s">
        <v>130</v>
      </c>
      <c r="FG92" t="s">
        <v>188</v>
      </c>
      <c r="FH92">
        <v>25.62</v>
      </c>
      <c r="FI92">
        <v>77.69</v>
      </c>
      <c r="FM92" t="s">
        <v>132</v>
      </c>
      <c r="FN92" t="s">
        <v>189</v>
      </c>
      <c r="FO92">
        <v>43299.681296296294</v>
      </c>
      <c r="FS92">
        <v>43486.426435185182</v>
      </c>
      <c r="FT92" t="s">
        <v>93</v>
      </c>
      <c r="FU92" t="s">
        <v>134</v>
      </c>
      <c r="FV92" t="s">
        <v>135</v>
      </c>
      <c r="FW92" t="s">
        <v>136</v>
      </c>
      <c r="FX92" t="s">
        <v>155</v>
      </c>
      <c r="FY92" t="s">
        <v>138</v>
      </c>
      <c r="FZ92" t="s">
        <v>156</v>
      </c>
      <c r="GA92" t="s">
        <v>157</v>
      </c>
      <c r="GB92" t="s">
        <v>141</v>
      </c>
      <c r="GC92" t="s">
        <v>142</v>
      </c>
      <c r="GJ92" t="s">
        <v>367</v>
      </c>
      <c r="GK92" t="s">
        <v>159</v>
      </c>
      <c r="GL92" t="s">
        <v>160</v>
      </c>
      <c r="GM92" t="s">
        <v>148</v>
      </c>
      <c r="GN92" t="s">
        <v>201</v>
      </c>
      <c r="GO92" t="s">
        <v>150</v>
      </c>
      <c r="GP92" t="s">
        <v>151</v>
      </c>
      <c r="GQ92" t="s">
        <v>152</v>
      </c>
      <c r="GR92" t="s">
        <v>368</v>
      </c>
      <c r="GS92" t="s">
        <v>368</v>
      </c>
      <c r="GT92" t="s">
        <v>369</v>
      </c>
      <c r="GU92" t="s">
        <v>370</v>
      </c>
      <c r="GV92" t="s">
        <v>371</v>
      </c>
    </row>
    <row r="93" spans="52:204" x14ac:dyDescent="0.25">
      <c r="AZ93">
        <v>368</v>
      </c>
      <c r="BA93">
        <v>54</v>
      </c>
      <c r="BB93">
        <v>1</v>
      </c>
      <c r="BC93" t="s">
        <v>107</v>
      </c>
      <c r="BD93" t="s">
        <v>99</v>
      </c>
      <c r="BG93" t="s">
        <v>77</v>
      </c>
      <c r="BH93">
        <v>69.510000000000005</v>
      </c>
      <c r="BI93">
        <v>67.180000000000007</v>
      </c>
      <c r="BM93" t="s">
        <v>78</v>
      </c>
      <c r="BN93" t="s">
        <v>38</v>
      </c>
      <c r="BO93">
        <v>43311.640277777777</v>
      </c>
      <c r="BP93">
        <v>43397.820138888892</v>
      </c>
      <c r="BQ93">
        <v>43262.731249999997</v>
      </c>
      <c r="BS93">
        <v>43262.731249999997</v>
      </c>
      <c r="BT93" t="s">
        <v>86</v>
      </c>
      <c r="BU93" t="s">
        <v>102</v>
      </c>
      <c r="BV93" t="s">
        <v>103</v>
      </c>
      <c r="BW93" t="s">
        <v>104</v>
      </c>
      <c r="BX93" t="s">
        <v>105</v>
      </c>
      <c r="BY93" t="s">
        <v>106</v>
      </c>
      <c r="BZ93">
        <v>1088</v>
      </c>
      <c r="CA93">
        <v>0</v>
      </c>
      <c r="CB93">
        <v>3</v>
      </c>
      <c r="CC93" t="s">
        <v>92</v>
      </c>
      <c r="CD93" t="s">
        <v>130</v>
      </c>
      <c r="CG93" t="s">
        <v>206</v>
      </c>
      <c r="CH93">
        <v>40.43</v>
      </c>
      <c r="CI93">
        <v>31.27</v>
      </c>
      <c r="CM93" t="s">
        <v>132</v>
      </c>
      <c r="CN93" t="s">
        <v>207</v>
      </c>
      <c r="CO93">
        <v>43299.68608796296</v>
      </c>
      <c r="CS93">
        <v>43444.669085648151</v>
      </c>
      <c r="CT93" t="s">
        <v>93</v>
      </c>
      <c r="CU93" t="s">
        <v>134</v>
      </c>
      <c r="CV93" t="s">
        <v>135</v>
      </c>
      <c r="CW93" t="s">
        <v>136</v>
      </c>
      <c r="CX93" t="s">
        <v>155</v>
      </c>
      <c r="CY93" t="s">
        <v>168</v>
      </c>
      <c r="DZ93">
        <v>4835</v>
      </c>
      <c r="EA93" t="s">
        <v>1481</v>
      </c>
      <c r="EB93">
        <v>3</v>
      </c>
      <c r="EC93" t="s">
        <v>92</v>
      </c>
      <c r="ED93" t="s">
        <v>998</v>
      </c>
      <c r="EG93" t="s">
        <v>936</v>
      </c>
      <c r="EH93">
        <v>61.85</v>
      </c>
      <c r="EI93">
        <v>9.76</v>
      </c>
      <c r="EM93" t="s">
        <v>873</v>
      </c>
      <c r="EN93" t="s">
        <v>937</v>
      </c>
      <c r="EO93">
        <v>43291.618750000001</v>
      </c>
      <c r="ES93">
        <v>43410.706944444442</v>
      </c>
      <c r="ET93" t="s">
        <v>93</v>
      </c>
      <c r="EU93" t="s">
        <v>875</v>
      </c>
      <c r="EV93" t="s">
        <v>876</v>
      </c>
      <c r="EW93" t="s">
        <v>877</v>
      </c>
      <c r="EX93" t="s">
        <v>878</v>
      </c>
      <c r="EY93" t="s">
        <v>879</v>
      </c>
      <c r="EZ93">
        <v>1088</v>
      </c>
      <c r="FA93">
        <v>0</v>
      </c>
      <c r="FB93">
        <v>3</v>
      </c>
      <c r="FC93" t="s">
        <v>92</v>
      </c>
      <c r="FD93" t="s">
        <v>130</v>
      </c>
      <c r="FG93" t="s">
        <v>206</v>
      </c>
      <c r="FH93">
        <v>40.43</v>
      </c>
      <c r="FI93">
        <v>31.27</v>
      </c>
      <c r="FM93" t="s">
        <v>132</v>
      </c>
      <c r="FN93" t="s">
        <v>207</v>
      </c>
      <c r="FO93">
        <v>43299.68608796296</v>
      </c>
      <c r="FS93">
        <v>43444.669085648151</v>
      </c>
      <c r="FT93" t="s">
        <v>93</v>
      </c>
      <c r="FU93" t="s">
        <v>134</v>
      </c>
      <c r="FV93" t="s">
        <v>135</v>
      </c>
      <c r="FW93" t="s">
        <v>136</v>
      </c>
      <c r="FX93" t="s">
        <v>155</v>
      </c>
      <c r="FY93" t="s">
        <v>168</v>
      </c>
      <c r="FZ93" t="s">
        <v>156</v>
      </c>
      <c r="GA93" t="s">
        <v>157</v>
      </c>
      <c r="GB93" t="s">
        <v>141</v>
      </c>
      <c r="GC93" t="s">
        <v>142</v>
      </c>
      <c r="GJ93" t="s">
        <v>372</v>
      </c>
      <c r="GK93" t="s">
        <v>250</v>
      </c>
      <c r="GL93" t="s">
        <v>148</v>
      </c>
      <c r="GM93" t="s">
        <v>212</v>
      </c>
      <c r="GN93" t="s">
        <v>152</v>
      </c>
    </row>
    <row r="94" spans="52:204" x14ac:dyDescent="0.25">
      <c r="AZ94">
        <v>361</v>
      </c>
      <c r="BA94">
        <v>71</v>
      </c>
      <c r="BB94">
        <v>3</v>
      </c>
      <c r="BC94" t="s">
        <v>107</v>
      </c>
      <c r="BD94" t="s">
        <v>99</v>
      </c>
      <c r="BG94" t="s">
        <v>77</v>
      </c>
      <c r="BH94">
        <v>47.93</v>
      </c>
      <c r="BI94">
        <v>70.72</v>
      </c>
      <c r="BM94" t="s">
        <v>78</v>
      </c>
      <c r="BN94" t="s">
        <v>38</v>
      </c>
      <c r="BO94">
        <v>43311.640277777777</v>
      </c>
      <c r="BP94">
        <v>43261.740277777775</v>
      </c>
      <c r="BQ94">
        <v>43262.731944444444</v>
      </c>
      <c r="BS94">
        <v>43262.731944444444</v>
      </c>
      <c r="BT94" t="s">
        <v>86</v>
      </c>
      <c r="BU94" t="s">
        <v>102</v>
      </c>
      <c r="BV94" t="s">
        <v>103</v>
      </c>
      <c r="BW94" t="s">
        <v>104</v>
      </c>
      <c r="BX94" t="s">
        <v>105</v>
      </c>
      <c r="BY94" t="s">
        <v>106</v>
      </c>
      <c r="BZ94">
        <v>998</v>
      </c>
      <c r="CA94">
        <v>0</v>
      </c>
      <c r="CB94">
        <v>3</v>
      </c>
      <c r="CC94" t="s">
        <v>92</v>
      </c>
      <c r="CD94" t="s">
        <v>130</v>
      </c>
      <c r="CG94" t="s">
        <v>188</v>
      </c>
      <c r="CH94">
        <v>24.96</v>
      </c>
      <c r="CI94">
        <v>76.25</v>
      </c>
      <c r="CM94" t="s">
        <v>132</v>
      </c>
      <c r="CN94" t="s">
        <v>189</v>
      </c>
      <c r="CO94">
        <v>43299.68105324074</v>
      </c>
      <c r="CS94">
        <v>43486.424791666665</v>
      </c>
      <c r="CT94" t="s">
        <v>93</v>
      </c>
      <c r="CU94" t="s">
        <v>134</v>
      </c>
      <c r="CV94" t="s">
        <v>135</v>
      </c>
      <c r="CW94" t="s">
        <v>136</v>
      </c>
      <c r="CX94" t="s">
        <v>155</v>
      </c>
      <c r="CY94" t="s">
        <v>304</v>
      </c>
      <c r="DZ94">
        <v>4737</v>
      </c>
      <c r="EA94" t="s">
        <v>1487</v>
      </c>
      <c r="EB94">
        <v>3</v>
      </c>
      <c r="EC94" t="s">
        <v>92</v>
      </c>
      <c r="ED94" t="s">
        <v>998</v>
      </c>
      <c r="EG94" t="s">
        <v>872</v>
      </c>
      <c r="EH94">
        <v>27.16</v>
      </c>
      <c r="EI94">
        <v>97.32</v>
      </c>
      <c r="EM94" t="s">
        <v>873</v>
      </c>
      <c r="EN94" t="s">
        <v>874</v>
      </c>
      <c r="EO94">
        <v>43291.501388888886</v>
      </c>
      <c r="ES94">
        <v>43410.693749999999</v>
      </c>
      <c r="ET94" t="s">
        <v>93</v>
      </c>
      <c r="EU94" t="s">
        <v>875</v>
      </c>
      <c r="EV94" t="s">
        <v>876</v>
      </c>
      <c r="EW94" t="s">
        <v>877</v>
      </c>
      <c r="EX94" t="s">
        <v>878</v>
      </c>
      <c r="EY94" t="s">
        <v>879</v>
      </c>
      <c r="EZ94">
        <v>998</v>
      </c>
      <c r="FA94">
        <v>0</v>
      </c>
      <c r="FB94">
        <v>3</v>
      </c>
      <c r="FC94" t="s">
        <v>92</v>
      </c>
      <c r="FD94" t="s">
        <v>130</v>
      </c>
      <c r="FG94" t="s">
        <v>188</v>
      </c>
      <c r="FH94">
        <v>24.96</v>
      </c>
      <c r="FI94">
        <v>76.25</v>
      </c>
      <c r="FM94" t="s">
        <v>132</v>
      </c>
      <c r="FN94" t="s">
        <v>189</v>
      </c>
      <c r="FO94">
        <v>43299.68105324074</v>
      </c>
      <c r="FS94">
        <v>43486.424791666665</v>
      </c>
      <c r="FT94" t="s">
        <v>93</v>
      </c>
      <c r="FU94" t="s">
        <v>134</v>
      </c>
      <c r="FV94" t="s">
        <v>135</v>
      </c>
      <c r="FW94" t="s">
        <v>136</v>
      </c>
      <c r="FX94" t="s">
        <v>155</v>
      </c>
      <c r="FY94" t="s">
        <v>304</v>
      </c>
      <c r="FZ94" t="s">
        <v>156</v>
      </c>
      <c r="GA94" t="s">
        <v>157</v>
      </c>
      <c r="GB94" t="s">
        <v>141</v>
      </c>
      <c r="GC94" t="s">
        <v>142</v>
      </c>
      <c r="GJ94" t="s">
        <v>373</v>
      </c>
      <c r="GK94" t="s">
        <v>159</v>
      </c>
      <c r="GL94" t="s">
        <v>374</v>
      </c>
      <c r="GM94" t="s">
        <v>248</v>
      </c>
      <c r="GN94" t="s">
        <v>160</v>
      </c>
      <c r="GO94" t="s">
        <v>148</v>
      </c>
      <c r="GP94" t="s">
        <v>201</v>
      </c>
      <c r="GQ94" t="s">
        <v>150</v>
      </c>
      <c r="GR94" t="s">
        <v>151</v>
      </c>
      <c r="GS94" t="s">
        <v>152</v>
      </c>
      <c r="GT94" t="s">
        <v>375</v>
      </c>
      <c r="GU94" t="s">
        <v>376</v>
      </c>
      <c r="GV94" t="s">
        <v>371</v>
      </c>
    </row>
    <row r="95" spans="52:204" x14ac:dyDescent="0.25">
      <c r="AZ95">
        <v>324</v>
      </c>
      <c r="BA95">
        <v>671</v>
      </c>
      <c r="BB95">
        <v>3</v>
      </c>
      <c r="BC95" t="s">
        <v>107</v>
      </c>
      <c r="BD95" t="s">
        <v>99</v>
      </c>
      <c r="BG95" t="s">
        <v>77</v>
      </c>
      <c r="BH95">
        <v>25.56</v>
      </c>
      <c r="BI95">
        <v>82.49</v>
      </c>
      <c r="BM95" t="s">
        <v>78</v>
      </c>
      <c r="BN95" t="s">
        <v>38</v>
      </c>
      <c r="BO95">
        <v>43311.640277777777</v>
      </c>
      <c r="BP95">
        <v>43363.661111111112</v>
      </c>
      <c r="BQ95">
        <v>43368.480555555558</v>
      </c>
      <c r="BS95">
        <v>43368.480555555558</v>
      </c>
      <c r="BT95" t="s">
        <v>86</v>
      </c>
      <c r="BU95" t="s">
        <v>102</v>
      </c>
      <c r="BV95" t="s">
        <v>103</v>
      </c>
      <c r="BW95" t="s">
        <v>104</v>
      </c>
      <c r="BX95" t="s">
        <v>105</v>
      </c>
      <c r="BY95" t="s">
        <v>106</v>
      </c>
      <c r="BZ95">
        <v>1003</v>
      </c>
      <c r="CA95">
        <v>0</v>
      </c>
      <c r="CB95">
        <v>3</v>
      </c>
      <c r="CC95" t="s">
        <v>92</v>
      </c>
      <c r="CD95" t="s">
        <v>130</v>
      </c>
      <c r="CG95" t="s">
        <v>188</v>
      </c>
      <c r="CH95">
        <v>21.51</v>
      </c>
      <c r="CI95">
        <v>69.930000000000007</v>
      </c>
      <c r="CM95" t="s">
        <v>132</v>
      </c>
      <c r="CN95" t="s">
        <v>189</v>
      </c>
      <c r="CO95">
        <v>43299.681134259263</v>
      </c>
      <c r="CS95">
        <v>43444.669050925928</v>
      </c>
      <c r="CT95" t="s">
        <v>93</v>
      </c>
      <c r="CU95" t="s">
        <v>134</v>
      </c>
      <c r="CV95" t="s">
        <v>135</v>
      </c>
      <c r="CW95" t="s">
        <v>136</v>
      </c>
      <c r="CX95" t="s">
        <v>155</v>
      </c>
      <c r="CY95" t="s">
        <v>168</v>
      </c>
      <c r="DZ95">
        <v>4747</v>
      </c>
      <c r="EA95" t="s">
        <v>1494</v>
      </c>
      <c r="EB95">
        <v>3</v>
      </c>
      <c r="EC95" t="s">
        <v>92</v>
      </c>
      <c r="ED95" t="s">
        <v>998</v>
      </c>
      <c r="EG95" t="s">
        <v>872</v>
      </c>
      <c r="EH95">
        <v>42.19</v>
      </c>
      <c r="EI95">
        <v>83.1</v>
      </c>
      <c r="EM95" t="s">
        <v>873</v>
      </c>
      <c r="EN95" t="s">
        <v>874</v>
      </c>
      <c r="EO95">
        <v>43291.501388888886</v>
      </c>
      <c r="ES95">
        <v>43410.699305555558</v>
      </c>
      <c r="ET95" t="s">
        <v>93</v>
      </c>
      <c r="EU95" t="s">
        <v>875</v>
      </c>
      <c r="EV95" t="s">
        <v>876</v>
      </c>
      <c r="EW95" t="s">
        <v>877</v>
      </c>
      <c r="EX95" t="s">
        <v>878</v>
      </c>
      <c r="EY95" t="s">
        <v>879</v>
      </c>
      <c r="EZ95">
        <v>1003</v>
      </c>
      <c r="FA95">
        <v>0</v>
      </c>
      <c r="FB95">
        <v>3</v>
      </c>
      <c r="FC95" t="s">
        <v>92</v>
      </c>
      <c r="FD95" t="s">
        <v>130</v>
      </c>
      <c r="FG95" t="s">
        <v>188</v>
      </c>
      <c r="FH95">
        <v>21.51</v>
      </c>
      <c r="FI95">
        <v>69.930000000000007</v>
      </c>
      <c r="FM95" t="s">
        <v>132</v>
      </c>
      <c r="FN95" t="s">
        <v>189</v>
      </c>
      <c r="FO95">
        <v>43299.681134259263</v>
      </c>
      <c r="FS95">
        <v>43444.669050925928</v>
      </c>
      <c r="FT95" t="s">
        <v>93</v>
      </c>
      <c r="FU95" t="s">
        <v>134</v>
      </c>
      <c r="FV95" t="s">
        <v>135</v>
      </c>
      <c r="FW95" t="s">
        <v>136</v>
      </c>
      <c r="FX95" t="s">
        <v>155</v>
      </c>
      <c r="FY95" t="s">
        <v>168</v>
      </c>
      <c r="FZ95" t="s">
        <v>156</v>
      </c>
      <c r="GA95" t="s">
        <v>157</v>
      </c>
      <c r="GB95" t="s">
        <v>141</v>
      </c>
      <c r="GC95" t="s">
        <v>142</v>
      </c>
      <c r="GJ95" t="s">
        <v>377</v>
      </c>
      <c r="GK95" t="s">
        <v>248</v>
      </c>
      <c r="GL95" t="s">
        <v>148</v>
      </c>
      <c r="GM95" t="s">
        <v>201</v>
      </c>
      <c r="GN95" t="s">
        <v>152</v>
      </c>
    </row>
    <row r="96" spans="52:204" x14ac:dyDescent="0.25">
      <c r="AZ96">
        <v>356</v>
      </c>
      <c r="BA96">
        <v>629</v>
      </c>
      <c r="BB96">
        <v>2</v>
      </c>
      <c r="BC96" t="s">
        <v>107</v>
      </c>
      <c r="BD96" t="s">
        <v>99</v>
      </c>
      <c r="BG96" t="s">
        <v>77</v>
      </c>
      <c r="BH96">
        <v>41.01</v>
      </c>
      <c r="BI96">
        <v>94.22</v>
      </c>
      <c r="BM96" t="s">
        <v>78</v>
      </c>
      <c r="BN96" t="s">
        <v>38</v>
      </c>
      <c r="BO96">
        <v>43311.640277777777</v>
      </c>
      <c r="BP96">
        <v>43382.728472222225</v>
      </c>
      <c r="BQ96">
        <v>43368.611111111109</v>
      </c>
      <c r="BS96">
        <v>43368.611111111109</v>
      </c>
      <c r="BT96" t="s">
        <v>86</v>
      </c>
      <c r="BU96" t="s">
        <v>102</v>
      </c>
      <c r="BV96" t="s">
        <v>103</v>
      </c>
      <c r="BW96" t="s">
        <v>104</v>
      </c>
      <c r="BX96" t="s">
        <v>105</v>
      </c>
      <c r="BY96" t="s">
        <v>106</v>
      </c>
      <c r="BZ96">
        <v>1045</v>
      </c>
      <c r="CA96">
        <v>0</v>
      </c>
      <c r="CB96">
        <v>3</v>
      </c>
      <c r="CC96" t="s">
        <v>92</v>
      </c>
      <c r="CD96" t="s">
        <v>130</v>
      </c>
      <c r="CG96" t="s">
        <v>206</v>
      </c>
      <c r="CH96">
        <v>67.930000000000007</v>
      </c>
      <c r="CI96">
        <v>70.599999999999994</v>
      </c>
      <c r="CM96" t="s">
        <v>132</v>
      </c>
      <c r="CN96" t="s">
        <v>207</v>
      </c>
      <c r="CO96">
        <v>43299.685810185183</v>
      </c>
      <c r="CS96">
        <v>43444.669050925928</v>
      </c>
      <c r="CT96" t="s">
        <v>93</v>
      </c>
      <c r="CU96" t="s">
        <v>134</v>
      </c>
      <c r="CV96" t="s">
        <v>135</v>
      </c>
      <c r="CW96" t="s">
        <v>136</v>
      </c>
      <c r="CX96" t="s">
        <v>155</v>
      </c>
      <c r="CY96" t="s">
        <v>168</v>
      </c>
      <c r="DZ96">
        <v>4771</v>
      </c>
      <c r="EA96" t="s">
        <v>1500</v>
      </c>
      <c r="EB96">
        <v>3</v>
      </c>
      <c r="EC96" t="s">
        <v>92</v>
      </c>
      <c r="ED96" t="s">
        <v>998</v>
      </c>
      <c r="EG96" t="s">
        <v>872</v>
      </c>
      <c r="EH96">
        <v>64.459999999999994</v>
      </c>
      <c r="EI96">
        <v>66.900000000000006</v>
      </c>
      <c r="EM96" t="s">
        <v>873</v>
      </c>
      <c r="EN96" t="s">
        <v>874</v>
      </c>
      <c r="EO96">
        <v>43291.501388888886</v>
      </c>
      <c r="ES96">
        <v>43426.603472222225</v>
      </c>
      <c r="ET96" t="s">
        <v>93</v>
      </c>
      <c r="EU96" t="s">
        <v>875</v>
      </c>
      <c r="EV96" t="s">
        <v>876</v>
      </c>
      <c r="EW96" t="s">
        <v>877</v>
      </c>
      <c r="EX96" t="s">
        <v>878</v>
      </c>
      <c r="EY96" t="s">
        <v>922</v>
      </c>
      <c r="EZ96">
        <v>1045</v>
      </c>
      <c r="FA96">
        <v>0</v>
      </c>
      <c r="FB96">
        <v>3</v>
      </c>
      <c r="FC96" t="s">
        <v>92</v>
      </c>
      <c r="FD96" t="s">
        <v>130</v>
      </c>
      <c r="FG96" t="s">
        <v>206</v>
      </c>
      <c r="FH96">
        <v>67.930000000000007</v>
      </c>
      <c r="FI96">
        <v>70.599999999999994</v>
      </c>
      <c r="FM96" t="s">
        <v>132</v>
      </c>
      <c r="FN96" t="s">
        <v>207</v>
      </c>
      <c r="FO96">
        <v>43299.685810185183</v>
      </c>
      <c r="FS96">
        <v>43444.669050925928</v>
      </c>
      <c r="FT96" t="s">
        <v>93</v>
      </c>
      <c r="FU96" t="s">
        <v>134</v>
      </c>
      <c r="FV96" t="s">
        <v>135</v>
      </c>
      <c r="FW96" t="s">
        <v>136</v>
      </c>
      <c r="FX96" t="s">
        <v>155</v>
      </c>
      <c r="FY96" t="s">
        <v>168</v>
      </c>
      <c r="FZ96" t="s">
        <v>156</v>
      </c>
      <c r="GA96" t="s">
        <v>157</v>
      </c>
      <c r="GB96" t="s">
        <v>141</v>
      </c>
      <c r="GC96" t="s">
        <v>142</v>
      </c>
      <c r="GJ96" t="s">
        <v>378</v>
      </c>
      <c r="GK96" t="s">
        <v>248</v>
      </c>
      <c r="GL96" t="s">
        <v>148</v>
      </c>
      <c r="GM96" t="s">
        <v>212</v>
      </c>
      <c r="GN96" t="s">
        <v>152</v>
      </c>
    </row>
    <row r="97" spans="52:207" x14ac:dyDescent="0.25">
      <c r="AZ97">
        <v>291</v>
      </c>
      <c r="BA97">
        <v>871</v>
      </c>
      <c r="BB97">
        <v>2</v>
      </c>
      <c r="BC97" t="s">
        <v>107</v>
      </c>
      <c r="BD97" t="s">
        <v>99</v>
      </c>
      <c r="BG97" t="s">
        <v>77</v>
      </c>
      <c r="BH97">
        <v>67.17</v>
      </c>
      <c r="BI97">
        <v>68.010000000000005</v>
      </c>
      <c r="BM97" t="s">
        <v>78</v>
      </c>
      <c r="BN97" t="s">
        <v>38</v>
      </c>
      <c r="BO97">
        <v>43311.63958333333</v>
      </c>
      <c r="BP97">
        <v>43382.741666666669</v>
      </c>
      <c r="BQ97">
        <v>43369.44027777778</v>
      </c>
      <c r="BS97">
        <v>43369.44027777778</v>
      </c>
      <c r="BT97" t="s">
        <v>86</v>
      </c>
      <c r="BU97" t="s">
        <v>102</v>
      </c>
      <c r="BV97" t="s">
        <v>103</v>
      </c>
      <c r="BW97" t="s">
        <v>104</v>
      </c>
      <c r="BX97" t="s">
        <v>105</v>
      </c>
      <c r="BY97" t="s">
        <v>106</v>
      </c>
      <c r="BZ97">
        <v>1062</v>
      </c>
      <c r="CA97">
        <v>0</v>
      </c>
      <c r="CB97">
        <v>3</v>
      </c>
      <c r="CC97" t="s">
        <v>92</v>
      </c>
      <c r="CD97" t="s">
        <v>130</v>
      </c>
      <c r="CG97" t="s">
        <v>206</v>
      </c>
      <c r="CH97">
        <v>55.49</v>
      </c>
      <c r="CI97">
        <v>46.84</v>
      </c>
      <c r="CM97" t="s">
        <v>132</v>
      </c>
      <c r="CN97" t="s">
        <v>207</v>
      </c>
      <c r="CO97">
        <v>43299.685937499999</v>
      </c>
      <c r="CS97">
        <v>43444.669062499997</v>
      </c>
      <c r="CT97" t="s">
        <v>93</v>
      </c>
      <c r="CU97" t="s">
        <v>134</v>
      </c>
      <c r="CV97" t="s">
        <v>135</v>
      </c>
      <c r="CW97" t="s">
        <v>136</v>
      </c>
      <c r="CX97" t="s">
        <v>155</v>
      </c>
      <c r="CY97" t="s">
        <v>168</v>
      </c>
      <c r="DZ97">
        <v>4735</v>
      </c>
      <c r="EA97" t="s">
        <v>1168</v>
      </c>
      <c r="EB97">
        <v>3</v>
      </c>
      <c r="EC97" t="s">
        <v>92</v>
      </c>
      <c r="ED97" t="s">
        <v>998</v>
      </c>
      <c r="EG97" t="s">
        <v>872</v>
      </c>
      <c r="EH97">
        <v>28.25</v>
      </c>
      <c r="EI97">
        <v>96.25</v>
      </c>
      <c r="EM97" t="s">
        <v>873</v>
      </c>
      <c r="EN97" t="s">
        <v>874</v>
      </c>
      <c r="EO97">
        <v>43291.501388888886</v>
      </c>
      <c r="ES97">
        <v>43410.693749999999</v>
      </c>
      <c r="ET97" t="s">
        <v>93</v>
      </c>
      <c r="EU97" t="s">
        <v>875</v>
      </c>
      <c r="EV97" t="s">
        <v>876</v>
      </c>
      <c r="EW97" t="s">
        <v>877</v>
      </c>
      <c r="EX97" t="s">
        <v>878</v>
      </c>
      <c r="EY97" t="s">
        <v>879</v>
      </c>
      <c r="EZ97">
        <v>1062</v>
      </c>
      <c r="FA97">
        <v>0</v>
      </c>
      <c r="FB97">
        <v>3</v>
      </c>
      <c r="FC97" t="s">
        <v>92</v>
      </c>
      <c r="FD97" t="s">
        <v>130</v>
      </c>
      <c r="FG97" t="s">
        <v>206</v>
      </c>
      <c r="FH97">
        <v>55.49</v>
      </c>
      <c r="FI97">
        <v>46.84</v>
      </c>
      <c r="FM97" t="s">
        <v>132</v>
      </c>
      <c r="FN97" t="s">
        <v>207</v>
      </c>
      <c r="FO97">
        <v>43299.685937499999</v>
      </c>
      <c r="FS97">
        <v>43444.669062499997</v>
      </c>
      <c r="FT97" t="s">
        <v>93</v>
      </c>
      <c r="FU97" t="s">
        <v>134</v>
      </c>
      <c r="FV97" t="s">
        <v>135</v>
      </c>
      <c r="FW97" t="s">
        <v>136</v>
      </c>
      <c r="FX97" t="s">
        <v>155</v>
      </c>
      <c r="FY97" t="s">
        <v>168</v>
      </c>
      <c r="FZ97" t="s">
        <v>156</v>
      </c>
      <c r="GA97" t="s">
        <v>157</v>
      </c>
      <c r="GB97" t="s">
        <v>141</v>
      </c>
      <c r="GC97" t="s">
        <v>142</v>
      </c>
      <c r="GJ97" t="s">
        <v>379</v>
      </c>
      <c r="GK97" t="s">
        <v>250</v>
      </c>
      <c r="GL97" t="s">
        <v>148</v>
      </c>
      <c r="GM97" t="s">
        <v>212</v>
      </c>
      <c r="GN97" t="s">
        <v>152</v>
      </c>
    </row>
    <row r="98" spans="52:207" x14ac:dyDescent="0.25">
      <c r="AZ98">
        <v>275</v>
      </c>
      <c r="BA98">
        <v>919</v>
      </c>
      <c r="BB98">
        <v>3</v>
      </c>
      <c r="BC98" t="s">
        <v>107</v>
      </c>
      <c r="BD98" t="s">
        <v>99</v>
      </c>
      <c r="BG98" t="s">
        <v>77</v>
      </c>
      <c r="BH98">
        <v>50.39</v>
      </c>
      <c r="BI98">
        <v>70.260000000000005</v>
      </c>
      <c r="BM98" t="s">
        <v>78</v>
      </c>
      <c r="BN98" t="s">
        <v>38</v>
      </c>
      <c r="BO98">
        <v>43311.63958333333</v>
      </c>
      <c r="BP98">
        <v>43371.586805555555</v>
      </c>
      <c r="BQ98">
        <v>43141.447916666664</v>
      </c>
      <c r="BS98">
        <v>43141.447916666664</v>
      </c>
      <c r="BT98" t="s">
        <v>86</v>
      </c>
      <c r="BU98" t="s">
        <v>102</v>
      </c>
      <c r="BV98" t="s">
        <v>103</v>
      </c>
      <c r="BW98" t="s">
        <v>104</v>
      </c>
      <c r="BX98" t="s">
        <v>105</v>
      </c>
      <c r="BY98" t="s">
        <v>106</v>
      </c>
      <c r="BZ98">
        <v>1090</v>
      </c>
      <c r="CA98">
        <v>0</v>
      </c>
      <c r="CB98">
        <v>3</v>
      </c>
      <c r="CC98" t="s">
        <v>92</v>
      </c>
      <c r="CD98" t="s">
        <v>130</v>
      </c>
      <c r="CG98" t="s">
        <v>206</v>
      </c>
      <c r="CH98">
        <v>28.7</v>
      </c>
      <c r="CI98">
        <v>13.95</v>
      </c>
      <c r="CM98" t="s">
        <v>132</v>
      </c>
      <c r="CN98" t="s">
        <v>207</v>
      </c>
      <c r="CO98">
        <v>43299.686099537037</v>
      </c>
      <c r="CS98">
        <v>43444.669085648151</v>
      </c>
      <c r="CT98" t="s">
        <v>93</v>
      </c>
      <c r="CU98" t="s">
        <v>134</v>
      </c>
      <c r="CV98" t="s">
        <v>135</v>
      </c>
      <c r="CW98" t="s">
        <v>136</v>
      </c>
      <c r="CX98" t="s">
        <v>155</v>
      </c>
      <c r="CY98" t="s">
        <v>168</v>
      </c>
      <c r="DZ98">
        <v>4838</v>
      </c>
      <c r="EA98" t="s">
        <v>1512</v>
      </c>
      <c r="EB98">
        <v>3</v>
      </c>
      <c r="EC98" t="s">
        <v>92</v>
      </c>
      <c r="ED98" t="s">
        <v>998</v>
      </c>
      <c r="EG98" t="s">
        <v>936</v>
      </c>
      <c r="EH98">
        <v>58.74</v>
      </c>
      <c r="EI98">
        <v>18.57</v>
      </c>
      <c r="EM98" t="s">
        <v>873</v>
      </c>
      <c r="EN98" t="s">
        <v>937</v>
      </c>
      <c r="EO98">
        <v>43291.618750000001</v>
      </c>
      <c r="ES98">
        <v>43410.707638888889</v>
      </c>
      <c r="ET98" t="s">
        <v>93</v>
      </c>
      <c r="EU98" t="s">
        <v>875</v>
      </c>
      <c r="EV98" t="s">
        <v>876</v>
      </c>
      <c r="EW98" t="s">
        <v>877</v>
      </c>
      <c r="EX98" t="s">
        <v>878</v>
      </c>
      <c r="EY98" t="s">
        <v>879</v>
      </c>
      <c r="EZ98">
        <v>1090</v>
      </c>
      <c r="FA98">
        <v>0</v>
      </c>
      <c r="FB98">
        <v>3</v>
      </c>
      <c r="FC98" t="s">
        <v>92</v>
      </c>
      <c r="FD98" t="s">
        <v>130</v>
      </c>
      <c r="FG98" t="s">
        <v>206</v>
      </c>
      <c r="FH98">
        <v>28.7</v>
      </c>
      <c r="FI98">
        <v>13.95</v>
      </c>
      <c r="FM98" t="s">
        <v>132</v>
      </c>
      <c r="FN98" t="s">
        <v>207</v>
      </c>
      <c r="FO98">
        <v>43299.686099537037</v>
      </c>
      <c r="FS98">
        <v>43444.669085648151</v>
      </c>
      <c r="FT98" t="s">
        <v>93</v>
      </c>
      <c r="FU98" t="s">
        <v>134</v>
      </c>
      <c r="FV98" t="s">
        <v>135</v>
      </c>
      <c r="FW98" t="s">
        <v>136</v>
      </c>
      <c r="FX98" t="s">
        <v>155</v>
      </c>
      <c r="FY98" t="s">
        <v>168</v>
      </c>
      <c r="FZ98" t="s">
        <v>156</v>
      </c>
      <c r="GA98" t="s">
        <v>157</v>
      </c>
      <c r="GB98" t="s">
        <v>141</v>
      </c>
      <c r="GC98" t="s">
        <v>142</v>
      </c>
      <c r="GJ98" t="s">
        <v>380</v>
      </c>
      <c r="GK98" t="s">
        <v>250</v>
      </c>
      <c r="GL98" t="s">
        <v>148</v>
      </c>
      <c r="GM98" t="s">
        <v>212</v>
      </c>
      <c r="GN98" t="s">
        <v>152</v>
      </c>
    </row>
    <row r="99" spans="52:207" x14ac:dyDescent="0.25">
      <c r="AZ99">
        <v>360</v>
      </c>
      <c r="BA99">
        <v>624</v>
      </c>
      <c r="BB99">
        <v>2</v>
      </c>
      <c r="BC99" t="s">
        <v>107</v>
      </c>
      <c r="BD99" t="s">
        <v>99</v>
      </c>
      <c r="BG99" t="s">
        <v>77</v>
      </c>
      <c r="BH99">
        <v>31.99</v>
      </c>
      <c r="BI99">
        <v>94.68</v>
      </c>
      <c r="BM99" t="s">
        <v>78</v>
      </c>
      <c r="BN99" t="s">
        <v>38</v>
      </c>
      <c r="BO99">
        <v>43311.640277777777</v>
      </c>
      <c r="BP99">
        <v>43382.727777777778</v>
      </c>
      <c r="BQ99">
        <v>43368.613888888889</v>
      </c>
      <c r="BS99">
        <v>43368.613888888889</v>
      </c>
      <c r="BT99" t="s">
        <v>86</v>
      </c>
      <c r="BU99" t="s">
        <v>102</v>
      </c>
      <c r="BV99" t="s">
        <v>103</v>
      </c>
      <c r="BW99" t="s">
        <v>104</v>
      </c>
      <c r="BX99" t="s">
        <v>105</v>
      </c>
      <c r="BY99" t="s">
        <v>106</v>
      </c>
      <c r="BZ99">
        <v>1002</v>
      </c>
      <c r="CA99">
        <v>0</v>
      </c>
      <c r="CB99">
        <v>3</v>
      </c>
      <c r="CC99" t="s">
        <v>92</v>
      </c>
      <c r="CD99" t="s">
        <v>130</v>
      </c>
      <c r="CG99" t="s">
        <v>188</v>
      </c>
      <c r="CH99">
        <v>25.21</v>
      </c>
      <c r="CI99">
        <v>74.62</v>
      </c>
      <c r="CM99" t="s">
        <v>132</v>
      </c>
      <c r="CN99" t="s">
        <v>189</v>
      </c>
      <c r="CO99">
        <v>43299.681111111109</v>
      </c>
      <c r="CS99">
        <v>43486.456562500003</v>
      </c>
      <c r="CT99" t="s">
        <v>93</v>
      </c>
      <c r="CU99" t="s">
        <v>134</v>
      </c>
      <c r="CV99" t="s">
        <v>135</v>
      </c>
      <c r="CW99" t="s">
        <v>136</v>
      </c>
      <c r="CX99" t="s">
        <v>252</v>
      </c>
      <c r="CY99" t="s">
        <v>168</v>
      </c>
      <c r="DZ99">
        <v>4738</v>
      </c>
      <c r="EA99" t="s">
        <v>1518</v>
      </c>
      <c r="EB99">
        <v>3</v>
      </c>
      <c r="EC99" t="s">
        <v>92</v>
      </c>
      <c r="ED99" t="s">
        <v>998</v>
      </c>
      <c r="EG99" t="s">
        <v>872</v>
      </c>
      <c r="EH99">
        <v>26.23</v>
      </c>
      <c r="EI99">
        <v>98.45</v>
      </c>
      <c r="EM99" t="s">
        <v>873</v>
      </c>
      <c r="EN99" t="s">
        <v>874</v>
      </c>
      <c r="EO99">
        <v>43291.501388888886</v>
      </c>
      <c r="ES99">
        <v>43410.693055555559</v>
      </c>
      <c r="ET99" t="s">
        <v>93</v>
      </c>
      <c r="EU99" t="s">
        <v>875</v>
      </c>
      <c r="EV99" t="s">
        <v>876</v>
      </c>
      <c r="EW99" t="s">
        <v>877</v>
      </c>
      <c r="EX99" t="s">
        <v>878</v>
      </c>
      <c r="EY99" t="s">
        <v>879</v>
      </c>
      <c r="EZ99">
        <v>1002</v>
      </c>
      <c r="FA99">
        <v>0</v>
      </c>
      <c r="FB99">
        <v>3</v>
      </c>
      <c r="FC99" t="s">
        <v>92</v>
      </c>
      <c r="FD99" t="s">
        <v>130</v>
      </c>
      <c r="FG99" t="s">
        <v>188</v>
      </c>
      <c r="FH99">
        <v>25.21</v>
      </c>
      <c r="FI99">
        <v>74.62</v>
      </c>
      <c r="FM99" t="s">
        <v>132</v>
      </c>
      <c r="FN99" t="s">
        <v>189</v>
      </c>
      <c r="FO99">
        <v>43299.681111111109</v>
      </c>
      <c r="FS99">
        <v>43486.456562500003</v>
      </c>
      <c r="FT99" t="s">
        <v>93</v>
      </c>
      <c r="FU99" t="s">
        <v>134</v>
      </c>
      <c r="FV99" t="s">
        <v>135</v>
      </c>
      <c r="FW99" t="s">
        <v>136</v>
      </c>
      <c r="FX99" t="s">
        <v>252</v>
      </c>
      <c r="FY99" t="s">
        <v>168</v>
      </c>
      <c r="FZ99" t="s">
        <v>292</v>
      </c>
      <c r="GA99" t="s">
        <v>293</v>
      </c>
      <c r="GB99" t="s">
        <v>141</v>
      </c>
      <c r="GC99" t="s">
        <v>142</v>
      </c>
      <c r="GJ99" t="s">
        <v>381</v>
      </c>
      <c r="GK99" t="s">
        <v>382</v>
      </c>
      <c r="GL99" t="s">
        <v>383</v>
      </c>
      <c r="GM99" t="s">
        <v>160</v>
      </c>
      <c r="GN99" t="s">
        <v>148</v>
      </c>
      <c r="GO99" t="s">
        <v>201</v>
      </c>
      <c r="GP99" t="s">
        <v>150</v>
      </c>
      <c r="GQ99" t="s">
        <v>151</v>
      </c>
      <c r="GR99" t="s">
        <v>152</v>
      </c>
      <c r="GS99" t="s">
        <v>384</v>
      </c>
      <c r="GT99" t="s">
        <v>385</v>
      </c>
      <c r="GU99" t="s">
        <v>386</v>
      </c>
      <c r="GV99" t="s">
        <v>387</v>
      </c>
      <c r="GW99" t="s">
        <v>388</v>
      </c>
      <c r="GX99" t="s">
        <v>365</v>
      </c>
      <c r="GY99" t="s">
        <v>250</v>
      </c>
    </row>
    <row r="100" spans="52:207" x14ac:dyDescent="0.25">
      <c r="AZ100">
        <v>348</v>
      </c>
      <c r="BA100">
        <v>638</v>
      </c>
      <c r="BB100">
        <v>2</v>
      </c>
      <c r="BC100" t="s">
        <v>107</v>
      </c>
      <c r="BD100" t="s">
        <v>99</v>
      </c>
      <c r="BG100" t="s">
        <v>77</v>
      </c>
      <c r="BH100">
        <v>34.82</v>
      </c>
      <c r="BI100">
        <v>84.07</v>
      </c>
      <c r="BM100" t="s">
        <v>78</v>
      </c>
      <c r="BN100" t="s">
        <v>38</v>
      </c>
      <c r="BO100">
        <v>43311.640277777777</v>
      </c>
      <c r="BP100">
        <v>43382.731944444444</v>
      </c>
      <c r="BQ100">
        <v>43368.599305555559</v>
      </c>
      <c r="BS100">
        <v>43368.599305555559</v>
      </c>
      <c r="BT100" t="s">
        <v>86</v>
      </c>
      <c r="BU100" t="s">
        <v>102</v>
      </c>
      <c r="BV100" t="s">
        <v>103</v>
      </c>
      <c r="BW100" t="s">
        <v>104</v>
      </c>
      <c r="BX100" t="s">
        <v>105</v>
      </c>
      <c r="BY100" t="s">
        <v>106</v>
      </c>
      <c r="BZ100">
        <v>1069</v>
      </c>
      <c r="CA100">
        <v>0</v>
      </c>
      <c r="CB100">
        <v>3</v>
      </c>
      <c r="CC100" t="s">
        <v>92</v>
      </c>
      <c r="CD100" t="s">
        <v>130</v>
      </c>
      <c r="CG100" t="s">
        <v>206</v>
      </c>
      <c r="CH100">
        <v>48.54</v>
      </c>
      <c r="CI100">
        <v>40.590000000000003</v>
      </c>
      <c r="CM100" t="s">
        <v>132</v>
      </c>
      <c r="CN100" t="s">
        <v>207</v>
      </c>
      <c r="CO100">
        <v>43299.685983796298</v>
      </c>
      <c r="CS100">
        <v>43444.669074074074</v>
      </c>
      <c r="CT100" t="s">
        <v>93</v>
      </c>
      <c r="CU100" t="s">
        <v>134</v>
      </c>
      <c r="CV100" t="s">
        <v>135</v>
      </c>
      <c r="CW100" t="s">
        <v>136</v>
      </c>
      <c r="CX100" t="s">
        <v>155</v>
      </c>
      <c r="CY100" t="s">
        <v>168</v>
      </c>
      <c r="DZ100">
        <v>4808</v>
      </c>
      <c r="EA100" t="s">
        <v>1525</v>
      </c>
      <c r="EB100">
        <v>3</v>
      </c>
      <c r="EC100" t="s">
        <v>92</v>
      </c>
      <c r="ED100" t="s">
        <v>998</v>
      </c>
      <c r="EG100" t="s">
        <v>872</v>
      </c>
      <c r="EH100">
        <v>37.729999999999997</v>
      </c>
      <c r="EI100">
        <v>47.62</v>
      </c>
      <c r="EM100" t="s">
        <v>873</v>
      </c>
      <c r="EN100" t="s">
        <v>874</v>
      </c>
      <c r="EO100">
        <v>43291.501388888886</v>
      </c>
      <c r="ES100">
        <v>43410.702777777777</v>
      </c>
      <c r="ET100" t="s">
        <v>93</v>
      </c>
      <c r="EU100" t="s">
        <v>875</v>
      </c>
      <c r="EV100" t="s">
        <v>876</v>
      </c>
      <c r="EW100" t="s">
        <v>877</v>
      </c>
      <c r="EX100" t="s">
        <v>878</v>
      </c>
      <c r="EY100" t="s">
        <v>879</v>
      </c>
      <c r="EZ100">
        <v>1069</v>
      </c>
      <c r="FA100">
        <v>0</v>
      </c>
      <c r="FB100">
        <v>3</v>
      </c>
      <c r="FC100" t="s">
        <v>92</v>
      </c>
      <c r="FD100" t="s">
        <v>130</v>
      </c>
      <c r="FG100" t="s">
        <v>206</v>
      </c>
      <c r="FH100">
        <v>48.54</v>
      </c>
      <c r="FI100">
        <v>40.590000000000003</v>
      </c>
      <c r="FM100" t="s">
        <v>132</v>
      </c>
      <c r="FN100" t="s">
        <v>207</v>
      </c>
      <c r="FO100">
        <v>43299.685983796298</v>
      </c>
      <c r="FS100">
        <v>43444.669074074074</v>
      </c>
      <c r="FT100" t="s">
        <v>93</v>
      </c>
      <c r="FU100" t="s">
        <v>134</v>
      </c>
      <c r="FV100" t="s">
        <v>135</v>
      </c>
      <c r="FW100" t="s">
        <v>136</v>
      </c>
      <c r="FX100" t="s">
        <v>155</v>
      </c>
      <c r="FY100" t="s">
        <v>168</v>
      </c>
      <c r="FZ100" t="s">
        <v>156</v>
      </c>
      <c r="GA100" t="s">
        <v>157</v>
      </c>
      <c r="GB100" t="s">
        <v>141</v>
      </c>
      <c r="GC100" t="s">
        <v>142</v>
      </c>
      <c r="GJ100" t="s">
        <v>389</v>
      </c>
      <c r="GK100" t="s">
        <v>250</v>
      </c>
      <c r="GL100" t="s">
        <v>148</v>
      </c>
      <c r="GM100" t="s">
        <v>212</v>
      </c>
      <c r="GN100" t="s">
        <v>152</v>
      </c>
    </row>
    <row r="101" spans="52:207" x14ac:dyDescent="0.25">
      <c r="AZ101">
        <v>257</v>
      </c>
      <c r="BA101">
        <v>962</v>
      </c>
      <c r="BB101">
        <v>2</v>
      </c>
      <c r="BC101" t="s">
        <v>107</v>
      </c>
      <c r="BD101" t="s">
        <v>99</v>
      </c>
      <c r="BG101" t="s">
        <v>77</v>
      </c>
      <c r="BH101">
        <v>78.290000000000006</v>
      </c>
      <c r="BI101">
        <v>62.65</v>
      </c>
      <c r="BM101" t="s">
        <v>78</v>
      </c>
      <c r="BN101" t="s">
        <v>38</v>
      </c>
      <c r="BO101">
        <v>43311.63958333333</v>
      </c>
      <c r="BP101">
        <v>43382.739583333336</v>
      </c>
      <c r="BQ101">
        <v>43369.447222222225</v>
      </c>
      <c r="BS101">
        <v>43369.447222222225</v>
      </c>
      <c r="BT101" t="s">
        <v>86</v>
      </c>
      <c r="BU101" t="s">
        <v>102</v>
      </c>
      <c r="BV101" t="s">
        <v>103</v>
      </c>
      <c r="BW101" t="s">
        <v>104</v>
      </c>
      <c r="BX101" t="s">
        <v>105</v>
      </c>
      <c r="BY101" t="s">
        <v>106</v>
      </c>
      <c r="BZ101">
        <v>1083</v>
      </c>
      <c r="CA101">
        <v>0</v>
      </c>
      <c r="CB101">
        <v>3</v>
      </c>
      <c r="CC101" t="s">
        <v>92</v>
      </c>
      <c r="CD101" t="s">
        <v>130</v>
      </c>
      <c r="CG101" t="s">
        <v>206</v>
      </c>
      <c r="CH101">
        <v>56.53</v>
      </c>
      <c r="CI101">
        <v>47.68</v>
      </c>
      <c r="CM101" t="s">
        <v>132</v>
      </c>
      <c r="CN101" t="s">
        <v>207</v>
      </c>
      <c r="CO101">
        <v>43299.686064814814</v>
      </c>
      <c r="CS101">
        <v>43444.669085648151</v>
      </c>
      <c r="CT101" t="s">
        <v>93</v>
      </c>
      <c r="CU101" t="s">
        <v>134</v>
      </c>
      <c r="CV101" t="s">
        <v>135</v>
      </c>
      <c r="CW101" t="s">
        <v>136</v>
      </c>
      <c r="CX101" t="s">
        <v>155</v>
      </c>
      <c r="CY101" t="s">
        <v>138</v>
      </c>
      <c r="DZ101">
        <v>4753</v>
      </c>
      <c r="EA101" t="s">
        <v>1531</v>
      </c>
      <c r="EB101">
        <v>3</v>
      </c>
      <c r="EC101" t="s">
        <v>92</v>
      </c>
      <c r="ED101" t="s">
        <v>998</v>
      </c>
      <c r="EG101" t="s">
        <v>872</v>
      </c>
      <c r="EH101">
        <v>34.53</v>
      </c>
      <c r="EI101">
        <v>91.07</v>
      </c>
      <c r="EM101" t="s">
        <v>873</v>
      </c>
      <c r="EN101" t="s">
        <v>874</v>
      </c>
      <c r="EO101">
        <v>43291.501388888886</v>
      </c>
      <c r="ES101">
        <v>43410.697916666664</v>
      </c>
      <c r="ET101" t="s">
        <v>93</v>
      </c>
      <c r="EU101" t="s">
        <v>875</v>
      </c>
      <c r="EV101" t="s">
        <v>876</v>
      </c>
      <c r="EW101" t="s">
        <v>877</v>
      </c>
      <c r="EX101" t="s">
        <v>878</v>
      </c>
      <c r="EY101" t="s">
        <v>879</v>
      </c>
      <c r="EZ101">
        <v>1083</v>
      </c>
      <c r="FA101">
        <v>0</v>
      </c>
      <c r="FB101">
        <v>3</v>
      </c>
      <c r="FC101" t="s">
        <v>92</v>
      </c>
      <c r="FD101" t="s">
        <v>130</v>
      </c>
      <c r="FG101" t="s">
        <v>206</v>
      </c>
      <c r="FH101">
        <v>56.53</v>
      </c>
      <c r="FI101">
        <v>47.68</v>
      </c>
      <c r="FM101" t="s">
        <v>132</v>
      </c>
      <c r="FN101" t="s">
        <v>207</v>
      </c>
      <c r="FO101">
        <v>43299.686064814814</v>
      </c>
      <c r="FS101">
        <v>43444.669085648151</v>
      </c>
      <c r="FT101" t="s">
        <v>93</v>
      </c>
      <c r="FU101" t="s">
        <v>134</v>
      </c>
      <c r="FV101" t="s">
        <v>135</v>
      </c>
      <c r="FW101" t="s">
        <v>136</v>
      </c>
      <c r="FX101" t="s">
        <v>155</v>
      </c>
      <c r="FY101" t="s">
        <v>138</v>
      </c>
      <c r="FZ101" t="s">
        <v>156</v>
      </c>
      <c r="GA101" t="s">
        <v>157</v>
      </c>
      <c r="GB101" t="s">
        <v>141</v>
      </c>
      <c r="GC101" t="s">
        <v>171</v>
      </c>
      <c r="GJ101" t="s">
        <v>390</v>
      </c>
      <c r="GK101" t="s">
        <v>391</v>
      </c>
      <c r="GL101" t="s">
        <v>160</v>
      </c>
      <c r="GM101" t="s">
        <v>248</v>
      </c>
      <c r="GN101" t="s">
        <v>148</v>
      </c>
      <c r="GO101" t="s">
        <v>212</v>
      </c>
      <c r="GP101" t="s">
        <v>152</v>
      </c>
    </row>
    <row r="102" spans="52:207" x14ac:dyDescent="0.25">
      <c r="AZ102">
        <v>276</v>
      </c>
      <c r="BA102">
        <v>896</v>
      </c>
      <c r="BB102">
        <v>2</v>
      </c>
      <c r="BC102" t="s">
        <v>107</v>
      </c>
      <c r="BD102" t="s">
        <v>99</v>
      </c>
      <c r="BG102" t="s">
        <v>77</v>
      </c>
      <c r="BH102">
        <v>46.42</v>
      </c>
      <c r="BI102">
        <v>10.11</v>
      </c>
      <c r="BM102" t="s">
        <v>78</v>
      </c>
      <c r="BN102" t="s">
        <v>38</v>
      </c>
      <c r="BO102">
        <v>43311.63958333333</v>
      </c>
      <c r="BP102">
        <v>43370.506249999999</v>
      </c>
      <c r="BQ102">
        <v>43370.506249999999</v>
      </c>
      <c r="BS102">
        <v>43370.506249999999</v>
      </c>
      <c r="BT102" t="s">
        <v>86</v>
      </c>
      <c r="BU102" t="s">
        <v>102</v>
      </c>
      <c r="BV102" t="s">
        <v>103</v>
      </c>
      <c r="BW102" t="s">
        <v>104</v>
      </c>
      <c r="BX102" t="s">
        <v>105</v>
      </c>
      <c r="BY102" t="s">
        <v>106</v>
      </c>
      <c r="BZ102">
        <v>1007</v>
      </c>
      <c r="CA102">
        <v>0</v>
      </c>
      <c r="CB102">
        <v>3</v>
      </c>
      <c r="CC102" t="s">
        <v>92</v>
      </c>
      <c r="CD102" t="s">
        <v>130</v>
      </c>
      <c r="CG102" t="s">
        <v>188</v>
      </c>
      <c r="CH102">
        <v>24.58</v>
      </c>
      <c r="CI102">
        <v>75.83</v>
      </c>
      <c r="CM102" t="s">
        <v>132</v>
      </c>
      <c r="CN102" t="s">
        <v>189</v>
      </c>
      <c r="CO102">
        <v>43299.681168981479</v>
      </c>
      <c r="CS102">
        <v>43444.669050925928</v>
      </c>
      <c r="CT102" t="s">
        <v>93</v>
      </c>
      <c r="CU102" t="s">
        <v>134</v>
      </c>
      <c r="CV102" t="s">
        <v>135</v>
      </c>
      <c r="CW102" t="s">
        <v>136</v>
      </c>
      <c r="CX102" t="s">
        <v>155</v>
      </c>
      <c r="CY102" t="s">
        <v>138</v>
      </c>
      <c r="DZ102">
        <v>4726</v>
      </c>
      <c r="EA102" t="s">
        <v>1537</v>
      </c>
      <c r="EB102">
        <v>3</v>
      </c>
      <c r="EC102" t="s">
        <v>92</v>
      </c>
      <c r="ED102" t="s">
        <v>998</v>
      </c>
      <c r="EG102" t="s">
        <v>872</v>
      </c>
      <c r="EH102">
        <v>27.28</v>
      </c>
      <c r="EI102">
        <v>24.35</v>
      </c>
      <c r="EM102" t="s">
        <v>873</v>
      </c>
      <c r="EN102" t="s">
        <v>874</v>
      </c>
      <c r="EO102">
        <v>43291.500694444447</v>
      </c>
      <c r="ES102">
        <v>43427.38958333333</v>
      </c>
      <c r="ET102" t="s">
        <v>93</v>
      </c>
      <c r="EU102" t="s">
        <v>875</v>
      </c>
      <c r="EV102" t="s">
        <v>876</v>
      </c>
      <c r="EW102" t="s">
        <v>877</v>
      </c>
      <c r="EX102" t="s">
        <v>1060</v>
      </c>
      <c r="EY102" t="s">
        <v>938</v>
      </c>
      <c r="EZ102">
        <v>1007</v>
      </c>
      <c r="FA102">
        <v>0</v>
      </c>
      <c r="FB102">
        <v>3</v>
      </c>
      <c r="FC102" t="s">
        <v>92</v>
      </c>
      <c r="FD102" t="s">
        <v>130</v>
      </c>
      <c r="FG102" t="s">
        <v>188</v>
      </c>
      <c r="FH102">
        <v>24.58</v>
      </c>
      <c r="FI102">
        <v>75.83</v>
      </c>
      <c r="FM102" t="s">
        <v>132</v>
      </c>
      <c r="FN102" t="s">
        <v>189</v>
      </c>
      <c r="FO102">
        <v>43299.681168981479</v>
      </c>
      <c r="FS102">
        <v>43444.669050925928</v>
      </c>
      <c r="FT102" t="s">
        <v>93</v>
      </c>
      <c r="FU102" t="s">
        <v>134</v>
      </c>
      <c r="FV102" t="s">
        <v>135</v>
      </c>
      <c r="FW102" t="s">
        <v>136</v>
      </c>
      <c r="FX102" t="s">
        <v>155</v>
      </c>
      <c r="FY102" t="s">
        <v>138</v>
      </c>
      <c r="FZ102" t="s">
        <v>156</v>
      </c>
      <c r="GA102" t="s">
        <v>157</v>
      </c>
      <c r="GB102" t="s">
        <v>141</v>
      </c>
      <c r="GC102" t="s">
        <v>142</v>
      </c>
      <c r="GJ102" t="s">
        <v>392</v>
      </c>
      <c r="GK102" t="s">
        <v>199</v>
      </c>
      <c r="GL102" t="s">
        <v>393</v>
      </c>
      <c r="GM102" t="s">
        <v>248</v>
      </c>
      <c r="GN102" t="s">
        <v>148</v>
      </c>
      <c r="GO102" t="s">
        <v>201</v>
      </c>
      <c r="GP102" t="s">
        <v>152</v>
      </c>
    </row>
    <row r="103" spans="52:207" x14ac:dyDescent="0.25">
      <c r="AZ103">
        <v>382</v>
      </c>
      <c r="BA103">
        <v>0</v>
      </c>
      <c r="BB103">
        <v>2</v>
      </c>
      <c r="BC103" t="s">
        <v>107</v>
      </c>
      <c r="BD103" t="s">
        <v>99</v>
      </c>
      <c r="BG103" t="s">
        <v>77</v>
      </c>
      <c r="BH103">
        <v>83.64</v>
      </c>
      <c r="BI103">
        <v>51.96</v>
      </c>
      <c r="BM103" t="s">
        <v>78</v>
      </c>
      <c r="BN103" t="s">
        <v>38</v>
      </c>
      <c r="BO103">
        <v>43311.640277777777</v>
      </c>
      <c r="BP103">
        <v>43382.581250000003</v>
      </c>
      <c r="BQ103">
        <v>43370.400000000001</v>
      </c>
      <c r="BS103">
        <v>43370.400694444441</v>
      </c>
      <c r="BT103" t="s">
        <v>86</v>
      </c>
      <c r="BU103" t="s">
        <v>102</v>
      </c>
      <c r="BV103" t="s">
        <v>103</v>
      </c>
      <c r="BW103" t="s">
        <v>104</v>
      </c>
      <c r="BX103" t="s">
        <v>105</v>
      </c>
      <c r="BY103" t="s">
        <v>106</v>
      </c>
      <c r="BZ103">
        <v>1008</v>
      </c>
      <c r="CA103">
        <v>0</v>
      </c>
      <c r="CB103">
        <v>3</v>
      </c>
      <c r="CC103" t="s">
        <v>92</v>
      </c>
      <c r="CD103" t="s">
        <v>130</v>
      </c>
      <c r="CG103" t="s">
        <v>188</v>
      </c>
      <c r="CH103">
        <v>22.25</v>
      </c>
      <c r="CI103">
        <v>68.61</v>
      </c>
      <c r="CM103" t="s">
        <v>132</v>
      </c>
      <c r="CN103" t="s">
        <v>189</v>
      </c>
      <c r="CO103">
        <v>43299.681168981479</v>
      </c>
      <c r="CS103">
        <v>43444.669050925928</v>
      </c>
      <c r="CT103" t="s">
        <v>93</v>
      </c>
      <c r="CU103" t="s">
        <v>134</v>
      </c>
      <c r="CV103" t="s">
        <v>135</v>
      </c>
      <c r="CW103" t="s">
        <v>136</v>
      </c>
      <c r="CX103" t="s">
        <v>155</v>
      </c>
      <c r="CY103" t="s">
        <v>168</v>
      </c>
      <c r="DZ103">
        <v>4776</v>
      </c>
      <c r="EA103" t="s">
        <v>1547</v>
      </c>
      <c r="EB103">
        <v>3</v>
      </c>
      <c r="EC103" t="s">
        <v>92</v>
      </c>
      <c r="ED103" t="s">
        <v>998</v>
      </c>
      <c r="EG103" t="s">
        <v>872</v>
      </c>
      <c r="EH103">
        <v>70.61</v>
      </c>
      <c r="EI103">
        <v>64.23</v>
      </c>
      <c r="EM103" t="s">
        <v>873</v>
      </c>
      <c r="EN103" t="s">
        <v>874</v>
      </c>
      <c r="EO103">
        <v>43291.501388888886</v>
      </c>
      <c r="ES103">
        <v>43426.604861111111</v>
      </c>
      <c r="ET103" t="s">
        <v>93</v>
      </c>
      <c r="EU103" t="s">
        <v>875</v>
      </c>
      <c r="EV103" t="s">
        <v>876</v>
      </c>
      <c r="EW103" t="s">
        <v>877</v>
      </c>
      <c r="EX103" t="s">
        <v>878</v>
      </c>
      <c r="EY103" t="s">
        <v>922</v>
      </c>
      <c r="EZ103">
        <v>1008</v>
      </c>
      <c r="FA103">
        <v>0</v>
      </c>
      <c r="FB103">
        <v>3</v>
      </c>
      <c r="FC103" t="s">
        <v>92</v>
      </c>
      <c r="FD103" t="s">
        <v>130</v>
      </c>
      <c r="FG103" t="s">
        <v>188</v>
      </c>
      <c r="FH103">
        <v>22.25</v>
      </c>
      <c r="FI103">
        <v>68.61</v>
      </c>
      <c r="FM103" t="s">
        <v>132</v>
      </c>
      <c r="FN103" t="s">
        <v>189</v>
      </c>
      <c r="FO103">
        <v>43299.681168981479</v>
      </c>
      <c r="FS103">
        <v>43444.669050925928</v>
      </c>
      <c r="FT103" t="s">
        <v>93</v>
      </c>
      <c r="FU103" t="s">
        <v>134</v>
      </c>
      <c r="FV103" t="s">
        <v>135</v>
      </c>
      <c r="FW103" t="s">
        <v>136</v>
      </c>
      <c r="FX103" t="s">
        <v>155</v>
      </c>
      <c r="FY103" t="s">
        <v>168</v>
      </c>
      <c r="FZ103" t="s">
        <v>394</v>
      </c>
      <c r="GA103" t="s">
        <v>157</v>
      </c>
      <c r="GB103" t="s">
        <v>141</v>
      </c>
      <c r="GC103" t="s">
        <v>142</v>
      </c>
      <c r="GJ103" t="s">
        <v>395</v>
      </c>
      <c r="GK103" t="s">
        <v>248</v>
      </c>
      <c r="GL103" t="s">
        <v>148</v>
      </c>
      <c r="GM103" t="s">
        <v>201</v>
      </c>
      <c r="GN103" t="s">
        <v>152</v>
      </c>
    </row>
    <row r="104" spans="52:207" x14ac:dyDescent="0.25">
      <c r="AZ104">
        <v>327</v>
      </c>
      <c r="BA104">
        <v>668</v>
      </c>
      <c r="BB104">
        <v>3</v>
      </c>
      <c r="BC104" t="s">
        <v>107</v>
      </c>
      <c r="BD104" t="s">
        <v>99</v>
      </c>
      <c r="BG104" t="s">
        <v>77</v>
      </c>
      <c r="BH104">
        <v>17.14</v>
      </c>
      <c r="BI104">
        <v>85.77</v>
      </c>
      <c r="BM104" t="s">
        <v>78</v>
      </c>
      <c r="BN104" t="s">
        <v>38</v>
      </c>
      <c r="BO104">
        <v>43311.640277777777</v>
      </c>
      <c r="BP104">
        <v>43353.703472222223</v>
      </c>
      <c r="BQ104">
        <v>43353.739583333336</v>
      </c>
      <c r="BS104">
        <v>43353.739583333336</v>
      </c>
      <c r="BT104" t="s">
        <v>86</v>
      </c>
      <c r="BU104" t="s">
        <v>102</v>
      </c>
      <c r="BV104" t="s">
        <v>103</v>
      </c>
      <c r="BW104" t="s">
        <v>104</v>
      </c>
      <c r="BX104" t="s">
        <v>105</v>
      </c>
      <c r="BY104" t="s">
        <v>106</v>
      </c>
      <c r="BZ104">
        <v>1067</v>
      </c>
      <c r="CA104">
        <v>0</v>
      </c>
      <c r="CB104">
        <v>3</v>
      </c>
      <c r="CC104" t="s">
        <v>92</v>
      </c>
      <c r="CD104" t="s">
        <v>130</v>
      </c>
      <c r="CG104" t="s">
        <v>206</v>
      </c>
      <c r="CH104">
        <v>35.57</v>
      </c>
      <c r="CI104">
        <v>27.66</v>
      </c>
      <c r="CM104" t="s">
        <v>132</v>
      </c>
      <c r="CN104" t="s">
        <v>207</v>
      </c>
      <c r="CO104">
        <v>43299.685972222222</v>
      </c>
      <c r="CS104">
        <v>43444.669074074074</v>
      </c>
      <c r="CT104" t="s">
        <v>93</v>
      </c>
      <c r="CU104" t="s">
        <v>134</v>
      </c>
      <c r="CV104" t="s">
        <v>135</v>
      </c>
      <c r="CW104" t="s">
        <v>136</v>
      </c>
      <c r="CX104" t="s">
        <v>155</v>
      </c>
      <c r="CY104" t="s">
        <v>168</v>
      </c>
      <c r="DZ104">
        <v>4803</v>
      </c>
      <c r="EA104" t="s">
        <v>1553</v>
      </c>
      <c r="EB104">
        <v>3</v>
      </c>
      <c r="EC104" t="s">
        <v>92</v>
      </c>
      <c r="ED104" t="s">
        <v>998</v>
      </c>
      <c r="EG104" t="s">
        <v>872</v>
      </c>
      <c r="EH104">
        <v>32.67</v>
      </c>
      <c r="EI104">
        <v>40.299999999999997</v>
      </c>
      <c r="EM104" t="s">
        <v>873</v>
      </c>
      <c r="EN104" t="s">
        <v>874</v>
      </c>
      <c r="EO104">
        <v>43291.501388888886</v>
      </c>
      <c r="ES104">
        <v>43410.70208333333</v>
      </c>
      <c r="ET104" t="s">
        <v>93</v>
      </c>
      <c r="EU104" t="s">
        <v>875</v>
      </c>
      <c r="EV104" t="s">
        <v>876</v>
      </c>
      <c r="EW104" t="s">
        <v>877</v>
      </c>
      <c r="EX104" t="s">
        <v>878</v>
      </c>
      <c r="EY104" t="s">
        <v>879</v>
      </c>
      <c r="EZ104">
        <v>1067</v>
      </c>
      <c r="FA104">
        <v>0</v>
      </c>
      <c r="FB104">
        <v>3</v>
      </c>
      <c r="FC104" t="s">
        <v>92</v>
      </c>
      <c r="FD104" t="s">
        <v>130</v>
      </c>
      <c r="FG104" t="s">
        <v>206</v>
      </c>
      <c r="FH104">
        <v>35.57</v>
      </c>
      <c r="FI104">
        <v>27.66</v>
      </c>
      <c r="FM104" t="s">
        <v>132</v>
      </c>
      <c r="FN104" t="s">
        <v>207</v>
      </c>
      <c r="FO104">
        <v>43299.685972222222</v>
      </c>
      <c r="FS104">
        <v>43444.669074074074</v>
      </c>
      <c r="FT104" t="s">
        <v>93</v>
      </c>
      <c r="FU104" t="s">
        <v>134</v>
      </c>
      <c r="FV104" t="s">
        <v>135</v>
      </c>
      <c r="FW104" t="s">
        <v>136</v>
      </c>
      <c r="FX104" t="s">
        <v>155</v>
      </c>
      <c r="FY104" t="s">
        <v>168</v>
      </c>
      <c r="FZ104" t="s">
        <v>156</v>
      </c>
      <c r="GA104" t="s">
        <v>157</v>
      </c>
      <c r="GB104" t="s">
        <v>141</v>
      </c>
      <c r="GC104" t="s">
        <v>142</v>
      </c>
      <c r="GJ104" t="s">
        <v>396</v>
      </c>
      <c r="GK104" t="s">
        <v>250</v>
      </c>
      <c r="GL104" t="s">
        <v>148</v>
      </c>
      <c r="GM104" t="s">
        <v>212</v>
      </c>
      <c r="GN104" t="s">
        <v>152</v>
      </c>
    </row>
    <row r="105" spans="52:207" x14ac:dyDescent="0.25">
      <c r="AZ105">
        <v>290</v>
      </c>
      <c r="BA105">
        <v>872</v>
      </c>
      <c r="BB105">
        <v>3</v>
      </c>
      <c r="BC105" t="s">
        <v>107</v>
      </c>
      <c r="BD105" t="s">
        <v>99</v>
      </c>
      <c r="BG105" t="s">
        <v>77</v>
      </c>
      <c r="BH105">
        <v>74.44</v>
      </c>
      <c r="BI105">
        <v>67.8</v>
      </c>
      <c r="BM105" t="s">
        <v>78</v>
      </c>
      <c r="BN105" t="s">
        <v>38</v>
      </c>
      <c r="BO105">
        <v>43311.63958333333</v>
      </c>
      <c r="BP105">
        <v>43396.568749999999</v>
      </c>
      <c r="BQ105">
        <v>43396.684027777781</v>
      </c>
      <c r="BS105">
        <v>43396.684027777781</v>
      </c>
      <c r="BT105" t="s">
        <v>86</v>
      </c>
      <c r="BU105" t="s">
        <v>102</v>
      </c>
      <c r="BV105" t="s">
        <v>103</v>
      </c>
      <c r="BW105" t="s">
        <v>104</v>
      </c>
      <c r="BX105" t="s">
        <v>105</v>
      </c>
      <c r="BY105" t="s">
        <v>106</v>
      </c>
      <c r="BZ105">
        <v>1099</v>
      </c>
      <c r="CA105">
        <v>0</v>
      </c>
      <c r="CB105">
        <v>3</v>
      </c>
      <c r="CC105" t="s">
        <v>92</v>
      </c>
      <c r="CD105" t="s">
        <v>130</v>
      </c>
      <c r="CG105" t="s">
        <v>206</v>
      </c>
      <c r="CH105">
        <v>65.47</v>
      </c>
      <c r="CI105">
        <v>64.52</v>
      </c>
      <c r="CM105" t="s">
        <v>132</v>
      </c>
      <c r="CN105" t="s">
        <v>207</v>
      </c>
      <c r="CO105">
        <v>43299.686145833337</v>
      </c>
      <c r="CS105">
        <v>43444.66909722222</v>
      </c>
      <c r="CT105" t="s">
        <v>93</v>
      </c>
      <c r="CU105" t="s">
        <v>134</v>
      </c>
      <c r="CV105" t="s">
        <v>135</v>
      </c>
      <c r="CW105" t="s">
        <v>136</v>
      </c>
      <c r="CX105" t="s">
        <v>155</v>
      </c>
      <c r="CY105" t="s">
        <v>168</v>
      </c>
      <c r="DZ105">
        <v>4768</v>
      </c>
      <c r="EA105" t="s">
        <v>1561</v>
      </c>
      <c r="EB105">
        <v>3</v>
      </c>
      <c r="EC105" t="s">
        <v>92</v>
      </c>
      <c r="ED105" t="s">
        <v>998</v>
      </c>
      <c r="EG105" t="s">
        <v>872</v>
      </c>
      <c r="EH105">
        <v>60.13</v>
      </c>
      <c r="EI105">
        <v>69.11</v>
      </c>
      <c r="EM105" t="s">
        <v>873</v>
      </c>
      <c r="EN105" t="s">
        <v>874</v>
      </c>
      <c r="EO105">
        <v>43291.501388888886</v>
      </c>
      <c r="ES105">
        <v>43426.602777777778</v>
      </c>
      <c r="ET105" t="s">
        <v>93</v>
      </c>
      <c r="EU105" t="s">
        <v>875</v>
      </c>
      <c r="EV105" t="s">
        <v>876</v>
      </c>
      <c r="EW105" t="s">
        <v>877</v>
      </c>
      <c r="EX105" t="s">
        <v>878</v>
      </c>
      <c r="EY105" t="s">
        <v>922</v>
      </c>
      <c r="EZ105">
        <v>1099</v>
      </c>
      <c r="FA105">
        <v>0</v>
      </c>
      <c r="FB105">
        <v>3</v>
      </c>
      <c r="FC105" t="s">
        <v>92</v>
      </c>
      <c r="FD105" t="s">
        <v>130</v>
      </c>
      <c r="FG105" t="s">
        <v>206</v>
      </c>
      <c r="FH105">
        <v>65.47</v>
      </c>
      <c r="FI105">
        <v>64.52</v>
      </c>
      <c r="FM105" t="s">
        <v>132</v>
      </c>
      <c r="FN105" t="s">
        <v>207</v>
      </c>
      <c r="FO105">
        <v>43299.686145833337</v>
      </c>
      <c r="FS105">
        <v>43444.66909722222</v>
      </c>
      <c r="FT105" t="s">
        <v>93</v>
      </c>
      <c r="FU105" t="s">
        <v>134</v>
      </c>
      <c r="FV105" t="s">
        <v>135</v>
      </c>
      <c r="FW105" t="s">
        <v>136</v>
      </c>
      <c r="FX105" t="s">
        <v>155</v>
      </c>
      <c r="FY105" t="s">
        <v>168</v>
      </c>
      <c r="FZ105" t="s">
        <v>156</v>
      </c>
      <c r="GA105" t="s">
        <v>157</v>
      </c>
      <c r="GB105" t="s">
        <v>141</v>
      </c>
      <c r="GC105" t="s">
        <v>142</v>
      </c>
      <c r="GJ105" t="s">
        <v>397</v>
      </c>
      <c r="GK105" t="s">
        <v>248</v>
      </c>
      <c r="GL105" t="s">
        <v>148</v>
      </c>
      <c r="GM105" t="s">
        <v>212</v>
      </c>
      <c r="GN105" t="s">
        <v>152</v>
      </c>
    </row>
    <row r="106" spans="52:207" x14ac:dyDescent="0.25">
      <c r="AZ106">
        <v>277</v>
      </c>
      <c r="BA106">
        <v>895</v>
      </c>
      <c r="BB106">
        <v>2</v>
      </c>
      <c r="BC106" t="s">
        <v>107</v>
      </c>
      <c r="BD106" t="s">
        <v>99</v>
      </c>
      <c r="BG106" t="s">
        <v>77</v>
      </c>
      <c r="BH106">
        <v>47.5</v>
      </c>
      <c r="BI106">
        <v>22.63</v>
      </c>
      <c r="BM106" t="s">
        <v>78</v>
      </c>
      <c r="BN106" t="s">
        <v>38</v>
      </c>
      <c r="BO106">
        <v>43311.63958333333</v>
      </c>
      <c r="BP106">
        <v>43370.506249999999</v>
      </c>
      <c r="BQ106">
        <v>43370.506249999999</v>
      </c>
      <c r="BS106">
        <v>43370.506249999999</v>
      </c>
      <c r="BT106" t="s">
        <v>86</v>
      </c>
      <c r="BU106" t="s">
        <v>102</v>
      </c>
      <c r="BV106" t="s">
        <v>103</v>
      </c>
      <c r="BW106" t="s">
        <v>104</v>
      </c>
      <c r="BX106" t="s">
        <v>105</v>
      </c>
      <c r="BY106" t="s">
        <v>106</v>
      </c>
      <c r="BZ106">
        <v>1068</v>
      </c>
      <c r="CA106">
        <v>0</v>
      </c>
      <c r="CB106">
        <v>3</v>
      </c>
      <c r="CC106" t="s">
        <v>92</v>
      </c>
      <c r="CD106" t="s">
        <v>130</v>
      </c>
      <c r="CG106" t="s">
        <v>206</v>
      </c>
      <c r="CH106">
        <v>41.72</v>
      </c>
      <c r="CI106">
        <v>31.99</v>
      </c>
      <c r="CM106" t="s">
        <v>132</v>
      </c>
      <c r="CN106" t="s">
        <v>207</v>
      </c>
      <c r="CO106">
        <v>43299.685972222222</v>
      </c>
      <c r="CS106">
        <v>43444.669074074074</v>
      </c>
      <c r="CT106" t="s">
        <v>93</v>
      </c>
      <c r="CU106" t="s">
        <v>134</v>
      </c>
      <c r="CV106" t="s">
        <v>135</v>
      </c>
      <c r="CW106" t="s">
        <v>136</v>
      </c>
      <c r="CX106" t="s">
        <v>155</v>
      </c>
      <c r="CY106" t="s">
        <v>168</v>
      </c>
      <c r="DZ106">
        <v>4757</v>
      </c>
      <c r="EA106" t="s">
        <v>1567</v>
      </c>
      <c r="EB106">
        <v>3</v>
      </c>
      <c r="EC106" t="s">
        <v>92</v>
      </c>
      <c r="ED106" t="s">
        <v>998</v>
      </c>
      <c r="EG106" t="s">
        <v>872</v>
      </c>
      <c r="EH106">
        <v>49.43</v>
      </c>
      <c r="EI106">
        <v>68.209999999999994</v>
      </c>
      <c r="EM106" t="s">
        <v>873</v>
      </c>
      <c r="EN106" t="s">
        <v>874</v>
      </c>
      <c r="EO106">
        <v>43291.501388888886</v>
      </c>
      <c r="ES106">
        <v>43410.700694444444</v>
      </c>
      <c r="ET106" t="s">
        <v>93</v>
      </c>
      <c r="EU106" t="s">
        <v>875</v>
      </c>
      <c r="EV106" t="s">
        <v>876</v>
      </c>
      <c r="EW106" t="s">
        <v>877</v>
      </c>
      <c r="EX106" t="s">
        <v>878</v>
      </c>
      <c r="EY106" t="s">
        <v>879</v>
      </c>
      <c r="EZ106">
        <v>1068</v>
      </c>
      <c r="FA106">
        <v>0</v>
      </c>
      <c r="FB106">
        <v>3</v>
      </c>
      <c r="FC106" t="s">
        <v>92</v>
      </c>
      <c r="FD106" t="s">
        <v>130</v>
      </c>
      <c r="FG106" t="s">
        <v>206</v>
      </c>
      <c r="FH106">
        <v>41.72</v>
      </c>
      <c r="FI106">
        <v>31.99</v>
      </c>
      <c r="FM106" t="s">
        <v>132</v>
      </c>
      <c r="FN106" t="s">
        <v>207</v>
      </c>
      <c r="FO106">
        <v>43299.685972222222</v>
      </c>
      <c r="FS106">
        <v>43444.669074074074</v>
      </c>
      <c r="FT106" t="s">
        <v>93</v>
      </c>
      <c r="FU106" t="s">
        <v>134</v>
      </c>
      <c r="FV106" t="s">
        <v>135</v>
      </c>
      <c r="FW106" t="s">
        <v>136</v>
      </c>
      <c r="FX106" t="s">
        <v>155</v>
      </c>
      <c r="FY106" t="s">
        <v>168</v>
      </c>
      <c r="FZ106" t="s">
        <v>156</v>
      </c>
      <c r="GA106" t="s">
        <v>157</v>
      </c>
      <c r="GB106" t="s">
        <v>141</v>
      </c>
      <c r="GC106" t="s">
        <v>142</v>
      </c>
      <c r="GJ106" t="s">
        <v>398</v>
      </c>
      <c r="GK106" t="s">
        <v>250</v>
      </c>
      <c r="GL106" t="s">
        <v>148</v>
      </c>
      <c r="GM106" t="s">
        <v>212</v>
      </c>
      <c r="GN106" t="s">
        <v>152</v>
      </c>
    </row>
    <row r="107" spans="52:207" x14ac:dyDescent="0.25">
      <c r="AZ107">
        <v>328</v>
      </c>
      <c r="BA107">
        <v>666</v>
      </c>
      <c r="BB107">
        <v>3</v>
      </c>
      <c r="BC107" t="s">
        <v>107</v>
      </c>
      <c r="BD107" t="s">
        <v>99</v>
      </c>
      <c r="BG107" t="s">
        <v>77</v>
      </c>
      <c r="BH107">
        <v>22.13</v>
      </c>
      <c r="BI107">
        <v>87.27</v>
      </c>
      <c r="BM107" t="s">
        <v>78</v>
      </c>
      <c r="BN107" t="s">
        <v>38</v>
      </c>
      <c r="BO107">
        <v>43311.640277777777</v>
      </c>
      <c r="BP107">
        <v>43363.663888888892</v>
      </c>
      <c r="BQ107">
        <v>43368.486805555556</v>
      </c>
      <c r="BS107">
        <v>43368.486805555556</v>
      </c>
      <c r="BT107" t="s">
        <v>86</v>
      </c>
      <c r="BU107" t="s">
        <v>102</v>
      </c>
      <c r="BV107" t="s">
        <v>103</v>
      </c>
      <c r="BW107" t="s">
        <v>104</v>
      </c>
      <c r="BX107" t="s">
        <v>105</v>
      </c>
      <c r="BY107" t="s">
        <v>106</v>
      </c>
      <c r="BZ107">
        <v>1053</v>
      </c>
      <c r="CA107">
        <v>0</v>
      </c>
      <c r="CB107">
        <v>3</v>
      </c>
      <c r="CC107" t="s">
        <v>92</v>
      </c>
      <c r="CD107" t="s">
        <v>130</v>
      </c>
      <c r="CG107" t="s">
        <v>206</v>
      </c>
      <c r="CH107">
        <v>50.58</v>
      </c>
      <c r="CI107">
        <v>43.36</v>
      </c>
      <c r="CM107" t="s">
        <v>132</v>
      </c>
      <c r="CN107" t="s">
        <v>207</v>
      </c>
      <c r="CO107">
        <v>43299.685856481483</v>
      </c>
      <c r="CS107">
        <v>43444.669062499997</v>
      </c>
      <c r="CT107" t="s">
        <v>93</v>
      </c>
      <c r="CU107" t="s">
        <v>134</v>
      </c>
      <c r="CV107" t="s">
        <v>135</v>
      </c>
      <c r="CW107" t="s">
        <v>136</v>
      </c>
      <c r="CX107" t="s">
        <v>155</v>
      </c>
      <c r="CY107" t="s">
        <v>168</v>
      </c>
      <c r="DZ107">
        <v>4751</v>
      </c>
      <c r="EA107" t="s">
        <v>1573</v>
      </c>
      <c r="EB107">
        <v>3</v>
      </c>
      <c r="EC107" t="s">
        <v>92</v>
      </c>
      <c r="ED107" t="s">
        <v>998</v>
      </c>
      <c r="EG107" t="s">
        <v>872</v>
      </c>
      <c r="EH107">
        <v>37.090000000000003</v>
      </c>
      <c r="EI107">
        <v>88.63</v>
      </c>
      <c r="EM107" t="s">
        <v>873</v>
      </c>
      <c r="EN107" t="s">
        <v>874</v>
      </c>
      <c r="EO107">
        <v>43291.501388888886</v>
      </c>
      <c r="ES107">
        <v>43410.698611111111</v>
      </c>
      <c r="ET107" t="s">
        <v>93</v>
      </c>
      <c r="EU107" t="s">
        <v>875</v>
      </c>
      <c r="EV107" t="s">
        <v>876</v>
      </c>
      <c r="EW107" t="s">
        <v>877</v>
      </c>
      <c r="EX107" t="s">
        <v>878</v>
      </c>
      <c r="EY107" t="s">
        <v>879</v>
      </c>
      <c r="EZ107">
        <v>1053</v>
      </c>
      <c r="FA107">
        <v>0</v>
      </c>
      <c r="FB107">
        <v>3</v>
      </c>
      <c r="FC107" t="s">
        <v>92</v>
      </c>
      <c r="FD107" t="s">
        <v>130</v>
      </c>
      <c r="FG107" t="s">
        <v>206</v>
      </c>
      <c r="FH107">
        <v>50.58</v>
      </c>
      <c r="FI107">
        <v>43.36</v>
      </c>
      <c r="FM107" t="s">
        <v>132</v>
      </c>
      <c r="FN107" t="s">
        <v>207</v>
      </c>
      <c r="FO107">
        <v>43299.685856481483</v>
      </c>
      <c r="FS107">
        <v>43444.669062499997</v>
      </c>
      <c r="FT107" t="s">
        <v>93</v>
      </c>
      <c r="FU107" t="s">
        <v>134</v>
      </c>
      <c r="FV107" t="s">
        <v>135</v>
      </c>
      <c r="FW107" t="s">
        <v>136</v>
      </c>
      <c r="FX107" t="s">
        <v>155</v>
      </c>
      <c r="FY107" t="s">
        <v>168</v>
      </c>
      <c r="FZ107" t="s">
        <v>156</v>
      </c>
      <c r="GA107" t="s">
        <v>157</v>
      </c>
      <c r="GB107" t="s">
        <v>141</v>
      </c>
      <c r="GC107" t="s">
        <v>142</v>
      </c>
      <c r="GJ107" t="s">
        <v>399</v>
      </c>
      <c r="GK107" t="s">
        <v>250</v>
      </c>
      <c r="GL107" t="s">
        <v>148</v>
      </c>
      <c r="GM107" t="s">
        <v>212</v>
      </c>
      <c r="GN107" t="s">
        <v>152</v>
      </c>
    </row>
    <row r="108" spans="52:207" x14ac:dyDescent="0.25">
      <c r="AZ108">
        <v>283</v>
      </c>
      <c r="BA108">
        <v>884</v>
      </c>
      <c r="BB108">
        <v>2</v>
      </c>
      <c r="BC108" t="s">
        <v>107</v>
      </c>
      <c r="BD108" t="s">
        <v>99</v>
      </c>
      <c r="BG108" t="s">
        <v>77</v>
      </c>
      <c r="BH108">
        <v>60.79</v>
      </c>
      <c r="BI108">
        <v>71.959999999999994</v>
      </c>
      <c r="BM108" t="s">
        <v>78</v>
      </c>
      <c r="BN108" t="s">
        <v>38</v>
      </c>
      <c r="BO108">
        <v>43311.63958333333</v>
      </c>
      <c r="BP108">
        <v>43363.665277777778</v>
      </c>
      <c r="BQ108">
        <v>43370.48541666667</v>
      </c>
      <c r="BS108">
        <v>43370.48541666667</v>
      </c>
      <c r="BT108" t="s">
        <v>86</v>
      </c>
      <c r="BU108" t="s">
        <v>102</v>
      </c>
      <c r="BV108" t="s">
        <v>103</v>
      </c>
      <c r="BW108" t="s">
        <v>104</v>
      </c>
      <c r="BX108" t="s">
        <v>105</v>
      </c>
      <c r="BY108" t="s">
        <v>106</v>
      </c>
      <c r="BZ108">
        <v>1033</v>
      </c>
      <c r="CA108" t="s">
        <v>400</v>
      </c>
      <c r="CB108">
        <v>3</v>
      </c>
      <c r="CC108" t="s">
        <v>92</v>
      </c>
      <c r="CD108" t="s">
        <v>130</v>
      </c>
      <c r="CG108" t="s">
        <v>206</v>
      </c>
      <c r="CH108">
        <v>77</v>
      </c>
      <c r="CI108">
        <v>90.5</v>
      </c>
      <c r="CM108" t="s">
        <v>132</v>
      </c>
      <c r="CN108" t="s">
        <v>207</v>
      </c>
      <c r="CO108">
        <v>43299.685740740744</v>
      </c>
      <c r="CS108">
        <v>43444.669050925928</v>
      </c>
      <c r="CT108" t="s">
        <v>93</v>
      </c>
      <c r="CU108" t="s">
        <v>134</v>
      </c>
      <c r="CV108" t="s">
        <v>135</v>
      </c>
      <c r="CW108" t="s">
        <v>136</v>
      </c>
      <c r="CX108" t="s">
        <v>155</v>
      </c>
      <c r="CY108" t="s">
        <v>138</v>
      </c>
      <c r="DZ108">
        <v>4734</v>
      </c>
      <c r="EA108" t="s">
        <v>1580</v>
      </c>
      <c r="EB108">
        <v>3</v>
      </c>
      <c r="EC108" t="s">
        <v>92</v>
      </c>
      <c r="ED108" t="s">
        <v>998</v>
      </c>
      <c r="EG108" t="s">
        <v>872</v>
      </c>
      <c r="EH108">
        <v>30.48</v>
      </c>
      <c r="EI108">
        <v>94.17</v>
      </c>
      <c r="EM108" t="s">
        <v>873</v>
      </c>
      <c r="EN108" t="s">
        <v>874</v>
      </c>
      <c r="EO108">
        <v>43291.501388888886</v>
      </c>
      <c r="ES108">
        <v>43410.697222222225</v>
      </c>
      <c r="ET108" t="s">
        <v>93</v>
      </c>
      <c r="EU108" t="s">
        <v>875</v>
      </c>
      <c r="EV108" t="s">
        <v>876</v>
      </c>
      <c r="EW108" t="s">
        <v>877</v>
      </c>
      <c r="EX108" t="s">
        <v>878</v>
      </c>
      <c r="EY108" t="s">
        <v>879</v>
      </c>
      <c r="EZ108">
        <v>1033</v>
      </c>
      <c r="FA108" t="s">
        <v>400</v>
      </c>
      <c r="FB108">
        <v>3</v>
      </c>
      <c r="FC108" t="s">
        <v>92</v>
      </c>
      <c r="FD108" t="s">
        <v>130</v>
      </c>
      <c r="FG108" t="s">
        <v>206</v>
      </c>
      <c r="FH108">
        <v>77</v>
      </c>
      <c r="FI108">
        <v>90.5</v>
      </c>
      <c r="FM108" t="s">
        <v>132</v>
      </c>
      <c r="FN108" t="s">
        <v>207</v>
      </c>
      <c r="FO108">
        <v>43299.685740740744</v>
      </c>
      <c r="FS108">
        <v>43444.669050925928</v>
      </c>
      <c r="FT108" t="s">
        <v>93</v>
      </c>
      <c r="FU108" t="s">
        <v>134</v>
      </c>
      <c r="FV108" t="s">
        <v>135</v>
      </c>
      <c r="FW108" t="s">
        <v>136</v>
      </c>
      <c r="FX108" t="s">
        <v>155</v>
      </c>
      <c r="FY108" t="s">
        <v>138</v>
      </c>
      <c r="FZ108" t="s">
        <v>156</v>
      </c>
      <c r="GA108" t="s">
        <v>157</v>
      </c>
      <c r="GB108" t="s">
        <v>141</v>
      </c>
      <c r="GC108" t="s">
        <v>142</v>
      </c>
      <c r="GJ108" t="s">
        <v>401</v>
      </c>
      <c r="GK108" t="s">
        <v>259</v>
      </c>
      <c r="GL108" t="s">
        <v>402</v>
      </c>
      <c r="GM108" t="s">
        <v>248</v>
      </c>
      <c r="GN108" t="s">
        <v>403</v>
      </c>
      <c r="GO108" t="s">
        <v>148</v>
      </c>
      <c r="GP108" t="s">
        <v>212</v>
      </c>
      <c r="GQ108" t="s">
        <v>152</v>
      </c>
    </row>
    <row r="109" spans="52:207" x14ac:dyDescent="0.25">
      <c r="AZ109">
        <v>260</v>
      </c>
      <c r="BA109">
        <v>959</v>
      </c>
      <c r="BB109">
        <v>3</v>
      </c>
      <c r="BC109" t="s">
        <v>107</v>
      </c>
      <c r="BD109" t="s">
        <v>99</v>
      </c>
      <c r="BG109" t="s">
        <v>77</v>
      </c>
      <c r="BH109">
        <v>83.04</v>
      </c>
      <c r="BI109">
        <v>61.65</v>
      </c>
      <c r="BM109" t="s">
        <v>78</v>
      </c>
      <c r="BN109" t="s">
        <v>38</v>
      </c>
      <c r="BO109">
        <v>43311.63958333333</v>
      </c>
      <c r="BP109">
        <v>43371.599305555559</v>
      </c>
      <c r="BQ109">
        <v>43141.445138888892</v>
      </c>
      <c r="BS109">
        <v>43141.445138888892</v>
      </c>
      <c r="BT109" t="s">
        <v>86</v>
      </c>
      <c r="BU109" t="s">
        <v>102</v>
      </c>
      <c r="BV109" t="s">
        <v>103</v>
      </c>
      <c r="BW109" t="s">
        <v>104</v>
      </c>
      <c r="BX109" t="s">
        <v>105</v>
      </c>
      <c r="BY109" t="s">
        <v>106</v>
      </c>
      <c r="BZ109">
        <v>1063</v>
      </c>
      <c r="CA109">
        <v>0</v>
      </c>
      <c r="CB109">
        <v>3</v>
      </c>
      <c r="CC109" t="s">
        <v>92</v>
      </c>
      <c r="CD109" t="s">
        <v>130</v>
      </c>
      <c r="CG109" t="s">
        <v>206</v>
      </c>
      <c r="CH109">
        <v>39.06</v>
      </c>
      <c r="CI109">
        <v>30.55</v>
      </c>
      <c r="CM109" t="s">
        <v>132</v>
      </c>
      <c r="CN109" t="s">
        <v>207</v>
      </c>
      <c r="CO109">
        <v>43299.685937499999</v>
      </c>
      <c r="CS109">
        <v>43444.669062499997</v>
      </c>
      <c r="CT109" t="s">
        <v>93</v>
      </c>
      <c r="CU109" t="s">
        <v>134</v>
      </c>
      <c r="CV109" t="s">
        <v>135</v>
      </c>
      <c r="CW109" t="s">
        <v>136</v>
      </c>
      <c r="CX109" t="s">
        <v>155</v>
      </c>
      <c r="CY109" t="s">
        <v>168</v>
      </c>
      <c r="DZ109">
        <v>4733</v>
      </c>
      <c r="EA109" t="s">
        <v>1586</v>
      </c>
      <c r="EB109">
        <v>3</v>
      </c>
      <c r="EC109" t="s">
        <v>92</v>
      </c>
      <c r="ED109" t="s">
        <v>998</v>
      </c>
      <c r="EG109" t="s">
        <v>872</v>
      </c>
      <c r="EH109">
        <v>31.71</v>
      </c>
      <c r="EI109">
        <v>93.1</v>
      </c>
      <c r="EM109" t="s">
        <v>873</v>
      </c>
      <c r="EN109" t="s">
        <v>874</v>
      </c>
      <c r="EO109">
        <v>43291.501388888886</v>
      </c>
      <c r="ES109">
        <v>43410.697916666664</v>
      </c>
      <c r="ET109" t="s">
        <v>93</v>
      </c>
      <c r="EU109" t="s">
        <v>875</v>
      </c>
      <c r="EV109" t="s">
        <v>876</v>
      </c>
      <c r="EW109" t="s">
        <v>877</v>
      </c>
      <c r="EX109" t="s">
        <v>878</v>
      </c>
      <c r="EY109" t="s">
        <v>879</v>
      </c>
      <c r="EZ109">
        <v>1063</v>
      </c>
      <c r="FA109">
        <v>0</v>
      </c>
      <c r="FB109">
        <v>3</v>
      </c>
      <c r="FC109" t="s">
        <v>92</v>
      </c>
      <c r="FD109" t="s">
        <v>130</v>
      </c>
      <c r="FG109" t="s">
        <v>206</v>
      </c>
      <c r="FH109">
        <v>39.06</v>
      </c>
      <c r="FI109">
        <v>30.55</v>
      </c>
      <c r="FM109" t="s">
        <v>132</v>
      </c>
      <c r="FN109" t="s">
        <v>207</v>
      </c>
      <c r="FO109">
        <v>43299.685937499999</v>
      </c>
      <c r="FS109">
        <v>43444.669062499997</v>
      </c>
      <c r="FT109" t="s">
        <v>93</v>
      </c>
      <c r="FU109" t="s">
        <v>134</v>
      </c>
      <c r="FV109" t="s">
        <v>135</v>
      </c>
      <c r="FW109" t="s">
        <v>136</v>
      </c>
      <c r="FX109" t="s">
        <v>155</v>
      </c>
      <c r="FY109" t="s">
        <v>168</v>
      </c>
      <c r="FZ109" t="s">
        <v>156</v>
      </c>
      <c r="GA109" t="s">
        <v>157</v>
      </c>
      <c r="GB109" t="s">
        <v>141</v>
      </c>
      <c r="GC109" t="s">
        <v>142</v>
      </c>
      <c r="GJ109" t="s">
        <v>404</v>
      </c>
      <c r="GK109" t="s">
        <v>250</v>
      </c>
      <c r="GL109" t="s">
        <v>148</v>
      </c>
      <c r="GM109" t="s">
        <v>212</v>
      </c>
      <c r="GN109" t="s">
        <v>152</v>
      </c>
    </row>
    <row r="110" spans="52:207" x14ac:dyDescent="0.25">
      <c r="AZ110">
        <v>341</v>
      </c>
      <c r="BA110">
        <v>646</v>
      </c>
      <c r="BB110">
        <v>2</v>
      </c>
      <c r="BC110" t="s">
        <v>107</v>
      </c>
      <c r="BD110" t="s">
        <v>99</v>
      </c>
      <c r="BG110" t="s">
        <v>77</v>
      </c>
      <c r="BH110">
        <v>32.47</v>
      </c>
      <c r="BI110">
        <v>79.58</v>
      </c>
      <c r="BM110" t="s">
        <v>78</v>
      </c>
      <c r="BN110" t="s">
        <v>38</v>
      </c>
      <c r="BO110">
        <v>43311.640277777777</v>
      </c>
      <c r="BP110">
        <v>43413.644444444442</v>
      </c>
      <c r="BQ110">
        <v>43368.571527777778</v>
      </c>
      <c r="BS110">
        <v>43368.571527777778</v>
      </c>
      <c r="BT110" t="s">
        <v>86</v>
      </c>
      <c r="BU110" t="s">
        <v>102</v>
      </c>
      <c r="BV110" t="s">
        <v>103</v>
      </c>
      <c r="BW110" t="s">
        <v>104</v>
      </c>
      <c r="BX110" t="s">
        <v>105</v>
      </c>
      <c r="BY110" t="s">
        <v>106</v>
      </c>
      <c r="BZ110">
        <v>1014</v>
      </c>
      <c r="CA110">
        <v>0</v>
      </c>
      <c r="CB110">
        <v>3</v>
      </c>
      <c r="CC110" t="s">
        <v>92</v>
      </c>
      <c r="CD110" t="s">
        <v>130</v>
      </c>
      <c r="CG110" t="s">
        <v>188</v>
      </c>
      <c r="CH110">
        <v>25.46</v>
      </c>
      <c r="CI110">
        <v>71.62</v>
      </c>
      <c r="CM110" t="s">
        <v>132</v>
      </c>
      <c r="CN110" t="s">
        <v>189</v>
      </c>
      <c r="CO110">
        <v>43299.681226851855</v>
      </c>
      <c r="CS110">
        <v>43486.45616898148</v>
      </c>
      <c r="CT110" t="s">
        <v>93</v>
      </c>
      <c r="CU110" t="s">
        <v>134</v>
      </c>
      <c r="CV110" t="s">
        <v>135</v>
      </c>
      <c r="CW110" t="s">
        <v>136</v>
      </c>
      <c r="CX110" t="s">
        <v>405</v>
      </c>
      <c r="CY110" t="s">
        <v>168</v>
      </c>
      <c r="DZ110">
        <v>4806</v>
      </c>
      <c r="EA110" t="s">
        <v>1592</v>
      </c>
      <c r="EB110">
        <v>3</v>
      </c>
      <c r="EC110" t="s">
        <v>92</v>
      </c>
      <c r="ED110" t="s">
        <v>998</v>
      </c>
      <c r="EG110" t="s">
        <v>872</v>
      </c>
      <c r="EH110">
        <v>35.450000000000003</v>
      </c>
      <c r="EI110">
        <v>44.11</v>
      </c>
      <c r="EM110" t="s">
        <v>873</v>
      </c>
      <c r="EN110" t="s">
        <v>874</v>
      </c>
      <c r="EO110">
        <v>43291.501388888886</v>
      </c>
      <c r="ES110">
        <v>43410.702777777777</v>
      </c>
      <c r="ET110" t="s">
        <v>93</v>
      </c>
      <c r="EU110" t="s">
        <v>875</v>
      </c>
      <c r="EV110" t="s">
        <v>876</v>
      </c>
      <c r="EW110" t="s">
        <v>877</v>
      </c>
      <c r="EX110" t="s">
        <v>878</v>
      </c>
      <c r="EY110" t="s">
        <v>879</v>
      </c>
      <c r="EZ110">
        <v>1014</v>
      </c>
      <c r="FA110">
        <v>0</v>
      </c>
      <c r="FB110">
        <v>3</v>
      </c>
      <c r="FC110" t="s">
        <v>92</v>
      </c>
      <c r="FD110" t="s">
        <v>130</v>
      </c>
      <c r="FG110" t="s">
        <v>188</v>
      </c>
      <c r="FH110">
        <v>25.46</v>
      </c>
      <c r="FI110">
        <v>71.62</v>
      </c>
      <c r="FM110" t="s">
        <v>132</v>
      </c>
      <c r="FN110" t="s">
        <v>189</v>
      </c>
      <c r="FO110">
        <v>43299.681226851855</v>
      </c>
      <c r="FS110">
        <v>43486.45616898148</v>
      </c>
      <c r="FT110" t="s">
        <v>93</v>
      </c>
      <c r="FU110" t="s">
        <v>134</v>
      </c>
      <c r="FV110" t="s">
        <v>135</v>
      </c>
      <c r="FW110" t="s">
        <v>136</v>
      </c>
      <c r="FX110" t="s">
        <v>405</v>
      </c>
      <c r="FY110" t="s">
        <v>168</v>
      </c>
      <c r="FZ110" t="s">
        <v>292</v>
      </c>
      <c r="GA110" t="s">
        <v>293</v>
      </c>
      <c r="GB110" t="s">
        <v>141</v>
      </c>
      <c r="GC110" t="s">
        <v>142</v>
      </c>
      <c r="GJ110" t="s">
        <v>406</v>
      </c>
      <c r="GK110" t="s">
        <v>407</v>
      </c>
      <c r="GL110" t="s">
        <v>259</v>
      </c>
      <c r="GM110" t="s">
        <v>173</v>
      </c>
      <c r="GN110" t="s">
        <v>408</v>
      </c>
      <c r="GO110" t="s">
        <v>409</v>
      </c>
      <c r="GP110" t="s">
        <v>160</v>
      </c>
      <c r="GQ110" t="s">
        <v>148</v>
      </c>
      <c r="GR110" t="s">
        <v>201</v>
      </c>
      <c r="GS110" t="s">
        <v>150</v>
      </c>
      <c r="GT110" t="s">
        <v>151</v>
      </c>
      <c r="GU110" t="s">
        <v>152</v>
      </c>
      <c r="GV110" t="s">
        <v>410</v>
      </c>
      <c r="GW110" t="s">
        <v>411</v>
      </c>
      <c r="GX110" t="s">
        <v>412</v>
      </c>
      <c r="GY110" t="s">
        <v>365</v>
      </c>
    </row>
    <row r="111" spans="52:207" x14ac:dyDescent="0.25">
      <c r="AZ111">
        <v>252</v>
      </c>
      <c r="BA111">
        <v>1247</v>
      </c>
      <c r="BB111">
        <v>3</v>
      </c>
      <c r="BC111" t="s">
        <v>107</v>
      </c>
      <c r="BD111" t="s">
        <v>99</v>
      </c>
      <c r="BG111" t="s">
        <v>77</v>
      </c>
      <c r="BH111">
        <v>54.96</v>
      </c>
      <c r="BI111">
        <v>51.16</v>
      </c>
      <c r="BM111" t="s">
        <v>78</v>
      </c>
      <c r="BN111" t="s">
        <v>38</v>
      </c>
      <c r="BO111">
        <v>43311.63958333333</v>
      </c>
      <c r="BP111">
        <v>43370.459722222222</v>
      </c>
      <c r="BQ111">
        <v>43370.487500000003</v>
      </c>
      <c r="BS111">
        <v>43370.487500000003</v>
      </c>
      <c r="BT111" t="s">
        <v>86</v>
      </c>
      <c r="BU111" t="s">
        <v>102</v>
      </c>
      <c r="BV111" t="s">
        <v>103</v>
      </c>
      <c r="BW111" t="s">
        <v>104</v>
      </c>
      <c r="BX111" t="s">
        <v>105</v>
      </c>
      <c r="BY111" t="s">
        <v>106</v>
      </c>
      <c r="BZ111">
        <v>1015</v>
      </c>
      <c r="CA111">
        <v>0</v>
      </c>
      <c r="CB111">
        <v>3</v>
      </c>
      <c r="CC111" t="s">
        <v>92</v>
      </c>
      <c r="CD111" t="s">
        <v>130</v>
      </c>
      <c r="CG111" t="s">
        <v>188</v>
      </c>
      <c r="CH111">
        <v>27.12</v>
      </c>
      <c r="CI111">
        <v>77.03</v>
      </c>
      <c r="CM111" t="s">
        <v>132</v>
      </c>
      <c r="CN111" t="s">
        <v>189</v>
      </c>
      <c r="CO111">
        <v>43299.681238425925</v>
      </c>
      <c r="CS111">
        <v>43486.457326388889</v>
      </c>
      <c r="CT111" t="s">
        <v>93</v>
      </c>
      <c r="CU111" t="s">
        <v>134</v>
      </c>
      <c r="CV111" t="s">
        <v>135</v>
      </c>
      <c r="CW111" t="s">
        <v>136</v>
      </c>
      <c r="CX111" t="s">
        <v>155</v>
      </c>
      <c r="CY111" t="s">
        <v>138</v>
      </c>
      <c r="DZ111">
        <v>4741</v>
      </c>
      <c r="EA111" t="s">
        <v>1598</v>
      </c>
      <c r="EB111">
        <v>3</v>
      </c>
      <c r="EC111" t="s">
        <v>92</v>
      </c>
      <c r="ED111" t="s">
        <v>998</v>
      </c>
      <c r="EG111" t="s">
        <v>872</v>
      </c>
      <c r="EH111">
        <v>49.81</v>
      </c>
      <c r="EI111">
        <v>76.430000000000007</v>
      </c>
      <c r="EM111" t="s">
        <v>873</v>
      </c>
      <c r="EN111" t="s">
        <v>874</v>
      </c>
      <c r="EO111">
        <v>43291.501388888886</v>
      </c>
      <c r="ES111">
        <v>43410.7</v>
      </c>
      <c r="ET111" t="s">
        <v>93</v>
      </c>
      <c r="EU111" t="s">
        <v>875</v>
      </c>
      <c r="EV111" t="s">
        <v>876</v>
      </c>
      <c r="EW111" t="s">
        <v>877</v>
      </c>
      <c r="EX111" t="s">
        <v>878</v>
      </c>
      <c r="EY111" t="s">
        <v>879</v>
      </c>
      <c r="EZ111">
        <v>1015</v>
      </c>
      <c r="FA111">
        <v>0</v>
      </c>
      <c r="FB111">
        <v>3</v>
      </c>
      <c r="FC111" t="s">
        <v>92</v>
      </c>
      <c r="FD111" t="s">
        <v>130</v>
      </c>
      <c r="FG111" t="s">
        <v>188</v>
      </c>
      <c r="FH111">
        <v>27.12</v>
      </c>
      <c r="FI111">
        <v>77.03</v>
      </c>
      <c r="FM111" t="s">
        <v>132</v>
      </c>
      <c r="FN111" t="s">
        <v>189</v>
      </c>
      <c r="FO111">
        <v>43299.681238425925</v>
      </c>
      <c r="FS111">
        <v>43486.457326388889</v>
      </c>
      <c r="FT111" t="s">
        <v>93</v>
      </c>
      <c r="FU111" t="s">
        <v>134</v>
      </c>
      <c r="FV111" t="s">
        <v>135</v>
      </c>
      <c r="FW111" t="s">
        <v>136</v>
      </c>
      <c r="FX111" t="s">
        <v>155</v>
      </c>
      <c r="FY111" t="s">
        <v>138</v>
      </c>
      <c r="FZ111" t="s">
        <v>156</v>
      </c>
      <c r="GA111" t="s">
        <v>157</v>
      </c>
      <c r="GB111" t="s">
        <v>141</v>
      </c>
      <c r="GC111" t="s">
        <v>142</v>
      </c>
      <c r="GJ111" t="s">
        <v>413</v>
      </c>
      <c r="GK111" t="s">
        <v>159</v>
      </c>
      <c r="GL111" t="s">
        <v>160</v>
      </c>
      <c r="GM111" t="s">
        <v>148</v>
      </c>
      <c r="GN111" t="s">
        <v>201</v>
      </c>
      <c r="GO111" t="s">
        <v>150</v>
      </c>
      <c r="GP111" t="s">
        <v>151</v>
      </c>
      <c r="GQ111" t="s">
        <v>152</v>
      </c>
      <c r="GR111" t="s">
        <v>414</v>
      </c>
      <c r="GS111" t="s">
        <v>365</v>
      </c>
      <c r="GT111" t="s">
        <v>415</v>
      </c>
      <c r="GU111" t="s">
        <v>250</v>
      </c>
    </row>
    <row r="112" spans="52:207" x14ac:dyDescent="0.25">
      <c r="AZ112">
        <v>298</v>
      </c>
      <c r="BA112">
        <v>862</v>
      </c>
      <c r="BB112">
        <v>2</v>
      </c>
      <c r="BC112" t="s">
        <v>107</v>
      </c>
      <c r="BD112" t="s">
        <v>99</v>
      </c>
      <c r="BG112" t="s">
        <v>77</v>
      </c>
      <c r="BH112">
        <v>46.96</v>
      </c>
      <c r="BI112">
        <v>71.209999999999994</v>
      </c>
      <c r="BM112" t="s">
        <v>78</v>
      </c>
      <c r="BN112" t="s">
        <v>38</v>
      </c>
      <c r="BO112">
        <v>43311.63958333333</v>
      </c>
      <c r="BP112">
        <v>43368.59097222222</v>
      </c>
      <c r="BQ112">
        <v>43368.59097222222</v>
      </c>
      <c r="BS112">
        <v>43368.59097222222</v>
      </c>
      <c r="BT112" t="s">
        <v>86</v>
      </c>
      <c r="BU112" t="s">
        <v>102</v>
      </c>
      <c r="BV112" t="s">
        <v>103</v>
      </c>
      <c r="BW112" t="s">
        <v>104</v>
      </c>
      <c r="BX112" t="s">
        <v>105</v>
      </c>
      <c r="BY112" t="s">
        <v>106</v>
      </c>
      <c r="BZ112">
        <v>1093</v>
      </c>
      <c r="CA112">
        <v>0</v>
      </c>
      <c r="CB112">
        <v>3</v>
      </c>
      <c r="CC112" t="s">
        <v>92</v>
      </c>
      <c r="CD112" t="s">
        <v>130</v>
      </c>
      <c r="CG112" t="s">
        <v>206</v>
      </c>
      <c r="CH112">
        <v>73.09</v>
      </c>
      <c r="CI112">
        <v>79.31</v>
      </c>
      <c r="CM112" t="s">
        <v>132</v>
      </c>
      <c r="CN112" t="s">
        <v>207</v>
      </c>
      <c r="CO112">
        <v>43299.686122685183</v>
      </c>
      <c r="CS112">
        <v>43486.466238425928</v>
      </c>
      <c r="CT112" t="s">
        <v>93</v>
      </c>
      <c r="CU112" t="s">
        <v>134</v>
      </c>
      <c r="CV112" t="s">
        <v>135</v>
      </c>
      <c r="CW112" t="s">
        <v>136</v>
      </c>
      <c r="CX112" t="s">
        <v>252</v>
      </c>
      <c r="CY112" t="s">
        <v>168</v>
      </c>
      <c r="DZ112">
        <v>4810</v>
      </c>
      <c r="EA112" t="s">
        <v>1604</v>
      </c>
      <c r="EB112">
        <v>3</v>
      </c>
      <c r="EC112" t="s">
        <v>92</v>
      </c>
      <c r="ED112" t="s">
        <v>998</v>
      </c>
      <c r="EG112" t="s">
        <v>872</v>
      </c>
      <c r="EH112">
        <v>39.75</v>
      </c>
      <c r="EI112">
        <v>51.37</v>
      </c>
      <c r="EM112" t="s">
        <v>873</v>
      </c>
      <c r="EN112" t="s">
        <v>874</v>
      </c>
      <c r="EO112">
        <v>43291.501388888886</v>
      </c>
      <c r="ES112">
        <v>43410.702777777777</v>
      </c>
      <c r="ET112" t="s">
        <v>93</v>
      </c>
      <c r="EU112" t="s">
        <v>875</v>
      </c>
      <c r="EV112" t="s">
        <v>876</v>
      </c>
      <c r="EW112" t="s">
        <v>877</v>
      </c>
      <c r="EX112" t="s">
        <v>878</v>
      </c>
      <c r="EY112" t="s">
        <v>879</v>
      </c>
      <c r="EZ112">
        <v>1093</v>
      </c>
      <c r="FA112">
        <v>0</v>
      </c>
      <c r="FB112">
        <v>3</v>
      </c>
      <c r="FC112" t="s">
        <v>92</v>
      </c>
      <c r="FD112" t="s">
        <v>130</v>
      </c>
      <c r="FG112" t="s">
        <v>206</v>
      </c>
      <c r="FH112">
        <v>73.09</v>
      </c>
      <c r="FI112">
        <v>79.31</v>
      </c>
      <c r="FM112" t="s">
        <v>132</v>
      </c>
      <c r="FN112" t="s">
        <v>207</v>
      </c>
      <c r="FO112">
        <v>43299.686122685183</v>
      </c>
      <c r="FS112">
        <v>43486.466238425928</v>
      </c>
      <c r="FT112" t="s">
        <v>93</v>
      </c>
      <c r="FU112" t="s">
        <v>134</v>
      </c>
      <c r="FV112" t="s">
        <v>135</v>
      </c>
      <c r="FW112" t="s">
        <v>136</v>
      </c>
      <c r="FX112" t="s">
        <v>252</v>
      </c>
      <c r="FY112" t="s">
        <v>168</v>
      </c>
      <c r="FZ112" t="s">
        <v>292</v>
      </c>
      <c r="GA112" t="s">
        <v>293</v>
      </c>
      <c r="GB112" t="s">
        <v>141</v>
      </c>
      <c r="GC112" t="s">
        <v>142</v>
      </c>
      <c r="GJ112" t="s">
        <v>416</v>
      </c>
      <c r="GK112" t="s">
        <v>173</v>
      </c>
      <c r="GL112" t="s">
        <v>417</v>
      </c>
      <c r="GM112" t="s">
        <v>418</v>
      </c>
      <c r="GN112" t="s">
        <v>419</v>
      </c>
      <c r="GO112" t="s">
        <v>259</v>
      </c>
      <c r="GP112" t="s">
        <v>160</v>
      </c>
      <c r="GQ112" t="s">
        <v>148</v>
      </c>
      <c r="GR112" t="s">
        <v>149</v>
      </c>
      <c r="GS112" t="s">
        <v>201</v>
      </c>
      <c r="GT112" t="s">
        <v>212</v>
      </c>
      <c r="GU112" t="s">
        <v>150</v>
      </c>
      <c r="GV112" t="s">
        <v>151</v>
      </c>
      <c r="GW112" t="s">
        <v>152</v>
      </c>
      <c r="GX112" t="s">
        <v>420</v>
      </c>
      <c r="GY112" t="s">
        <v>421</v>
      </c>
    </row>
    <row r="113" spans="52:207" x14ac:dyDescent="0.25">
      <c r="AZ113">
        <v>389</v>
      </c>
      <c r="BA113">
        <v>0</v>
      </c>
      <c r="BB113">
        <v>2</v>
      </c>
      <c r="BC113" t="s">
        <v>107</v>
      </c>
      <c r="BD113" t="s">
        <v>99</v>
      </c>
      <c r="BG113" t="s">
        <v>77</v>
      </c>
      <c r="BH113">
        <v>75.23</v>
      </c>
      <c r="BI113">
        <v>74.58</v>
      </c>
      <c r="BM113" t="s">
        <v>78</v>
      </c>
      <c r="BN113" t="s">
        <v>38</v>
      </c>
      <c r="BO113">
        <v>43311.640277777777</v>
      </c>
      <c r="BP113">
        <v>43382.734722222223</v>
      </c>
      <c r="BQ113">
        <v>43370.356944444444</v>
      </c>
      <c r="BS113">
        <v>43370.357638888891</v>
      </c>
      <c r="BT113" t="s">
        <v>86</v>
      </c>
      <c r="BU113" t="s">
        <v>102</v>
      </c>
      <c r="BV113" t="s">
        <v>103</v>
      </c>
      <c r="BW113" t="s">
        <v>104</v>
      </c>
      <c r="BX113" t="s">
        <v>105</v>
      </c>
      <c r="BY113" t="s">
        <v>106</v>
      </c>
      <c r="BZ113">
        <v>1029</v>
      </c>
      <c r="CA113" t="s">
        <v>422</v>
      </c>
      <c r="CB113">
        <v>1</v>
      </c>
      <c r="CC113" t="s">
        <v>92</v>
      </c>
      <c r="CD113" t="s">
        <v>130</v>
      </c>
      <c r="CG113" t="s">
        <v>206</v>
      </c>
      <c r="CH113">
        <v>80.7</v>
      </c>
      <c r="CI113">
        <v>85.99</v>
      </c>
      <c r="CM113" t="s">
        <v>132</v>
      </c>
      <c r="CN113" t="s">
        <v>207</v>
      </c>
      <c r="CO113">
        <v>43299.685717592591</v>
      </c>
      <c r="CP113">
        <v>43486.445034722223</v>
      </c>
      <c r="CQ113">
        <v>43486.464884259258</v>
      </c>
      <c r="CS113">
        <v>43486.464895833335</v>
      </c>
      <c r="CT113" t="s">
        <v>93</v>
      </c>
      <c r="CU113" t="s">
        <v>134</v>
      </c>
      <c r="CV113" t="s">
        <v>135</v>
      </c>
      <c r="CW113" t="s">
        <v>136</v>
      </c>
      <c r="CX113" t="s">
        <v>252</v>
      </c>
      <c r="CY113" t="s">
        <v>138</v>
      </c>
      <c r="DZ113">
        <v>4754</v>
      </c>
      <c r="EA113" t="s">
        <v>1612</v>
      </c>
      <c r="EB113">
        <v>3</v>
      </c>
      <c r="EC113" t="s">
        <v>92</v>
      </c>
      <c r="ED113" t="s">
        <v>998</v>
      </c>
      <c r="EG113" t="s">
        <v>872</v>
      </c>
      <c r="EH113">
        <v>33.049999999999997</v>
      </c>
      <c r="EI113">
        <v>92.02</v>
      </c>
      <c r="EM113" t="s">
        <v>873</v>
      </c>
      <c r="EN113" t="s">
        <v>874</v>
      </c>
      <c r="EO113">
        <v>43291.501388888886</v>
      </c>
      <c r="ES113">
        <v>43410.697916666664</v>
      </c>
      <c r="ET113" t="s">
        <v>93</v>
      </c>
      <c r="EU113" t="s">
        <v>875</v>
      </c>
      <c r="EV113" t="s">
        <v>876</v>
      </c>
      <c r="EW113" t="s">
        <v>877</v>
      </c>
      <c r="EX113" t="s">
        <v>878</v>
      </c>
      <c r="EY113" t="s">
        <v>879</v>
      </c>
      <c r="EZ113">
        <v>1029</v>
      </c>
      <c r="FA113" t="s">
        <v>422</v>
      </c>
      <c r="FB113">
        <v>1</v>
      </c>
      <c r="FC113" t="s">
        <v>92</v>
      </c>
      <c r="FD113" t="s">
        <v>130</v>
      </c>
      <c r="FG113" t="s">
        <v>206</v>
      </c>
      <c r="FH113">
        <v>80.7</v>
      </c>
      <c r="FI113">
        <v>85.99</v>
      </c>
      <c r="FM113" t="s">
        <v>132</v>
      </c>
      <c r="FN113" t="s">
        <v>207</v>
      </c>
      <c r="FO113">
        <v>43299.685717592591</v>
      </c>
      <c r="FP113">
        <v>43486.445034722223</v>
      </c>
      <c r="FQ113">
        <v>43486.464884259258</v>
      </c>
      <c r="FS113">
        <v>43486.464895833335</v>
      </c>
      <c r="FT113" t="s">
        <v>93</v>
      </c>
      <c r="FU113" t="s">
        <v>134</v>
      </c>
      <c r="FV113" t="s">
        <v>135</v>
      </c>
      <c r="FW113" t="s">
        <v>136</v>
      </c>
      <c r="FX113" t="s">
        <v>252</v>
      </c>
      <c r="FY113" t="s">
        <v>138</v>
      </c>
      <c r="FZ113" t="s">
        <v>292</v>
      </c>
      <c r="GA113" t="s">
        <v>293</v>
      </c>
      <c r="GB113" t="s">
        <v>141</v>
      </c>
      <c r="GC113" t="s">
        <v>142</v>
      </c>
      <c r="GJ113" t="s">
        <v>423</v>
      </c>
      <c r="GK113" t="s">
        <v>424</v>
      </c>
      <c r="GL113" t="s">
        <v>425</v>
      </c>
      <c r="GM113" t="s">
        <v>160</v>
      </c>
      <c r="GN113" t="s">
        <v>148</v>
      </c>
      <c r="GO113" t="s">
        <v>201</v>
      </c>
      <c r="GP113" t="s">
        <v>212</v>
      </c>
      <c r="GQ113" t="s">
        <v>150</v>
      </c>
      <c r="GR113" t="s">
        <v>151</v>
      </c>
      <c r="GS113" t="s">
        <v>152</v>
      </c>
      <c r="GT113" t="s">
        <v>426</v>
      </c>
      <c r="GU113" t="s">
        <v>427</v>
      </c>
      <c r="GV113" t="s">
        <v>428</v>
      </c>
      <c r="GW113" t="s">
        <v>429</v>
      </c>
      <c r="GX113" t="s">
        <v>365</v>
      </c>
      <c r="GY113" t="s">
        <v>430</v>
      </c>
    </row>
    <row r="114" spans="52:207" x14ac:dyDescent="0.25">
      <c r="AZ114">
        <v>268</v>
      </c>
      <c r="BA114">
        <v>938</v>
      </c>
      <c r="BB114">
        <v>2</v>
      </c>
      <c r="BC114" t="s">
        <v>107</v>
      </c>
      <c r="BD114" t="s">
        <v>99</v>
      </c>
      <c r="BG114" t="s">
        <v>77</v>
      </c>
      <c r="BH114">
        <v>78.709999999999994</v>
      </c>
      <c r="BI114">
        <v>68.97</v>
      </c>
      <c r="BM114" t="s">
        <v>78</v>
      </c>
      <c r="BN114" t="s">
        <v>38</v>
      </c>
      <c r="BO114">
        <v>43311.63958333333</v>
      </c>
      <c r="BP114">
        <v>43382.736805555556</v>
      </c>
      <c r="BQ114">
        <v>43370.35</v>
      </c>
      <c r="BS114">
        <v>43370.350694444445</v>
      </c>
      <c r="BT114" t="s">
        <v>86</v>
      </c>
      <c r="BU114" t="s">
        <v>102</v>
      </c>
      <c r="BV114" t="s">
        <v>103</v>
      </c>
      <c r="BW114" t="s">
        <v>104</v>
      </c>
      <c r="BX114" t="s">
        <v>105</v>
      </c>
      <c r="BY114" t="s">
        <v>106</v>
      </c>
      <c r="BZ114">
        <v>915</v>
      </c>
      <c r="CA114" t="s">
        <v>431</v>
      </c>
      <c r="CB114">
        <v>3</v>
      </c>
      <c r="CC114" t="s">
        <v>92</v>
      </c>
      <c r="CD114" t="s">
        <v>130</v>
      </c>
      <c r="CG114" t="s">
        <v>131</v>
      </c>
      <c r="CH114">
        <v>86.9</v>
      </c>
      <c r="CI114">
        <v>7.16</v>
      </c>
      <c r="CM114" t="s">
        <v>132</v>
      </c>
      <c r="CN114" t="s">
        <v>133</v>
      </c>
      <c r="CO114">
        <v>43299.665729166663</v>
      </c>
      <c r="CP114">
        <v>43486.408067129632</v>
      </c>
      <c r="CQ114">
        <v>43486.434918981482</v>
      </c>
      <c r="CS114">
        <v>43486.434918981482</v>
      </c>
      <c r="CT114" t="s">
        <v>93</v>
      </c>
      <c r="CU114" t="s">
        <v>134</v>
      </c>
      <c r="CV114" t="s">
        <v>135</v>
      </c>
      <c r="CW114" t="s">
        <v>136</v>
      </c>
      <c r="CX114" t="s">
        <v>155</v>
      </c>
      <c r="CY114" t="s">
        <v>138</v>
      </c>
      <c r="DZ114">
        <v>4756</v>
      </c>
      <c r="EA114" t="s">
        <v>1618</v>
      </c>
      <c r="EB114">
        <v>3</v>
      </c>
      <c r="EC114" t="s">
        <v>92</v>
      </c>
      <c r="ED114" t="s">
        <v>998</v>
      </c>
      <c r="EG114" t="s">
        <v>872</v>
      </c>
      <c r="EH114">
        <v>48.51</v>
      </c>
      <c r="EI114">
        <v>66.430000000000007</v>
      </c>
      <c r="EM114" t="s">
        <v>873</v>
      </c>
      <c r="EN114" t="s">
        <v>874</v>
      </c>
      <c r="EO114">
        <v>43291.501388888886</v>
      </c>
      <c r="ES114">
        <v>43410.700694444444</v>
      </c>
      <c r="ET114" t="s">
        <v>93</v>
      </c>
      <c r="EU114" t="s">
        <v>875</v>
      </c>
      <c r="EV114" t="s">
        <v>876</v>
      </c>
      <c r="EW114" t="s">
        <v>877</v>
      </c>
      <c r="EX114" t="s">
        <v>878</v>
      </c>
      <c r="EY114" t="s">
        <v>879</v>
      </c>
      <c r="EZ114">
        <v>915</v>
      </c>
      <c r="FA114" t="s">
        <v>431</v>
      </c>
      <c r="FB114">
        <v>3</v>
      </c>
      <c r="FC114" t="s">
        <v>92</v>
      </c>
      <c r="FD114" t="s">
        <v>130</v>
      </c>
      <c r="FG114" t="s">
        <v>131</v>
      </c>
      <c r="FH114">
        <v>86.9</v>
      </c>
      <c r="FI114">
        <v>7.16</v>
      </c>
      <c r="FM114" t="s">
        <v>132</v>
      </c>
      <c r="FN114" t="s">
        <v>133</v>
      </c>
      <c r="FO114">
        <v>43299.665729166663</v>
      </c>
      <c r="FP114">
        <v>43486.408067129632</v>
      </c>
      <c r="FQ114">
        <v>43486.434918981482</v>
      </c>
      <c r="FS114">
        <v>43486.434918981482</v>
      </c>
      <c r="FT114" t="s">
        <v>93</v>
      </c>
      <c r="FU114" t="s">
        <v>134</v>
      </c>
      <c r="FV114" t="s">
        <v>135</v>
      </c>
      <c r="FW114" t="s">
        <v>136</v>
      </c>
      <c r="FX114" t="s">
        <v>155</v>
      </c>
      <c r="FY114" t="s">
        <v>138</v>
      </c>
      <c r="FZ114" t="s">
        <v>156</v>
      </c>
      <c r="GA114" t="s">
        <v>157</v>
      </c>
      <c r="GB114" t="s">
        <v>141</v>
      </c>
      <c r="GC114" t="s">
        <v>142</v>
      </c>
      <c r="GJ114" t="s">
        <v>432</v>
      </c>
      <c r="GK114" t="s">
        <v>433</v>
      </c>
      <c r="GL114" t="s">
        <v>434</v>
      </c>
      <c r="GM114" t="s">
        <v>435</v>
      </c>
      <c r="GN114" t="s">
        <v>148</v>
      </c>
      <c r="GO114" t="s">
        <v>164</v>
      </c>
      <c r="GP114" t="s">
        <v>152</v>
      </c>
      <c r="GQ114" t="s">
        <v>436</v>
      </c>
      <c r="GR114" t="s">
        <v>437</v>
      </c>
      <c r="GS114" t="s">
        <v>430</v>
      </c>
    </row>
    <row r="115" spans="52:207" x14ac:dyDescent="0.25">
      <c r="AZ115">
        <v>265</v>
      </c>
      <c r="BA115">
        <v>954</v>
      </c>
      <c r="BB115">
        <v>3</v>
      </c>
      <c r="BC115" t="s">
        <v>107</v>
      </c>
      <c r="BD115" t="s">
        <v>99</v>
      </c>
      <c r="BG115" t="s">
        <v>77</v>
      </c>
      <c r="BH115">
        <v>81.3</v>
      </c>
      <c r="BI115">
        <v>66.099999999999994</v>
      </c>
      <c r="BM115" t="s">
        <v>78</v>
      </c>
      <c r="BN115" t="s">
        <v>38</v>
      </c>
      <c r="BO115">
        <v>43311.63958333333</v>
      </c>
      <c r="BP115">
        <v>43371.59652777778</v>
      </c>
      <c r="BQ115">
        <v>43141.446527777778</v>
      </c>
      <c r="BS115">
        <v>43141.446527777778</v>
      </c>
      <c r="BT115" t="s">
        <v>86</v>
      </c>
      <c r="BU115" t="s">
        <v>102</v>
      </c>
      <c r="BV115" t="s">
        <v>103</v>
      </c>
      <c r="BW115" t="s">
        <v>104</v>
      </c>
      <c r="BX115" t="s">
        <v>105</v>
      </c>
      <c r="BY115" t="s">
        <v>106</v>
      </c>
      <c r="BZ115">
        <v>2472</v>
      </c>
      <c r="CA115" t="s">
        <v>438</v>
      </c>
      <c r="CB115">
        <v>3</v>
      </c>
      <c r="CC115" t="s">
        <v>92</v>
      </c>
      <c r="CD115" t="s">
        <v>99</v>
      </c>
      <c r="CG115" t="s">
        <v>131</v>
      </c>
      <c r="CH115">
        <v>87.48</v>
      </c>
      <c r="CI115">
        <v>6.67</v>
      </c>
      <c r="CM115" t="s">
        <v>132</v>
      </c>
      <c r="CN115" t="s">
        <v>133</v>
      </c>
      <c r="CO115">
        <v>43502.656226851854</v>
      </c>
      <c r="CS115">
        <v>43503.631747685184</v>
      </c>
      <c r="CT115" t="s">
        <v>93</v>
      </c>
      <c r="CU115" t="s">
        <v>439</v>
      </c>
      <c r="CV115" t="s">
        <v>440</v>
      </c>
      <c r="CW115" t="s">
        <v>441</v>
      </c>
      <c r="CX115" t="s">
        <v>442</v>
      </c>
      <c r="CY115" t="s">
        <v>443</v>
      </c>
      <c r="DZ115">
        <v>4805</v>
      </c>
      <c r="EA115" t="s">
        <v>1627</v>
      </c>
      <c r="EB115">
        <v>3</v>
      </c>
      <c r="EC115" t="s">
        <v>92</v>
      </c>
      <c r="ED115" t="s">
        <v>998</v>
      </c>
      <c r="EG115" t="s">
        <v>872</v>
      </c>
      <c r="EH115">
        <v>34.270000000000003</v>
      </c>
      <c r="EI115">
        <v>42.38</v>
      </c>
      <c r="EM115" t="s">
        <v>873</v>
      </c>
      <c r="EN115" t="s">
        <v>874</v>
      </c>
      <c r="EO115">
        <v>43291.501388888886</v>
      </c>
      <c r="ES115">
        <v>43410.70208333333</v>
      </c>
      <c r="ET115" t="s">
        <v>93</v>
      </c>
      <c r="EU115" t="s">
        <v>875</v>
      </c>
      <c r="EV115" t="s">
        <v>876</v>
      </c>
      <c r="EW115" t="s">
        <v>877</v>
      </c>
      <c r="EX115" t="s">
        <v>878</v>
      </c>
      <c r="EY115" t="s">
        <v>879</v>
      </c>
      <c r="EZ115">
        <v>2472</v>
      </c>
      <c r="FA115" t="s">
        <v>438</v>
      </c>
      <c r="FB115">
        <v>3</v>
      </c>
      <c r="FC115" t="s">
        <v>92</v>
      </c>
      <c r="FD115" t="s">
        <v>99</v>
      </c>
      <c r="FG115" t="s">
        <v>131</v>
      </c>
      <c r="FH115">
        <v>87.48</v>
      </c>
      <c r="FI115">
        <v>6.67</v>
      </c>
      <c r="FM115" t="s">
        <v>132</v>
      </c>
      <c r="FN115" t="s">
        <v>133</v>
      </c>
      <c r="FO115">
        <v>43502.656226851854</v>
      </c>
      <c r="FS115">
        <v>43503.631747685184</v>
      </c>
      <c r="FT115" t="s">
        <v>93</v>
      </c>
      <c r="FU115" t="s">
        <v>439</v>
      </c>
      <c r="FV115" t="s">
        <v>440</v>
      </c>
      <c r="FW115" t="s">
        <v>441</v>
      </c>
      <c r="FX115" t="s">
        <v>442</v>
      </c>
      <c r="FY115" t="s">
        <v>443</v>
      </c>
      <c r="FZ115" t="s">
        <v>444</v>
      </c>
      <c r="GA115" t="s">
        <v>445</v>
      </c>
      <c r="GB115" t="s">
        <v>446</v>
      </c>
      <c r="GC115" t="s">
        <v>447</v>
      </c>
      <c r="GD115" t="s">
        <v>448</v>
      </c>
      <c r="GJ115" t="s">
        <v>449</v>
      </c>
      <c r="GK115" t="s">
        <v>450</v>
      </c>
      <c r="GL115" t="s">
        <v>451</v>
      </c>
      <c r="GM115" t="s">
        <v>452</v>
      </c>
      <c r="GN115" t="s">
        <v>453</v>
      </c>
      <c r="GO115" t="s">
        <v>454</v>
      </c>
      <c r="GP115" t="s">
        <v>455</v>
      </c>
      <c r="GQ115" t="s">
        <v>368</v>
      </c>
      <c r="GR115" t="s">
        <v>371</v>
      </c>
    </row>
    <row r="116" spans="52:207" x14ac:dyDescent="0.25">
      <c r="AZ116">
        <v>345</v>
      </c>
      <c r="BA116">
        <v>641</v>
      </c>
      <c r="BB116">
        <v>2</v>
      </c>
      <c r="BC116" t="s">
        <v>107</v>
      </c>
      <c r="BD116" t="s">
        <v>99</v>
      </c>
      <c r="BG116" t="s">
        <v>77</v>
      </c>
      <c r="BH116">
        <v>33.130000000000003</v>
      </c>
      <c r="BI116">
        <v>83.69</v>
      </c>
      <c r="BM116" t="s">
        <v>78</v>
      </c>
      <c r="BN116" t="s">
        <v>38</v>
      </c>
      <c r="BO116">
        <v>43311.640277777777</v>
      </c>
      <c r="BP116">
        <v>43382.731944444444</v>
      </c>
      <c r="BQ116">
        <v>43368.600694444445</v>
      </c>
      <c r="BS116">
        <v>43368.600694444445</v>
      </c>
      <c r="BT116" t="s">
        <v>86</v>
      </c>
      <c r="BU116" t="s">
        <v>102</v>
      </c>
      <c r="BV116" t="s">
        <v>103</v>
      </c>
      <c r="BW116" t="s">
        <v>104</v>
      </c>
      <c r="BX116" t="s">
        <v>105</v>
      </c>
      <c r="BY116" t="s">
        <v>106</v>
      </c>
      <c r="BZ116">
        <v>2469</v>
      </c>
      <c r="CA116" t="s">
        <v>456</v>
      </c>
      <c r="CB116">
        <v>3</v>
      </c>
      <c r="CC116" t="s">
        <v>92</v>
      </c>
      <c r="CD116" t="s">
        <v>99</v>
      </c>
      <c r="CG116" t="s">
        <v>131</v>
      </c>
      <c r="CH116">
        <v>82.53</v>
      </c>
      <c r="CI116">
        <v>11.06</v>
      </c>
      <c r="CM116" t="s">
        <v>132</v>
      </c>
      <c r="CN116" t="s">
        <v>133</v>
      </c>
      <c r="CO116">
        <v>43502.6562037037</v>
      </c>
      <c r="CS116">
        <v>43503.631018518521</v>
      </c>
      <c r="CT116" t="s">
        <v>93</v>
      </c>
      <c r="CU116" t="s">
        <v>439</v>
      </c>
      <c r="CV116" t="s">
        <v>440</v>
      </c>
      <c r="CW116" t="s">
        <v>441</v>
      </c>
      <c r="CX116" t="s">
        <v>442</v>
      </c>
      <c r="CY116" t="s">
        <v>443</v>
      </c>
      <c r="DZ116">
        <v>4744</v>
      </c>
      <c r="EA116" t="s">
        <v>1633</v>
      </c>
      <c r="EB116">
        <v>3</v>
      </c>
      <c r="EC116" t="s">
        <v>92</v>
      </c>
      <c r="ED116" t="s">
        <v>998</v>
      </c>
      <c r="EG116" t="s">
        <v>872</v>
      </c>
      <c r="EH116">
        <v>45.77</v>
      </c>
      <c r="EI116">
        <v>79.7</v>
      </c>
      <c r="EM116" t="s">
        <v>873</v>
      </c>
      <c r="EN116" t="s">
        <v>874</v>
      </c>
      <c r="EO116">
        <v>43291.501388888886</v>
      </c>
      <c r="ES116">
        <v>43410.699305555558</v>
      </c>
      <c r="ET116" t="s">
        <v>93</v>
      </c>
      <c r="EU116" t="s">
        <v>875</v>
      </c>
      <c r="EV116" t="s">
        <v>876</v>
      </c>
      <c r="EW116" t="s">
        <v>877</v>
      </c>
      <c r="EX116" t="s">
        <v>878</v>
      </c>
      <c r="EY116" t="s">
        <v>879</v>
      </c>
      <c r="EZ116">
        <v>2469</v>
      </c>
      <c r="FA116" t="s">
        <v>456</v>
      </c>
      <c r="FB116">
        <v>3</v>
      </c>
      <c r="FC116" t="s">
        <v>92</v>
      </c>
      <c r="FD116" t="s">
        <v>99</v>
      </c>
      <c r="FG116" t="s">
        <v>131</v>
      </c>
      <c r="FH116">
        <v>82.53</v>
      </c>
      <c r="FI116">
        <v>11.06</v>
      </c>
      <c r="FM116" t="s">
        <v>132</v>
      </c>
      <c r="FN116" t="s">
        <v>133</v>
      </c>
      <c r="FO116">
        <v>43502.6562037037</v>
      </c>
      <c r="FS116">
        <v>43503.631018518521</v>
      </c>
      <c r="FT116" t="s">
        <v>93</v>
      </c>
      <c r="FU116" t="s">
        <v>439</v>
      </c>
      <c r="FV116" t="s">
        <v>440</v>
      </c>
      <c r="FW116" t="s">
        <v>441</v>
      </c>
      <c r="FX116" t="s">
        <v>442</v>
      </c>
      <c r="FY116" t="s">
        <v>443</v>
      </c>
      <c r="FZ116" t="s">
        <v>444</v>
      </c>
      <c r="GA116" t="s">
        <v>445</v>
      </c>
      <c r="GB116" t="s">
        <v>446</v>
      </c>
      <c r="GC116" t="s">
        <v>447</v>
      </c>
      <c r="GD116" t="s">
        <v>448</v>
      </c>
      <c r="GJ116" t="s">
        <v>457</v>
      </c>
      <c r="GK116" t="s">
        <v>458</v>
      </c>
      <c r="GL116" t="s">
        <v>459</v>
      </c>
      <c r="GM116" t="s">
        <v>460</v>
      </c>
      <c r="GN116" t="s">
        <v>461</v>
      </c>
      <c r="GO116" t="s">
        <v>462</v>
      </c>
    </row>
    <row r="117" spans="52:207" x14ac:dyDescent="0.25">
      <c r="AZ117">
        <v>273</v>
      </c>
      <c r="BA117">
        <v>933</v>
      </c>
      <c r="BB117">
        <v>2</v>
      </c>
      <c r="BC117" t="s">
        <v>107</v>
      </c>
      <c r="BD117" t="s">
        <v>99</v>
      </c>
      <c r="BG117" t="s">
        <v>77</v>
      </c>
      <c r="BH117">
        <v>83.88</v>
      </c>
      <c r="BI117">
        <v>70.09</v>
      </c>
      <c r="BM117" t="s">
        <v>78</v>
      </c>
      <c r="BN117" t="s">
        <v>38</v>
      </c>
      <c r="BO117">
        <v>43311.63958333333</v>
      </c>
      <c r="BP117">
        <v>43382.736805555556</v>
      </c>
      <c r="BQ117">
        <v>43370.352083333331</v>
      </c>
      <c r="BS117">
        <v>43370.352083333331</v>
      </c>
      <c r="BT117" t="s">
        <v>86</v>
      </c>
      <c r="BU117" t="s">
        <v>102</v>
      </c>
      <c r="BV117" t="s">
        <v>103</v>
      </c>
      <c r="BW117" t="s">
        <v>104</v>
      </c>
      <c r="BX117" t="s">
        <v>105</v>
      </c>
      <c r="BY117" t="s">
        <v>106</v>
      </c>
      <c r="BZ117">
        <v>2475</v>
      </c>
      <c r="CA117" t="s">
        <v>463</v>
      </c>
      <c r="CB117">
        <v>3</v>
      </c>
      <c r="CC117" t="s">
        <v>92</v>
      </c>
      <c r="CD117" t="s">
        <v>99</v>
      </c>
      <c r="CG117" t="s">
        <v>131</v>
      </c>
      <c r="CH117">
        <v>80.66</v>
      </c>
      <c r="CI117">
        <v>13.47</v>
      </c>
      <c r="CM117" t="s">
        <v>132</v>
      </c>
      <c r="CN117" t="s">
        <v>133</v>
      </c>
      <c r="CO117">
        <v>43502.656261574077</v>
      </c>
      <c r="CS117">
        <v>43503.63040509259</v>
      </c>
      <c r="CT117" t="s">
        <v>93</v>
      </c>
      <c r="CU117" t="s">
        <v>439</v>
      </c>
      <c r="CV117" t="s">
        <v>440</v>
      </c>
      <c r="CW117" t="s">
        <v>441</v>
      </c>
      <c r="CX117" t="s">
        <v>442</v>
      </c>
      <c r="CY117" t="s">
        <v>443</v>
      </c>
      <c r="DZ117">
        <v>4758</v>
      </c>
      <c r="EA117" t="s">
        <v>1640</v>
      </c>
      <c r="EB117">
        <v>3</v>
      </c>
      <c r="EC117" t="s">
        <v>92</v>
      </c>
      <c r="ED117" t="s">
        <v>998</v>
      </c>
      <c r="EG117" t="s">
        <v>872</v>
      </c>
      <c r="EH117">
        <v>50.19</v>
      </c>
      <c r="EI117">
        <v>70.3</v>
      </c>
      <c r="EM117" t="s">
        <v>873</v>
      </c>
      <c r="EN117" t="s">
        <v>874</v>
      </c>
      <c r="EO117">
        <v>43291.501388888886</v>
      </c>
      <c r="ES117">
        <v>43410.700694444444</v>
      </c>
      <c r="ET117" t="s">
        <v>93</v>
      </c>
      <c r="EU117" t="s">
        <v>875</v>
      </c>
      <c r="EV117" t="s">
        <v>876</v>
      </c>
      <c r="EW117" t="s">
        <v>877</v>
      </c>
      <c r="EX117" t="s">
        <v>878</v>
      </c>
      <c r="EY117" t="s">
        <v>879</v>
      </c>
      <c r="EZ117">
        <v>2475</v>
      </c>
      <c r="FA117" t="s">
        <v>463</v>
      </c>
      <c r="FB117">
        <v>3</v>
      </c>
      <c r="FC117" t="s">
        <v>92</v>
      </c>
      <c r="FD117" t="s">
        <v>99</v>
      </c>
      <c r="FG117" t="s">
        <v>131</v>
      </c>
      <c r="FH117">
        <v>80.66</v>
      </c>
      <c r="FI117">
        <v>13.47</v>
      </c>
      <c r="FM117" t="s">
        <v>132</v>
      </c>
      <c r="FN117" t="s">
        <v>133</v>
      </c>
      <c r="FO117">
        <v>43502.656261574077</v>
      </c>
      <c r="FS117">
        <v>43503.63040509259</v>
      </c>
      <c r="FT117" t="s">
        <v>93</v>
      </c>
      <c r="FU117" t="s">
        <v>439</v>
      </c>
      <c r="FV117" t="s">
        <v>440</v>
      </c>
      <c r="FW117" t="s">
        <v>441</v>
      </c>
      <c r="FX117" t="s">
        <v>442</v>
      </c>
      <c r="FY117" t="s">
        <v>443</v>
      </c>
      <c r="FZ117" t="s">
        <v>444</v>
      </c>
      <c r="GA117" t="s">
        <v>445</v>
      </c>
      <c r="GB117" t="s">
        <v>446</v>
      </c>
      <c r="GC117" t="s">
        <v>447</v>
      </c>
      <c r="GD117" t="s">
        <v>448</v>
      </c>
      <c r="GJ117" t="s">
        <v>464</v>
      </c>
      <c r="GK117" t="s">
        <v>465</v>
      </c>
      <c r="GL117" t="s">
        <v>466</v>
      </c>
      <c r="GM117" t="s">
        <v>371</v>
      </c>
    </row>
    <row r="118" spans="52:207" x14ac:dyDescent="0.25">
      <c r="AZ118">
        <v>321</v>
      </c>
      <c r="BA118">
        <v>676</v>
      </c>
      <c r="BB118">
        <v>3</v>
      </c>
      <c r="BC118" t="s">
        <v>107</v>
      </c>
      <c r="BD118" t="s">
        <v>99</v>
      </c>
      <c r="BG118" t="s">
        <v>77</v>
      </c>
      <c r="BH118">
        <v>27.36</v>
      </c>
      <c r="BI118">
        <v>82.03</v>
      </c>
      <c r="BM118" t="s">
        <v>78</v>
      </c>
      <c r="BN118" t="s">
        <v>38</v>
      </c>
      <c r="BO118">
        <v>43311.640277777777</v>
      </c>
      <c r="BP118">
        <v>43363.661111111112</v>
      </c>
      <c r="BQ118">
        <v>43368.478472222225</v>
      </c>
      <c r="BS118">
        <v>43368.478472222225</v>
      </c>
      <c r="BT118" t="s">
        <v>86</v>
      </c>
      <c r="BU118" t="s">
        <v>102</v>
      </c>
      <c r="BV118" t="s">
        <v>103</v>
      </c>
      <c r="BW118" t="s">
        <v>104</v>
      </c>
      <c r="BX118" t="s">
        <v>105</v>
      </c>
      <c r="BY118" t="s">
        <v>106</v>
      </c>
      <c r="BZ118">
        <v>2460</v>
      </c>
      <c r="CA118" t="s">
        <v>467</v>
      </c>
      <c r="CB118">
        <v>3</v>
      </c>
      <c r="CC118" t="s">
        <v>92</v>
      </c>
      <c r="CD118" t="s">
        <v>99</v>
      </c>
      <c r="CG118" t="s">
        <v>131</v>
      </c>
      <c r="CH118">
        <v>84.94</v>
      </c>
      <c r="CI118">
        <v>9.26</v>
      </c>
      <c r="CM118" t="s">
        <v>132</v>
      </c>
      <c r="CN118" t="s">
        <v>133</v>
      </c>
      <c r="CO118">
        <v>43502.656111111108</v>
      </c>
      <c r="CS118">
        <v>43503.629710648151</v>
      </c>
      <c r="CT118" t="s">
        <v>93</v>
      </c>
      <c r="CU118" t="s">
        <v>439</v>
      </c>
      <c r="CV118" t="s">
        <v>440</v>
      </c>
      <c r="CW118" t="s">
        <v>441</v>
      </c>
      <c r="CX118" t="s">
        <v>442</v>
      </c>
      <c r="CY118" t="s">
        <v>443</v>
      </c>
      <c r="DZ118">
        <v>4809</v>
      </c>
      <c r="EA118" t="s">
        <v>1646</v>
      </c>
      <c r="EB118">
        <v>3</v>
      </c>
      <c r="EC118" t="s">
        <v>92</v>
      </c>
      <c r="ED118" t="s">
        <v>998</v>
      </c>
      <c r="EG118" t="s">
        <v>872</v>
      </c>
      <c r="EH118">
        <v>38.69</v>
      </c>
      <c r="EI118">
        <v>49.4</v>
      </c>
      <c r="EM118" t="s">
        <v>873</v>
      </c>
      <c r="EN118" t="s">
        <v>874</v>
      </c>
      <c r="EO118">
        <v>43291.501388888886</v>
      </c>
      <c r="ES118">
        <v>43410.702777777777</v>
      </c>
      <c r="ET118" t="s">
        <v>93</v>
      </c>
      <c r="EU118" t="s">
        <v>875</v>
      </c>
      <c r="EV118" t="s">
        <v>876</v>
      </c>
      <c r="EW118" t="s">
        <v>877</v>
      </c>
      <c r="EX118" t="s">
        <v>878</v>
      </c>
      <c r="EY118" t="s">
        <v>879</v>
      </c>
      <c r="EZ118">
        <v>2460</v>
      </c>
      <c r="FA118" t="s">
        <v>467</v>
      </c>
      <c r="FB118">
        <v>3</v>
      </c>
      <c r="FC118" t="s">
        <v>92</v>
      </c>
      <c r="FD118" t="s">
        <v>99</v>
      </c>
      <c r="FG118" t="s">
        <v>131</v>
      </c>
      <c r="FH118">
        <v>84.94</v>
      </c>
      <c r="FI118">
        <v>9.26</v>
      </c>
      <c r="FM118" t="s">
        <v>132</v>
      </c>
      <c r="FN118" t="s">
        <v>133</v>
      </c>
      <c r="FO118">
        <v>43502.656111111108</v>
      </c>
      <c r="FS118">
        <v>43503.629710648151</v>
      </c>
      <c r="FT118" t="s">
        <v>93</v>
      </c>
      <c r="FU118" t="s">
        <v>439</v>
      </c>
      <c r="FV118" t="s">
        <v>440</v>
      </c>
      <c r="FW118" t="s">
        <v>441</v>
      </c>
      <c r="FX118" t="s">
        <v>442</v>
      </c>
      <c r="FY118" t="s">
        <v>443</v>
      </c>
      <c r="FZ118" t="s">
        <v>444</v>
      </c>
      <c r="GA118" t="s">
        <v>445</v>
      </c>
      <c r="GB118" t="s">
        <v>446</v>
      </c>
      <c r="GC118" t="s">
        <v>447</v>
      </c>
      <c r="GD118" t="s">
        <v>448</v>
      </c>
      <c r="GJ118" t="s">
        <v>468</v>
      </c>
      <c r="GK118" t="s">
        <v>469</v>
      </c>
      <c r="GL118" t="s">
        <v>470</v>
      </c>
      <c r="GM118" t="s">
        <v>471</v>
      </c>
      <c r="GN118" t="s">
        <v>472</v>
      </c>
      <c r="GO118" t="s">
        <v>473</v>
      </c>
      <c r="GP118" t="s">
        <v>462</v>
      </c>
    </row>
    <row r="119" spans="52:207" x14ac:dyDescent="0.25">
      <c r="AZ119">
        <v>351</v>
      </c>
      <c r="BA119">
        <v>635</v>
      </c>
      <c r="BB119">
        <v>3</v>
      </c>
      <c r="BC119" t="s">
        <v>107</v>
      </c>
      <c r="BD119" t="s">
        <v>99</v>
      </c>
      <c r="BG119" t="s">
        <v>77</v>
      </c>
      <c r="BH119">
        <v>36.56</v>
      </c>
      <c r="BI119">
        <v>85.61</v>
      </c>
      <c r="BM119" t="s">
        <v>78</v>
      </c>
      <c r="BN119" t="s">
        <v>38</v>
      </c>
      <c r="BO119">
        <v>43311.640277777777</v>
      </c>
      <c r="BP119">
        <v>43368.602777777778</v>
      </c>
      <c r="BQ119">
        <v>43368.602777777778</v>
      </c>
      <c r="BS119">
        <v>43368.602777777778</v>
      </c>
      <c r="BT119" t="s">
        <v>86</v>
      </c>
      <c r="BU119" t="s">
        <v>102</v>
      </c>
      <c r="BV119" t="s">
        <v>103</v>
      </c>
      <c r="BW119" t="s">
        <v>104</v>
      </c>
      <c r="BX119" t="s">
        <v>105</v>
      </c>
      <c r="BY119" t="s">
        <v>106</v>
      </c>
      <c r="BZ119">
        <v>2466</v>
      </c>
      <c r="CA119" t="s">
        <v>474</v>
      </c>
      <c r="CB119">
        <v>3</v>
      </c>
      <c r="CC119" t="s">
        <v>92</v>
      </c>
      <c r="CD119" t="s">
        <v>99</v>
      </c>
      <c r="CG119" t="s">
        <v>131</v>
      </c>
      <c r="CH119">
        <v>83.78</v>
      </c>
      <c r="CI119">
        <v>10.4</v>
      </c>
      <c r="CM119" t="s">
        <v>132</v>
      </c>
      <c r="CN119" t="s">
        <v>133</v>
      </c>
      <c r="CO119">
        <v>43502.656168981484</v>
      </c>
      <c r="CS119">
        <v>43503.63386574074</v>
      </c>
      <c r="CT119" t="s">
        <v>93</v>
      </c>
      <c r="CU119" t="s">
        <v>439</v>
      </c>
      <c r="CV119" t="s">
        <v>440</v>
      </c>
      <c r="CW119" t="s">
        <v>441</v>
      </c>
      <c r="CX119" t="s">
        <v>442</v>
      </c>
      <c r="CY119" t="s">
        <v>443</v>
      </c>
      <c r="DZ119">
        <v>4812</v>
      </c>
      <c r="EA119" t="s">
        <v>1652</v>
      </c>
      <c r="EB119">
        <v>3</v>
      </c>
      <c r="EC119" t="s">
        <v>92</v>
      </c>
      <c r="ED119" t="s">
        <v>998</v>
      </c>
      <c r="EG119" t="s">
        <v>872</v>
      </c>
      <c r="EH119">
        <v>41.89</v>
      </c>
      <c r="EI119">
        <v>55</v>
      </c>
      <c r="EM119" t="s">
        <v>873</v>
      </c>
      <c r="EN119" t="s">
        <v>874</v>
      </c>
      <c r="EO119">
        <v>43291.501388888886</v>
      </c>
      <c r="ES119">
        <v>43410.703472222223</v>
      </c>
      <c r="ET119" t="s">
        <v>93</v>
      </c>
      <c r="EU119" t="s">
        <v>875</v>
      </c>
      <c r="EV119" t="s">
        <v>876</v>
      </c>
      <c r="EW119" t="s">
        <v>877</v>
      </c>
      <c r="EX119" t="s">
        <v>878</v>
      </c>
      <c r="EY119" t="s">
        <v>879</v>
      </c>
      <c r="EZ119">
        <v>2466</v>
      </c>
      <c r="FA119" t="s">
        <v>474</v>
      </c>
      <c r="FB119">
        <v>3</v>
      </c>
      <c r="FC119" t="s">
        <v>92</v>
      </c>
      <c r="FD119" t="s">
        <v>99</v>
      </c>
      <c r="FG119" t="s">
        <v>131</v>
      </c>
      <c r="FH119">
        <v>83.78</v>
      </c>
      <c r="FI119">
        <v>10.4</v>
      </c>
      <c r="FM119" t="s">
        <v>132</v>
      </c>
      <c r="FN119" t="s">
        <v>133</v>
      </c>
      <c r="FO119">
        <v>43502.656168981484</v>
      </c>
      <c r="FS119">
        <v>43503.63386574074</v>
      </c>
      <c r="FT119" t="s">
        <v>93</v>
      </c>
      <c r="FU119" t="s">
        <v>439</v>
      </c>
      <c r="FV119" t="s">
        <v>440</v>
      </c>
      <c r="FW119" t="s">
        <v>441</v>
      </c>
      <c r="FX119" t="s">
        <v>442</v>
      </c>
      <c r="FY119" t="s">
        <v>443</v>
      </c>
      <c r="FZ119" t="s">
        <v>444</v>
      </c>
      <c r="GA119" t="s">
        <v>445</v>
      </c>
      <c r="GB119" t="s">
        <v>446</v>
      </c>
      <c r="GC119" t="s">
        <v>447</v>
      </c>
      <c r="GD119" t="s">
        <v>448</v>
      </c>
      <c r="GJ119" t="s">
        <v>475</v>
      </c>
      <c r="GK119" t="s">
        <v>476</v>
      </c>
      <c r="GL119" t="s">
        <v>477</v>
      </c>
      <c r="GM119" t="s">
        <v>478</v>
      </c>
      <c r="GN119" t="s">
        <v>371</v>
      </c>
      <c r="GO119" t="s">
        <v>479</v>
      </c>
    </row>
    <row r="120" spans="52:207" x14ac:dyDescent="0.25">
      <c r="AZ120">
        <v>373</v>
      </c>
      <c r="BA120">
        <v>44</v>
      </c>
      <c r="BB120">
        <v>3</v>
      </c>
      <c r="BC120" t="s">
        <v>107</v>
      </c>
      <c r="BD120" t="s">
        <v>99</v>
      </c>
      <c r="BG120" t="s">
        <v>77</v>
      </c>
      <c r="BH120">
        <v>84.31</v>
      </c>
      <c r="BI120">
        <v>53.41</v>
      </c>
      <c r="BM120" t="s">
        <v>78</v>
      </c>
      <c r="BN120" t="s">
        <v>38</v>
      </c>
      <c r="BO120">
        <v>43311.640277777777</v>
      </c>
      <c r="BP120">
        <v>43371.603472222225</v>
      </c>
      <c r="BQ120">
        <v>43141.443749999999</v>
      </c>
      <c r="BS120">
        <v>43141.443749999999</v>
      </c>
      <c r="BT120" t="s">
        <v>86</v>
      </c>
      <c r="BU120" t="s">
        <v>102</v>
      </c>
      <c r="BV120" t="s">
        <v>103</v>
      </c>
      <c r="BW120" t="s">
        <v>104</v>
      </c>
      <c r="BX120" t="s">
        <v>105</v>
      </c>
      <c r="BY120" t="s">
        <v>106</v>
      </c>
      <c r="BZ120">
        <v>2467</v>
      </c>
      <c r="CA120" t="s">
        <v>480</v>
      </c>
      <c r="CB120">
        <v>3</v>
      </c>
      <c r="CC120" t="s">
        <v>92</v>
      </c>
      <c r="CD120" t="s">
        <v>99</v>
      </c>
      <c r="CG120" t="s">
        <v>131</v>
      </c>
      <c r="CH120">
        <v>80.819999999999993</v>
      </c>
      <c r="CI120">
        <v>14.85</v>
      </c>
      <c r="CM120" t="s">
        <v>132</v>
      </c>
      <c r="CN120" t="s">
        <v>133</v>
      </c>
      <c r="CO120">
        <v>43502.656180555554</v>
      </c>
      <c r="CS120">
        <v>43503.629259259258</v>
      </c>
      <c r="CT120" t="s">
        <v>93</v>
      </c>
      <c r="CU120" t="s">
        <v>439</v>
      </c>
      <c r="CV120" t="s">
        <v>440</v>
      </c>
      <c r="CW120" t="s">
        <v>441</v>
      </c>
      <c r="CX120" t="s">
        <v>442</v>
      </c>
      <c r="CY120" t="s">
        <v>443</v>
      </c>
      <c r="DZ120">
        <v>4815</v>
      </c>
      <c r="EA120" t="s">
        <v>1658</v>
      </c>
      <c r="EB120">
        <v>3</v>
      </c>
      <c r="EC120" t="s">
        <v>92</v>
      </c>
      <c r="ED120" t="s">
        <v>998</v>
      </c>
      <c r="EG120" t="s">
        <v>872</v>
      </c>
      <c r="EH120">
        <v>45.09</v>
      </c>
      <c r="EI120">
        <v>60.12</v>
      </c>
      <c r="EM120" t="s">
        <v>873</v>
      </c>
      <c r="EN120" t="s">
        <v>874</v>
      </c>
      <c r="EO120">
        <v>43291.501388888886</v>
      </c>
      <c r="ES120">
        <v>43410.70416666667</v>
      </c>
      <c r="ET120" t="s">
        <v>93</v>
      </c>
      <c r="EU120" t="s">
        <v>875</v>
      </c>
      <c r="EV120" t="s">
        <v>876</v>
      </c>
      <c r="EW120" t="s">
        <v>877</v>
      </c>
      <c r="EX120" t="s">
        <v>878</v>
      </c>
      <c r="EY120" t="s">
        <v>879</v>
      </c>
      <c r="EZ120">
        <v>2467</v>
      </c>
      <c r="FA120" t="s">
        <v>480</v>
      </c>
      <c r="FB120">
        <v>3</v>
      </c>
      <c r="FC120" t="s">
        <v>92</v>
      </c>
      <c r="FD120" t="s">
        <v>99</v>
      </c>
      <c r="FG120" t="s">
        <v>131</v>
      </c>
      <c r="FH120">
        <v>80.819999999999993</v>
      </c>
      <c r="FI120">
        <v>14.85</v>
      </c>
      <c r="FM120" t="s">
        <v>132</v>
      </c>
      <c r="FN120" t="s">
        <v>133</v>
      </c>
      <c r="FO120">
        <v>43502.656180555554</v>
      </c>
      <c r="FS120">
        <v>43503.629259259258</v>
      </c>
      <c r="FT120" t="s">
        <v>93</v>
      </c>
      <c r="FU120" t="s">
        <v>439</v>
      </c>
      <c r="FV120" t="s">
        <v>440</v>
      </c>
      <c r="FW120" t="s">
        <v>441</v>
      </c>
      <c r="FX120" t="s">
        <v>442</v>
      </c>
      <c r="FY120" t="s">
        <v>443</v>
      </c>
      <c r="FZ120" t="s">
        <v>444</v>
      </c>
      <c r="GA120" t="s">
        <v>445</v>
      </c>
      <c r="GB120" t="s">
        <v>446</v>
      </c>
      <c r="GC120" t="s">
        <v>447</v>
      </c>
      <c r="GD120" t="s">
        <v>448</v>
      </c>
      <c r="GJ120" t="s">
        <v>481</v>
      </c>
      <c r="GK120" t="s">
        <v>482</v>
      </c>
      <c r="GL120" t="s">
        <v>483</v>
      </c>
      <c r="GM120" t="s">
        <v>484</v>
      </c>
      <c r="GN120" t="s">
        <v>485</v>
      </c>
      <c r="GO120" t="s">
        <v>486</v>
      </c>
      <c r="GP120" t="s">
        <v>371</v>
      </c>
    </row>
    <row r="121" spans="52:207" x14ac:dyDescent="0.25">
      <c r="AZ121">
        <v>354</v>
      </c>
      <c r="BA121">
        <v>631</v>
      </c>
      <c r="BB121">
        <v>3</v>
      </c>
      <c r="BC121" t="s">
        <v>107</v>
      </c>
      <c r="BD121" t="s">
        <v>99</v>
      </c>
      <c r="BG121" t="s">
        <v>77</v>
      </c>
      <c r="BH121">
        <v>40.17</v>
      </c>
      <c r="BI121">
        <v>90.31</v>
      </c>
      <c r="BM121" t="s">
        <v>78</v>
      </c>
      <c r="BN121" t="s">
        <v>38</v>
      </c>
      <c r="BO121">
        <v>43311.640277777777</v>
      </c>
      <c r="BP121">
        <v>43353.70416666667</v>
      </c>
      <c r="BQ121">
        <v>43353.738888888889</v>
      </c>
      <c r="BS121">
        <v>43353.738888888889</v>
      </c>
      <c r="BT121" t="s">
        <v>86</v>
      </c>
      <c r="BU121" t="s">
        <v>102</v>
      </c>
      <c r="BV121" t="s">
        <v>103</v>
      </c>
      <c r="BW121" t="s">
        <v>104</v>
      </c>
      <c r="BX121" t="s">
        <v>105</v>
      </c>
      <c r="BY121" t="s">
        <v>106</v>
      </c>
      <c r="BZ121">
        <v>2476</v>
      </c>
      <c r="CA121">
        <v>0</v>
      </c>
      <c r="CB121">
        <v>3</v>
      </c>
      <c r="CC121" t="s">
        <v>92</v>
      </c>
      <c r="CD121" t="s">
        <v>99</v>
      </c>
      <c r="CG121" t="s">
        <v>131</v>
      </c>
      <c r="CH121">
        <v>85.82</v>
      </c>
      <c r="CI121">
        <v>8.06</v>
      </c>
      <c r="CM121" t="s">
        <v>132</v>
      </c>
      <c r="CN121" t="s">
        <v>133</v>
      </c>
      <c r="CO121">
        <v>43502.656273148146</v>
      </c>
      <c r="CS121">
        <v>43503.63386574074</v>
      </c>
      <c r="CT121" t="s">
        <v>93</v>
      </c>
      <c r="CU121" t="s">
        <v>439</v>
      </c>
      <c r="CV121" t="s">
        <v>440</v>
      </c>
      <c r="CW121" t="s">
        <v>441</v>
      </c>
      <c r="CX121" t="s">
        <v>442</v>
      </c>
      <c r="CY121" t="s">
        <v>443</v>
      </c>
      <c r="DZ121">
        <v>4725</v>
      </c>
      <c r="EA121" t="s">
        <v>1664</v>
      </c>
      <c r="EB121">
        <v>3</v>
      </c>
      <c r="EC121" t="s">
        <v>92</v>
      </c>
      <c r="ED121" t="s">
        <v>998</v>
      </c>
      <c r="EG121" t="s">
        <v>872</v>
      </c>
      <c r="EH121">
        <v>28.25</v>
      </c>
      <c r="EI121">
        <v>23.57</v>
      </c>
      <c r="EM121" t="s">
        <v>873</v>
      </c>
      <c r="EN121" t="s">
        <v>874</v>
      </c>
      <c r="EO121">
        <v>43291.500694444447</v>
      </c>
      <c r="ES121">
        <v>43427.390277777777</v>
      </c>
      <c r="ET121" t="s">
        <v>93</v>
      </c>
      <c r="EU121" t="s">
        <v>875</v>
      </c>
      <c r="EV121" t="s">
        <v>876</v>
      </c>
      <c r="EW121" t="s">
        <v>877</v>
      </c>
      <c r="EX121" t="s">
        <v>1060</v>
      </c>
      <c r="EY121" t="s">
        <v>938</v>
      </c>
      <c r="EZ121">
        <v>2476</v>
      </c>
      <c r="FA121">
        <v>0</v>
      </c>
      <c r="FB121">
        <v>3</v>
      </c>
      <c r="FC121" t="s">
        <v>92</v>
      </c>
      <c r="FD121" t="s">
        <v>99</v>
      </c>
      <c r="FG121" t="s">
        <v>131</v>
      </c>
      <c r="FH121">
        <v>85.82</v>
      </c>
      <c r="FI121">
        <v>8.06</v>
      </c>
      <c r="FM121" t="s">
        <v>132</v>
      </c>
      <c r="FN121" t="s">
        <v>133</v>
      </c>
      <c r="FO121">
        <v>43502.656273148146</v>
      </c>
      <c r="FS121">
        <v>43503.63386574074</v>
      </c>
      <c r="FT121" t="s">
        <v>93</v>
      </c>
      <c r="FU121" t="s">
        <v>439</v>
      </c>
      <c r="FV121" t="s">
        <v>440</v>
      </c>
      <c r="FW121" t="s">
        <v>441</v>
      </c>
      <c r="FX121" t="s">
        <v>442</v>
      </c>
      <c r="FY121" t="s">
        <v>443</v>
      </c>
      <c r="FZ121" t="s">
        <v>444</v>
      </c>
      <c r="GA121" t="s">
        <v>445</v>
      </c>
      <c r="GB121" t="s">
        <v>446</v>
      </c>
      <c r="GC121" t="s">
        <v>447</v>
      </c>
      <c r="GD121" t="s">
        <v>448</v>
      </c>
      <c r="GJ121" t="s">
        <v>487</v>
      </c>
      <c r="GK121" t="s">
        <v>488</v>
      </c>
      <c r="GL121" t="s">
        <v>489</v>
      </c>
      <c r="GM121" t="s">
        <v>490</v>
      </c>
      <c r="GN121" t="s">
        <v>491</v>
      </c>
      <c r="GO121" t="s">
        <v>492</v>
      </c>
      <c r="GP121" t="s">
        <v>462</v>
      </c>
    </row>
    <row r="122" spans="52:207" x14ac:dyDescent="0.25">
      <c r="AZ122">
        <v>355</v>
      </c>
      <c r="BA122">
        <v>630</v>
      </c>
      <c r="BB122">
        <v>2</v>
      </c>
      <c r="BC122" t="s">
        <v>107</v>
      </c>
      <c r="BD122" t="s">
        <v>99</v>
      </c>
      <c r="BG122" t="s">
        <v>77</v>
      </c>
      <c r="BH122">
        <v>41.25</v>
      </c>
      <c r="BI122">
        <v>92.64</v>
      </c>
      <c r="BM122" t="s">
        <v>78</v>
      </c>
      <c r="BN122" t="s">
        <v>38</v>
      </c>
      <c r="BO122">
        <v>43311.640277777777</v>
      </c>
      <c r="BP122">
        <v>43382.728472222225</v>
      </c>
      <c r="BQ122">
        <v>43368.60833333333</v>
      </c>
      <c r="BS122">
        <v>43368.60833333333</v>
      </c>
      <c r="BT122" t="s">
        <v>86</v>
      </c>
      <c r="BU122" t="s">
        <v>102</v>
      </c>
      <c r="BV122" t="s">
        <v>103</v>
      </c>
      <c r="BW122" t="s">
        <v>104</v>
      </c>
      <c r="BX122" t="s">
        <v>105</v>
      </c>
      <c r="BY122" t="s">
        <v>106</v>
      </c>
      <c r="BZ122">
        <v>2463</v>
      </c>
      <c r="CA122" t="s">
        <v>493</v>
      </c>
      <c r="CB122">
        <v>3</v>
      </c>
      <c r="CC122" t="s">
        <v>92</v>
      </c>
      <c r="CD122" t="s">
        <v>99</v>
      </c>
      <c r="CG122" t="s">
        <v>131</v>
      </c>
      <c r="CH122">
        <v>79.37</v>
      </c>
      <c r="CI122">
        <v>13.29</v>
      </c>
      <c r="CM122" t="s">
        <v>132</v>
      </c>
      <c r="CN122" t="s">
        <v>133</v>
      </c>
      <c r="CO122">
        <v>43502.656145833331</v>
      </c>
      <c r="CS122">
        <v>43503.627291666664</v>
      </c>
      <c r="CT122" t="s">
        <v>93</v>
      </c>
      <c r="CU122" t="s">
        <v>439</v>
      </c>
      <c r="CV122" t="s">
        <v>440</v>
      </c>
      <c r="CW122" t="s">
        <v>441</v>
      </c>
      <c r="CX122" t="s">
        <v>442</v>
      </c>
      <c r="CY122" t="s">
        <v>443</v>
      </c>
      <c r="DZ122">
        <v>4769</v>
      </c>
      <c r="EA122" t="s">
        <v>1671</v>
      </c>
      <c r="EB122">
        <v>3</v>
      </c>
      <c r="EC122" t="s">
        <v>92</v>
      </c>
      <c r="ED122" t="s">
        <v>998</v>
      </c>
      <c r="EG122" t="s">
        <v>872</v>
      </c>
      <c r="EH122">
        <v>61.64</v>
      </c>
      <c r="EI122">
        <v>68.33</v>
      </c>
      <c r="EM122" t="s">
        <v>873</v>
      </c>
      <c r="EN122" t="s">
        <v>874</v>
      </c>
      <c r="EO122">
        <v>43291.501388888886</v>
      </c>
      <c r="ES122">
        <v>43426.603472222225</v>
      </c>
      <c r="ET122" t="s">
        <v>93</v>
      </c>
      <c r="EU122" t="s">
        <v>875</v>
      </c>
      <c r="EV122" t="s">
        <v>876</v>
      </c>
      <c r="EW122" t="s">
        <v>877</v>
      </c>
      <c r="EX122" t="s">
        <v>878</v>
      </c>
      <c r="EY122" t="s">
        <v>922</v>
      </c>
      <c r="EZ122">
        <v>2463</v>
      </c>
      <c r="FA122" t="s">
        <v>493</v>
      </c>
      <c r="FB122">
        <v>3</v>
      </c>
      <c r="FC122" t="s">
        <v>92</v>
      </c>
      <c r="FD122" t="s">
        <v>99</v>
      </c>
      <c r="FG122" t="s">
        <v>131</v>
      </c>
      <c r="FH122">
        <v>79.37</v>
      </c>
      <c r="FI122">
        <v>13.29</v>
      </c>
      <c r="FM122" t="s">
        <v>132</v>
      </c>
      <c r="FN122" t="s">
        <v>133</v>
      </c>
      <c r="FO122">
        <v>43502.656145833331</v>
      </c>
      <c r="FS122">
        <v>43503.627291666664</v>
      </c>
      <c r="FT122" t="s">
        <v>93</v>
      </c>
      <c r="FU122" t="s">
        <v>439</v>
      </c>
      <c r="FV122" t="s">
        <v>440</v>
      </c>
      <c r="FW122" t="s">
        <v>441</v>
      </c>
      <c r="FX122" t="s">
        <v>442</v>
      </c>
      <c r="FY122" t="s">
        <v>443</v>
      </c>
      <c r="FZ122" t="s">
        <v>444</v>
      </c>
      <c r="GA122" t="s">
        <v>445</v>
      </c>
      <c r="GB122" t="s">
        <v>446</v>
      </c>
      <c r="GC122" t="s">
        <v>447</v>
      </c>
      <c r="GD122" t="s">
        <v>448</v>
      </c>
      <c r="GJ122" t="s">
        <v>494</v>
      </c>
      <c r="GK122" t="s">
        <v>495</v>
      </c>
      <c r="GL122" t="s">
        <v>496</v>
      </c>
      <c r="GM122" t="s">
        <v>497</v>
      </c>
      <c r="GN122" t="s">
        <v>498</v>
      </c>
      <c r="GO122" t="s">
        <v>499</v>
      </c>
      <c r="GP122" t="s">
        <v>371</v>
      </c>
    </row>
    <row r="123" spans="52:207" x14ac:dyDescent="0.25">
      <c r="AZ123">
        <v>261</v>
      </c>
      <c r="BA123">
        <v>958</v>
      </c>
      <c r="BB123">
        <v>2</v>
      </c>
      <c r="BC123" t="s">
        <v>107</v>
      </c>
      <c r="BD123" t="s">
        <v>99</v>
      </c>
      <c r="BG123" t="s">
        <v>77</v>
      </c>
      <c r="BH123">
        <v>84.67</v>
      </c>
      <c r="BI123">
        <v>63.77</v>
      </c>
      <c r="BM123" t="s">
        <v>78</v>
      </c>
      <c r="BN123" t="s">
        <v>38</v>
      </c>
      <c r="BO123">
        <v>43311.63958333333</v>
      </c>
      <c r="BP123">
        <v>43382.739583333336</v>
      </c>
      <c r="BQ123">
        <v>43369.45</v>
      </c>
      <c r="BS123">
        <v>43369.45</v>
      </c>
      <c r="BT123" t="s">
        <v>86</v>
      </c>
      <c r="BU123" t="s">
        <v>102</v>
      </c>
      <c r="BV123" t="s">
        <v>103</v>
      </c>
      <c r="BW123" t="s">
        <v>104</v>
      </c>
      <c r="BX123" t="s">
        <v>105</v>
      </c>
      <c r="BY123" t="s">
        <v>106</v>
      </c>
      <c r="BZ123">
        <v>2459</v>
      </c>
      <c r="CA123" t="s">
        <v>500</v>
      </c>
      <c r="CB123">
        <v>3</v>
      </c>
      <c r="CC123" t="s">
        <v>92</v>
      </c>
      <c r="CD123" t="s">
        <v>99</v>
      </c>
      <c r="CG123" t="s">
        <v>131</v>
      </c>
      <c r="CH123">
        <v>79.239999999999995</v>
      </c>
      <c r="CI123">
        <v>15.81</v>
      </c>
      <c r="CM123" t="s">
        <v>132</v>
      </c>
      <c r="CN123" t="s">
        <v>133</v>
      </c>
      <c r="CO123">
        <v>43502.656099537038</v>
      </c>
      <c r="CS123">
        <v>43503.628564814811</v>
      </c>
      <c r="CT123" t="s">
        <v>93</v>
      </c>
      <c r="CU123" t="s">
        <v>439</v>
      </c>
      <c r="CV123" t="s">
        <v>440</v>
      </c>
      <c r="CW123" t="s">
        <v>441</v>
      </c>
      <c r="CX123" t="s">
        <v>442</v>
      </c>
      <c r="CY123" t="s">
        <v>443</v>
      </c>
      <c r="DZ123">
        <v>5009</v>
      </c>
      <c r="EA123" t="s">
        <v>1677</v>
      </c>
      <c r="EB123">
        <v>3</v>
      </c>
      <c r="EC123" t="s">
        <v>92</v>
      </c>
      <c r="ED123" t="s">
        <v>998</v>
      </c>
      <c r="EG123" t="s">
        <v>897</v>
      </c>
      <c r="EH123">
        <v>22.27</v>
      </c>
      <c r="EI123">
        <v>49.52</v>
      </c>
      <c r="EM123" t="s">
        <v>873</v>
      </c>
      <c r="EN123" t="s">
        <v>898</v>
      </c>
      <c r="EO123">
        <v>43315.367361111108</v>
      </c>
      <c r="ES123">
        <v>43426.609722222223</v>
      </c>
      <c r="ET123" t="s">
        <v>93</v>
      </c>
      <c r="EU123" t="s">
        <v>899</v>
      </c>
      <c r="EV123" t="s">
        <v>900</v>
      </c>
      <c r="EW123" t="s">
        <v>901</v>
      </c>
      <c r="EX123" t="s">
        <v>902</v>
      </c>
      <c r="EY123" t="s">
        <v>903</v>
      </c>
      <c r="EZ123">
        <v>2459</v>
      </c>
      <c r="FA123" t="s">
        <v>500</v>
      </c>
      <c r="FB123">
        <v>3</v>
      </c>
      <c r="FC123" t="s">
        <v>92</v>
      </c>
      <c r="FD123" t="s">
        <v>99</v>
      </c>
      <c r="FG123" t="s">
        <v>131</v>
      </c>
      <c r="FH123">
        <v>79.239999999999995</v>
      </c>
      <c r="FI123">
        <v>15.81</v>
      </c>
      <c r="FM123" t="s">
        <v>132</v>
      </c>
      <c r="FN123" t="s">
        <v>133</v>
      </c>
      <c r="FO123">
        <v>43502.656099537038</v>
      </c>
      <c r="FS123">
        <v>43503.628564814811</v>
      </c>
      <c r="FT123" t="s">
        <v>93</v>
      </c>
      <c r="FU123" t="s">
        <v>439</v>
      </c>
      <c r="FV123" t="s">
        <v>440</v>
      </c>
      <c r="FW123" t="s">
        <v>441</v>
      </c>
      <c r="FX123" t="s">
        <v>442</v>
      </c>
      <c r="FY123" t="s">
        <v>443</v>
      </c>
      <c r="FZ123" t="s">
        <v>444</v>
      </c>
      <c r="GA123" t="s">
        <v>445</v>
      </c>
      <c r="GB123" t="s">
        <v>446</v>
      </c>
      <c r="GC123" t="s">
        <v>447</v>
      </c>
      <c r="GD123" t="s">
        <v>448</v>
      </c>
      <c r="GJ123" t="s">
        <v>501</v>
      </c>
      <c r="GK123" t="s">
        <v>502</v>
      </c>
      <c r="GL123" t="s">
        <v>503</v>
      </c>
      <c r="GM123" t="s">
        <v>504</v>
      </c>
      <c r="GN123" t="s">
        <v>505</v>
      </c>
      <c r="GO123" t="s">
        <v>371</v>
      </c>
    </row>
    <row r="124" spans="52:207" x14ac:dyDescent="0.25">
      <c r="AZ124">
        <v>336</v>
      </c>
      <c r="BA124">
        <v>651</v>
      </c>
      <c r="BB124">
        <v>2</v>
      </c>
      <c r="BC124" t="s">
        <v>107</v>
      </c>
      <c r="BD124" t="s">
        <v>99</v>
      </c>
      <c r="BG124" t="s">
        <v>77</v>
      </c>
      <c r="BH124">
        <v>36.32</v>
      </c>
      <c r="BI124">
        <v>78.58</v>
      </c>
      <c r="BM124" t="s">
        <v>78</v>
      </c>
      <c r="BN124" t="s">
        <v>38</v>
      </c>
      <c r="BO124">
        <v>43311.640277777777</v>
      </c>
      <c r="BP124">
        <v>43413.65347222222</v>
      </c>
      <c r="BQ124">
        <v>43368.572916666664</v>
      </c>
      <c r="BS124">
        <v>43368.572916666664</v>
      </c>
      <c r="BT124" t="s">
        <v>86</v>
      </c>
      <c r="BU124" t="s">
        <v>102</v>
      </c>
      <c r="BV124" t="s">
        <v>103</v>
      </c>
      <c r="BW124" t="s">
        <v>104</v>
      </c>
      <c r="BX124" t="s">
        <v>105</v>
      </c>
      <c r="BY124" t="s">
        <v>106</v>
      </c>
      <c r="BZ124">
        <v>2497</v>
      </c>
      <c r="CA124" t="s">
        <v>506</v>
      </c>
      <c r="CB124">
        <v>3</v>
      </c>
      <c r="CC124" t="s">
        <v>92</v>
      </c>
      <c r="CD124" t="s">
        <v>99</v>
      </c>
      <c r="CG124" t="s">
        <v>206</v>
      </c>
      <c r="CH124">
        <v>77.540000000000006</v>
      </c>
      <c r="CI124">
        <v>94.71</v>
      </c>
      <c r="CM124" t="s">
        <v>132</v>
      </c>
      <c r="CN124" t="s">
        <v>207</v>
      </c>
      <c r="CO124">
        <v>43502.679594907408</v>
      </c>
      <c r="CP124">
        <v>43503.712326388886</v>
      </c>
      <c r="CQ124">
        <v>43503.712326388886</v>
      </c>
      <c r="CS124">
        <v>43503.712326388886</v>
      </c>
      <c r="CT124" t="s">
        <v>93</v>
      </c>
      <c r="CU124" t="s">
        <v>439</v>
      </c>
      <c r="CV124" t="s">
        <v>440</v>
      </c>
      <c r="CW124" t="s">
        <v>441</v>
      </c>
      <c r="CX124" t="s">
        <v>507</v>
      </c>
      <c r="CY124" t="s">
        <v>443</v>
      </c>
      <c r="DZ124">
        <v>4788</v>
      </c>
      <c r="EA124" t="s">
        <v>1683</v>
      </c>
      <c r="EB124">
        <v>3</v>
      </c>
      <c r="EC124" t="s">
        <v>92</v>
      </c>
      <c r="ED124" t="s">
        <v>998</v>
      </c>
      <c r="EG124" t="s">
        <v>872</v>
      </c>
      <c r="EH124">
        <v>91.03</v>
      </c>
      <c r="EI124">
        <v>55.42</v>
      </c>
      <c r="EM124" t="s">
        <v>873</v>
      </c>
      <c r="EN124" t="s">
        <v>874</v>
      </c>
      <c r="EO124">
        <v>43291.501388888886</v>
      </c>
      <c r="ES124">
        <v>43426.606249999997</v>
      </c>
      <c r="ET124" t="s">
        <v>93</v>
      </c>
      <c r="EU124" t="s">
        <v>875</v>
      </c>
      <c r="EV124" t="s">
        <v>876</v>
      </c>
      <c r="EW124" t="s">
        <v>877</v>
      </c>
      <c r="EX124" t="s">
        <v>878</v>
      </c>
      <c r="EY124" t="s">
        <v>922</v>
      </c>
      <c r="EZ124">
        <v>2497</v>
      </c>
      <c r="FA124" t="s">
        <v>506</v>
      </c>
      <c r="FB124">
        <v>3</v>
      </c>
      <c r="FC124" t="s">
        <v>92</v>
      </c>
      <c r="FD124" t="s">
        <v>99</v>
      </c>
      <c r="FG124" t="s">
        <v>206</v>
      </c>
      <c r="FH124">
        <v>77.540000000000006</v>
      </c>
      <c r="FI124">
        <v>94.71</v>
      </c>
      <c r="FM124" t="s">
        <v>132</v>
      </c>
      <c r="FN124" t="s">
        <v>207</v>
      </c>
      <c r="FO124">
        <v>43502.679594907408</v>
      </c>
      <c r="FP124">
        <v>43503.712326388886</v>
      </c>
      <c r="FQ124">
        <v>43503.712326388886</v>
      </c>
      <c r="FS124">
        <v>43503.712326388886</v>
      </c>
      <c r="FT124" t="s">
        <v>93</v>
      </c>
      <c r="FU124" t="s">
        <v>439</v>
      </c>
      <c r="FV124" t="s">
        <v>440</v>
      </c>
      <c r="FW124" t="s">
        <v>441</v>
      </c>
      <c r="FX124" t="s">
        <v>507</v>
      </c>
      <c r="FY124" t="s">
        <v>443</v>
      </c>
      <c r="FZ124" t="s">
        <v>508</v>
      </c>
      <c r="GA124" t="s">
        <v>509</v>
      </c>
      <c r="GB124" t="s">
        <v>446</v>
      </c>
      <c r="GC124" t="s">
        <v>447</v>
      </c>
      <c r="GD124" t="s">
        <v>448</v>
      </c>
      <c r="GJ124" t="s">
        <v>510</v>
      </c>
      <c r="GK124" t="s">
        <v>511</v>
      </c>
      <c r="GL124" t="s">
        <v>512</v>
      </c>
      <c r="GM124" t="s">
        <v>513</v>
      </c>
      <c r="GN124" t="s">
        <v>514</v>
      </c>
      <c r="GO124" t="s">
        <v>371</v>
      </c>
      <c r="GP124" t="s">
        <v>430</v>
      </c>
    </row>
    <row r="125" spans="52:207" x14ac:dyDescent="0.25">
      <c r="AZ125">
        <v>264</v>
      </c>
      <c r="BA125">
        <v>955</v>
      </c>
      <c r="BB125">
        <v>3</v>
      </c>
      <c r="BC125" t="s">
        <v>107</v>
      </c>
      <c r="BD125" t="s">
        <v>99</v>
      </c>
      <c r="BG125" t="s">
        <v>77</v>
      </c>
      <c r="BH125">
        <v>81.42</v>
      </c>
      <c r="BI125">
        <v>65.39</v>
      </c>
      <c r="BM125" t="s">
        <v>78</v>
      </c>
      <c r="BN125" t="s">
        <v>38</v>
      </c>
      <c r="BO125">
        <v>43311.63958333333</v>
      </c>
      <c r="BP125">
        <v>43371.597222222219</v>
      </c>
      <c r="BQ125">
        <v>43141.446527777778</v>
      </c>
      <c r="BS125">
        <v>43141.446527777778</v>
      </c>
      <c r="BT125" t="s">
        <v>86</v>
      </c>
      <c r="BU125" t="s">
        <v>102</v>
      </c>
      <c r="BV125" t="s">
        <v>103</v>
      </c>
      <c r="BW125" t="s">
        <v>104</v>
      </c>
      <c r="BX125" t="s">
        <v>105</v>
      </c>
      <c r="BY125" t="s">
        <v>106</v>
      </c>
      <c r="BZ125">
        <v>2479</v>
      </c>
      <c r="CA125" t="s">
        <v>515</v>
      </c>
      <c r="CB125">
        <v>3</v>
      </c>
      <c r="CC125" t="s">
        <v>92</v>
      </c>
      <c r="CD125" t="s">
        <v>99</v>
      </c>
      <c r="CG125" t="s">
        <v>188</v>
      </c>
      <c r="CH125">
        <v>26.25</v>
      </c>
      <c r="CI125">
        <v>63.74</v>
      </c>
      <c r="CM125" t="s">
        <v>132</v>
      </c>
      <c r="CN125" t="s">
        <v>189</v>
      </c>
      <c r="CO125">
        <v>43502.669050925928</v>
      </c>
      <c r="CP125">
        <v>43503.710243055553</v>
      </c>
      <c r="CQ125">
        <v>43503.710243055553</v>
      </c>
      <c r="CS125">
        <v>43503.710243055553</v>
      </c>
      <c r="CT125" t="s">
        <v>93</v>
      </c>
      <c r="CU125" t="s">
        <v>439</v>
      </c>
      <c r="CV125" t="s">
        <v>440</v>
      </c>
      <c r="CW125" t="s">
        <v>441</v>
      </c>
      <c r="CX125" t="s">
        <v>442</v>
      </c>
      <c r="CY125" t="s">
        <v>443</v>
      </c>
      <c r="DZ125">
        <v>4775</v>
      </c>
      <c r="EA125" t="s">
        <v>1689</v>
      </c>
      <c r="EB125">
        <v>3</v>
      </c>
      <c r="EC125" t="s">
        <v>92</v>
      </c>
      <c r="ED125" t="s">
        <v>998</v>
      </c>
      <c r="EG125" t="s">
        <v>872</v>
      </c>
      <c r="EH125">
        <v>69.09</v>
      </c>
      <c r="EI125">
        <v>64.88</v>
      </c>
      <c r="EM125" t="s">
        <v>873</v>
      </c>
      <c r="EN125" t="s">
        <v>874</v>
      </c>
      <c r="EO125">
        <v>43291.501388888886</v>
      </c>
      <c r="ES125">
        <v>43426.604166666664</v>
      </c>
      <c r="ET125" t="s">
        <v>93</v>
      </c>
      <c r="EU125" t="s">
        <v>875</v>
      </c>
      <c r="EV125" t="s">
        <v>876</v>
      </c>
      <c r="EW125" t="s">
        <v>877</v>
      </c>
      <c r="EX125" t="s">
        <v>878</v>
      </c>
      <c r="EY125" t="s">
        <v>922</v>
      </c>
      <c r="EZ125">
        <v>2479</v>
      </c>
      <c r="FA125" t="s">
        <v>515</v>
      </c>
      <c r="FB125">
        <v>3</v>
      </c>
      <c r="FC125" t="s">
        <v>92</v>
      </c>
      <c r="FD125" t="s">
        <v>99</v>
      </c>
      <c r="FG125" t="s">
        <v>188</v>
      </c>
      <c r="FH125">
        <v>26.25</v>
      </c>
      <c r="FI125">
        <v>63.74</v>
      </c>
      <c r="FM125" t="s">
        <v>132</v>
      </c>
      <c r="FN125" t="s">
        <v>189</v>
      </c>
      <c r="FO125">
        <v>43502.669050925928</v>
      </c>
      <c r="FP125">
        <v>43503.710243055553</v>
      </c>
      <c r="FQ125">
        <v>43503.710243055553</v>
      </c>
      <c r="FS125">
        <v>43503.710243055553</v>
      </c>
      <c r="FT125" t="s">
        <v>93</v>
      </c>
      <c r="FU125" t="s">
        <v>439</v>
      </c>
      <c r="FV125" t="s">
        <v>440</v>
      </c>
      <c r="FW125" t="s">
        <v>441</v>
      </c>
      <c r="FX125" t="s">
        <v>442</v>
      </c>
      <c r="FY125" t="s">
        <v>443</v>
      </c>
      <c r="FZ125" t="s">
        <v>444</v>
      </c>
      <c r="GA125" t="s">
        <v>445</v>
      </c>
      <c r="GB125" t="s">
        <v>446</v>
      </c>
      <c r="GC125" t="s">
        <v>447</v>
      </c>
      <c r="GD125" t="s">
        <v>448</v>
      </c>
      <c r="GJ125" t="s">
        <v>516</v>
      </c>
      <c r="GK125" t="s">
        <v>196</v>
      </c>
      <c r="GL125" t="s">
        <v>517</v>
      </c>
      <c r="GM125" t="s">
        <v>518</v>
      </c>
      <c r="GN125" t="s">
        <v>462</v>
      </c>
      <c r="GO125" t="s">
        <v>430</v>
      </c>
    </row>
    <row r="126" spans="52:207" x14ac:dyDescent="0.25">
      <c r="AZ126">
        <v>316</v>
      </c>
      <c r="BA126">
        <v>682</v>
      </c>
      <c r="BB126">
        <v>3</v>
      </c>
      <c r="BC126" t="s">
        <v>107</v>
      </c>
      <c r="BD126" t="s">
        <v>99</v>
      </c>
      <c r="BG126" t="s">
        <v>77</v>
      </c>
      <c r="BH126">
        <v>28.38</v>
      </c>
      <c r="BI126">
        <v>72.59</v>
      </c>
      <c r="BM126" t="s">
        <v>78</v>
      </c>
      <c r="BN126" t="s">
        <v>38</v>
      </c>
      <c r="BO126">
        <v>43311.63958333333</v>
      </c>
      <c r="BP126">
        <v>43370.779861111114</v>
      </c>
      <c r="BQ126">
        <v>43262.732638888891</v>
      </c>
      <c r="BS126">
        <v>43262.732638888891</v>
      </c>
      <c r="BT126" t="s">
        <v>86</v>
      </c>
      <c r="BU126" t="s">
        <v>102</v>
      </c>
      <c r="BV126" t="s">
        <v>103</v>
      </c>
      <c r="BW126" t="s">
        <v>104</v>
      </c>
      <c r="BX126" t="s">
        <v>105</v>
      </c>
      <c r="BY126" t="s">
        <v>106</v>
      </c>
      <c r="BZ126">
        <v>2481</v>
      </c>
      <c r="CA126" t="s">
        <v>519</v>
      </c>
      <c r="CB126">
        <v>3</v>
      </c>
      <c r="CC126" t="s">
        <v>92</v>
      </c>
      <c r="CD126" t="s">
        <v>99</v>
      </c>
      <c r="CG126" t="s">
        <v>188</v>
      </c>
      <c r="CH126">
        <v>19.88</v>
      </c>
      <c r="CI126">
        <v>69.81</v>
      </c>
      <c r="CM126" t="s">
        <v>132</v>
      </c>
      <c r="CN126" t="s">
        <v>189</v>
      </c>
      <c r="CO126">
        <v>43502.669074074074</v>
      </c>
      <c r="CP126">
        <v>43503.71</v>
      </c>
      <c r="CQ126">
        <v>43503.71</v>
      </c>
      <c r="CS126">
        <v>43503.71</v>
      </c>
      <c r="CT126" t="s">
        <v>93</v>
      </c>
      <c r="CU126" t="s">
        <v>439</v>
      </c>
      <c r="CV126" t="s">
        <v>440</v>
      </c>
      <c r="CW126" t="s">
        <v>441</v>
      </c>
      <c r="CX126" t="s">
        <v>507</v>
      </c>
      <c r="CY126" t="s">
        <v>443</v>
      </c>
      <c r="DZ126">
        <v>4727</v>
      </c>
      <c r="EA126" t="s">
        <v>1695</v>
      </c>
      <c r="EB126">
        <v>3</v>
      </c>
      <c r="EC126" t="s">
        <v>92</v>
      </c>
      <c r="ED126" t="s">
        <v>998</v>
      </c>
      <c r="EG126" t="s">
        <v>872</v>
      </c>
      <c r="EH126">
        <v>26.57</v>
      </c>
      <c r="EI126">
        <v>26.43</v>
      </c>
      <c r="EM126" t="s">
        <v>873</v>
      </c>
      <c r="EN126" t="s">
        <v>874</v>
      </c>
      <c r="EO126">
        <v>43291.500694444447</v>
      </c>
      <c r="ES126">
        <v>43427.38958333333</v>
      </c>
      <c r="ET126" t="s">
        <v>93</v>
      </c>
      <c r="EU126" t="s">
        <v>875</v>
      </c>
      <c r="EV126" t="s">
        <v>876</v>
      </c>
      <c r="EW126" t="s">
        <v>877</v>
      </c>
      <c r="EX126" t="s">
        <v>1060</v>
      </c>
      <c r="EY126" t="s">
        <v>938</v>
      </c>
      <c r="EZ126">
        <v>2481</v>
      </c>
      <c r="FA126" t="s">
        <v>519</v>
      </c>
      <c r="FB126">
        <v>3</v>
      </c>
      <c r="FC126" t="s">
        <v>92</v>
      </c>
      <c r="FD126" t="s">
        <v>99</v>
      </c>
      <c r="FG126" t="s">
        <v>188</v>
      </c>
      <c r="FH126">
        <v>19.88</v>
      </c>
      <c r="FI126">
        <v>69.81</v>
      </c>
      <c r="FM126" t="s">
        <v>132</v>
      </c>
      <c r="FN126" t="s">
        <v>189</v>
      </c>
      <c r="FO126">
        <v>43502.669074074074</v>
      </c>
      <c r="FP126">
        <v>43503.71</v>
      </c>
      <c r="FQ126">
        <v>43503.71</v>
      </c>
      <c r="FS126">
        <v>43503.71</v>
      </c>
      <c r="FT126" t="s">
        <v>93</v>
      </c>
      <c r="FU126" t="s">
        <v>439</v>
      </c>
      <c r="FV126" t="s">
        <v>440</v>
      </c>
      <c r="FW126" t="s">
        <v>441</v>
      </c>
      <c r="FX126" t="s">
        <v>507</v>
      </c>
      <c r="FY126" t="s">
        <v>443</v>
      </c>
      <c r="FZ126" t="s">
        <v>508</v>
      </c>
      <c r="GA126" t="s">
        <v>509</v>
      </c>
      <c r="GB126" t="s">
        <v>446</v>
      </c>
      <c r="GC126" t="s">
        <v>447</v>
      </c>
      <c r="GD126" t="s">
        <v>448</v>
      </c>
      <c r="GJ126" t="s">
        <v>520</v>
      </c>
      <c r="GK126" t="s">
        <v>196</v>
      </c>
      <c r="GL126" t="s">
        <v>521</v>
      </c>
      <c r="GM126" t="s">
        <v>522</v>
      </c>
      <c r="GN126" t="s">
        <v>523</v>
      </c>
      <c r="GO126" t="s">
        <v>524</v>
      </c>
      <c r="GP126" t="s">
        <v>462</v>
      </c>
      <c r="GQ126" t="s">
        <v>430</v>
      </c>
    </row>
    <row r="127" spans="52:207" x14ac:dyDescent="0.25">
      <c r="AZ127">
        <v>385</v>
      </c>
      <c r="BA127">
        <v>0</v>
      </c>
      <c r="BB127">
        <v>2</v>
      </c>
      <c r="BC127" t="s">
        <v>107</v>
      </c>
      <c r="BD127" t="s">
        <v>99</v>
      </c>
      <c r="BG127" t="s">
        <v>77</v>
      </c>
      <c r="BH127">
        <v>85.09</v>
      </c>
      <c r="BI127">
        <v>77.95</v>
      </c>
      <c r="BM127" t="s">
        <v>78</v>
      </c>
      <c r="BN127" t="s">
        <v>38</v>
      </c>
      <c r="BO127">
        <v>43311.640277777777</v>
      </c>
      <c r="BP127">
        <v>43382.734722222223</v>
      </c>
      <c r="BQ127">
        <v>43370.365972222222</v>
      </c>
      <c r="BS127">
        <v>43370.365972222222</v>
      </c>
      <c r="BT127" t="s">
        <v>86</v>
      </c>
      <c r="BU127" t="s">
        <v>102</v>
      </c>
      <c r="BV127" t="s">
        <v>103</v>
      </c>
      <c r="BW127" t="s">
        <v>104</v>
      </c>
      <c r="BX127" t="s">
        <v>105</v>
      </c>
      <c r="BY127" t="s">
        <v>106</v>
      </c>
      <c r="BZ127">
        <v>2465</v>
      </c>
      <c r="CA127" t="s">
        <v>525</v>
      </c>
      <c r="CB127">
        <v>3</v>
      </c>
      <c r="CC127" t="s">
        <v>92</v>
      </c>
      <c r="CD127" t="s">
        <v>99</v>
      </c>
      <c r="CG127" t="s">
        <v>131</v>
      </c>
      <c r="CH127">
        <v>40.97</v>
      </c>
      <c r="CI127">
        <v>90.98</v>
      </c>
      <c r="CM127" t="s">
        <v>132</v>
      </c>
      <c r="CN127" t="s">
        <v>133</v>
      </c>
      <c r="CO127">
        <v>43502.656157407408</v>
      </c>
      <c r="CP127">
        <v>43503.70516203704</v>
      </c>
      <c r="CQ127">
        <v>43503.70516203704</v>
      </c>
      <c r="CS127">
        <v>43503.70517361111</v>
      </c>
      <c r="CT127" t="s">
        <v>93</v>
      </c>
      <c r="CU127" t="s">
        <v>439</v>
      </c>
      <c r="CV127" t="s">
        <v>440</v>
      </c>
      <c r="CW127" t="s">
        <v>441</v>
      </c>
      <c r="CX127" t="s">
        <v>507</v>
      </c>
      <c r="CY127" t="s">
        <v>443</v>
      </c>
      <c r="DZ127">
        <v>4767</v>
      </c>
      <c r="EA127" t="s">
        <v>1703</v>
      </c>
      <c r="EB127">
        <v>3</v>
      </c>
      <c r="EC127" t="s">
        <v>92</v>
      </c>
      <c r="ED127" t="s">
        <v>998</v>
      </c>
      <c r="EG127" t="s">
        <v>872</v>
      </c>
      <c r="EH127">
        <v>59.16</v>
      </c>
      <c r="EI127">
        <v>69.819999999999993</v>
      </c>
      <c r="EM127" t="s">
        <v>873</v>
      </c>
      <c r="EN127" t="s">
        <v>874</v>
      </c>
      <c r="EO127">
        <v>43291.501388888886</v>
      </c>
      <c r="ES127">
        <v>43426.602777777778</v>
      </c>
      <c r="ET127" t="s">
        <v>93</v>
      </c>
      <c r="EU127" t="s">
        <v>875</v>
      </c>
      <c r="EV127" t="s">
        <v>876</v>
      </c>
      <c r="EW127" t="s">
        <v>877</v>
      </c>
      <c r="EX127" t="s">
        <v>878</v>
      </c>
      <c r="EY127" t="s">
        <v>922</v>
      </c>
      <c r="EZ127">
        <v>2465</v>
      </c>
      <c r="FA127" t="s">
        <v>525</v>
      </c>
      <c r="FB127">
        <v>3</v>
      </c>
      <c r="FC127" t="s">
        <v>92</v>
      </c>
      <c r="FD127" t="s">
        <v>99</v>
      </c>
      <c r="FG127" t="s">
        <v>131</v>
      </c>
      <c r="FH127">
        <v>40.97</v>
      </c>
      <c r="FI127">
        <v>90.98</v>
      </c>
      <c r="FM127" t="s">
        <v>132</v>
      </c>
      <c r="FN127" t="s">
        <v>133</v>
      </c>
      <c r="FO127">
        <v>43502.656157407408</v>
      </c>
      <c r="FP127">
        <v>43503.70516203704</v>
      </c>
      <c r="FQ127">
        <v>43503.70516203704</v>
      </c>
      <c r="FS127">
        <v>43503.70517361111</v>
      </c>
      <c r="FT127" t="s">
        <v>93</v>
      </c>
      <c r="FU127" t="s">
        <v>439</v>
      </c>
      <c r="FV127" t="s">
        <v>440</v>
      </c>
      <c r="FW127" t="s">
        <v>441</v>
      </c>
      <c r="FX127" t="s">
        <v>507</v>
      </c>
      <c r="FY127" t="s">
        <v>443</v>
      </c>
      <c r="FZ127" t="s">
        <v>508</v>
      </c>
      <c r="GA127" t="s">
        <v>509</v>
      </c>
      <c r="GB127" t="s">
        <v>446</v>
      </c>
      <c r="GC127" t="s">
        <v>447</v>
      </c>
      <c r="GD127" t="s">
        <v>448</v>
      </c>
      <c r="GJ127" t="s">
        <v>526</v>
      </c>
      <c r="GK127" t="s">
        <v>527</v>
      </c>
      <c r="GL127" t="s">
        <v>528</v>
      </c>
      <c r="GM127" t="s">
        <v>529</v>
      </c>
      <c r="GN127" t="s">
        <v>530</v>
      </c>
      <c r="GO127" t="s">
        <v>462</v>
      </c>
      <c r="GP127" t="s">
        <v>430</v>
      </c>
    </row>
    <row r="128" spans="52:207" x14ac:dyDescent="0.25">
      <c r="AZ128">
        <v>386</v>
      </c>
      <c r="BA128">
        <v>0</v>
      </c>
      <c r="BB128">
        <v>2</v>
      </c>
      <c r="BC128" t="s">
        <v>107</v>
      </c>
      <c r="BD128" t="s">
        <v>99</v>
      </c>
      <c r="BG128" t="s">
        <v>77</v>
      </c>
      <c r="BH128">
        <v>74.86</v>
      </c>
      <c r="BI128">
        <v>81.41</v>
      </c>
      <c r="BM128" t="s">
        <v>78</v>
      </c>
      <c r="BN128" t="s">
        <v>38</v>
      </c>
      <c r="BO128">
        <v>43311.640277777777</v>
      </c>
      <c r="BP128">
        <v>43382.734722222223</v>
      </c>
      <c r="BQ128">
        <v>43370.369444444441</v>
      </c>
      <c r="BS128">
        <v>43370.369444444441</v>
      </c>
      <c r="BT128" t="s">
        <v>86</v>
      </c>
      <c r="BU128" t="s">
        <v>102</v>
      </c>
      <c r="BV128" t="s">
        <v>103</v>
      </c>
      <c r="BW128" t="s">
        <v>104</v>
      </c>
      <c r="BX128" t="s">
        <v>105</v>
      </c>
      <c r="BY128" t="s">
        <v>106</v>
      </c>
      <c r="BZ128">
        <v>2468</v>
      </c>
      <c r="CA128" t="s">
        <v>531</v>
      </c>
      <c r="CB128">
        <v>3</v>
      </c>
      <c r="CC128" t="s">
        <v>92</v>
      </c>
      <c r="CD128" t="s">
        <v>99</v>
      </c>
      <c r="CG128" t="s">
        <v>131</v>
      </c>
      <c r="CH128">
        <v>38.06</v>
      </c>
      <c r="CI128">
        <v>86.35</v>
      </c>
      <c r="CM128" t="s">
        <v>132</v>
      </c>
      <c r="CN128" t="s">
        <v>133</v>
      </c>
      <c r="CO128">
        <v>43502.656192129631</v>
      </c>
      <c r="CP128">
        <v>43503.704733796294</v>
      </c>
      <c r="CQ128">
        <v>43503.704733796294</v>
      </c>
      <c r="CS128">
        <v>43503.704733796294</v>
      </c>
      <c r="CT128" t="s">
        <v>93</v>
      </c>
      <c r="CU128" t="s">
        <v>439</v>
      </c>
      <c r="CV128" t="s">
        <v>440</v>
      </c>
      <c r="CW128" t="s">
        <v>441</v>
      </c>
      <c r="CX128" t="s">
        <v>442</v>
      </c>
      <c r="CY128" t="s">
        <v>443</v>
      </c>
      <c r="DZ128">
        <v>5016</v>
      </c>
      <c r="EA128" t="s">
        <v>1709</v>
      </c>
      <c r="EB128">
        <v>3</v>
      </c>
      <c r="EC128" t="s">
        <v>92</v>
      </c>
      <c r="ED128" t="s">
        <v>998</v>
      </c>
      <c r="EG128" t="s">
        <v>897</v>
      </c>
      <c r="EH128">
        <v>30.06</v>
      </c>
      <c r="EI128">
        <v>43.04</v>
      </c>
      <c r="EM128" t="s">
        <v>873</v>
      </c>
      <c r="EN128" t="s">
        <v>898</v>
      </c>
      <c r="EO128">
        <v>43315.367361111108</v>
      </c>
      <c r="ES128">
        <v>43426.60833333333</v>
      </c>
      <c r="ET128" t="s">
        <v>93</v>
      </c>
      <c r="EU128" t="s">
        <v>899</v>
      </c>
      <c r="EV128" t="s">
        <v>900</v>
      </c>
      <c r="EW128" t="s">
        <v>901</v>
      </c>
      <c r="EX128" t="s">
        <v>999</v>
      </c>
      <c r="EY128" t="s">
        <v>903</v>
      </c>
      <c r="EZ128">
        <v>2468</v>
      </c>
      <c r="FA128" t="s">
        <v>531</v>
      </c>
      <c r="FB128">
        <v>3</v>
      </c>
      <c r="FC128" t="s">
        <v>92</v>
      </c>
      <c r="FD128" t="s">
        <v>99</v>
      </c>
      <c r="FG128" t="s">
        <v>131</v>
      </c>
      <c r="FH128">
        <v>38.06</v>
      </c>
      <c r="FI128">
        <v>86.35</v>
      </c>
      <c r="FM128" t="s">
        <v>132</v>
      </c>
      <c r="FN128" t="s">
        <v>133</v>
      </c>
      <c r="FO128">
        <v>43502.656192129631</v>
      </c>
      <c r="FP128">
        <v>43503.704733796294</v>
      </c>
      <c r="FQ128">
        <v>43503.704733796294</v>
      </c>
      <c r="FS128">
        <v>43503.704733796294</v>
      </c>
      <c r="FT128" t="s">
        <v>93</v>
      </c>
      <c r="FU128" t="s">
        <v>439</v>
      </c>
      <c r="FV128" t="s">
        <v>440</v>
      </c>
      <c r="FW128" t="s">
        <v>441</v>
      </c>
      <c r="FX128" t="s">
        <v>442</v>
      </c>
      <c r="FY128" t="s">
        <v>443</v>
      </c>
      <c r="FZ128" t="s">
        <v>444</v>
      </c>
      <c r="GA128" t="s">
        <v>445</v>
      </c>
      <c r="GB128" t="s">
        <v>446</v>
      </c>
      <c r="GC128" t="s">
        <v>447</v>
      </c>
      <c r="GD128" t="s">
        <v>448</v>
      </c>
      <c r="GJ128" t="s">
        <v>532</v>
      </c>
      <c r="GK128" t="s">
        <v>533</v>
      </c>
      <c r="GL128" t="s">
        <v>534</v>
      </c>
      <c r="GM128" t="s">
        <v>462</v>
      </c>
      <c r="GN128" t="s">
        <v>430</v>
      </c>
    </row>
    <row r="129" spans="52:199" x14ac:dyDescent="0.25">
      <c r="AZ129">
        <v>322</v>
      </c>
      <c r="BA129">
        <v>674</v>
      </c>
      <c r="BB129">
        <v>3</v>
      </c>
      <c r="BC129" t="s">
        <v>107</v>
      </c>
      <c r="BD129" t="s">
        <v>99</v>
      </c>
      <c r="BG129" t="s">
        <v>77</v>
      </c>
      <c r="BH129">
        <v>24.41</v>
      </c>
      <c r="BI129">
        <v>78.739999999999995</v>
      </c>
      <c r="BM129" t="s">
        <v>78</v>
      </c>
      <c r="BN129" t="s">
        <v>38</v>
      </c>
      <c r="BO129">
        <v>43311.640277777777</v>
      </c>
      <c r="BP129">
        <v>43397.819444444445</v>
      </c>
      <c r="BQ129">
        <v>43262.73333333333</v>
      </c>
      <c r="BS129">
        <v>43262.73333333333</v>
      </c>
      <c r="BT129" t="s">
        <v>86</v>
      </c>
      <c r="BU129" t="s">
        <v>102</v>
      </c>
      <c r="BV129" t="s">
        <v>103</v>
      </c>
      <c r="BW129" t="s">
        <v>104</v>
      </c>
      <c r="BX129" t="s">
        <v>105</v>
      </c>
      <c r="BY129" t="s">
        <v>106</v>
      </c>
      <c r="BZ129">
        <v>2496</v>
      </c>
      <c r="CA129" t="s">
        <v>535</v>
      </c>
      <c r="CB129">
        <v>3</v>
      </c>
      <c r="CC129" t="s">
        <v>92</v>
      </c>
      <c r="CD129" t="s">
        <v>99</v>
      </c>
      <c r="CG129" t="s">
        <v>206</v>
      </c>
      <c r="CH129">
        <v>79.58</v>
      </c>
      <c r="CI129">
        <v>86.41</v>
      </c>
      <c r="CM129" t="s">
        <v>132</v>
      </c>
      <c r="CN129" t="s">
        <v>207</v>
      </c>
      <c r="CO129">
        <v>43502.679583333331</v>
      </c>
      <c r="CP129">
        <v>43503.711724537039</v>
      </c>
      <c r="CQ129">
        <v>43503.711724537039</v>
      </c>
      <c r="CS129">
        <v>43503.711736111109</v>
      </c>
      <c r="CT129" t="s">
        <v>93</v>
      </c>
      <c r="CU129" t="s">
        <v>439</v>
      </c>
      <c r="CV129" t="s">
        <v>440</v>
      </c>
      <c r="CW129" t="s">
        <v>441</v>
      </c>
      <c r="CX129" t="s">
        <v>442</v>
      </c>
      <c r="CY129" t="s">
        <v>443</v>
      </c>
      <c r="DZ129">
        <v>4766</v>
      </c>
      <c r="EA129" t="s">
        <v>1715</v>
      </c>
      <c r="EB129">
        <v>3</v>
      </c>
      <c r="EC129" t="s">
        <v>92</v>
      </c>
      <c r="ED129" t="s">
        <v>998</v>
      </c>
      <c r="EG129" t="s">
        <v>872</v>
      </c>
      <c r="EH129">
        <v>58.06</v>
      </c>
      <c r="EI129">
        <v>71.19</v>
      </c>
      <c r="EM129" t="s">
        <v>873</v>
      </c>
      <c r="EN129" t="s">
        <v>874</v>
      </c>
      <c r="EO129">
        <v>43291.501388888886</v>
      </c>
      <c r="ES129">
        <v>43426.602777777778</v>
      </c>
      <c r="ET129" t="s">
        <v>93</v>
      </c>
      <c r="EU129" t="s">
        <v>875</v>
      </c>
      <c r="EV129" t="s">
        <v>876</v>
      </c>
      <c r="EW129" t="s">
        <v>877</v>
      </c>
      <c r="EX129" t="s">
        <v>1152</v>
      </c>
      <c r="EY129" t="s">
        <v>922</v>
      </c>
      <c r="EZ129">
        <v>2496</v>
      </c>
      <c r="FA129" t="s">
        <v>535</v>
      </c>
      <c r="FB129">
        <v>3</v>
      </c>
      <c r="FC129" t="s">
        <v>92</v>
      </c>
      <c r="FD129" t="s">
        <v>99</v>
      </c>
      <c r="FG129" t="s">
        <v>206</v>
      </c>
      <c r="FH129">
        <v>79.58</v>
      </c>
      <c r="FI129">
        <v>86.41</v>
      </c>
      <c r="FM129" t="s">
        <v>132</v>
      </c>
      <c r="FN129" t="s">
        <v>207</v>
      </c>
      <c r="FO129">
        <v>43502.679583333331</v>
      </c>
      <c r="FP129">
        <v>43503.711724537039</v>
      </c>
      <c r="FQ129">
        <v>43503.711724537039</v>
      </c>
      <c r="FS129">
        <v>43503.711736111109</v>
      </c>
      <c r="FT129" t="s">
        <v>93</v>
      </c>
      <c r="FU129" t="s">
        <v>439</v>
      </c>
      <c r="FV129" t="s">
        <v>440</v>
      </c>
      <c r="FW129" t="s">
        <v>441</v>
      </c>
      <c r="FX129" t="s">
        <v>442</v>
      </c>
      <c r="FY129" t="s">
        <v>443</v>
      </c>
      <c r="FZ129" t="s">
        <v>444</v>
      </c>
      <c r="GA129" t="s">
        <v>445</v>
      </c>
      <c r="GB129" t="s">
        <v>446</v>
      </c>
      <c r="GC129" t="s">
        <v>447</v>
      </c>
      <c r="GD129" t="s">
        <v>448</v>
      </c>
      <c r="GJ129" t="s">
        <v>536</v>
      </c>
      <c r="GK129" t="s">
        <v>537</v>
      </c>
      <c r="GL129" t="s">
        <v>538</v>
      </c>
      <c r="GM129" t="s">
        <v>371</v>
      </c>
      <c r="GN129" t="s">
        <v>430</v>
      </c>
    </row>
    <row r="130" spans="52:199" x14ac:dyDescent="0.25">
      <c r="AZ130">
        <v>318</v>
      </c>
      <c r="BA130">
        <v>680</v>
      </c>
      <c r="BB130">
        <v>2</v>
      </c>
      <c r="BC130" t="s">
        <v>107</v>
      </c>
      <c r="BD130" t="s">
        <v>99</v>
      </c>
      <c r="BG130" t="s">
        <v>77</v>
      </c>
      <c r="BH130">
        <v>36.979999999999997</v>
      </c>
      <c r="BI130">
        <v>72</v>
      </c>
      <c r="BM130" t="s">
        <v>78</v>
      </c>
      <c r="BN130" t="s">
        <v>38</v>
      </c>
      <c r="BO130">
        <v>43311.640277777777</v>
      </c>
      <c r="BP130">
        <v>43413.640277777777</v>
      </c>
      <c r="BQ130">
        <v>43368.461111111108</v>
      </c>
      <c r="BS130">
        <v>43368.461111111108</v>
      </c>
      <c r="BT130" t="s">
        <v>86</v>
      </c>
      <c r="BU130" t="s">
        <v>102</v>
      </c>
      <c r="BV130" t="s">
        <v>103</v>
      </c>
      <c r="BW130" t="s">
        <v>104</v>
      </c>
      <c r="BX130" t="s">
        <v>105</v>
      </c>
      <c r="BY130" t="s">
        <v>106</v>
      </c>
      <c r="BZ130">
        <v>2458</v>
      </c>
      <c r="CA130" t="s">
        <v>539</v>
      </c>
      <c r="CB130">
        <v>3</v>
      </c>
      <c r="CC130" t="s">
        <v>92</v>
      </c>
      <c r="CD130" t="s">
        <v>99</v>
      </c>
      <c r="CG130" t="s">
        <v>131</v>
      </c>
      <c r="CH130">
        <v>40.43</v>
      </c>
      <c r="CI130">
        <v>88.39</v>
      </c>
      <c r="CM130" t="s">
        <v>132</v>
      </c>
      <c r="CN130" t="s">
        <v>133</v>
      </c>
      <c r="CO130">
        <v>43502.656087962961</v>
      </c>
      <c r="CP130">
        <v>43503.705046296294</v>
      </c>
      <c r="CQ130">
        <v>43503.705046296294</v>
      </c>
      <c r="CS130">
        <v>43503.705046296294</v>
      </c>
      <c r="CT130" t="s">
        <v>93</v>
      </c>
      <c r="CU130" t="s">
        <v>439</v>
      </c>
      <c r="CV130" t="s">
        <v>440</v>
      </c>
      <c r="CW130" t="s">
        <v>441</v>
      </c>
      <c r="CX130" t="s">
        <v>442</v>
      </c>
      <c r="CY130" t="s">
        <v>443</v>
      </c>
      <c r="DZ130">
        <v>5018</v>
      </c>
      <c r="EA130" t="s">
        <v>1721</v>
      </c>
      <c r="EB130">
        <v>3</v>
      </c>
      <c r="EC130" t="s">
        <v>92</v>
      </c>
      <c r="ED130" t="s">
        <v>998</v>
      </c>
      <c r="EG130" t="s">
        <v>897</v>
      </c>
      <c r="EH130">
        <v>33.22</v>
      </c>
      <c r="EI130">
        <v>41.31</v>
      </c>
      <c r="EM130" t="s">
        <v>873</v>
      </c>
      <c r="EN130" t="s">
        <v>898</v>
      </c>
      <c r="EO130">
        <v>43315.367361111108</v>
      </c>
      <c r="ES130">
        <v>43426.607638888891</v>
      </c>
      <c r="ET130" t="s">
        <v>93</v>
      </c>
      <c r="EU130" t="s">
        <v>1722</v>
      </c>
      <c r="EV130" t="s">
        <v>900</v>
      </c>
      <c r="EW130" t="s">
        <v>901</v>
      </c>
      <c r="EX130" t="s">
        <v>902</v>
      </c>
      <c r="EY130" t="s">
        <v>903</v>
      </c>
      <c r="EZ130">
        <v>2458</v>
      </c>
      <c r="FA130" t="s">
        <v>539</v>
      </c>
      <c r="FB130">
        <v>3</v>
      </c>
      <c r="FC130" t="s">
        <v>92</v>
      </c>
      <c r="FD130" t="s">
        <v>99</v>
      </c>
      <c r="FG130" t="s">
        <v>131</v>
      </c>
      <c r="FH130">
        <v>40.43</v>
      </c>
      <c r="FI130">
        <v>88.39</v>
      </c>
      <c r="FM130" t="s">
        <v>132</v>
      </c>
      <c r="FN130" t="s">
        <v>133</v>
      </c>
      <c r="FO130">
        <v>43502.656087962961</v>
      </c>
      <c r="FP130">
        <v>43503.705046296294</v>
      </c>
      <c r="FQ130">
        <v>43503.705046296294</v>
      </c>
      <c r="FS130">
        <v>43503.705046296294</v>
      </c>
      <c r="FT130" t="s">
        <v>93</v>
      </c>
      <c r="FU130" t="s">
        <v>439</v>
      </c>
      <c r="FV130" t="s">
        <v>440</v>
      </c>
      <c r="FW130" t="s">
        <v>441</v>
      </c>
      <c r="FX130" t="s">
        <v>442</v>
      </c>
      <c r="FY130" t="s">
        <v>443</v>
      </c>
      <c r="FZ130" t="s">
        <v>444</v>
      </c>
      <c r="GA130" t="s">
        <v>445</v>
      </c>
      <c r="GB130" t="s">
        <v>446</v>
      </c>
      <c r="GC130" t="s">
        <v>447</v>
      </c>
      <c r="GD130" t="s">
        <v>448</v>
      </c>
      <c r="GJ130" t="s">
        <v>540</v>
      </c>
      <c r="GK130" t="s">
        <v>541</v>
      </c>
      <c r="GL130" t="s">
        <v>542</v>
      </c>
      <c r="GM130" t="s">
        <v>462</v>
      </c>
      <c r="GN130" t="s">
        <v>430</v>
      </c>
    </row>
    <row r="131" spans="52:199" x14ac:dyDescent="0.25">
      <c r="AZ131">
        <v>353</v>
      </c>
      <c r="BA131">
        <v>632</v>
      </c>
      <c r="BB131">
        <v>2</v>
      </c>
      <c r="BC131" t="s">
        <v>107</v>
      </c>
      <c r="BD131" t="s">
        <v>99</v>
      </c>
      <c r="BG131" t="s">
        <v>77</v>
      </c>
      <c r="BH131">
        <v>37.76</v>
      </c>
      <c r="BI131">
        <v>88.31</v>
      </c>
      <c r="BM131" t="s">
        <v>78</v>
      </c>
      <c r="BN131" t="s">
        <v>38</v>
      </c>
      <c r="BO131">
        <v>43311.640277777777</v>
      </c>
      <c r="BP131">
        <v>43382.728472222225</v>
      </c>
      <c r="BQ131">
        <v>43368.604166666664</v>
      </c>
      <c r="BS131">
        <v>43368.604166666664</v>
      </c>
      <c r="BT131" t="s">
        <v>86</v>
      </c>
      <c r="BU131" t="s">
        <v>102</v>
      </c>
      <c r="BV131" t="s">
        <v>103</v>
      </c>
      <c r="BW131" t="s">
        <v>104</v>
      </c>
      <c r="BX131" t="s">
        <v>105</v>
      </c>
      <c r="BY131" t="s">
        <v>106</v>
      </c>
      <c r="BZ131">
        <v>2464</v>
      </c>
      <c r="CA131" t="s">
        <v>543</v>
      </c>
      <c r="CB131">
        <v>3</v>
      </c>
      <c r="CC131" t="s">
        <v>92</v>
      </c>
      <c r="CD131" t="s">
        <v>99</v>
      </c>
      <c r="CG131" t="s">
        <v>131</v>
      </c>
      <c r="CH131">
        <v>47.75</v>
      </c>
      <c r="CI131">
        <v>77.45</v>
      </c>
      <c r="CM131" t="s">
        <v>132</v>
      </c>
      <c r="CN131" t="s">
        <v>133</v>
      </c>
      <c r="CO131">
        <v>43502.656145833331</v>
      </c>
      <c r="CP131">
        <v>43503.707638888889</v>
      </c>
      <c r="CQ131">
        <v>43503.707638888889</v>
      </c>
      <c r="CS131">
        <v>43503.707638888889</v>
      </c>
      <c r="CT131" t="s">
        <v>93</v>
      </c>
      <c r="CU131" t="s">
        <v>439</v>
      </c>
      <c r="CV131" t="s">
        <v>440</v>
      </c>
      <c r="CW131" t="s">
        <v>441</v>
      </c>
      <c r="CX131" t="s">
        <v>507</v>
      </c>
      <c r="CY131" t="s">
        <v>443</v>
      </c>
      <c r="DZ131">
        <v>4790</v>
      </c>
      <c r="EA131" t="s">
        <v>1732</v>
      </c>
      <c r="EB131">
        <v>3</v>
      </c>
      <c r="EC131" t="s">
        <v>92</v>
      </c>
      <c r="ED131" t="s">
        <v>998</v>
      </c>
      <c r="EG131" t="s">
        <v>872</v>
      </c>
      <c r="EH131">
        <v>93.05</v>
      </c>
      <c r="EI131">
        <v>51.73</v>
      </c>
      <c r="EM131" t="s">
        <v>873</v>
      </c>
      <c r="EN131" t="s">
        <v>874</v>
      </c>
      <c r="EO131">
        <v>43291.501388888886</v>
      </c>
      <c r="ES131">
        <v>43426.606944444444</v>
      </c>
      <c r="ET131" t="s">
        <v>93</v>
      </c>
      <c r="EU131" t="s">
        <v>875</v>
      </c>
      <c r="EV131" t="s">
        <v>876</v>
      </c>
      <c r="EW131" t="s">
        <v>877</v>
      </c>
      <c r="EX131" t="s">
        <v>878</v>
      </c>
      <c r="EY131" t="s">
        <v>922</v>
      </c>
      <c r="EZ131">
        <v>2464</v>
      </c>
      <c r="FA131" t="s">
        <v>543</v>
      </c>
      <c r="FB131">
        <v>3</v>
      </c>
      <c r="FC131" t="s">
        <v>92</v>
      </c>
      <c r="FD131" t="s">
        <v>99</v>
      </c>
      <c r="FG131" t="s">
        <v>131</v>
      </c>
      <c r="FH131">
        <v>47.75</v>
      </c>
      <c r="FI131">
        <v>77.45</v>
      </c>
      <c r="FM131" t="s">
        <v>132</v>
      </c>
      <c r="FN131" t="s">
        <v>133</v>
      </c>
      <c r="FO131">
        <v>43502.656145833331</v>
      </c>
      <c r="FP131">
        <v>43503.707638888889</v>
      </c>
      <c r="FQ131">
        <v>43503.707638888889</v>
      </c>
      <c r="FS131">
        <v>43503.707638888889</v>
      </c>
      <c r="FT131" t="s">
        <v>93</v>
      </c>
      <c r="FU131" t="s">
        <v>439</v>
      </c>
      <c r="FV131" t="s">
        <v>440</v>
      </c>
      <c r="FW131" t="s">
        <v>441</v>
      </c>
      <c r="FX131" t="s">
        <v>507</v>
      </c>
      <c r="FY131" t="s">
        <v>443</v>
      </c>
      <c r="FZ131" t="s">
        <v>508</v>
      </c>
      <c r="GA131" t="s">
        <v>509</v>
      </c>
      <c r="GB131" t="s">
        <v>446</v>
      </c>
      <c r="GC131" t="s">
        <v>447</v>
      </c>
      <c r="GD131" t="s">
        <v>448</v>
      </c>
      <c r="GJ131" t="s">
        <v>544</v>
      </c>
      <c r="GK131" t="s">
        <v>545</v>
      </c>
      <c r="GL131" t="s">
        <v>546</v>
      </c>
      <c r="GM131" t="s">
        <v>547</v>
      </c>
      <c r="GN131" t="s">
        <v>548</v>
      </c>
      <c r="GO131" t="s">
        <v>549</v>
      </c>
      <c r="GP131" t="s">
        <v>371</v>
      </c>
      <c r="GQ131" t="s">
        <v>430</v>
      </c>
    </row>
    <row r="132" spans="52:199" x14ac:dyDescent="0.25">
      <c r="AZ132">
        <v>287</v>
      </c>
      <c r="BA132">
        <v>876</v>
      </c>
      <c r="BB132">
        <v>3</v>
      </c>
      <c r="BC132" t="s">
        <v>107</v>
      </c>
      <c r="BD132" t="s">
        <v>99</v>
      </c>
      <c r="BG132" t="s">
        <v>77</v>
      </c>
      <c r="BH132">
        <v>70.900000000000006</v>
      </c>
      <c r="BI132">
        <v>64.52</v>
      </c>
      <c r="BM132" t="s">
        <v>78</v>
      </c>
      <c r="BN132" t="s">
        <v>38</v>
      </c>
      <c r="BO132">
        <v>43311.63958333333</v>
      </c>
      <c r="BP132">
        <v>43371.6</v>
      </c>
      <c r="BQ132">
        <v>43141.445138888892</v>
      </c>
      <c r="BS132">
        <v>43141.445138888892</v>
      </c>
      <c r="BT132" t="s">
        <v>86</v>
      </c>
      <c r="BU132" t="s">
        <v>102</v>
      </c>
      <c r="BV132" t="s">
        <v>103</v>
      </c>
      <c r="BW132" t="s">
        <v>104</v>
      </c>
      <c r="BX132" t="s">
        <v>105</v>
      </c>
      <c r="BY132" t="s">
        <v>106</v>
      </c>
      <c r="BZ132">
        <v>2462</v>
      </c>
      <c r="CA132" t="s">
        <v>550</v>
      </c>
      <c r="CB132">
        <v>3</v>
      </c>
      <c r="CC132" t="s">
        <v>92</v>
      </c>
      <c r="CD132" t="s">
        <v>99</v>
      </c>
      <c r="CG132" t="s">
        <v>131</v>
      </c>
      <c r="CH132">
        <v>46.13</v>
      </c>
      <c r="CI132">
        <v>80.040000000000006</v>
      </c>
      <c r="CM132" t="s">
        <v>132</v>
      </c>
      <c r="CN132" t="s">
        <v>133</v>
      </c>
      <c r="CO132">
        <v>43502.656134259261</v>
      </c>
      <c r="CP132">
        <v>43503.70579861111</v>
      </c>
      <c r="CQ132">
        <v>43503.70579861111</v>
      </c>
      <c r="CS132">
        <v>43503.70579861111</v>
      </c>
      <c r="CT132" t="s">
        <v>93</v>
      </c>
      <c r="CU132" t="s">
        <v>551</v>
      </c>
      <c r="CV132" t="s">
        <v>440</v>
      </c>
      <c r="CW132" t="s">
        <v>441</v>
      </c>
      <c r="CX132" t="s">
        <v>507</v>
      </c>
      <c r="CY132" t="s">
        <v>443</v>
      </c>
      <c r="DZ132">
        <v>5012</v>
      </c>
      <c r="EA132" t="s">
        <v>1738</v>
      </c>
      <c r="EB132">
        <v>3</v>
      </c>
      <c r="EC132" t="s">
        <v>92</v>
      </c>
      <c r="ED132" t="s">
        <v>998</v>
      </c>
      <c r="EG132" t="s">
        <v>897</v>
      </c>
      <c r="EH132">
        <v>25.68</v>
      </c>
      <c r="EI132">
        <v>45.89</v>
      </c>
      <c r="EM132" t="s">
        <v>873</v>
      </c>
      <c r="EN132" t="s">
        <v>898</v>
      </c>
      <c r="EO132">
        <v>43315.367361111108</v>
      </c>
      <c r="ES132">
        <v>43426.609027777777</v>
      </c>
      <c r="ET132" t="s">
        <v>93</v>
      </c>
      <c r="EU132" t="s">
        <v>899</v>
      </c>
      <c r="EV132" t="s">
        <v>900</v>
      </c>
      <c r="EW132" t="s">
        <v>901</v>
      </c>
      <c r="EX132" t="s">
        <v>902</v>
      </c>
      <c r="EY132" t="s">
        <v>903</v>
      </c>
      <c r="EZ132">
        <v>2462</v>
      </c>
      <c r="FA132" t="s">
        <v>550</v>
      </c>
      <c r="FB132">
        <v>3</v>
      </c>
      <c r="FC132" t="s">
        <v>92</v>
      </c>
      <c r="FD132" t="s">
        <v>99</v>
      </c>
      <c r="FG132" t="s">
        <v>131</v>
      </c>
      <c r="FH132">
        <v>46.13</v>
      </c>
      <c r="FI132">
        <v>80.040000000000006</v>
      </c>
      <c r="FM132" t="s">
        <v>132</v>
      </c>
      <c r="FN132" t="s">
        <v>133</v>
      </c>
      <c r="FO132">
        <v>43502.656134259261</v>
      </c>
      <c r="FP132">
        <v>43503.70579861111</v>
      </c>
      <c r="FQ132">
        <v>43503.70579861111</v>
      </c>
      <c r="FS132">
        <v>43503.70579861111</v>
      </c>
      <c r="FT132" t="s">
        <v>93</v>
      </c>
      <c r="FU132" t="s">
        <v>551</v>
      </c>
      <c r="FV132" t="s">
        <v>440</v>
      </c>
      <c r="FW132" t="s">
        <v>441</v>
      </c>
      <c r="FX132" t="s">
        <v>507</v>
      </c>
      <c r="FY132" t="s">
        <v>443</v>
      </c>
      <c r="FZ132" t="s">
        <v>508</v>
      </c>
      <c r="GA132" t="s">
        <v>509</v>
      </c>
      <c r="GB132" t="s">
        <v>446</v>
      </c>
      <c r="GC132" t="s">
        <v>447</v>
      </c>
      <c r="GD132" t="s">
        <v>448</v>
      </c>
      <c r="GJ132" t="s">
        <v>552</v>
      </c>
      <c r="GK132" t="s">
        <v>553</v>
      </c>
      <c r="GL132" t="s">
        <v>554</v>
      </c>
      <c r="GM132" t="s">
        <v>555</v>
      </c>
      <c r="GN132" t="s">
        <v>556</v>
      </c>
      <c r="GO132" t="s">
        <v>371</v>
      </c>
      <c r="GP132" t="s">
        <v>430</v>
      </c>
    </row>
    <row r="133" spans="52:199" x14ac:dyDescent="0.25">
      <c r="AZ133">
        <v>340</v>
      </c>
      <c r="BA133">
        <v>647</v>
      </c>
      <c r="BB133">
        <v>3</v>
      </c>
      <c r="BC133" t="s">
        <v>107</v>
      </c>
      <c r="BD133" t="s">
        <v>99</v>
      </c>
      <c r="BG133" t="s">
        <v>77</v>
      </c>
      <c r="BH133">
        <v>33.130000000000003</v>
      </c>
      <c r="BI133">
        <v>79.12</v>
      </c>
      <c r="BM133" t="s">
        <v>78</v>
      </c>
      <c r="BN133" t="s">
        <v>38</v>
      </c>
      <c r="BO133">
        <v>43311.640277777777</v>
      </c>
      <c r="BP133">
        <v>43368.572222222225</v>
      </c>
      <c r="BQ133">
        <v>43368.572222222225</v>
      </c>
      <c r="BS133">
        <v>43368.572222222225</v>
      </c>
      <c r="BT133" t="s">
        <v>86</v>
      </c>
      <c r="BU133" t="s">
        <v>102</v>
      </c>
      <c r="BV133" t="s">
        <v>103</v>
      </c>
      <c r="BW133" t="s">
        <v>104</v>
      </c>
      <c r="BX133" t="s">
        <v>105</v>
      </c>
      <c r="BY133" t="s">
        <v>106</v>
      </c>
      <c r="BZ133">
        <v>2473</v>
      </c>
      <c r="CA133" t="s">
        <v>557</v>
      </c>
      <c r="CB133">
        <v>3</v>
      </c>
      <c r="CC133" t="s">
        <v>92</v>
      </c>
      <c r="CD133" t="s">
        <v>99</v>
      </c>
      <c r="CG133" t="s">
        <v>131</v>
      </c>
      <c r="CH133">
        <v>39.35</v>
      </c>
      <c r="CI133">
        <v>87.43</v>
      </c>
      <c r="CM133" t="s">
        <v>132</v>
      </c>
      <c r="CN133" t="s">
        <v>133</v>
      </c>
      <c r="CO133">
        <v>43502.656238425923</v>
      </c>
      <c r="CP133">
        <v>43503.705000000002</v>
      </c>
      <c r="CQ133">
        <v>43503.705000000002</v>
      </c>
      <c r="CS133">
        <v>43503.705000000002</v>
      </c>
      <c r="CT133" t="s">
        <v>93</v>
      </c>
      <c r="CU133" t="s">
        <v>439</v>
      </c>
      <c r="CV133" t="s">
        <v>440</v>
      </c>
      <c r="CW133" t="s">
        <v>441</v>
      </c>
      <c r="CX133" t="s">
        <v>442</v>
      </c>
      <c r="CY133" t="s">
        <v>443</v>
      </c>
      <c r="DZ133">
        <v>5019</v>
      </c>
      <c r="EA133" t="s">
        <v>1721</v>
      </c>
      <c r="EB133">
        <v>3</v>
      </c>
      <c r="EC133" t="s">
        <v>92</v>
      </c>
      <c r="ED133" t="s">
        <v>998</v>
      </c>
      <c r="EG133" t="s">
        <v>897</v>
      </c>
      <c r="EH133">
        <v>32.51</v>
      </c>
      <c r="EI133">
        <v>41.85</v>
      </c>
      <c r="EM133" t="s">
        <v>873</v>
      </c>
      <c r="EN133" t="s">
        <v>898</v>
      </c>
      <c r="EO133">
        <v>43315.367361111108</v>
      </c>
      <c r="ES133">
        <v>43426.607638888891</v>
      </c>
      <c r="ET133" t="s">
        <v>93</v>
      </c>
      <c r="EU133" t="s">
        <v>899</v>
      </c>
      <c r="EV133" t="s">
        <v>900</v>
      </c>
      <c r="EW133" t="s">
        <v>901</v>
      </c>
      <c r="EX133" t="s">
        <v>902</v>
      </c>
      <c r="EY133" t="s">
        <v>903</v>
      </c>
      <c r="EZ133">
        <v>2473</v>
      </c>
      <c r="FA133" t="s">
        <v>557</v>
      </c>
      <c r="FB133">
        <v>3</v>
      </c>
      <c r="FC133" t="s">
        <v>92</v>
      </c>
      <c r="FD133" t="s">
        <v>99</v>
      </c>
      <c r="FG133" t="s">
        <v>131</v>
      </c>
      <c r="FH133">
        <v>39.35</v>
      </c>
      <c r="FI133">
        <v>87.43</v>
      </c>
      <c r="FM133" t="s">
        <v>132</v>
      </c>
      <c r="FN133" t="s">
        <v>133</v>
      </c>
      <c r="FO133">
        <v>43502.656238425923</v>
      </c>
      <c r="FP133">
        <v>43503.705000000002</v>
      </c>
      <c r="FQ133">
        <v>43503.705000000002</v>
      </c>
      <c r="FS133">
        <v>43503.705000000002</v>
      </c>
      <c r="FT133" t="s">
        <v>93</v>
      </c>
      <c r="FU133" t="s">
        <v>439</v>
      </c>
      <c r="FV133" t="s">
        <v>440</v>
      </c>
      <c r="FW133" t="s">
        <v>441</v>
      </c>
      <c r="FX133" t="s">
        <v>442</v>
      </c>
      <c r="FY133" t="s">
        <v>443</v>
      </c>
      <c r="FZ133" t="s">
        <v>444</v>
      </c>
      <c r="GA133" t="s">
        <v>445</v>
      </c>
      <c r="GB133" t="s">
        <v>446</v>
      </c>
      <c r="GC133" t="s">
        <v>447</v>
      </c>
      <c r="GD133" t="s">
        <v>448</v>
      </c>
      <c r="GJ133" t="s">
        <v>558</v>
      </c>
      <c r="GK133" t="s">
        <v>559</v>
      </c>
      <c r="GL133" t="s">
        <v>560</v>
      </c>
      <c r="GM133" t="s">
        <v>462</v>
      </c>
      <c r="GN133" t="s">
        <v>430</v>
      </c>
    </row>
    <row r="134" spans="52:199" x14ac:dyDescent="0.25">
      <c r="AZ134">
        <v>308</v>
      </c>
      <c r="BA134">
        <v>832</v>
      </c>
      <c r="BB134">
        <v>3</v>
      </c>
      <c r="BC134" t="s">
        <v>107</v>
      </c>
      <c r="BD134" t="s">
        <v>99</v>
      </c>
      <c r="BG134" t="s">
        <v>77</v>
      </c>
      <c r="BH134">
        <v>53.94</v>
      </c>
      <c r="BI134">
        <v>91.1</v>
      </c>
      <c r="BM134" t="s">
        <v>78</v>
      </c>
      <c r="BN134" t="s">
        <v>38</v>
      </c>
      <c r="BO134">
        <v>43311.63958333333</v>
      </c>
      <c r="BP134">
        <v>43370.45208333333</v>
      </c>
      <c r="BQ134">
        <v>43370.487500000003</v>
      </c>
      <c r="BS134">
        <v>43370.487500000003</v>
      </c>
      <c r="BT134" t="s">
        <v>86</v>
      </c>
      <c r="BU134" t="s">
        <v>102</v>
      </c>
      <c r="BV134" t="s">
        <v>103</v>
      </c>
      <c r="BW134" t="s">
        <v>104</v>
      </c>
      <c r="BX134" t="s">
        <v>105</v>
      </c>
      <c r="BY134" t="s">
        <v>106</v>
      </c>
      <c r="BZ134">
        <v>2499</v>
      </c>
      <c r="CA134" t="s">
        <v>561</v>
      </c>
      <c r="CB134">
        <v>3</v>
      </c>
      <c r="CC134" t="s">
        <v>92</v>
      </c>
      <c r="CD134" t="s">
        <v>99</v>
      </c>
      <c r="CG134" t="s">
        <v>206</v>
      </c>
      <c r="CH134">
        <v>73.75</v>
      </c>
      <c r="CI134">
        <v>82.62</v>
      </c>
      <c r="CM134" t="s">
        <v>132</v>
      </c>
      <c r="CN134" t="s">
        <v>207</v>
      </c>
      <c r="CO134">
        <v>43502.679606481484</v>
      </c>
      <c r="CP134">
        <v>43503.712546296294</v>
      </c>
      <c r="CQ134">
        <v>43503.712546296294</v>
      </c>
      <c r="CS134">
        <v>43503.712546296294</v>
      </c>
      <c r="CT134" t="s">
        <v>93</v>
      </c>
      <c r="CU134" t="s">
        <v>439</v>
      </c>
      <c r="CV134" t="s">
        <v>440</v>
      </c>
      <c r="CW134" t="s">
        <v>441</v>
      </c>
      <c r="CX134" t="s">
        <v>442</v>
      </c>
      <c r="CY134" t="s">
        <v>443</v>
      </c>
      <c r="DZ134">
        <v>4779</v>
      </c>
      <c r="EA134" t="s">
        <v>1751</v>
      </c>
      <c r="EB134">
        <v>3</v>
      </c>
      <c r="EC134" t="s">
        <v>92</v>
      </c>
      <c r="ED134" t="s">
        <v>998</v>
      </c>
      <c r="EG134" t="s">
        <v>872</v>
      </c>
      <c r="EH134">
        <v>75.41</v>
      </c>
      <c r="EI134">
        <v>62.32</v>
      </c>
      <c r="EM134" t="s">
        <v>873</v>
      </c>
      <c r="EN134" t="s">
        <v>874</v>
      </c>
      <c r="EO134">
        <v>43291.501388888886</v>
      </c>
      <c r="ES134">
        <v>43426.604861111111</v>
      </c>
      <c r="ET134" t="s">
        <v>93</v>
      </c>
      <c r="EU134" t="s">
        <v>875</v>
      </c>
      <c r="EV134" t="s">
        <v>876</v>
      </c>
      <c r="EW134" t="s">
        <v>877</v>
      </c>
      <c r="EX134" t="s">
        <v>878</v>
      </c>
      <c r="EY134" t="s">
        <v>922</v>
      </c>
      <c r="EZ134">
        <v>2499</v>
      </c>
      <c r="FA134" t="s">
        <v>561</v>
      </c>
      <c r="FB134">
        <v>3</v>
      </c>
      <c r="FC134" t="s">
        <v>92</v>
      </c>
      <c r="FD134" t="s">
        <v>99</v>
      </c>
      <c r="FG134" t="s">
        <v>206</v>
      </c>
      <c r="FH134">
        <v>73.75</v>
      </c>
      <c r="FI134">
        <v>82.62</v>
      </c>
      <c r="FM134" t="s">
        <v>132</v>
      </c>
      <c r="FN134" t="s">
        <v>207</v>
      </c>
      <c r="FO134">
        <v>43502.679606481484</v>
      </c>
      <c r="FP134">
        <v>43503.712546296294</v>
      </c>
      <c r="FQ134">
        <v>43503.712546296294</v>
      </c>
      <c r="FS134">
        <v>43503.712546296294</v>
      </c>
      <c r="FT134" t="s">
        <v>93</v>
      </c>
      <c r="FU134" t="s">
        <v>439</v>
      </c>
      <c r="FV134" t="s">
        <v>440</v>
      </c>
      <c r="FW134" t="s">
        <v>441</v>
      </c>
      <c r="FX134" t="s">
        <v>442</v>
      </c>
      <c r="FY134" t="s">
        <v>443</v>
      </c>
      <c r="FZ134" t="s">
        <v>444</v>
      </c>
      <c r="GA134" t="s">
        <v>445</v>
      </c>
      <c r="GB134" t="s">
        <v>446</v>
      </c>
      <c r="GC134" t="s">
        <v>447</v>
      </c>
      <c r="GD134" t="s">
        <v>448</v>
      </c>
      <c r="GJ134" t="s">
        <v>562</v>
      </c>
      <c r="GK134" t="s">
        <v>563</v>
      </c>
      <c r="GL134" t="s">
        <v>564</v>
      </c>
      <c r="GM134" t="s">
        <v>371</v>
      </c>
      <c r="GN134" t="s">
        <v>430</v>
      </c>
    </row>
    <row r="135" spans="52:199" x14ac:dyDescent="0.25">
      <c r="AZ135">
        <v>374</v>
      </c>
      <c r="BA135">
        <v>43</v>
      </c>
      <c r="BB135">
        <v>2</v>
      </c>
      <c r="BC135" t="s">
        <v>107</v>
      </c>
      <c r="BD135" t="s">
        <v>99</v>
      </c>
      <c r="BG135" t="s">
        <v>77</v>
      </c>
      <c r="BH135">
        <v>83.76</v>
      </c>
      <c r="BI135">
        <v>54.95</v>
      </c>
      <c r="BM135" t="s">
        <v>78</v>
      </c>
      <c r="BN135" t="s">
        <v>38</v>
      </c>
      <c r="BO135">
        <v>43311.640277777777</v>
      </c>
      <c r="BP135">
        <v>43382.581250000003</v>
      </c>
      <c r="BQ135">
        <v>43370.398611111108</v>
      </c>
      <c r="BS135">
        <v>43370.398611111108</v>
      </c>
      <c r="BT135" t="s">
        <v>86</v>
      </c>
      <c r="BU135" t="s">
        <v>102</v>
      </c>
      <c r="BV135" t="s">
        <v>103</v>
      </c>
      <c r="BW135" t="s">
        <v>104</v>
      </c>
      <c r="BX135" t="s">
        <v>105</v>
      </c>
      <c r="BY135" t="s">
        <v>106</v>
      </c>
      <c r="BZ135">
        <v>2471</v>
      </c>
      <c r="CA135" t="s">
        <v>565</v>
      </c>
      <c r="CB135">
        <v>3</v>
      </c>
      <c r="CC135" t="s">
        <v>92</v>
      </c>
      <c r="CD135" t="s">
        <v>99</v>
      </c>
      <c r="CG135" t="s">
        <v>131</v>
      </c>
      <c r="CH135">
        <v>42.64</v>
      </c>
      <c r="CI135">
        <v>85.99</v>
      </c>
      <c r="CM135" t="s">
        <v>132</v>
      </c>
      <c r="CN135" t="s">
        <v>133</v>
      </c>
      <c r="CO135">
        <v>43502.656215277777</v>
      </c>
      <c r="CP135">
        <v>43503.705289351848</v>
      </c>
      <c r="CQ135">
        <v>43503.705289351848</v>
      </c>
      <c r="CS135">
        <v>43503.705289351848</v>
      </c>
      <c r="CT135" t="s">
        <v>93</v>
      </c>
      <c r="CU135" t="s">
        <v>439</v>
      </c>
      <c r="CV135" t="s">
        <v>440</v>
      </c>
      <c r="CW135" t="s">
        <v>441</v>
      </c>
      <c r="CX135" t="s">
        <v>442</v>
      </c>
      <c r="CY135" t="s">
        <v>443</v>
      </c>
      <c r="DZ135">
        <v>4791</v>
      </c>
      <c r="EA135" t="s">
        <v>1761</v>
      </c>
      <c r="EB135">
        <v>3</v>
      </c>
      <c r="EC135" t="s">
        <v>92</v>
      </c>
      <c r="ED135" t="s">
        <v>998</v>
      </c>
      <c r="EG135" t="s">
        <v>872</v>
      </c>
      <c r="EH135">
        <v>93.89</v>
      </c>
      <c r="EI135">
        <v>50.24</v>
      </c>
      <c r="EM135" t="s">
        <v>873</v>
      </c>
      <c r="EN135" t="s">
        <v>874</v>
      </c>
      <c r="EO135">
        <v>43291.501388888886</v>
      </c>
      <c r="ES135">
        <v>43426.606944444444</v>
      </c>
      <c r="ET135" t="s">
        <v>93</v>
      </c>
      <c r="EU135" t="s">
        <v>875</v>
      </c>
      <c r="EV135" t="s">
        <v>876</v>
      </c>
      <c r="EW135" t="s">
        <v>877</v>
      </c>
      <c r="EX135" t="s">
        <v>878</v>
      </c>
      <c r="EY135" t="s">
        <v>922</v>
      </c>
      <c r="EZ135">
        <v>2471</v>
      </c>
      <c r="FA135" t="s">
        <v>565</v>
      </c>
      <c r="FB135">
        <v>3</v>
      </c>
      <c r="FC135" t="s">
        <v>92</v>
      </c>
      <c r="FD135" t="s">
        <v>99</v>
      </c>
      <c r="FG135" t="s">
        <v>131</v>
      </c>
      <c r="FH135">
        <v>42.64</v>
      </c>
      <c r="FI135">
        <v>85.99</v>
      </c>
      <c r="FM135" t="s">
        <v>132</v>
      </c>
      <c r="FN135" t="s">
        <v>133</v>
      </c>
      <c r="FO135">
        <v>43502.656215277777</v>
      </c>
      <c r="FP135">
        <v>43503.705289351848</v>
      </c>
      <c r="FQ135">
        <v>43503.705289351848</v>
      </c>
      <c r="FS135">
        <v>43503.705289351848</v>
      </c>
      <c r="FT135" t="s">
        <v>93</v>
      </c>
      <c r="FU135" t="s">
        <v>439</v>
      </c>
      <c r="FV135" t="s">
        <v>440</v>
      </c>
      <c r="FW135" t="s">
        <v>441</v>
      </c>
      <c r="FX135" t="s">
        <v>442</v>
      </c>
      <c r="FY135" t="s">
        <v>443</v>
      </c>
      <c r="FZ135" t="s">
        <v>444</v>
      </c>
      <c r="GA135" t="s">
        <v>445</v>
      </c>
      <c r="GB135" t="s">
        <v>446</v>
      </c>
      <c r="GC135" t="s">
        <v>447</v>
      </c>
      <c r="GD135" t="s">
        <v>448</v>
      </c>
      <c r="GJ135" t="s">
        <v>566</v>
      </c>
      <c r="GK135" t="s">
        <v>567</v>
      </c>
      <c r="GL135" t="s">
        <v>568</v>
      </c>
      <c r="GM135" t="s">
        <v>371</v>
      </c>
      <c r="GN135" t="s">
        <v>430</v>
      </c>
    </row>
    <row r="136" spans="52:199" x14ac:dyDescent="0.25">
      <c r="AZ136">
        <v>330</v>
      </c>
      <c r="BA136">
        <v>664</v>
      </c>
      <c r="BB136">
        <v>2</v>
      </c>
      <c r="BC136" t="s">
        <v>107</v>
      </c>
      <c r="BD136" t="s">
        <v>99</v>
      </c>
      <c r="BG136" t="s">
        <v>77</v>
      </c>
      <c r="BH136">
        <v>19.059999999999999</v>
      </c>
      <c r="BI136">
        <v>89.14</v>
      </c>
      <c r="BM136" t="s">
        <v>78</v>
      </c>
      <c r="BN136" t="s">
        <v>38</v>
      </c>
      <c r="BO136">
        <v>43311.640277777777</v>
      </c>
      <c r="BP136">
        <v>43382.729861111111</v>
      </c>
      <c r="BQ136">
        <v>43368.487500000003</v>
      </c>
      <c r="BS136">
        <v>43368.487500000003</v>
      </c>
      <c r="BT136" t="s">
        <v>86</v>
      </c>
      <c r="BU136" t="s">
        <v>102</v>
      </c>
      <c r="BV136" t="s">
        <v>103</v>
      </c>
      <c r="BW136" t="s">
        <v>104</v>
      </c>
      <c r="BX136" t="s">
        <v>105</v>
      </c>
      <c r="BY136" t="s">
        <v>106</v>
      </c>
      <c r="BZ136">
        <v>2461</v>
      </c>
      <c r="CA136" t="s">
        <v>569</v>
      </c>
      <c r="CB136">
        <v>3</v>
      </c>
      <c r="CC136" t="s">
        <v>92</v>
      </c>
      <c r="CD136" t="s">
        <v>99</v>
      </c>
      <c r="CG136" t="s">
        <v>131</v>
      </c>
      <c r="CH136">
        <v>36.36</v>
      </c>
      <c r="CI136">
        <v>84.67</v>
      </c>
      <c r="CM136" t="s">
        <v>132</v>
      </c>
      <c r="CN136" t="s">
        <v>133</v>
      </c>
      <c r="CO136">
        <v>43502.656122685185</v>
      </c>
      <c r="CP136">
        <v>43503.704942129632</v>
      </c>
      <c r="CQ136">
        <v>43503.704942129632</v>
      </c>
      <c r="CS136">
        <v>43503.704953703702</v>
      </c>
      <c r="CT136" t="s">
        <v>93</v>
      </c>
      <c r="CU136" t="s">
        <v>439</v>
      </c>
      <c r="CV136" t="s">
        <v>440</v>
      </c>
      <c r="CW136" t="s">
        <v>441</v>
      </c>
      <c r="CX136" t="s">
        <v>507</v>
      </c>
      <c r="CY136" t="s">
        <v>443</v>
      </c>
      <c r="DZ136">
        <v>4739</v>
      </c>
      <c r="EA136" t="s">
        <v>1767</v>
      </c>
      <c r="EB136">
        <v>3</v>
      </c>
      <c r="EC136" t="s">
        <v>92</v>
      </c>
      <c r="ED136" t="s">
        <v>998</v>
      </c>
      <c r="EG136" t="s">
        <v>872</v>
      </c>
      <c r="EH136">
        <v>77.14</v>
      </c>
      <c r="EI136">
        <v>61.9</v>
      </c>
      <c r="EM136" t="s">
        <v>873</v>
      </c>
      <c r="EN136" t="s">
        <v>874</v>
      </c>
      <c r="EO136">
        <v>43291.501388888886</v>
      </c>
      <c r="ES136">
        <v>43426.601388888892</v>
      </c>
      <c r="ET136" t="s">
        <v>93</v>
      </c>
      <c r="EU136" t="s">
        <v>875</v>
      </c>
      <c r="EV136" t="s">
        <v>876</v>
      </c>
      <c r="EW136" t="s">
        <v>877</v>
      </c>
      <c r="EX136" t="s">
        <v>878</v>
      </c>
      <c r="EY136" t="s">
        <v>922</v>
      </c>
      <c r="EZ136">
        <v>2461</v>
      </c>
      <c r="FA136" t="s">
        <v>569</v>
      </c>
      <c r="FB136">
        <v>3</v>
      </c>
      <c r="FC136" t="s">
        <v>92</v>
      </c>
      <c r="FD136" t="s">
        <v>99</v>
      </c>
      <c r="FG136" t="s">
        <v>131</v>
      </c>
      <c r="FH136">
        <v>36.36</v>
      </c>
      <c r="FI136">
        <v>84.67</v>
      </c>
      <c r="FM136" t="s">
        <v>132</v>
      </c>
      <c r="FN136" t="s">
        <v>133</v>
      </c>
      <c r="FO136">
        <v>43502.656122685185</v>
      </c>
      <c r="FP136">
        <v>43503.704942129632</v>
      </c>
      <c r="FQ136">
        <v>43503.704942129632</v>
      </c>
      <c r="FS136">
        <v>43503.704953703702</v>
      </c>
      <c r="FT136" t="s">
        <v>93</v>
      </c>
      <c r="FU136" t="s">
        <v>439</v>
      </c>
      <c r="FV136" t="s">
        <v>440</v>
      </c>
      <c r="FW136" t="s">
        <v>441</v>
      </c>
      <c r="FX136" t="s">
        <v>507</v>
      </c>
      <c r="FY136" t="s">
        <v>443</v>
      </c>
      <c r="FZ136" t="s">
        <v>508</v>
      </c>
      <c r="GA136" t="s">
        <v>509</v>
      </c>
      <c r="GB136" t="s">
        <v>446</v>
      </c>
      <c r="GC136" t="s">
        <v>447</v>
      </c>
      <c r="GD136" t="s">
        <v>448</v>
      </c>
      <c r="GJ136" t="s">
        <v>570</v>
      </c>
      <c r="GK136" t="s">
        <v>571</v>
      </c>
      <c r="GL136" t="s">
        <v>572</v>
      </c>
      <c r="GM136" t="s">
        <v>573</v>
      </c>
      <c r="GN136" t="s">
        <v>574</v>
      </c>
      <c r="GO136" t="s">
        <v>462</v>
      </c>
      <c r="GP136" t="s">
        <v>430</v>
      </c>
    </row>
    <row r="137" spans="52:199" x14ac:dyDescent="0.25">
      <c r="AZ137">
        <v>255</v>
      </c>
      <c r="BA137">
        <v>1244</v>
      </c>
      <c r="BB137">
        <v>3</v>
      </c>
      <c r="BC137" t="s">
        <v>107</v>
      </c>
      <c r="BD137" t="s">
        <v>99</v>
      </c>
      <c r="BG137" t="s">
        <v>77</v>
      </c>
      <c r="BH137">
        <v>55.62</v>
      </c>
      <c r="BI137">
        <v>56.91</v>
      </c>
      <c r="BM137" t="s">
        <v>78</v>
      </c>
      <c r="BN137" t="s">
        <v>38</v>
      </c>
      <c r="BO137">
        <v>43311.63958333333</v>
      </c>
      <c r="BP137">
        <v>43353.438888888886</v>
      </c>
      <c r="BQ137">
        <v>43353.438888888886</v>
      </c>
      <c r="BS137">
        <v>43353.438888888886</v>
      </c>
      <c r="BT137" t="s">
        <v>86</v>
      </c>
      <c r="BU137" t="s">
        <v>102</v>
      </c>
      <c r="BV137" t="s">
        <v>103</v>
      </c>
      <c r="BW137" t="s">
        <v>104</v>
      </c>
      <c r="BX137" t="s">
        <v>105</v>
      </c>
      <c r="BY137" t="s">
        <v>106</v>
      </c>
      <c r="BZ137">
        <v>2470</v>
      </c>
      <c r="CA137" t="s">
        <v>575</v>
      </c>
      <c r="CB137">
        <v>3</v>
      </c>
      <c r="CC137" t="s">
        <v>92</v>
      </c>
      <c r="CD137" t="s">
        <v>99</v>
      </c>
      <c r="CG137" t="s">
        <v>131</v>
      </c>
      <c r="CH137">
        <v>43.3</v>
      </c>
      <c r="CI137">
        <v>84.49</v>
      </c>
      <c r="CM137" t="s">
        <v>132</v>
      </c>
      <c r="CN137" t="s">
        <v>133</v>
      </c>
      <c r="CO137">
        <v>43502.6562037037</v>
      </c>
      <c r="CP137">
        <v>43503.705393518518</v>
      </c>
      <c r="CQ137">
        <v>43503.705393518518</v>
      </c>
      <c r="CS137">
        <v>43503.705393518518</v>
      </c>
      <c r="CT137" t="s">
        <v>93</v>
      </c>
      <c r="CU137" t="s">
        <v>439</v>
      </c>
      <c r="CV137" t="s">
        <v>440</v>
      </c>
      <c r="CW137" t="s">
        <v>441</v>
      </c>
      <c r="CX137" t="s">
        <v>507</v>
      </c>
      <c r="CY137" t="s">
        <v>443</v>
      </c>
      <c r="DZ137">
        <v>4992</v>
      </c>
      <c r="EA137" t="s">
        <v>1773</v>
      </c>
      <c r="EB137">
        <v>3</v>
      </c>
      <c r="EC137" t="s">
        <v>92</v>
      </c>
      <c r="ED137" t="s">
        <v>998</v>
      </c>
      <c r="EG137" t="s">
        <v>897</v>
      </c>
      <c r="EH137">
        <v>1.52</v>
      </c>
      <c r="EI137">
        <v>66.13</v>
      </c>
      <c r="EM137" t="s">
        <v>873</v>
      </c>
      <c r="EN137" t="s">
        <v>898</v>
      </c>
      <c r="EO137">
        <v>43315.366666666669</v>
      </c>
      <c r="ES137">
        <v>43426.703472222223</v>
      </c>
      <c r="ET137" t="s">
        <v>93</v>
      </c>
      <c r="EU137" t="s">
        <v>899</v>
      </c>
      <c r="EV137" t="s">
        <v>900</v>
      </c>
      <c r="EW137" t="s">
        <v>901</v>
      </c>
      <c r="EX137" t="s">
        <v>902</v>
      </c>
      <c r="EY137" t="s">
        <v>903</v>
      </c>
      <c r="EZ137">
        <v>2470</v>
      </c>
      <c r="FA137" t="s">
        <v>575</v>
      </c>
      <c r="FB137">
        <v>3</v>
      </c>
      <c r="FC137" t="s">
        <v>92</v>
      </c>
      <c r="FD137" t="s">
        <v>99</v>
      </c>
      <c r="FG137" t="s">
        <v>131</v>
      </c>
      <c r="FH137">
        <v>43.3</v>
      </c>
      <c r="FI137">
        <v>84.49</v>
      </c>
      <c r="FM137" t="s">
        <v>132</v>
      </c>
      <c r="FN137" t="s">
        <v>133</v>
      </c>
      <c r="FO137">
        <v>43502.6562037037</v>
      </c>
      <c r="FP137">
        <v>43503.705393518518</v>
      </c>
      <c r="FQ137">
        <v>43503.705393518518</v>
      </c>
      <c r="FS137">
        <v>43503.705393518518</v>
      </c>
      <c r="FT137" t="s">
        <v>93</v>
      </c>
      <c r="FU137" t="s">
        <v>439</v>
      </c>
      <c r="FV137" t="s">
        <v>440</v>
      </c>
      <c r="FW137" t="s">
        <v>441</v>
      </c>
      <c r="FX137" t="s">
        <v>507</v>
      </c>
      <c r="FY137" t="s">
        <v>443</v>
      </c>
      <c r="FZ137" t="s">
        <v>508</v>
      </c>
      <c r="GA137" t="s">
        <v>509</v>
      </c>
      <c r="GB137" t="s">
        <v>446</v>
      </c>
      <c r="GC137" t="s">
        <v>447</v>
      </c>
      <c r="GD137" t="s">
        <v>448</v>
      </c>
      <c r="GJ137" t="s">
        <v>576</v>
      </c>
      <c r="GK137" t="s">
        <v>577</v>
      </c>
      <c r="GL137" t="s">
        <v>578</v>
      </c>
      <c r="GM137" t="s">
        <v>579</v>
      </c>
      <c r="GN137" t="s">
        <v>580</v>
      </c>
      <c r="GO137" t="s">
        <v>371</v>
      </c>
      <c r="GP137" t="s">
        <v>430</v>
      </c>
    </row>
    <row r="138" spans="52:199" x14ac:dyDescent="0.25">
      <c r="AZ138">
        <v>317</v>
      </c>
      <c r="BA138">
        <v>681</v>
      </c>
      <c r="BB138">
        <v>3</v>
      </c>
      <c r="BC138" t="s">
        <v>107</v>
      </c>
      <c r="BD138" t="s">
        <v>99</v>
      </c>
      <c r="BG138" t="s">
        <v>77</v>
      </c>
      <c r="BH138">
        <v>29.28</v>
      </c>
      <c r="BI138">
        <v>73.38</v>
      </c>
      <c r="BM138" t="s">
        <v>78</v>
      </c>
      <c r="BN138" t="s">
        <v>38</v>
      </c>
      <c r="BO138">
        <v>43311.640277777777</v>
      </c>
      <c r="BP138">
        <v>43353.701388888891</v>
      </c>
      <c r="BQ138">
        <v>43262.73333333333</v>
      </c>
      <c r="BS138">
        <v>43262.73333333333</v>
      </c>
      <c r="BT138" t="s">
        <v>86</v>
      </c>
      <c r="BU138" t="s">
        <v>102</v>
      </c>
      <c r="BV138" t="s">
        <v>103</v>
      </c>
      <c r="BW138" t="s">
        <v>104</v>
      </c>
      <c r="BX138" t="s">
        <v>105</v>
      </c>
      <c r="BY138" t="s">
        <v>106</v>
      </c>
      <c r="BZ138">
        <v>2493</v>
      </c>
      <c r="CA138" t="s">
        <v>581</v>
      </c>
      <c r="CB138">
        <v>3</v>
      </c>
      <c r="CC138" t="s">
        <v>92</v>
      </c>
      <c r="CD138" t="s">
        <v>99</v>
      </c>
      <c r="CG138" t="s">
        <v>206</v>
      </c>
      <c r="CH138">
        <v>78.33</v>
      </c>
      <c r="CI138">
        <v>86.17</v>
      </c>
      <c r="CM138" t="s">
        <v>132</v>
      </c>
      <c r="CN138" t="s">
        <v>207</v>
      </c>
      <c r="CO138">
        <v>43502.679560185185</v>
      </c>
      <c r="CP138">
        <v>43503.711226851854</v>
      </c>
      <c r="CQ138">
        <v>43503.711226851854</v>
      </c>
      <c r="CS138">
        <v>43503.711226851854</v>
      </c>
      <c r="CT138" t="s">
        <v>93</v>
      </c>
      <c r="CU138" t="s">
        <v>439</v>
      </c>
      <c r="CV138" t="s">
        <v>440</v>
      </c>
      <c r="CW138" t="s">
        <v>441</v>
      </c>
      <c r="CX138" t="s">
        <v>442</v>
      </c>
      <c r="CY138" t="s">
        <v>443</v>
      </c>
      <c r="DZ138">
        <v>4997</v>
      </c>
      <c r="EA138" t="s">
        <v>1779</v>
      </c>
      <c r="EB138">
        <v>3</v>
      </c>
      <c r="EC138" t="s">
        <v>92</v>
      </c>
      <c r="ED138" t="s">
        <v>998</v>
      </c>
      <c r="EG138" t="s">
        <v>897</v>
      </c>
      <c r="EH138">
        <v>7.58</v>
      </c>
      <c r="EI138">
        <v>60.89</v>
      </c>
      <c r="EM138" t="s">
        <v>873</v>
      </c>
      <c r="EN138" t="s">
        <v>898</v>
      </c>
      <c r="EO138">
        <v>43315.366666666669</v>
      </c>
      <c r="ES138">
        <v>43426.70416666667</v>
      </c>
      <c r="ET138" t="s">
        <v>93</v>
      </c>
      <c r="EU138" t="s">
        <v>899</v>
      </c>
      <c r="EV138" t="s">
        <v>900</v>
      </c>
      <c r="EW138" t="s">
        <v>901</v>
      </c>
      <c r="EX138" t="s">
        <v>902</v>
      </c>
      <c r="EY138" t="s">
        <v>903</v>
      </c>
      <c r="EZ138">
        <v>2493</v>
      </c>
      <c r="FA138" t="s">
        <v>581</v>
      </c>
      <c r="FB138">
        <v>3</v>
      </c>
      <c r="FC138" t="s">
        <v>92</v>
      </c>
      <c r="FD138" t="s">
        <v>99</v>
      </c>
      <c r="FG138" t="s">
        <v>206</v>
      </c>
      <c r="FH138">
        <v>78.33</v>
      </c>
      <c r="FI138">
        <v>86.17</v>
      </c>
      <c r="FM138" t="s">
        <v>132</v>
      </c>
      <c r="FN138" t="s">
        <v>207</v>
      </c>
      <c r="FO138">
        <v>43502.679560185185</v>
      </c>
      <c r="FP138">
        <v>43503.711226851854</v>
      </c>
      <c r="FQ138">
        <v>43503.711226851854</v>
      </c>
      <c r="FS138">
        <v>43503.711226851854</v>
      </c>
      <c r="FT138" t="s">
        <v>93</v>
      </c>
      <c r="FU138" t="s">
        <v>439</v>
      </c>
      <c r="FV138" t="s">
        <v>440</v>
      </c>
      <c r="FW138" t="s">
        <v>441</v>
      </c>
      <c r="FX138" t="s">
        <v>442</v>
      </c>
      <c r="FY138" t="s">
        <v>443</v>
      </c>
      <c r="FZ138" t="s">
        <v>444</v>
      </c>
      <c r="GA138" t="s">
        <v>445</v>
      </c>
      <c r="GB138" t="s">
        <v>446</v>
      </c>
      <c r="GC138" t="s">
        <v>447</v>
      </c>
      <c r="GD138" t="s">
        <v>448</v>
      </c>
      <c r="GJ138" t="s">
        <v>582</v>
      </c>
      <c r="GK138" t="s">
        <v>583</v>
      </c>
      <c r="GL138" t="s">
        <v>584</v>
      </c>
      <c r="GM138" t="s">
        <v>462</v>
      </c>
      <c r="GN138" t="s">
        <v>430</v>
      </c>
    </row>
    <row r="139" spans="52:199" x14ac:dyDescent="0.25">
      <c r="AZ139">
        <v>245</v>
      </c>
      <c r="BA139">
        <v>1429</v>
      </c>
      <c r="BB139">
        <v>3</v>
      </c>
      <c r="BC139" t="s">
        <v>107</v>
      </c>
      <c r="BD139" t="s">
        <v>99</v>
      </c>
      <c r="BG139" t="s">
        <v>77</v>
      </c>
      <c r="BH139">
        <v>30.55</v>
      </c>
      <c r="BI139">
        <v>72.42</v>
      </c>
      <c r="BM139" t="s">
        <v>78</v>
      </c>
      <c r="BN139" t="s">
        <v>38</v>
      </c>
      <c r="BO139">
        <v>43311.63958333333</v>
      </c>
      <c r="BP139">
        <v>43370.779166666667</v>
      </c>
      <c r="BQ139">
        <v>43262.732638888891</v>
      </c>
      <c r="BS139">
        <v>43262.732638888891</v>
      </c>
      <c r="BT139" t="s">
        <v>86</v>
      </c>
      <c r="BU139" t="s">
        <v>102</v>
      </c>
      <c r="BV139" t="s">
        <v>103</v>
      </c>
      <c r="BW139" t="s">
        <v>104</v>
      </c>
      <c r="BX139" t="s">
        <v>105</v>
      </c>
      <c r="BY139" t="s">
        <v>106</v>
      </c>
      <c r="BZ139">
        <v>2478</v>
      </c>
      <c r="CA139" t="s">
        <v>585</v>
      </c>
      <c r="CB139">
        <v>3</v>
      </c>
      <c r="CC139" t="s">
        <v>92</v>
      </c>
      <c r="CD139" t="s">
        <v>99</v>
      </c>
      <c r="CG139" t="s">
        <v>188</v>
      </c>
      <c r="CH139">
        <v>23.84</v>
      </c>
      <c r="CI139">
        <v>65.36</v>
      </c>
      <c r="CM139" t="s">
        <v>132</v>
      </c>
      <c r="CN139" t="s">
        <v>189</v>
      </c>
      <c r="CO139">
        <v>43502.669039351851</v>
      </c>
      <c r="CP139">
        <v>43503.710081018522</v>
      </c>
      <c r="CQ139">
        <v>43503.710081018522</v>
      </c>
      <c r="CS139">
        <v>43503.710081018522</v>
      </c>
      <c r="CT139" t="s">
        <v>93</v>
      </c>
      <c r="CU139" t="s">
        <v>439</v>
      </c>
      <c r="CV139" t="s">
        <v>440</v>
      </c>
      <c r="CW139" t="s">
        <v>441</v>
      </c>
      <c r="CX139" t="s">
        <v>442</v>
      </c>
      <c r="CY139" t="s">
        <v>443</v>
      </c>
      <c r="DZ139">
        <v>4996</v>
      </c>
      <c r="EA139" t="s">
        <v>1786</v>
      </c>
      <c r="EB139">
        <v>3</v>
      </c>
      <c r="EC139" t="s">
        <v>92</v>
      </c>
      <c r="ED139" t="s">
        <v>998</v>
      </c>
      <c r="EG139" t="s">
        <v>897</v>
      </c>
      <c r="EH139">
        <v>5.77</v>
      </c>
      <c r="EI139">
        <v>61.43</v>
      </c>
      <c r="EM139" t="s">
        <v>873</v>
      </c>
      <c r="EN139" t="s">
        <v>898</v>
      </c>
      <c r="EO139">
        <v>43315.366666666669</v>
      </c>
      <c r="ES139">
        <v>43426.70416666667</v>
      </c>
      <c r="ET139" t="s">
        <v>93</v>
      </c>
      <c r="EU139" t="s">
        <v>899</v>
      </c>
      <c r="EV139" t="s">
        <v>900</v>
      </c>
      <c r="EW139" t="s">
        <v>901</v>
      </c>
      <c r="EX139" t="s">
        <v>902</v>
      </c>
      <c r="EY139" t="s">
        <v>903</v>
      </c>
      <c r="EZ139">
        <v>2478</v>
      </c>
      <c r="FA139" t="s">
        <v>585</v>
      </c>
      <c r="FB139">
        <v>3</v>
      </c>
      <c r="FC139" t="s">
        <v>92</v>
      </c>
      <c r="FD139" t="s">
        <v>99</v>
      </c>
      <c r="FG139" t="s">
        <v>188</v>
      </c>
      <c r="FH139">
        <v>23.84</v>
      </c>
      <c r="FI139">
        <v>65.36</v>
      </c>
      <c r="FM139" t="s">
        <v>132</v>
      </c>
      <c r="FN139" t="s">
        <v>189</v>
      </c>
      <c r="FO139">
        <v>43502.669039351851</v>
      </c>
      <c r="FP139">
        <v>43503.710081018522</v>
      </c>
      <c r="FQ139">
        <v>43503.710081018522</v>
      </c>
      <c r="FS139">
        <v>43503.710081018522</v>
      </c>
      <c r="FT139" t="s">
        <v>93</v>
      </c>
      <c r="FU139" t="s">
        <v>439</v>
      </c>
      <c r="FV139" t="s">
        <v>440</v>
      </c>
      <c r="FW139" t="s">
        <v>441</v>
      </c>
      <c r="FX139" t="s">
        <v>442</v>
      </c>
      <c r="FY139" t="s">
        <v>443</v>
      </c>
      <c r="FZ139" t="s">
        <v>444</v>
      </c>
      <c r="GA139" t="s">
        <v>445</v>
      </c>
      <c r="GB139" t="s">
        <v>446</v>
      </c>
      <c r="GC139" t="s">
        <v>447</v>
      </c>
      <c r="GD139" t="s">
        <v>448</v>
      </c>
      <c r="GJ139" t="s">
        <v>586</v>
      </c>
      <c r="GK139" t="s">
        <v>196</v>
      </c>
      <c r="GL139" t="s">
        <v>587</v>
      </c>
      <c r="GM139" t="s">
        <v>588</v>
      </c>
      <c r="GN139" t="s">
        <v>462</v>
      </c>
      <c r="GO139" t="s">
        <v>430</v>
      </c>
    </row>
    <row r="140" spans="52:199" x14ac:dyDescent="0.25">
      <c r="AZ140">
        <v>376</v>
      </c>
      <c r="BA140">
        <v>41</v>
      </c>
      <c r="BB140">
        <v>2</v>
      </c>
      <c r="BC140" t="s">
        <v>107</v>
      </c>
      <c r="BD140" t="s">
        <v>99</v>
      </c>
      <c r="BG140" t="s">
        <v>77</v>
      </c>
      <c r="BH140">
        <v>75.349999999999994</v>
      </c>
      <c r="BI140">
        <v>53.83</v>
      </c>
      <c r="BM140" t="s">
        <v>78</v>
      </c>
      <c r="BN140" t="s">
        <v>38</v>
      </c>
      <c r="BO140">
        <v>43311.640277777777</v>
      </c>
      <c r="BP140">
        <v>43382.581250000003</v>
      </c>
      <c r="BQ140">
        <v>43370.396527777775</v>
      </c>
      <c r="BS140">
        <v>43370.396527777775</v>
      </c>
      <c r="BT140" t="s">
        <v>86</v>
      </c>
      <c r="BU140" t="s">
        <v>102</v>
      </c>
      <c r="BV140" t="s">
        <v>103</v>
      </c>
      <c r="BW140" t="s">
        <v>104</v>
      </c>
      <c r="BX140" t="s">
        <v>105</v>
      </c>
      <c r="BY140" t="s">
        <v>106</v>
      </c>
      <c r="BZ140">
        <v>2489</v>
      </c>
      <c r="CA140" t="s">
        <v>589</v>
      </c>
      <c r="CB140">
        <v>2</v>
      </c>
      <c r="CC140" t="s">
        <v>92</v>
      </c>
      <c r="CD140" t="s">
        <v>99</v>
      </c>
      <c r="CG140" t="s">
        <v>206</v>
      </c>
      <c r="CH140">
        <v>75.040000000000006</v>
      </c>
      <c r="CI140">
        <v>81.3</v>
      </c>
      <c r="CM140" t="s">
        <v>132</v>
      </c>
      <c r="CN140" t="s">
        <v>207</v>
      </c>
      <c r="CO140">
        <v>43502.679513888892</v>
      </c>
      <c r="CP140">
        <v>43502.680752314816</v>
      </c>
      <c r="CQ140">
        <v>43502.680752314816</v>
      </c>
      <c r="CS140">
        <v>43502.680752314816</v>
      </c>
      <c r="CT140" t="s">
        <v>93</v>
      </c>
      <c r="CU140" t="s">
        <v>439</v>
      </c>
      <c r="CV140" t="s">
        <v>440</v>
      </c>
      <c r="CW140" t="s">
        <v>441</v>
      </c>
      <c r="CX140" t="s">
        <v>442</v>
      </c>
      <c r="CY140" t="s">
        <v>443</v>
      </c>
      <c r="DZ140">
        <v>5002</v>
      </c>
      <c r="EA140" t="s">
        <v>1793</v>
      </c>
      <c r="EB140">
        <v>3</v>
      </c>
      <c r="EC140" t="s">
        <v>92</v>
      </c>
      <c r="ED140" t="s">
        <v>998</v>
      </c>
      <c r="EG140" t="s">
        <v>897</v>
      </c>
      <c r="EH140">
        <v>14.61</v>
      </c>
      <c r="EI140">
        <v>59.52</v>
      </c>
      <c r="EM140" t="s">
        <v>873</v>
      </c>
      <c r="EN140" t="s">
        <v>898</v>
      </c>
      <c r="EO140">
        <v>43315.366666666669</v>
      </c>
      <c r="ES140">
        <v>43426.705555555556</v>
      </c>
      <c r="ET140" t="s">
        <v>93</v>
      </c>
      <c r="EU140" t="s">
        <v>899</v>
      </c>
      <c r="EV140" t="s">
        <v>900</v>
      </c>
      <c r="EW140" t="s">
        <v>901</v>
      </c>
      <c r="EX140" t="s">
        <v>902</v>
      </c>
      <c r="EY140" t="s">
        <v>903</v>
      </c>
      <c r="EZ140">
        <v>2489</v>
      </c>
      <c r="FA140" t="s">
        <v>589</v>
      </c>
      <c r="FB140">
        <v>2</v>
      </c>
      <c r="FC140" t="s">
        <v>92</v>
      </c>
      <c r="FD140" t="s">
        <v>99</v>
      </c>
      <c r="FG140" t="s">
        <v>206</v>
      </c>
      <c r="FH140">
        <v>75.040000000000006</v>
      </c>
      <c r="FI140">
        <v>81.3</v>
      </c>
      <c r="FM140" t="s">
        <v>132</v>
      </c>
      <c r="FN140" t="s">
        <v>207</v>
      </c>
      <c r="FO140">
        <v>43502.679513888892</v>
      </c>
      <c r="FP140">
        <v>43502.680752314816</v>
      </c>
      <c r="FQ140">
        <v>43502.680752314816</v>
      </c>
      <c r="FS140">
        <v>43502.680752314816</v>
      </c>
      <c r="FT140" t="s">
        <v>93</v>
      </c>
      <c r="FU140" t="s">
        <v>439</v>
      </c>
      <c r="FV140" t="s">
        <v>440</v>
      </c>
      <c r="FW140" t="s">
        <v>441</v>
      </c>
      <c r="FX140" t="s">
        <v>442</v>
      </c>
      <c r="FY140" t="s">
        <v>443</v>
      </c>
      <c r="FZ140" t="s">
        <v>444</v>
      </c>
      <c r="GA140" t="s">
        <v>445</v>
      </c>
      <c r="GB140" t="s">
        <v>446</v>
      </c>
      <c r="GC140" t="s">
        <v>447</v>
      </c>
      <c r="GD140" t="s">
        <v>448</v>
      </c>
      <c r="GJ140" t="s">
        <v>590</v>
      </c>
      <c r="GK140" t="s">
        <v>430</v>
      </c>
    </row>
    <row r="141" spans="52:199" x14ac:dyDescent="0.25">
      <c r="AZ141">
        <v>253</v>
      </c>
      <c r="BA141">
        <v>1246</v>
      </c>
      <c r="BB141">
        <v>3</v>
      </c>
      <c r="BC141" t="s">
        <v>107</v>
      </c>
      <c r="BD141" t="s">
        <v>99</v>
      </c>
      <c r="BG141" t="s">
        <v>77</v>
      </c>
      <c r="BH141">
        <v>64.040000000000006</v>
      </c>
      <c r="BI141">
        <v>52.7</v>
      </c>
      <c r="BM141" t="s">
        <v>78</v>
      </c>
      <c r="BN141" t="s">
        <v>38</v>
      </c>
      <c r="BO141">
        <v>43311.63958333333</v>
      </c>
      <c r="BP141">
        <v>43370.461805555555</v>
      </c>
      <c r="BQ141">
        <v>43370.488194444442</v>
      </c>
      <c r="BS141">
        <v>43370.488194444442</v>
      </c>
      <c r="BT141" t="s">
        <v>86</v>
      </c>
      <c r="BU141" t="s">
        <v>102</v>
      </c>
      <c r="BV141" t="s">
        <v>103</v>
      </c>
      <c r="BW141" t="s">
        <v>104</v>
      </c>
      <c r="BX141" t="s">
        <v>105</v>
      </c>
      <c r="BY141" t="s">
        <v>106</v>
      </c>
      <c r="BZ141">
        <v>2498</v>
      </c>
      <c r="CA141" t="s">
        <v>591</v>
      </c>
      <c r="CB141">
        <v>3</v>
      </c>
      <c r="CC141" t="s">
        <v>92</v>
      </c>
      <c r="CD141" t="s">
        <v>99</v>
      </c>
      <c r="CG141" t="s">
        <v>206</v>
      </c>
      <c r="CH141">
        <v>75.83</v>
      </c>
      <c r="CI141">
        <v>87.79</v>
      </c>
      <c r="CM141" t="s">
        <v>132</v>
      </c>
      <c r="CN141" t="s">
        <v>207</v>
      </c>
      <c r="CO141">
        <v>43502.679606481484</v>
      </c>
      <c r="CP141">
        <v>43503.711099537039</v>
      </c>
      <c r="CQ141">
        <v>43503.711099537039</v>
      </c>
      <c r="CS141">
        <v>43503.711099537039</v>
      </c>
      <c r="CT141" t="s">
        <v>93</v>
      </c>
      <c r="CU141" t="s">
        <v>439</v>
      </c>
      <c r="CV141" t="s">
        <v>440</v>
      </c>
      <c r="CW141" t="s">
        <v>441</v>
      </c>
      <c r="CX141" t="s">
        <v>442</v>
      </c>
      <c r="CY141" t="s">
        <v>443</v>
      </c>
      <c r="DZ141">
        <v>5005</v>
      </c>
      <c r="EA141" t="s">
        <v>1799</v>
      </c>
      <c r="EB141">
        <v>3</v>
      </c>
      <c r="EC141" t="s">
        <v>92</v>
      </c>
      <c r="ED141" t="s">
        <v>998</v>
      </c>
      <c r="EG141" t="s">
        <v>897</v>
      </c>
      <c r="EH141">
        <v>17.940000000000001</v>
      </c>
      <c r="EI141">
        <v>56.13</v>
      </c>
      <c r="EM141" t="s">
        <v>873</v>
      </c>
      <c r="EN141" t="s">
        <v>898</v>
      </c>
      <c r="EO141">
        <v>43315.367361111108</v>
      </c>
      <c r="ES141">
        <v>43426.706250000003</v>
      </c>
      <c r="ET141" t="s">
        <v>93</v>
      </c>
      <c r="EU141" t="s">
        <v>899</v>
      </c>
      <c r="EV141" t="s">
        <v>900</v>
      </c>
      <c r="EW141" t="s">
        <v>901</v>
      </c>
      <c r="EX141" t="s">
        <v>902</v>
      </c>
      <c r="EY141" t="s">
        <v>903</v>
      </c>
      <c r="EZ141">
        <v>2498</v>
      </c>
      <c r="FA141" t="s">
        <v>591</v>
      </c>
      <c r="FB141">
        <v>3</v>
      </c>
      <c r="FC141" t="s">
        <v>92</v>
      </c>
      <c r="FD141" t="s">
        <v>99</v>
      </c>
      <c r="FG141" t="s">
        <v>206</v>
      </c>
      <c r="FH141">
        <v>75.83</v>
      </c>
      <c r="FI141">
        <v>87.79</v>
      </c>
      <c r="FM141" t="s">
        <v>132</v>
      </c>
      <c r="FN141" t="s">
        <v>207</v>
      </c>
      <c r="FO141">
        <v>43502.679606481484</v>
      </c>
      <c r="FP141">
        <v>43503.711099537039</v>
      </c>
      <c r="FQ141">
        <v>43503.711099537039</v>
      </c>
      <c r="FS141">
        <v>43503.711099537039</v>
      </c>
      <c r="FT141" t="s">
        <v>93</v>
      </c>
      <c r="FU141" t="s">
        <v>439</v>
      </c>
      <c r="FV141" t="s">
        <v>440</v>
      </c>
      <c r="FW141" t="s">
        <v>441</v>
      </c>
      <c r="FX141" t="s">
        <v>442</v>
      </c>
      <c r="FY141" t="s">
        <v>443</v>
      </c>
      <c r="FZ141" t="s">
        <v>444</v>
      </c>
      <c r="GA141" t="s">
        <v>445</v>
      </c>
      <c r="GB141" t="s">
        <v>446</v>
      </c>
      <c r="GC141" t="s">
        <v>447</v>
      </c>
      <c r="GD141" t="s">
        <v>448</v>
      </c>
      <c r="GJ141" t="s">
        <v>592</v>
      </c>
      <c r="GK141" t="s">
        <v>593</v>
      </c>
      <c r="GL141" t="s">
        <v>594</v>
      </c>
      <c r="GM141" t="s">
        <v>371</v>
      </c>
      <c r="GN141" t="s">
        <v>430</v>
      </c>
    </row>
    <row r="142" spans="52:199" x14ac:dyDescent="0.25">
      <c r="AZ142">
        <v>263</v>
      </c>
      <c r="BA142">
        <v>956</v>
      </c>
      <c r="BB142">
        <v>3</v>
      </c>
      <c r="BC142" t="s">
        <v>107</v>
      </c>
      <c r="BD142" t="s">
        <v>99</v>
      </c>
      <c r="BG142" t="s">
        <v>77</v>
      </c>
      <c r="BH142">
        <v>80.400000000000006</v>
      </c>
      <c r="BI142">
        <v>64.52</v>
      </c>
      <c r="BM142" t="s">
        <v>78</v>
      </c>
      <c r="BN142" t="s">
        <v>38</v>
      </c>
      <c r="BO142">
        <v>43311.63958333333</v>
      </c>
      <c r="BP142">
        <v>43371.597916666666</v>
      </c>
      <c r="BQ142">
        <v>43141.446527777778</v>
      </c>
      <c r="BS142">
        <v>43141.446527777778</v>
      </c>
      <c r="BT142" t="s">
        <v>86</v>
      </c>
      <c r="BU142" t="s">
        <v>102</v>
      </c>
      <c r="BV142" t="s">
        <v>103</v>
      </c>
      <c r="BW142" t="s">
        <v>104</v>
      </c>
      <c r="BX142" t="s">
        <v>105</v>
      </c>
      <c r="BY142" t="s">
        <v>106</v>
      </c>
      <c r="BZ142">
        <v>2474</v>
      </c>
      <c r="CA142" t="s">
        <v>595</v>
      </c>
      <c r="CB142">
        <v>3</v>
      </c>
      <c r="CC142" t="s">
        <v>92</v>
      </c>
      <c r="CD142" t="s">
        <v>99</v>
      </c>
      <c r="CG142" t="s">
        <v>131</v>
      </c>
      <c r="CH142">
        <v>42.26</v>
      </c>
      <c r="CI142">
        <v>87.19</v>
      </c>
      <c r="CM142" t="s">
        <v>132</v>
      </c>
      <c r="CN142" t="s">
        <v>133</v>
      </c>
      <c r="CO142">
        <v>43502.65625</v>
      </c>
      <c r="CP142">
        <v>43503.705243055556</v>
      </c>
      <c r="CQ142">
        <v>43503.705243055556</v>
      </c>
      <c r="CS142">
        <v>43503.705243055556</v>
      </c>
      <c r="CT142" t="s">
        <v>93</v>
      </c>
      <c r="CU142" t="s">
        <v>439</v>
      </c>
      <c r="CV142" t="s">
        <v>440</v>
      </c>
      <c r="CW142" t="s">
        <v>441</v>
      </c>
      <c r="CX142" t="s">
        <v>442</v>
      </c>
      <c r="CY142" t="s">
        <v>443</v>
      </c>
      <c r="DZ142">
        <v>4742</v>
      </c>
      <c r="EA142" t="s">
        <v>1807</v>
      </c>
      <c r="EB142">
        <v>3</v>
      </c>
      <c r="EC142" t="s">
        <v>92</v>
      </c>
      <c r="ED142" t="s">
        <v>998</v>
      </c>
      <c r="EG142" t="s">
        <v>872</v>
      </c>
      <c r="EH142">
        <v>48.34</v>
      </c>
      <c r="EI142">
        <v>77.5</v>
      </c>
      <c r="EM142" t="s">
        <v>873</v>
      </c>
      <c r="EN142" t="s">
        <v>874</v>
      </c>
      <c r="EO142">
        <v>43291.501388888886</v>
      </c>
      <c r="ES142">
        <v>43410.7</v>
      </c>
      <c r="ET142" t="s">
        <v>93</v>
      </c>
      <c r="EU142" t="s">
        <v>875</v>
      </c>
      <c r="EV142" t="s">
        <v>876</v>
      </c>
      <c r="EW142" t="s">
        <v>877</v>
      </c>
      <c r="EX142" t="s">
        <v>878</v>
      </c>
      <c r="EY142" t="s">
        <v>879</v>
      </c>
      <c r="EZ142">
        <v>2474</v>
      </c>
      <c r="FA142" t="s">
        <v>595</v>
      </c>
      <c r="FB142">
        <v>3</v>
      </c>
      <c r="FC142" t="s">
        <v>92</v>
      </c>
      <c r="FD142" t="s">
        <v>99</v>
      </c>
      <c r="FG142" t="s">
        <v>131</v>
      </c>
      <c r="FH142">
        <v>42.26</v>
      </c>
      <c r="FI142">
        <v>87.19</v>
      </c>
      <c r="FM142" t="s">
        <v>132</v>
      </c>
      <c r="FN142" t="s">
        <v>133</v>
      </c>
      <c r="FO142">
        <v>43502.65625</v>
      </c>
      <c r="FP142">
        <v>43503.705243055556</v>
      </c>
      <c r="FQ142">
        <v>43503.705243055556</v>
      </c>
      <c r="FS142">
        <v>43503.705243055556</v>
      </c>
      <c r="FT142" t="s">
        <v>93</v>
      </c>
      <c r="FU142" t="s">
        <v>439</v>
      </c>
      <c r="FV142" t="s">
        <v>440</v>
      </c>
      <c r="FW142" t="s">
        <v>441</v>
      </c>
      <c r="FX142" t="s">
        <v>442</v>
      </c>
      <c r="FY142" t="s">
        <v>443</v>
      </c>
      <c r="FZ142" t="s">
        <v>444</v>
      </c>
      <c r="GA142" t="s">
        <v>445</v>
      </c>
      <c r="GB142" t="s">
        <v>446</v>
      </c>
      <c r="GC142" t="s">
        <v>447</v>
      </c>
      <c r="GD142" t="s">
        <v>448</v>
      </c>
      <c r="GJ142" t="s">
        <v>596</v>
      </c>
      <c r="GK142" t="s">
        <v>597</v>
      </c>
      <c r="GL142" t="s">
        <v>598</v>
      </c>
      <c r="GM142" t="s">
        <v>371</v>
      </c>
      <c r="GN142" t="s">
        <v>430</v>
      </c>
    </row>
    <row r="143" spans="52:199" x14ac:dyDescent="0.25">
      <c r="AZ143">
        <v>343</v>
      </c>
      <c r="BA143">
        <v>644</v>
      </c>
      <c r="BB143">
        <v>3</v>
      </c>
      <c r="BC143" t="s">
        <v>107</v>
      </c>
      <c r="BD143" t="s">
        <v>99</v>
      </c>
      <c r="BG143" t="s">
        <v>77</v>
      </c>
      <c r="BH143">
        <v>29.65</v>
      </c>
      <c r="BI143">
        <v>81.489999999999995</v>
      </c>
      <c r="BM143" t="s">
        <v>78</v>
      </c>
      <c r="BN143" t="s">
        <v>38</v>
      </c>
      <c r="BO143">
        <v>43311.640277777777</v>
      </c>
      <c r="BP143">
        <v>43368.597222222219</v>
      </c>
      <c r="BQ143">
        <v>43368.597222222219</v>
      </c>
      <c r="BS143">
        <v>43368.597222222219</v>
      </c>
      <c r="BT143" t="s">
        <v>86</v>
      </c>
      <c r="BU143" t="s">
        <v>102</v>
      </c>
      <c r="BV143" t="s">
        <v>103</v>
      </c>
      <c r="BW143" t="s">
        <v>104</v>
      </c>
      <c r="BX143" t="s">
        <v>105</v>
      </c>
      <c r="BY143" t="s">
        <v>106</v>
      </c>
      <c r="BZ143">
        <v>2457</v>
      </c>
      <c r="CA143" t="s">
        <v>599</v>
      </c>
      <c r="CB143">
        <v>3</v>
      </c>
      <c r="CC143" t="s">
        <v>92</v>
      </c>
      <c r="CD143" t="s">
        <v>99</v>
      </c>
      <c r="CG143" t="s">
        <v>131</v>
      </c>
      <c r="CH143">
        <v>47.05</v>
      </c>
      <c r="CI143">
        <v>78.53</v>
      </c>
      <c r="CM143" t="s">
        <v>132</v>
      </c>
      <c r="CN143" t="s">
        <v>133</v>
      </c>
      <c r="CO143">
        <v>43502.656076388892</v>
      </c>
      <c r="CP143">
        <v>43503.70753472222</v>
      </c>
      <c r="CQ143">
        <v>43503.70753472222</v>
      </c>
      <c r="CS143">
        <v>43503.70753472222</v>
      </c>
      <c r="CT143" t="s">
        <v>93</v>
      </c>
      <c r="CU143" t="s">
        <v>439</v>
      </c>
      <c r="CV143" t="s">
        <v>440</v>
      </c>
      <c r="CW143" t="s">
        <v>441</v>
      </c>
      <c r="CX143" t="s">
        <v>507</v>
      </c>
      <c r="CY143" t="s">
        <v>443</v>
      </c>
      <c r="DZ143">
        <v>4750</v>
      </c>
      <c r="EA143" t="s">
        <v>1813</v>
      </c>
      <c r="EB143">
        <v>3</v>
      </c>
      <c r="EC143" t="s">
        <v>92</v>
      </c>
      <c r="ED143" t="s">
        <v>998</v>
      </c>
      <c r="EG143" t="s">
        <v>872</v>
      </c>
      <c r="EH143">
        <v>38.44</v>
      </c>
      <c r="EI143">
        <v>87.32</v>
      </c>
      <c r="EM143" t="s">
        <v>873</v>
      </c>
      <c r="EN143" t="s">
        <v>874</v>
      </c>
      <c r="EO143">
        <v>43291.501388888886</v>
      </c>
      <c r="ES143">
        <v>43410.698611111111</v>
      </c>
      <c r="ET143" t="s">
        <v>93</v>
      </c>
      <c r="EU143" t="s">
        <v>875</v>
      </c>
      <c r="EV143" t="s">
        <v>876</v>
      </c>
      <c r="EW143" t="s">
        <v>877</v>
      </c>
      <c r="EX143" t="s">
        <v>878</v>
      </c>
      <c r="EY143" t="s">
        <v>879</v>
      </c>
      <c r="EZ143">
        <v>2457</v>
      </c>
      <c r="FA143" t="s">
        <v>599</v>
      </c>
      <c r="FB143">
        <v>3</v>
      </c>
      <c r="FC143" t="s">
        <v>92</v>
      </c>
      <c r="FD143" t="s">
        <v>99</v>
      </c>
      <c r="FG143" t="s">
        <v>131</v>
      </c>
      <c r="FH143">
        <v>47.05</v>
      </c>
      <c r="FI143">
        <v>78.53</v>
      </c>
      <c r="FM143" t="s">
        <v>132</v>
      </c>
      <c r="FN143" t="s">
        <v>133</v>
      </c>
      <c r="FO143">
        <v>43502.656076388892</v>
      </c>
      <c r="FP143">
        <v>43503.70753472222</v>
      </c>
      <c r="FQ143">
        <v>43503.70753472222</v>
      </c>
      <c r="FS143">
        <v>43503.70753472222</v>
      </c>
      <c r="FT143" t="s">
        <v>93</v>
      </c>
      <c r="FU143" t="s">
        <v>439</v>
      </c>
      <c r="FV143" t="s">
        <v>440</v>
      </c>
      <c r="FW143" t="s">
        <v>441</v>
      </c>
      <c r="FX143" t="s">
        <v>507</v>
      </c>
      <c r="FY143" t="s">
        <v>443</v>
      </c>
      <c r="FZ143" t="s">
        <v>508</v>
      </c>
      <c r="GA143" t="s">
        <v>509</v>
      </c>
      <c r="GB143" t="s">
        <v>446</v>
      </c>
      <c r="GC143" t="s">
        <v>447</v>
      </c>
      <c r="GD143" t="s">
        <v>448</v>
      </c>
      <c r="GJ143" t="s">
        <v>600</v>
      </c>
      <c r="GK143" t="s">
        <v>601</v>
      </c>
      <c r="GL143" t="s">
        <v>602</v>
      </c>
      <c r="GM143" t="s">
        <v>603</v>
      </c>
      <c r="GN143" t="s">
        <v>604</v>
      </c>
      <c r="GO143" t="s">
        <v>371</v>
      </c>
      <c r="GP143" t="s">
        <v>430</v>
      </c>
    </row>
    <row r="144" spans="52:199" x14ac:dyDescent="0.25">
      <c r="AZ144">
        <v>303</v>
      </c>
      <c r="BA144">
        <v>857</v>
      </c>
      <c r="BB144">
        <v>2</v>
      </c>
      <c r="BC144" t="s">
        <v>107</v>
      </c>
      <c r="BD144" t="s">
        <v>99</v>
      </c>
      <c r="BG144" t="s">
        <v>77</v>
      </c>
      <c r="BH144">
        <v>47.44</v>
      </c>
      <c r="BI144">
        <v>73.88</v>
      </c>
      <c r="BM144" t="s">
        <v>78</v>
      </c>
      <c r="BN144" t="s">
        <v>38</v>
      </c>
      <c r="BO144">
        <v>43311.63958333333</v>
      </c>
      <c r="BP144">
        <v>43413.654166666667</v>
      </c>
      <c r="BQ144">
        <v>43368.588888888888</v>
      </c>
      <c r="BS144">
        <v>43368.588888888888</v>
      </c>
      <c r="BT144" t="s">
        <v>86</v>
      </c>
      <c r="BU144" t="s">
        <v>102</v>
      </c>
      <c r="BV144" t="s">
        <v>103</v>
      </c>
      <c r="BW144" t="s">
        <v>104</v>
      </c>
      <c r="BX144" t="s">
        <v>105</v>
      </c>
      <c r="BY144" t="s">
        <v>106</v>
      </c>
      <c r="BZ144">
        <v>2490</v>
      </c>
      <c r="CA144" t="s">
        <v>605</v>
      </c>
      <c r="CB144">
        <v>3</v>
      </c>
      <c r="CC144" t="s">
        <v>92</v>
      </c>
      <c r="CD144" t="s">
        <v>99</v>
      </c>
      <c r="CG144" t="s">
        <v>206</v>
      </c>
      <c r="CH144">
        <v>76.83</v>
      </c>
      <c r="CI144">
        <v>87.25</v>
      </c>
      <c r="CM144" t="s">
        <v>132</v>
      </c>
      <c r="CN144" t="s">
        <v>207</v>
      </c>
      <c r="CO144">
        <v>43502.679525462961</v>
      </c>
      <c r="CP144">
        <v>43503.711157407408</v>
      </c>
      <c r="CQ144">
        <v>43503.711157407408</v>
      </c>
      <c r="CS144">
        <v>43503.711157407408</v>
      </c>
      <c r="CT144" t="s">
        <v>93</v>
      </c>
      <c r="CU144" t="s">
        <v>439</v>
      </c>
      <c r="CV144" t="s">
        <v>440</v>
      </c>
      <c r="CW144" t="s">
        <v>441</v>
      </c>
      <c r="CX144" t="s">
        <v>442</v>
      </c>
      <c r="CY144" t="s">
        <v>443</v>
      </c>
      <c r="DZ144">
        <v>4999</v>
      </c>
      <c r="EA144" t="s">
        <v>1819</v>
      </c>
      <c r="EB144">
        <v>3</v>
      </c>
      <c r="EC144" t="s">
        <v>92</v>
      </c>
      <c r="ED144" t="s">
        <v>998</v>
      </c>
      <c r="EG144" t="s">
        <v>897</v>
      </c>
      <c r="EH144">
        <v>10.48</v>
      </c>
      <c r="EI144">
        <v>60.48</v>
      </c>
      <c r="EM144" t="s">
        <v>873</v>
      </c>
      <c r="EN144" t="s">
        <v>898</v>
      </c>
      <c r="EO144">
        <v>43315.366666666669</v>
      </c>
      <c r="ES144">
        <v>43426.704861111109</v>
      </c>
      <c r="ET144" t="s">
        <v>93</v>
      </c>
      <c r="EU144" t="s">
        <v>899</v>
      </c>
      <c r="EV144" t="s">
        <v>900</v>
      </c>
      <c r="EW144" t="s">
        <v>901</v>
      </c>
      <c r="EX144" t="s">
        <v>902</v>
      </c>
      <c r="EY144" t="s">
        <v>903</v>
      </c>
      <c r="EZ144">
        <v>2490</v>
      </c>
      <c r="FA144" t="s">
        <v>605</v>
      </c>
      <c r="FB144">
        <v>3</v>
      </c>
      <c r="FC144" t="s">
        <v>92</v>
      </c>
      <c r="FD144" t="s">
        <v>99</v>
      </c>
      <c r="FG144" t="s">
        <v>206</v>
      </c>
      <c r="FH144">
        <v>76.83</v>
      </c>
      <c r="FI144">
        <v>87.25</v>
      </c>
      <c r="FM144" t="s">
        <v>132</v>
      </c>
      <c r="FN144" t="s">
        <v>207</v>
      </c>
      <c r="FO144">
        <v>43502.679525462961</v>
      </c>
      <c r="FP144">
        <v>43503.711157407408</v>
      </c>
      <c r="FQ144">
        <v>43503.711157407408</v>
      </c>
      <c r="FS144">
        <v>43503.711157407408</v>
      </c>
      <c r="FT144" t="s">
        <v>93</v>
      </c>
      <c r="FU144" t="s">
        <v>439</v>
      </c>
      <c r="FV144" t="s">
        <v>440</v>
      </c>
      <c r="FW144" t="s">
        <v>441</v>
      </c>
      <c r="FX144" t="s">
        <v>442</v>
      </c>
      <c r="FY144" t="s">
        <v>443</v>
      </c>
      <c r="FZ144" t="s">
        <v>444</v>
      </c>
      <c r="GA144" t="s">
        <v>445</v>
      </c>
      <c r="GB144" t="s">
        <v>446</v>
      </c>
      <c r="GC144" t="s">
        <v>447</v>
      </c>
      <c r="GD144" t="s">
        <v>448</v>
      </c>
      <c r="GJ144" t="s">
        <v>606</v>
      </c>
      <c r="GK144" t="s">
        <v>607</v>
      </c>
      <c r="GL144" t="s">
        <v>608</v>
      </c>
      <c r="GM144" t="s">
        <v>462</v>
      </c>
      <c r="GN144" t="s">
        <v>430</v>
      </c>
    </row>
    <row r="145" spans="52:207" x14ac:dyDescent="0.25">
      <c r="AZ145">
        <v>310</v>
      </c>
      <c r="BA145">
        <v>689</v>
      </c>
      <c r="BB145">
        <v>3</v>
      </c>
      <c r="BC145" t="s">
        <v>107</v>
      </c>
      <c r="BD145" t="s">
        <v>99</v>
      </c>
      <c r="BG145" t="s">
        <v>77</v>
      </c>
      <c r="BH145">
        <v>34.64</v>
      </c>
      <c r="BI145">
        <v>72.3</v>
      </c>
      <c r="BM145" t="s">
        <v>78</v>
      </c>
      <c r="BN145" t="s">
        <v>38</v>
      </c>
      <c r="BO145">
        <v>43311.63958333333</v>
      </c>
      <c r="BP145">
        <v>43262.732638888891</v>
      </c>
      <c r="BQ145">
        <v>43262.732638888891</v>
      </c>
      <c r="BS145">
        <v>43262.732638888891</v>
      </c>
      <c r="BT145" t="s">
        <v>86</v>
      </c>
      <c r="BU145" t="s">
        <v>102</v>
      </c>
      <c r="BV145" t="s">
        <v>103</v>
      </c>
      <c r="BW145" t="s">
        <v>104</v>
      </c>
      <c r="BX145" t="s">
        <v>105</v>
      </c>
      <c r="BY145" t="s">
        <v>106</v>
      </c>
      <c r="BZ145">
        <v>2482</v>
      </c>
      <c r="CA145" t="s">
        <v>609</v>
      </c>
      <c r="CB145">
        <v>3</v>
      </c>
      <c r="CC145" t="s">
        <v>92</v>
      </c>
      <c r="CD145" t="s">
        <v>99</v>
      </c>
      <c r="CG145" t="s">
        <v>188</v>
      </c>
      <c r="CH145">
        <v>21.55</v>
      </c>
      <c r="CI145">
        <v>73.48</v>
      </c>
      <c r="CM145" t="s">
        <v>132</v>
      </c>
      <c r="CN145" t="s">
        <v>189</v>
      </c>
      <c r="CO145">
        <v>43502.669085648151</v>
      </c>
      <c r="CP145">
        <v>43503.709293981483</v>
      </c>
      <c r="CQ145">
        <v>43503.709293981483</v>
      </c>
      <c r="CS145">
        <v>43503.709293981483</v>
      </c>
      <c r="CT145" t="s">
        <v>93</v>
      </c>
      <c r="CU145" t="s">
        <v>439</v>
      </c>
      <c r="CV145" t="s">
        <v>440</v>
      </c>
      <c r="CW145" t="s">
        <v>441</v>
      </c>
      <c r="CX145" t="s">
        <v>507</v>
      </c>
      <c r="CY145" t="s">
        <v>443</v>
      </c>
      <c r="DZ145">
        <v>5010</v>
      </c>
      <c r="EA145" t="s">
        <v>1826</v>
      </c>
      <c r="EB145">
        <v>3</v>
      </c>
      <c r="EC145" t="s">
        <v>92</v>
      </c>
      <c r="ED145" t="s">
        <v>998</v>
      </c>
      <c r="EG145" t="s">
        <v>897</v>
      </c>
      <c r="EH145">
        <v>23.41</v>
      </c>
      <c r="EI145">
        <v>48.04</v>
      </c>
      <c r="EM145" t="s">
        <v>873</v>
      </c>
      <c r="EN145" t="s">
        <v>898</v>
      </c>
      <c r="EO145">
        <v>43315.367361111108</v>
      </c>
      <c r="ES145">
        <v>43426.609722222223</v>
      </c>
      <c r="ET145" t="s">
        <v>93</v>
      </c>
      <c r="EU145" t="s">
        <v>899</v>
      </c>
      <c r="EV145" t="s">
        <v>900</v>
      </c>
      <c r="EW145" t="s">
        <v>901</v>
      </c>
      <c r="EX145" t="s">
        <v>902</v>
      </c>
      <c r="EY145" t="s">
        <v>903</v>
      </c>
      <c r="EZ145">
        <v>2482</v>
      </c>
      <c r="FA145" t="s">
        <v>609</v>
      </c>
      <c r="FB145">
        <v>3</v>
      </c>
      <c r="FC145" t="s">
        <v>92</v>
      </c>
      <c r="FD145" t="s">
        <v>99</v>
      </c>
      <c r="FG145" t="s">
        <v>188</v>
      </c>
      <c r="FH145">
        <v>21.55</v>
      </c>
      <c r="FI145">
        <v>73.48</v>
      </c>
      <c r="FM145" t="s">
        <v>132</v>
      </c>
      <c r="FN145" t="s">
        <v>189</v>
      </c>
      <c r="FO145">
        <v>43502.669085648151</v>
      </c>
      <c r="FP145">
        <v>43503.709293981483</v>
      </c>
      <c r="FQ145">
        <v>43503.709293981483</v>
      </c>
      <c r="FS145">
        <v>43503.709293981483</v>
      </c>
      <c r="FT145" t="s">
        <v>93</v>
      </c>
      <c r="FU145" t="s">
        <v>439</v>
      </c>
      <c r="FV145" t="s">
        <v>440</v>
      </c>
      <c r="FW145" t="s">
        <v>441</v>
      </c>
      <c r="FX145" t="s">
        <v>507</v>
      </c>
      <c r="FY145" t="s">
        <v>443</v>
      </c>
      <c r="FZ145" t="s">
        <v>508</v>
      </c>
      <c r="GA145" t="s">
        <v>509</v>
      </c>
      <c r="GB145" t="s">
        <v>446</v>
      </c>
      <c r="GC145" t="s">
        <v>447</v>
      </c>
      <c r="GD145" t="s">
        <v>448</v>
      </c>
      <c r="GJ145" t="s">
        <v>610</v>
      </c>
      <c r="GK145" t="s">
        <v>196</v>
      </c>
      <c r="GL145" t="s">
        <v>611</v>
      </c>
      <c r="GM145" t="s">
        <v>612</v>
      </c>
      <c r="GN145" t="s">
        <v>613</v>
      </c>
      <c r="GO145" t="s">
        <v>371</v>
      </c>
      <c r="GP145" t="s">
        <v>430</v>
      </c>
    </row>
    <row r="146" spans="52:207" x14ac:dyDescent="0.25">
      <c r="AZ146">
        <v>339</v>
      </c>
      <c r="BA146">
        <v>648</v>
      </c>
      <c r="BB146">
        <v>2</v>
      </c>
      <c r="BC146" t="s">
        <v>107</v>
      </c>
      <c r="BD146" t="s">
        <v>99</v>
      </c>
      <c r="BG146" t="s">
        <v>77</v>
      </c>
      <c r="BH146">
        <v>41.07</v>
      </c>
      <c r="BI146">
        <v>78.33</v>
      </c>
      <c r="BM146" t="s">
        <v>78</v>
      </c>
      <c r="BN146" t="s">
        <v>38</v>
      </c>
      <c r="BO146">
        <v>43311.640277777777</v>
      </c>
      <c r="BP146">
        <v>43382.732638888891</v>
      </c>
      <c r="BQ146">
        <v>43368.577777777777</v>
      </c>
      <c r="BS146">
        <v>43368.577777777777</v>
      </c>
      <c r="BT146" t="s">
        <v>86</v>
      </c>
      <c r="BU146" t="s">
        <v>102</v>
      </c>
      <c r="BV146" t="s">
        <v>103</v>
      </c>
      <c r="BW146" t="s">
        <v>104</v>
      </c>
      <c r="BX146" t="s">
        <v>105</v>
      </c>
      <c r="BY146" t="s">
        <v>106</v>
      </c>
      <c r="BZ146">
        <v>2491</v>
      </c>
      <c r="CA146" t="s">
        <v>614</v>
      </c>
      <c r="CB146">
        <v>3</v>
      </c>
      <c r="CC146" t="s">
        <v>92</v>
      </c>
      <c r="CD146" t="s">
        <v>99</v>
      </c>
      <c r="CG146" t="s">
        <v>206</v>
      </c>
      <c r="CH146">
        <v>78.95</v>
      </c>
      <c r="CI146">
        <v>85.09</v>
      </c>
      <c r="CM146" t="s">
        <v>132</v>
      </c>
      <c r="CN146" t="s">
        <v>207</v>
      </c>
      <c r="CO146">
        <v>43502.679537037038</v>
      </c>
      <c r="CP146">
        <v>43503.711273148147</v>
      </c>
      <c r="CQ146">
        <v>43503.711273148147</v>
      </c>
      <c r="CS146">
        <v>43503.711273148147</v>
      </c>
      <c r="CT146" t="s">
        <v>93</v>
      </c>
      <c r="CU146" t="s">
        <v>439</v>
      </c>
      <c r="CV146" t="s">
        <v>440</v>
      </c>
      <c r="CW146" t="s">
        <v>441</v>
      </c>
      <c r="CX146" t="s">
        <v>442</v>
      </c>
      <c r="CY146" t="s">
        <v>443</v>
      </c>
      <c r="DZ146">
        <v>5007</v>
      </c>
      <c r="EA146" t="s">
        <v>1832</v>
      </c>
      <c r="EB146">
        <v>3</v>
      </c>
      <c r="EC146" t="s">
        <v>92</v>
      </c>
      <c r="ED146" t="s">
        <v>998</v>
      </c>
      <c r="EG146" t="s">
        <v>897</v>
      </c>
      <c r="EH146">
        <v>19.96</v>
      </c>
      <c r="EI146">
        <v>52.74</v>
      </c>
      <c r="EM146" t="s">
        <v>873</v>
      </c>
      <c r="EN146" t="s">
        <v>898</v>
      </c>
      <c r="EO146">
        <v>43315.367361111108</v>
      </c>
      <c r="ES146">
        <v>43426.611805555556</v>
      </c>
      <c r="ET146" t="s">
        <v>93</v>
      </c>
      <c r="EU146" t="s">
        <v>899</v>
      </c>
      <c r="EV146" t="s">
        <v>900</v>
      </c>
      <c r="EW146" t="s">
        <v>901</v>
      </c>
      <c r="EX146" t="s">
        <v>902</v>
      </c>
      <c r="EY146" t="s">
        <v>903</v>
      </c>
      <c r="EZ146">
        <v>2491</v>
      </c>
      <c r="FA146" t="s">
        <v>614</v>
      </c>
      <c r="FB146">
        <v>3</v>
      </c>
      <c r="FC146" t="s">
        <v>92</v>
      </c>
      <c r="FD146" t="s">
        <v>99</v>
      </c>
      <c r="FG146" t="s">
        <v>206</v>
      </c>
      <c r="FH146">
        <v>78.95</v>
      </c>
      <c r="FI146">
        <v>85.09</v>
      </c>
      <c r="FM146" t="s">
        <v>132</v>
      </c>
      <c r="FN146" t="s">
        <v>207</v>
      </c>
      <c r="FO146">
        <v>43502.679537037038</v>
      </c>
      <c r="FP146">
        <v>43503.711273148147</v>
      </c>
      <c r="FQ146">
        <v>43503.711273148147</v>
      </c>
      <c r="FS146">
        <v>43503.711273148147</v>
      </c>
      <c r="FT146" t="s">
        <v>93</v>
      </c>
      <c r="FU146" t="s">
        <v>439</v>
      </c>
      <c r="FV146" t="s">
        <v>440</v>
      </c>
      <c r="FW146" t="s">
        <v>441</v>
      </c>
      <c r="FX146" t="s">
        <v>442</v>
      </c>
      <c r="FY146" t="s">
        <v>443</v>
      </c>
      <c r="FZ146" t="s">
        <v>444</v>
      </c>
      <c r="GA146" t="s">
        <v>445</v>
      </c>
      <c r="GB146" t="s">
        <v>446</v>
      </c>
      <c r="GC146" t="s">
        <v>447</v>
      </c>
      <c r="GD146" t="s">
        <v>448</v>
      </c>
      <c r="GJ146" t="s">
        <v>615</v>
      </c>
      <c r="GK146" t="s">
        <v>616</v>
      </c>
      <c r="GL146" t="s">
        <v>617</v>
      </c>
      <c r="GM146" t="s">
        <v>462</v>
      </c>
      <c r="GN146" t="s">
        <v>430</v>
      </c>
    </row>
    <row r="147" spans="52:207" x14ac:dyDescent="0.25">
      <c r="AZ147">
        <v>380</v>
      </c>
      <c r="BA147">
        <v>0</v>
      </c>
      <c r="BB147">
        <v>2</v>
      </c>
      <c r="BC147" t="s">
        <v>107</v>
      </c>
      <c r="BD147" t="s">
        <v>99</v>
      </c>
      <c r="BG147" t="s">
        <v>77</v>
      </c>
      <c r="BH147">
        <v>77.03</v>
      </c>
      <c r="BI147">
        <v>76.959999999999994</v>
      </c>
      <c r="BM147" t="s">
        <v>78</v>
      </c>
      <c r="BN147" t="s">
        <v>38</v>
      </c>
      <c r="BO147">
        <v>43311.640277777777</v>
      </c>
      <c r="BP147">
        <v>43382.734722222223</v>
      </c>
      <c r="BQ147">
        <v>43370.363888888889</v>
      </c>
      <c r="BS147">
        <v>43370.363888888889</v>
      </c>
      <c r="BT147" t="s">
        <v>86</v>
      </c>
      <c r="BU147" t="s">
        <v>102</v>
      </c>
      <c r="BV147" t="s">
        <v>103</v>
      </c>
      <c r="BW147" t="s">
        <v>104</v>
      </c>
      <c r="BX147" t="s">
        <v>105</v>
      </c>
      <c r="BY147" t="s">
        <v>106</v>
      </c>
      <c r="BZ147">
        <v>2477</v>
      </c>
      <c r="CA147" t="s">
        <v>618</v>
      </c>
      <c r="CB147">
        <v>3</v>
      </c>
      <c r="CC147" t="s">
        <v>92</v>
      </c>
      <c r="CD147" t="s">
        <v>99</v>
      </c>
      <c r="CG147" t="s">
        <v>188</v>
      </c>
      <c r="CH147">
        <v>26.25</v>
      </c>
      <c r="CI147">
        <v>64.58</v>
      </c>
      <c r="CM147" t="s">
        <v>132</v>
      </c>
      <c r="CN147" t="s">
        <v>189</v>
      </c>
      <c r="CO147">
        <v>43502.669027777774</v>
      </c>
      <c r="CP147">
        <v>43503.710474537038</v>
      </c>
      <c r="CQ147">
        <v>43503.710474537038</v>
      </c>
      <c r="CS147">
        <v>43503.710486111115</v>
      </c>
      <c r="CT147" t="s">
        <v>93</v>
      </c>
      <c r="CU147" t="s">
        <v>439</v>
      </c>
      <c r="CV147" t="s">
        <v>440</v>
      </c>
      <c r="CW147" t="s">
        <v>441</v>
      </c>
      <c r="CX147" t="s">
        <v>507</v>
      </c>
      <c r="CY147" t="s">
        <v>443</v>
      </c>
      <c r="DZ147">
        <v>4998</v>
      </c>
      <c r="EA147" t="s">
        <v>1838</v>
      </c>
      <c r="EB147">
        <v>3</v>
      </c>
      <c r="EC147" t="s">
        <v>92</v>
      </c>
      <c r="ED147" t="s">
        <v>998</v>
      </c>
      <c r="EG147" t="s">
        <v>897</v>
      </c>
      <c r="EH147">
        <v>8.9700000000000006</v>
      </c>
      <c r="EI147">
        <v>60.71</v>
      </c>
      <c r="EM147" t="s">
        <v>873</v>
      </c>
      <c r="EN147" t="s">
        <v>898</v>
      </c>
      <c r="EO147">
        <v>43315.366666666669</v>
      </c>
      <c r="ES147">
        <v>43426.704861111109</v>
      </c>
      <c r="ET147" t="s">
        <v>93</v>
      </c>
      <c r="EU147" t="s">
        <v>899</v>
      </c>
      <c r="EV147" t="s">
        <v>900</v>
      </c>
      <c r="EW147" t="s">
        <v>901</v>
      </c>
      <c r="EX147" t="s">
        <v>902</v>
      </c>
      <c r="EY147" t="s">
        <v>903</v>
      </c>
      <c r="EZ147">
        <v>2477</v>
      </c>
      <c r="FA147" t="s">
        <v>618</v>
      </c>
      <c r="FB147">
        <v>3</v>
      </c>
      <c r="FC147" t="s">
        <v>92</v>
      </c>
      <c r="FD147" t="s">
        <v>99</v>
      </c>
      <c r="FG147" t="s">
        <v>188</v>
      </c>
      <c r="FH147">
        <v>26.25</v>
      </c>
      <c r="FI147">
        <v>64.58</v>
      </c>
      <c r="FM147" t="s">
        <v>132</v>
      </c>
      <c r="FN147" t="s">
        <v>189</v>
      </c>
      <c r="FO147">
        <v>43502.669027777774</v>
      </c>
      <c r="FP147">
        <v>43503.710474537038</v>
      </c>
      <c r="FQ147">
        <v>43503.710474537038</v>
      </c>
      <c r="FS147">
        <v>43503.710486111115</v>
      </c>
      <c r="FT147" t="s">
        <v>93</v>
      </c>
      <c r="FU147" t="s">
        <v>439</v>
      </c>
      <c r="FV147" t="s">
        <v>440</v>
      </c>
      <c r="FW147" t="s">
        <v>441</v>
      </c>
      <c r="FX147" t="s">
        <v>507</v>
      </c>
      <c r="FY147" t="s">
        <v>443</v>
      </c>
      <c r="FZ147" t="s">
        <v>508</v>
      </c>
      <c r="GA147" t="s">
        <v>509</v>
      </c>
      <c r="GB147" t="s">
        <v>446</v>
      </c>
      <c r="GC147" t="s">
        <v>447</v>
      </c>
      <c r="GD147" t="s">
        <v>448</v>
      </c>
      <c r="GJ147" t="s">
        <v>619</v>
      </c>
      <c r="GK147" t="s">
        <v>196</v>
      </c>
      <c r="GL147" t="s">
        <v>620</v>
      </c>
      <c r="GM147" t="s">
        <v>621</v>
      </c>
      <c r="GN147" t="s">
        <v>622</v>
      </c>
      <c r="GO147" t="s">
        <v>623</v>
      </c>
      <c r="GP147" t="s">
        <v>371</v>
      </c>
      <c r="GQ147" t="s">
        <v>430</v>
      </c>
    </row>
    <row r="148" spans="52:207" x14ac:dyDescent="0.25">
      <c r="AZ148">
        <v>346</v>
      </c>
      <c r="BA148">
        <v>640</v>
      </c>
      <c r="BB148">
        <v>2</v>
      </c>
      <c r="BC148" t="s">
        <v>107</v>
      </c>
      <c r="BD148" t="s">
        <v>99</v>
      </c>
      <c r="BG148" t="s">
        <v>77</v>
      </c>
      <c r="BH148">
        <v>34.880000000000003</v>
      </c>
      <c r="BI148">
        <v>85.86</v>
      </c>
      <c r="BM148" t="s">
        <v>78</v>
      </c>
      <c r="BN148" t="s">
        <v>38</v>
      </c>
      <c r="BO148">
        <v>43311.640277777777</v>
      </c>
      <c r="BP148">
        <v>43382.731249999997</v>
      </c>
      <c r="BQ148">
        <v>43368.602083333331</v>
      </c>
      <c r="BS148">
        <v>43368.602083333331</v>
      </c>
      <c r="BT148" t="s">
        <v>86</v>
      </c>
      <c r="BU148" t="s">
        <v>102</v>
      </c>
      <c r="BV148" t="s">
        <v>103</v>
      </c>
      <c r="BW148" t="s">
        <v>104</v>
      </c>
      <c r="BX148" t="s">
        <v>105</v>
      </c>
      <c r="BY148" t="s">
        <v>106</v>
      </c>
      <c r="BZ148">
        <v>2492</v>
      </c>
      <c r="CA148" t="s">
        <v>624</v>
      </c>
      <c r="CB148">
        <v>3</v>
      </c>
      <c r="CC148" t="s">
        <v>92</v>
      </c>
      <c r="CD148" t="s">
        <v>99</v>
      </c>
      <c r="CG148" t="s">
        <v>206</v>
      </c>
      <c r="CH148">
        <v>77.08</v>
      </c>
      <c r="CI148">
        <v>78.59</v>
      </c>
      <c r="CM148" t="s">
        <v>132</v>
      </c>
      <c r="CN148" t="s">
        <v>207</v>
      </c>
      <c r="CO148">
        <v>43502.679548611108</v>
      </c>
      <c r="CP148">
        <v>43503.710821759261</v>
      </c>
      <c r="CQ148">
        <v>43503.710821759261</v>
      </c>
      <c r="CS148">
        <v>43503.710821759261</v>
      </c>
      <c r="CT148" t="s">
        <v>93</v>
      </c>
      <c r="CU148" t="s">
        <v>439</v>
      </c>
      <c r="CV148" t="s">
        <v>440</v>
      </c>
      <c r="CW148" t="s">
        <v>441</v>
      </c>
      <c r="CX148" t="s">
        <v>507</v>
      </c>
      <c r="CY148" t="s">
        <v>443</v>
      </c>
      <c r="DZ148">
        <v>4761</v>
      </c>
      <c r="EA148" t="s">
        <v>1845</v>
      </c>
      <c r="EB148">
        <v>3</v>
      </c>
      <c r="EC148" t="s">
        <v>92</v>
      </c>
      <c r="ED148" t="s">
        <v>998</v>
      </c>
      <c r="EG148" t="s">
        <v>872</v>
      </c>
      <c r="EH148">
        <v>52.04</v>
      </c>
      <c r="EI148">
        <v>74.819999999999993</v>
      </c>
      <c r="EM148" t="s">
        <v>873</v>
      </c>
      <c r="EN148" t="s">
        <v>874</v>
      </c>
      <c r="EO148">
        <v>43291.501388888886</v>
      </c>
      <c r="ES148">
        <v>43410.7</v>
      </c>
      <c r="ET148" t="s">
        <v>93</v>
      </c>
      <c r="EU148" t="s">
        <v>875</v>
      </c>
      <c r="EV148" t="s">
        <v>876</v>
      </c>
      <c r="EW148" t="s">
        <v>877</v>
      </c>
      <c r="EX148" t="s">
        <v>950</v>
      </c>
      <c r="EY148" t="s">
        <v>879</v>
      </c>
      <c r="EZ148">
        <v>2492</v>
      </c>
      <c r="FA148" t="s">
        <v>624</v>
      </c>
      <c r="FB148">
        <v>3</v>
      </c>
      <c r="FC148" t="s">
        <v>92</v>
      </c>
      <c r="FD148" t="s">
        <v>99</v>
      </c>
      <c r="FG148" t="s">
        <v>206</v>
      </c>
      <c r="FH148">
        <v>77.08</v>
      </c>
      <c r="FI148">
        <v>78.59</v>
      </c>
      <c r="FM148" t="s">
        <v>132</v>
      </c>
      <c r="FN148" t="s">
        <v>207</v>
      </c>
      <c r="FO148">
        <v>43502.679548611108</v>
      </c>
      <c r="FP148">
        <v>43503.710821759261</v>
      </c>
      <c r="FQ148">
        <v>43503.710821759261</v>
      </c>
      <c r="FS148">
        <v>43503.710821759261</v>
      </c>
      <c r="FT148" t="s">
        <v>93</v>
      </c>
      <c r="FU148" t="s">
        <v>439</v>
      </c>
      <c r="FV148" t="s">
        <v>440</v>
      </c>
      <c r="FW148" t="s">
        <v>441</v>
      </c>
      <c r="FX148" t="s">
        <v>507</v>
      </c>
      <c r="FY148" t="s">
        <v>443</v>
      </c>
      <c r="FZ148" t="s">
        <v>508</v>
      </c>
      <c r="GA148" t="s">
        <v>509</v>
      </c>
      <c r="GB148" t="s">
        <v>446</v>
      </c>
      <c r="GC148" t="s">
        <v>447</v>
      </c>
      <c r="GD148" t="s">
        <v>448</v>
      </c>
      <c r="GJ148" t="s">
        <v>625</v>
      </c>
      <c r="GK148" t="s">
        <v>626</v>
      </c>
      <c r="GL148" t="s">
        <v>627</v>
      </c>
      <c r="GM148" t="s">
        <v>628</v>
      </c>
      <c r="GN148" t="s">
        <v>629</v>
      </c>
      <c r="GO148" t="s">
        <v>462</v>
      </c>
      <c r="GP148" t="s">
        <v>430</v>
      </c>
    </row>
    <row r="149" spans="52:207" x14ac:dyDescent="0.25">
      <c r="AZ149">
        <v>292</v>
      </c>
      <c r="BA149">
        <v>870</v>
      </c>
      <c r="BB149">
        <v>3</v>
      </c>
      <c r="BC149" t="s">
        <v>107</v>
      </c>
      <c r="BD149" t="s">
        <v>99</v>
      </c>
      <c r="BG149" t="s">
        <v>77</v>
      </c>
      <c r="BH149">
        <v>62.78</v>
      </c>
      <c r="BI149">
        <v>68.22</v>
      </c>
      <c r="BM149" t="s">
        <v>78</v>
      </c>
      <c r="BN149" t="s">
        <v>38</v>
      </c>
      <c r="BO149">
        <v>43311.63958333333</v>
      </c>
      <c r="BP149">
        <v>43369.439583333333</v>
      </c>
      <c r="BQ149">
        <v>43369.439583333333</v>
      </c>
      <c r="BS149">
        <v>43369.439583333333</v>
      </c>
      <c r="BT149" t="s">
        <v>86</v>
      </c>
      <c r="BU149" t="s">
        <v>102</v>
      </c>
      <c r="BV149" t="s">
        <v>103</v>
      </c>
      <c r="BW149" t="s">
        <v>104</v>
      </c>
      <c r="BX149" t="s">
        <v>105</v>
      </c>
      <c r="BY149" t="s">
        <v>106</v>
      </c>
      <c r="BZ149">
        <v>2494</v>
      </c>
      <c r="CA149" t="s">
        <v>630</v>
      </c>
      <c r="CB149">
        <v>3</v>
      </c>
      <c r="CC149" t="s">
        <v>92</v>
      </c>
      <c r="CD149" t="s">
        <v>99</v>
      </c>
      <c r="CG149" t="s">
        <v>206</v>
      </c>
      <c r="CH149">
        <v>77.790000000000006</v>
      </c>
      <c r="CI149">
        <v>89.24</v>
      </c>
      <c r="CM149" t="s">
        <v>132</v>
      </c>
      <c r="CN149" t="s">
        <v>207</v>
      </c>
      <c r="CO149">
        <v>43502.679560185185</v>
      </c>
      <c r="CP149">
        <v>43503.712129629632</v>
      </c>
      <c r="CQ149">
        <v>43503.712129629632</v>
      </c>
      <c r="CS149">
        <v>43503.712129629632</v>
      </c>
      <c r="CT149" t="s">
        <v>93</v>
      </c>
      <c r="CU149" t="s">
        <v>439</v>
      </c>
      <c r="CV149" t="s">
        <v>440</v>
      </c>
      <c r="CW149" t="s">
        <v>441</v>
      </c>
      <c r="CX149" t="s">
        <v>507</v>
      </c>
      <c r="CY149" t="s">
        <v>443</v>
      </c>
      <c r="DZ149">
        <v>4813</v>
      </c>
      <c r="EA149" t="s">
        <v>1857</v>
      </c>
      <c r="EB149">
        <v>3</v>
      </c>
      <c r="EC149" t="s">
        <v>92</v>
      </c>
      <c r="ED149" t="s">
        <v>998</v>
      </c>
      <c r="EG149" t="s">
        <v>872</v>
      </c>
      <c r="EH149">
        <v>42.99</v>
      </c>
      <c r="EI149">
        <v>56.85</v>
      </c>
      <c r="EM149" t="s">
        <v>873</v>
      </c>
      <c r="EN149" t="s">
        <v>874</v>
      </c>
      <c r="EO149">
        <v>43291.501388888886</v>
      </c>
      <c r="ES149">
        <v>43410.703472222223</v>
      </c>
      <c r="ET149" t="s">
        <v>93</v>
      </c>
      <c r="EU149" t="s">
        <v>875</v>
      </c>
      <c r="EV149" t="s">
        <v>876</v>
      </c>
      <c r="EW149" t="s">
        <v>877</v>
      </c>
      <c r="EX149" t="s">
        <v>878</v>
      </c>
      <c r="EY149" t="s">
        <v>879</v>
      </c>
      <c r="EZ149">
        <v>2494</v>
      </c>
      <c r="FA149" t="s">
        <v>630</v>
      </c>
      <c r="FB149">
        <v>3</v>
      </c>
      <c r="FC149" t="s">
        <v>92</v>
      </c>
      <c r="FD149" t="s">
        <v>99</v>
      </c>
      <c r="FG149" t="s">
        <v>206</v>
      </c>
      <c r="FH149">
        <v>77.790000000000006</v>
      </c>
      <c r="FI149">
        <v>89.24</v>
      </c>
      <c r="FM149" t="s">
        <v>132</v>
      </c>
      <c r="FN149" t="s">
        <v>207</v>
      </c>
      <c r="FO149">
        <v>43502.679560185185</v>
      </c>
      <c r="FP149">
        <v>43503.712129629632</v>
      </c>
      <c r="FQ149">
        <v>43503.712129629632</v>
      </c>
      <c r="FS149">
        <v>43503.712129629632</v>
      </c>
      <c r="FT149" t="s">
        <v>93</v>
      </c>
      <c r="FU149" t="s">
        <v>439</v>
      </c>
      <c r="FV149" t="s">
        <v>440</v>
      </c>
      <c r="FW149" t="s">
        <v>441</v>
      </c>
      <c r="FX149" t="s">
        <v>507</v>
      </c>
      <c r="FY149" t="s">
        <v>443</v>
      </c>
      <c r="FZ149" t="s">
        <v>508</v>
      </c>
      <c r="GA149" t="s">
        <v>509</v>
      </c>
      <c r="GB149" t="s">
        <v>446</v>
      </c>
      <c r="GC149" t="s">
        <v>447</v>
      </c>
      <c r="GD149" t="s">
        <v>448</v>
      </c>
      <c r="GJ149" t="s">
        <v>631</v>
      </c>
      <c r="GK149" t="s">
        <v>632</v>
      </c>
      <c r="GL149" t="s">
        <v>633</v>
      </c>
      <c r="GM149" t="s">
        <v>634</v>
      </c>
      <c r="GN149" t="s">
        <v>635</v>
      </c>
      <c r="GO149" t="s">
        <v>371</v>
      </c>
      <c r="GP149" t="s">
        <v>430</v>
      </c>
    </row>
    <row r="150" spans="52:207" x14ac:dyDescent="0.25">
      <c r="AZ150">
        <v>267</v>
      </c>
      <c r="BA150">
        <v>939</v>
      </c>
      <c r="BB150">
        <v>2</v>
      </c>
      <c r="BC150" t="s">
        <v>107</v>
      </c>
      <c r="BD150" t="s">
        <v>99</v>
      </c>
      <c r="BG150" t="s">
        <v>77</v>
      </c>
      <c r="BH150">
        <v>81.72</v>
      </c>
      <c r="BI150">
        <v>68.930000000000007</v>
      </c>
      <c r="BM150" t="s">
        <v>78</v>
      </c>
      <c r="BN150" t="s">
        <v>38</v>
      </c>
      <c r="BO150">
        <v>43311.63958333333</v>
      </c>
      <c r="BP150">
        <v>43382.736805555556</v>
      </c>
      <c r="BQ150">
        <v>43370.351388888892</v>
      </c>
      <c r="BS150">
        <v>43370.351388888892</v>
      </c>
      <c r="BT150" t="s">
        <v>86</v>
      </c>
      <c r="BU150" t="s">
        <v>102</v>
      </c>
      <c r="BV150" t="s">
        <v>103</v>
      </c>
      <c r="BW150" t="s">
        <v>104</v>
      </c>
      <c r="BX150" t="s">
        <v>105</v>
      </c>
      <c r="BY150" t="s">
        <v>106</v>
      </c>
      <c r="BZ150">
        <v>2495</v>
      </c>
      <c r="CA150" t="s">
        <v>636</v>
      </c>
      <c r="CB150">
        <v>3</v>
      </c>
      <c r="CC150" t="s">
        <v>92</v>
      </c>
      <c r="CD150" t="s">
        <v>99</v>
      </c>
      <c r="CG150" t="s">
        <v>206</v>
      </c>
      <c r="CH150">
        <v>74.63</v>
      </c>
      <c r="CI150">
        <v>84.73</v>
      </c>
      <c r="CM150" t="s">
        <v>132</v>
      </c>
      <c r="CN150" t="s">
        <v>207</v>
      </c>
      <c r="CO150">
        <v>43502.679571759261</v>
      </c>
      <c r="CP150">
        <v>43503.712407407409</v>
      </c>
      <c r="CQ150">
        <v>43503.712407407409</v>
      </c>
      <c r="CS150">
        <v>43503.712407407409</v>
      </c>
      <c r="CT150" t="s">
        <v>93</v>
      </c>
      <c r="CU150" t="s">
        <v>439</v>
      </c>
      <c r="CV150" t="s">
        <v>440</v>
      </c>
      <c r="CW150" t="s">
        <v>441</v>
      </c>
      <c r="CX150" t="s">
        <v>442</v>
      </c>
      <c r="CY150" t="s">
        <v>443</v>
      </c>
      <c r="DZ150">
        <v>4804</v>
      </c>
      <c r="EA150" t="s">
        <v>1864</v>
      </c>
      <c r="EB150">
        <v>3</v>
      </c>
      <c r="EC150" t="s">
        <v>92</v>
      </c>
      <c r="ED150" t="s">
        <v>998</v>
      </c>
      <c r="EG150" t="s">
        <v>872</v>
      </c>
      <c r="EH150">
        <v>33.520000000000003</v>
      </c>
      <c r="EI150">
        <v>41.37</v>
      </c>
      <c r="EM150" t="s">
        <v>873</v>
      </c>
      <c r="EN150" t="s">
        <v>874</v>
      </c>
      <c r="EO150">
        <v>43291.501388888886</v>
      </c>
      <c r="ES150">
        <v>43410.70208333333</v>
      </c>
      <c r="ET150" t="s">
        <v>93</v>
      </c>
      <c r="EU150" t="s">
        <v>875</v>
      </c>
      <c r="EV150" t="s">
        <v>876</v>
      </c>
      <c r="EW150" t="s">
        <v>877</v>
      </c>
      <c r="EX150" t="s">
        <v>878</v>
      </c>
      <c r="EY150" t="s">
        <v>879</v>
      </c>
      <c r="EZ150">
        <v>2495</v>
      </c>
      <c r="FA150" t="s">
        <v>636</v>
      </c>
      <c r="FB150">
        <v>3</v>
      </c>
      <c r="FC150" t="s">
        <v>92</v>
      </c>
      <c r="FD150" t="s">
        <v>99</v>
      </c>
      <c r="FG150" t="s">
        <v>206</v>
      </c>
      <c r="FH150">
        <v>74.63</v>
      </c>
      <c r="FI150">
        <v>84.73</v>
      </c>
      <c r="FM150" t="s">
        <v>132</v>
      </c>
      <c r="FN150" t="s">
        <v>207</v>
      </c>
      <c r="FO150">
        <v>43502.679571759261</v>
      </c>
      <c r="FP150">
        <v>43503.712407407409</v>
      </c>
      <c r="FQ150">
        <v>43503.712407407409</v>
      </c>
      <c r="FS150">
        <v>43503.712407407409</v>
      </c>
      <c r="FT150" t="s">
        <v>93</v>
      </c>
      <c r="FU150" t="s">
        <v>439</v>
      </c>
      <c r="FV150" t="s">
        <v>440</v>
      </c>
      <c r="FW150" t="s">
        <v>441</v>
      </c>
      <c r="FX150" t="s">
        <v>442</v>
      </c>
      <c r="FY150" t="s">
        <v>443</v>
      </c>
      <c r="FZ150" t="s">
        <v>444</v>
      </c>
      <c r="GA150" t="s">
        <v>445</v>
      </c>
      <c r="GB150" t="s">
        <v>446</v>
      </c>
      <c r="GC150" t="s">
        <v>447</v>
      </c>
      <c r="GD150" t="s">
        <v>448</v>
      </c>
      <c r="GJ150" t="s">
        <v>637</v>
      </c>
      <c r="GK150" t="s">
        <v>638</v>
      </c>
      <c r="GL150" t="s">
        <v>639</v>
      </c>
      <c r="GM150" t="s">
        <v>371</v>
      </c>
      <c r="GN150" t="s">
        <v>430</v>
      </c>
    </row>
    <row r="151" spans="52:207" x14ac:dyDescent="0.25">
      <c r="AZ151">
        <v>387</v>
      </c>
      <c r="BA151">
        <v>0</v>
      </c>
      <c r="BB151">
        <v>2</v>
      </c>
      <c r="BC151" t="s">
        <v>107</v>
      </c>
      <c r="BD151" t="s">
        <v>99</v>
      </c>
      <c r="BG151" t="s">
        <v>77</v>
      </c>
      <c r="BH151">
        <v>85.21</v>
      </c>
      <c r="BI151">
        <v>79.37</v>
      </c>
      <c r="BM151" t="s">
        <v>78</v>
      </c>
      <c r="BN151" t="s">
        <v>38</v>
      </c>
      <c r="BO151">
        <v>43311.640277777777</v>
      </c>
      <c r="BP151">
        <v>43382.734722222223</v>
      </c>
      <c r="BQ151">
        <v>43370.37222222222</v>
      </c>
      <c r="BS151">
        <v>43370.37222222222</v>
      </c>
      <c r="BT151" t="s">
        <v>86</v>
      </c>
      <c r="BU151" t="s">
        <v>102</v>
      </c>
      <c r="BV151" t="s">
        <v>103</v>
      </c>
      <c r="BW151" t="s">
        <v>104</v>
      </c>
      <c r="BX151" t="s">
        <v>105</v>
      </c>
      <c r="BY151" t="s">
        <v>106</v>
      </c>
      <c r="BZ151">
        <v>2480</v>
      </c>
      <c r="CA151" t="s">
        <v>640</v>
      </c>
      <c r="CB151">
        <v>3</v>
      </c>
      <c r="CC151" t="s">
        <v>92</v>
      </c>
      <c r="CD151" t="s">
        <v>99</v>
      </c>
      <c r="CG151" t="s">
        <v>188</v>
      </c>
      <c r="CH151">
        <v>25.12</v>
      </c>
      <c r="CI151">
        <v>64.400000000000006</v>
      </c>
      <c r="CM151" t="s">
        <v>132</v>
      </c>
      <c r="CN151" t="s">
        <v>189</v>
      </c>
      <c r="CO151">
        <v>43502.669062499997</v>
      </c>
      <c r="CP151">
        <v>43503.710138888891</v>
      </c>
      <c r="CQ151">
        <v>43503.710138888891</v>
      </c>
      <c r="CS151">
        <v>43503.710138888891</v>
      </c>
      <c r="CT151" t="s">
        <v>93</v>
      </c>
      <c r="CU151" t="s">
        <v>439</v>
      </c>
      <c r="CV151" t="s">
        <v>440</v>
      </c>
      <c r="CW151" t="s">
        <v>441</v>
      </c>
      <c r="CX151" t="s">
        <v>442</v>
      </c>
      <c r="CY151" t="s">
        <v>443</v>
      </c>
      <c r="DZ151">
        <v>4852</v>
      </c>
      <c r="EA151" t="s">
        <v>1870</v>
      </c>
      <c r="EB151">
        <v>3</v>
      </c>
      <c r="EC151" t="s">
        <v>92</v>
      </c>
      <c r="ED151" t="s">
        <v>998</v>
      </c>
      <c r="EG151" t="s">
        <v>936</v>
      </c>
      <c r="EH151">
        <v>48.8</v>
      </c>
      <c r="EI151">
        <v>58.87</v>
      </c>
      <c r="EM151" t="s">
        <v>873</v>
      </c>
      <c r="EN151" t="s">
        <v>937</v>
      </c>
      <c r="EO151">
        <v>43291.618750000001</v>
      </c>
      <c r="ES151">
        <v>43410.708333333336</v>
      </c>
      <c r="ET151" t="s">
        <v>93</v>
      </c>
      <c r="EU151" t="s">
        <v>875</v>
      </c>
      <c r="EV151" t="s">
        <v>876</v>
      </c>
      <c r="EW151" t="s">
        <v>877</v>
      </c>
      <c r="EX151" t="s">
        <v>878</v>
      </c>
      <c r="EY151" t="s">
        <v>879</v>
      </c>
      <c r="EZ151">
        <v>2480</v>
      </c>
      <c r="FA151" t="s">
        <v>640</v>
      </c>
      <c r="FB151">
        <v>3</v>
      </c>
      <c r="FC151" t="s">
        <v>92</v>
      </c>
      <c r="FD151" t="s">
        <v>99</v>
      </c>
      <c r="FG151" t="s">
        <v>188</v>
      </c>
      <c r="FH151">
        <v>25.12</v>
      </c>
      <c r="FI151">
        <v>64.400000000000006</v>
      </c>
      <c r="FM151" t="s">
        <v>132</v>
      </c>
      <c r="FN151" t="s">
        <v>189</v>
      </c>
      <c r="FO151">
        <v>43502.669062499997</v>
      </c>
      <c r="FP151">
        <v>43503.710138888891</v>
      </c>
      <c r="FQ151">
        <v>43503.710138888891</v>
      </c>
      <c r="FS151">
        <v>43503.710138888891</v>
      </c>
      <c r="FT151" t="s">
        <v>93</v>
      </c>
      <c r="FU151" t="s">
        <v>439</v>
      </c>
      <c r="FV151" t="s">
        <v>440</v>
      </c>
      <c r="FW151" t="s">
        <v>441</v>
      </c>
      <c r="FX151" t="s">
        <v>442</v>
      </c>
      <c r="FY151" t="s">
        <v>443</v>
      </c>
      <c r="FZ151" t="s">
        <v>444</v>
      </c>
      <c r="GA151" t="s">
        <v>445</v>
      </c>
      <c r="GB151" t="s">
        <v>446</v>
      </c>
      <c r="GC151" t="s">
        <v>447</v>
      </c>
      <c r="GD151" t="s">
        <v>448</v>
      </c>
      <c r="GJ151" t="s">
        <v>641</v>
      </c>
      <c r="GK151" t="s">
        <v>196</v>
      </c>
      <c r="GL151" t="s">
        <v>642</v>
      </c>
      <c r="GM151" t="s">
        <v>643</v>
      </c>
      <c r="GN151" t="s">
        <v>371</v>
      </c>
      <c r="GO151" t="s">
        <v>430</v>
      </c>
    </row>
    <row r="152" spans="52:207" x14ac:dyDescent="0.25">
      <c r="AZ152">
        <v>297</v>
      </c>
      <c r="BA152">
        <v>863</v>
      </c>
      <c r="BB152">
        <v>3</v>
      </c>
      <c r="BC152" t="s">
        <v>107</v>
      </c>
      <c r="BD152" t="s">
        <v>99</v>
      </c>
      <c r="BG152" t="s">
        <v>77</v>
      </c>
      <c r="BH152">
        <v>47.99</v>
      </c>
      <c r="BI152">
        <v>70.63</v>
      </c>
      <c r="BM152" t="s">
        <v>78</v>
      </c>
      <c r="BN152" t="s">
        <v>38</v>
      </c>
      <c r="BO152">
        <v>43311.63958333333</v>
      </c>
      <c r="BP152">
        <v>43262.731944444444</v>
      </c>
      <c r="BQ152">
        <v>43262.731944444444</v>
      </c>
      <c r="BS152">
        <v>43262.731944444444</v>
      </c>
      <c r="BT152" t="s">
        <v>86</v>
      </c>
      <c r="BU152" t="s">
        <v>102</v>
      </c>
      <c r="BV152" t="s">
        <v>103</v>
      </c>
      <c r="BW152" t="s">
        <v>104</v>
      </c>
      <c r="BX152" t="s">
        <v>105</v>
      </c>
      <c r="BY152" t="s">
        <v>106</v>
      </c>
      <c r="BZ152">
        <v>2456</v>
      </c>
      <c r="CA152" t="s">
        <v>644</v>
      </c>
      <c r="CB152">
        <v>3</v>
      </c>
      <c r="CC152" t="s">
        <v>92</v>
      </c>
      <c r="CD152" t="s">
        <v>99</v>
      </c>
      <c r="CG152" t="s">
        <v>131</v>
      </c>
      <c r="CH152">
        <v>44.3</v>
      </c>
      <c r="CI152">
        <v>83.1</v>
      </c>
      <c r="CM152" t="s">
        <v>132</v>
      </c>
      <c r="CN152" t="s">
        <v>133</v>
      </c>
      <c r="CO152">
        <v>43502.656064814815</v>
      </c>
      <c r="CP152">
        <v>43503.705625000002</v>
      </c>
      <c r="CQ152">
        <v>43503.705625000002</v>
      </c>
      <c r="CS152">
        <v>43503.705625000002</v>
      </c>
      <c r="CT152" t="s">
        <v>93</v>
      </c>
      <c r="CU152" t="s">
        <v>439</v>
      </c>
      <c r="CV152" t="s">
        <v>440</v>
      </c>
      <c r="CW152" t="s">
        <v>441</v>
      </c>
      <c r="CX152" t="s">
        <v>507</v>
      </c>
      <c r="CY152" t="s">
        <v>443</v>
      </c>
      <c r="DZ152">
        <v>4847</v>
      </c>
      <c r="EA152" t="s">
        <v>1879</v>
      </c>
      <c r="EB152">
        <v>3</v>
      </c>
      <c r="EC152" t="s">
        <v>92</v>
      </c>
      <c r="ED152" t="s">
        <v>998</v>
      </c>
      <c r="EG152" t="s">
        <v>936</v>
      </c>
      <c r="EH152">
        <v>52.93</v>
      </c>
      <c r="EI152">
        <v>44.23</v>
      </c>
      <c r="EM152" t="s">
        <v>873</v>
      </c>
      <c r="EN152" t="s">
        <v>937</v>
      </c>
      <c r="EO152">
        <v>43291.618750000001</v>
      </c>
      <c r="ES152">
        <v>43410.710416666669</v>
      </c>
      <c r="ET152" t="s">
        <v>93</v>
      </c>
      <c r="EU152" t="s">
        <v>875</v>
      </c>
      <c r="EV152" t="s">
        <v>876</v>
      </c>
      <c r="EW152" t="s">
        <v>877</v>
      </c>
      <c r="EX152" t="s">
        <v>878</v>
      </c>
      <c r="EY152" t="s">
        <v>879</v>
      </c>
      <c r="EZ152">
        <v>2456</v>
      </c>
      <c r="FA152" t="s">
        <v>644</v>
      </c>
      <c r="FB152">
        <v>3</v>
      </c>
      <c r="FC152" t="s">
        <v>92</v>
      </c>
      <c r="FD152" t="s">
        <v>99</v>
      </c>
      <c r="FG152" t="s">
        <v>131</v>
      </c>
      <c r="FH152">
        <v>44.3</v>
      </c>
      <c r="FI152">
        <v>83.1</v>
      </c>
      <c r="FM152" t="s">
        <v>132</v>
      </c>
      <c r="FN152" t="s">
        <v>133</v>
      </c>
      <c r="FO152">
        <v>43502.656064814815</v>
      </c>
      <c r="FP152">
        <v>43503.705625000002</v>
      </c>
      <c r="FQ152">
        <v>43503.705625000002</v>
      </c>
      <c r="FS152">
        <v>43503.705625000002</v>
      </c>
      <c r="FT152" t="s">
        <v>93</v>
      </c>
      <c r="FU152" t="s">
        <v>439</v>
      </c>
      <c r="FV152" t="s">
        <v>440</v>
      </c>
      <c r="FW152" t="s">
        <v>441</v>
      </c>
      <c r="FX152" t="s">
        <v>507</v>
      </c>
      <c r="FY152" t="s">
        <v>443</v>
      </c>
      <c r="FZ152" t="s">
        <v>508</v>
      </c>
      <c r="GA152" t="s">
        <v>509</v>
      </c>
      <c r="GB152" t="s">
        <v>446</v>
      </c>
      <c r="GC152" t="s">
        <v>447</v>
      </c>
      <c r="GD152" t="s">
        <v>448</v>
      </c>
      <c r="GJ152" t="s">
        <v>645</v>
      </c>
      <c r="GK152" t="s">
        <v>646</v>
      </c>
      <c r="GL152" t="s">
        <v>647</v>
      </c>
      <c r="GM152" t="s">
        <v>648</v>
      </c>
      <c r="GN152" t="s">
        <v>649</v>
      </c>
      <c r="GO152" t="s">
        <v>650</v>
      </c>
      <c r="GP152" t="s">
        <v>371</v>
      </c>
      <c r="GQ152" t="s">
        <v>430</v>
      </c>
    </row>
    <row r="153" spans="52:207" x14ac:dyDescent="0.25">
      <c r="AZ153">
        <v>326</v>
      </c>
      <c r="BA153">
        <v>669</v>
      </c>
      <c r="BB153">
        <v>3</v>
      </c>
      <c r="BC153" t="s">
        <v>107</v>
      </c>
      <c r="BD153" t="s">
        <v>99</v>
      </c>
      <c r="BG153" t="s">
        <v>77</v>
      </c>
      <c r="BH153">
        <v>19.899999999999999</v>
      </c>
      <c r="BI153">
        <v>83.94</v>
      </c>
      <c r="BM153" t="s">
        <v>78</v>
      </c>
      <c r="BN153" t="s">
        <v>38</v>
      </c>
      <c r="BO153">
        <v>43311.640277777777</v>
      </c>
      <c r="BP153">
        <v>43353.702777777777</v>
      </c>
      <c r="BQ153">
        <v>43353.739583333336</v>
      </c>
      <c r="BS153">
        <v>43353.739583333336</v>
      </c>
      <c r="BT153" t="s">
        <v>86</v>
      </c>
      <c r="BU153" t="s">
        <v>102</v>
      </c>
      <c r="BV153" t="s">
        <v>103</v>
      </c>
      <c r="BW153" t="s">
        <v>104</v>
      </c>
      <c r="BX153" t="s">
        <v>105</v>
      </c>
      <c r="BY153" t="s">
        <v>106</v>
      </c>
      <c r="BZ153">
        <v>979</v>
      </c>
      <c r="CA153">
        <v>0</v>
      </c>
      <c r="CB153">
        <v>1</v>
      </c>
      <c r="CC153" t="s">
        <v>101</v>
      </c>
      <c r="CD153" t="s">
        <v>130</v>
      </c>
      <c r="CG153" t="s">
        <v>131</v>
      </c>
      <c r="CH153">
        <v>49.04</v>
      </c>
      <c r="CI153">
        <v>74.680000000000007</v>
      </c>
      <c r="CM153" t="s">
        <v>132</v>
      </c>
      <c r="CN153" t="s">
        <v>133</v>
      </c>
      <c r="CO153">
        <v>43299.66609953704</v>
      </c>
      <c r="CS153">
        <v>43444.668009259258</v>
      </c>
      <c r="CT153" t="s">
        <v>86</v>
      </c>
      <c r="CU153" t="s">
        <v>651</v>
      </c>
      <c r="CV153" t="s">
        <v>652</v>
      </c>
      <c r="CW153" t="s">
        <v>653</v>
      </c>
      <c r="CX153" t="s">
        <v>654</v>
      </c>
      <c r="CY153" t="s">
        <v>655</v>
      </c>
      <c r="DZ153">
        <v>4798</v>
      </c>
      <c r="EA153" t="s">
        <v>1886</v>
      </c>
      <c r="EB153">
        <v>3</v>
      </c>
      <c r="EC153" t="s">
        <v>92</v>
      </c>
      <c r="ED153" t="s">
        <v>998</v>
      </c>
      <c r="EG153" t="s">
        <v>872</v>
      </c>
      <c r="EH153">
        <v>28.59</v>
      </c>
      <c r="EI153">
        <v>33.69</v>
      </c>
      <c r="EM153" t="s">
        <v>873</v>
      </c>
      <c r="EN153" t="s">
        <v>874</v>
      </c>
      <c r="EO153">
        <v>43291.501388888886</v>
      </c>
      <c r="ES153">
        <v>43410.693055555559</v>
      </c>
      <c r="ET153" t="s">
        <v>93</v>
      </c>
      <c r="EU153" t="s">
        <v>1887</v>
      </c>
      <c r="EV153" t="s">
        <v>876</v>
      </c>
      <c r="EW153" t="s">
        <v>877</v>
      </c>
      <c r="EX153" t="s">
        <v>878</v>
      </c>
      <c r="EY153" t="s">
        <v>879</v>
      </c>
      <c r="EZ153">
        <v>979</v>
      </c>
      <c r="FA153">
        <v>0</v>
      </c>
      <c r="FB153">
        <v>1</v>
      </c>
      <c r="FC153" t="s">
        <v>101</v>
      </c>
      <c r="FD153" t="s">
        <v>130</v>
      </c>
      <c r="FG153" t="s">
        <v>131</v>
      </c>
      <c r="FH153">
        <v>49.04</v>
      </c>
      <c r="FI153">
        <v>74.680000000000007</v>
      </c>
      <c r="FM153" t="s">
        <v>132</v>
      </c>
      <c r="FN153" t="s">
        <v>133</v>
      </c>
      <c r="FO153">
        <v>43299.66609953704</v>
      </c>
      <c r="FS153">
        <v>43444.668009259258</v>
      </c>
      <c r="FT153" t="s">
        <v>86</v>
      </c>
      <c r="FU153" t="s">
        <v>651</v>
      </c>
      <c r="FV153" t="s">
        <v>652</v>
      </c>
      <c r="FW153" t="s">
        <v>653</v>
      </c>
      <c r="FX153" t="s">
        <v>654</v>
      </c>
      <c r="FY153" t="s">
        <v>655</v>
      </c>
      <c r="FZ153" t="s">
        <v>656</v>
      </c>
      <c r="GA153" t="s">
        <v>657</v>
      </c>
      <c r="GB153" t="s">
        <v>658</v>
      </c>
      <c r="GC153" t="s">
        <v>659</v>
      </c>
      <c r="GD153" t="s">
        <v>660</v>
      </c>
      <c r="GE153" t="s">
        <v>661</v>
      </c>
      <c r="GF153" t="s">
        <v>662</v>
      </c>
      <c r="GG153" t="s">
        <v>663</v>
      </c>
      <c r="GH153" t="s">
        <v>664</v>
      </c>
      <c r="GI153" t="s">
        <v>665</v>
      </c>
      <c r="GJ153" t="s">
        <v>666</v>
      </c>
      <c r="GK153" t="s">
        <v>667</v>
      </c>
      <c r="GL153" t="s">
        <v>160</v>
      </c>
      <c r="GM153" t="s">
        <v>668</v>
      </c>
      <c r="GN153" t="s">
        <v>148</v>
      </c>
      <c r="GO153" t="s">
        <v>149</v>
      </c>
      <c r="GP153" t="s">
        <v>150</v>
      </c>
      <c r="GQ153" t="s">
        <v>151</v>
      </c>
      <c r="GR153" t="s">
        <v>152</v>
      </c>
    </row>
    <row r="154" spans="52:207" x14ac:dyDescent="0.25">
      <c r="AZ154">
        <v>335</v>
      </c>
      <c r="BA154">
        <v>652</v>
      </c>
      <c r="BB154">
        <v>2</v>
      </c>
      <c r="BC154" t="s">
        <v>107</v>
      </c>
      <c r="BD154" t="s">
        <v>99</v>
      </c>
      <c r="BG154" t="s">
        <v>77</v>
      </c>
      <c r="BH154">
        <v>36.08</v>
      </c>
      <c r="BI154">
        <v>79.03</v>
      </c>
      <c r="BM154" t="s">
        <v>78</v>
      </c>
      <c r="BN154" t="s">
        <v>38</v>
      </c>
      <c r="BO154">
        <v>43311.640277777777</v>
      </c>
      <c r="BP154">
        <v>43413.65347222222</v>
      </c>
      <c r="BQ154">
        <v>43368.594444444447</v>
      </c>
      <c r="BS154">
        <v>43368.594444444447</v>
      </c>
      <c r="BT154" t="s">
        <v>86</v>
      </c>
      <c r="BU154" t="s">
        <v>102</v>
      </c>
      <c r="BV154" t="s">
        <v>103</v>
      </c>
      <c r="BW154" t="s">
        <v>104</v>
      </c>
      <c r="BX154" t="s">
        <v>105</v>
      </c>
      <c r="BY154" t="s">
        <v>106</v>
      </c>
      <c r="BZ154">
        <v>944</v>
      </c>
      <c r="CA154">
        <v>0</v>
      </c>
      <c r="CB154">
        <v>1</v>
      </c>
      <c r="CC154" t="s">
        <v>101</v>
      </c>
      <c r="CD154" t="s">
        <v>130</v>
      </c>
      <c r="CG154" t="s">
        <v>131</v>
      </c>
      <c r="CH154">
        <v>63.23</v>
      </c>
      <c r="CI154">
        <v>59.11</v>
      </c>
      <c r="CM154" t="s">
        <v>132</v>
      </c>
      <c r="CN154" t="s">
        <v>133</v>
      </c>
      <c r="CO154">
        <v>43299.665902777779</v>
      </c>
      <c r="CS154">
        <v>43444.667997685188</v>
      </c>
      <c r="CT154" t="s">
        <v>86</v>
      </c>
      <c r="CU154" t="s">
        <v>651</v>
      </c>
      <c r="CV154" t="s">
        <v>652</v>
      </c>
      <c r="CW154" t="s">
        <v>653</v>
      </c>
      <c r="CX154" t="s">
        <v>654</v>
      </c>
      <c r="CY154" t="s">
        <v>655</v>
      </c>
      <c r="DZ154">
        <v>4843</v>
      </c>
      <c r="EA154" t="s">
        <v>1893</v>
      </c>
      <c r="EB154">
        <v>3</v>
      </c>
      <c r="EC154" t="s">
        <v>92</v>
      </c>
      <c r="ED154" t="s">
        <v>998</v>
      </c>
      <c r="EG154" t="s">
        <v>936</v>
      </c>
      <c r="EH154">
        <v>56.88</v>
      </c>
      <c r="EI154">
        <v>34.049999999999997</v>
      </c>
      <c r="EM154" t="s">
        <v>873</v>
      </c>
      <c r="EN154" t="s">
        <v>937</v>
      </c>
      <c r="EO154">
        <v>43291.618750000001</v>
      </c>
      <c r="ES154">
        <v>43410.711111111108</v>
      </c>
      <c r="ET154" t="s">
        <v>93</v>
      </c>
      <c r="EU154" t="s">
        <v>875</v>
      </c>
      <c r="EV154" t="s">
        <v>876</v>
      </c>
      <c r="EW154" t="s">
        <v>877</v>
      </c>
      <c r="EX154" t="s">
        <v>878</v>
      </c>
      <c r="EY154" t="s">
        <v>879</v>
      </c>
      <c r="EZ154">
        <v>944</v>
      </c>
      <c r="FA154">
        <v>0</v>
      </c>
      <c r="FB154">
        <v>1</v>
      </c>
      <c r="FC154" t="s">
        <v>101</v>
      </c>
      <c r="FD154" t="s">
        <v>130</v>
      </c>
      <c r="FG154" t="s">
        <v>131</v>
      </c>
      <c r="FH154">
        <v>63.23</v>
      </c>
      <c r="FI154">
        <v>59.11</v>
      </c>
      <c r="FM154" t="s">
        <v>132</v>
      </c>
      <c r="FN154" t="s">
        <v>133</v>
      </c>
      <c r="FO154">
        <v>43299.665902777779</v>
      </c>
      <c r="FS154">
        <v>43444.667997685188</v>
      </c>
      <c r="FT154" t="s">
        <v>86</v>
      </c>
      <c r="FU154" t="s">
        <v>651</v>
      </c>
      <c r="FV154" t="s">
        <v>652</v>
      </c>
      <c r="FW154" t="s">
        <v>653</v>
      </c>
      <c r="FX154" t="s">
        <v>654</v>
      </c>
      <c r="FY154" t="s">
        <v>655</v>
      </c>
      <c r="FZ154" t="s">
        <v>656</v>
      </c>
      <c r="GA154" t="s">
        <v>657</v>
      </c>
      <c r="GB154" t="s">
        <v>658</v>
      </c>
      <c r="GC154" t="s">
        <v>659</v>
      </c>
      <c r="GD154" t="s">
        <v>660</v>
      </c>
      <c r="GE154" t="s">
        <v>661</v>
      </c>
      <c r="GF154" t="s">
        <v>662</v>
      </c>
      <c r="GG154" t="s">
        <v>663</v>
      </c>
      <c r="GH154" t="s">
        <v>664</v>
      </c>
      <c r="GI154" t="s">
        <v>665</v>
      </c>
      <c r="GJ154" t="s">
        <v>669</v>
      </c>
      <c r="GK154" t="s">
        <v>667</v>
      </c>
      <c r="GL154" t="s">
        <v>160</v>
      </c>
      <c r="GM154" t="s">
        <v>670</v>
      </c>
      <c r="GN154" t="s">
        <v>148</v>
      </c>
      <c r="GO154" t="s">
        <v>164</v>
      </c>
      <c r="GP154" t="s">
        <v>150</v>
      </c>
      <c r="GQ154" t="s">
        <v>151</v>
      </c>
      <c r="GR154" t="s">
        <v>152</v>
      </c>
    </row>
    <row r="155" spans="52:207" x14ac:dyDescent="0.25">
      <c r="AZ155">
        <v>372</v>
      </c>
      <c r="BA155">
        <v>45</v>
      </c>
      <c r="BB155">
        <v>3</v>
      </c>
      <c r="BC155" t="s">
        <v>107</v>
      </c>
      <c r="BD155" t="s">
        <v>99</v>
      </c>
      <c r="BG155" t="s">
        <v>77</v>
      </c>
      <c r="BH155">
        <v>75.650000000000006</v>
      </c>
      <c r="BI155">
        <v>67.64</v>
      </c>
      <c r="BM155" t="s">
        <v>78</v>
      </c>
      <c r="BN155" t="s">
        <v>38</v>
      </c>
      <c r="BO155">
        <v>43311.640277777777</v>
      </c>
      <c r="BP155">
        <v>43371.594444444447</v>
      </c>
      <c r="BQ155">
        <v>43141.447222222225</v>
      </c>
      <c r="BS155">
        <v>43141.447222222225</v>
      </c>
      <c r="BT155" t="s">
        <v>86</v>
      </c>
      <c r="BU155" t="s">
        <v>102</v>
      </c>
      <c r="BV155" t="s">
        <v>103</v>
      </c>
      <c r="BW155" t="s">
        <v>104</v>
      </c>
      <c r="BX155" t="s">
        <v>105</v>
      </c>
      <c r="BY155" t="s">
        <v>106</v>
      </c>
      <c r="BZ155">
        <v>966</v>
      </c>
      <c r="CA155">
        <v>0</v>
      </c>
      <c r="CB155">
        <v>1</v>
      </c>
      <c r="CC155" t="s">
        <v>101</v>
      </c>
      <c r="CD155" t="s">
        <v>130</v>
      </c>
      <c r="CG155" t="s">
        <v>131</v>
      </c>
      <c r="CH155">
        <v>82.74</v>
      </c>
      <c r="CI155">
        <v>33.79</v>
      </c>
      <c r="CM155" t="s">
        <v>132</v>
      </c>
      <c r="CN155" t="s">
        <v>133</v>
      </c>
      <c r="CO155">
        <v>43299.666018518517</v>
      </c>
      <c r="CS155">
        <v>43444.668009259258</v>
      </c>
      <c r="CT155" t="s">
        <v>86</v>
      </c>
      <c r="CU155" t="s">
        <v>651</v>
      </c>
      <c r="CV155" t="s">
        <v>652</v>
      </c>
      <c r="CW155" t="s">
        <v>653</v>
      </c>
      <c r="CX155" t="s">
        <v>654</v>
      </c>
      <c r="CY155" t="s">
        <v>655</v>
      </c>
      <c r="DZ155">
        <v>4974</v>
      </c>
      <c r="EA155" t="s">
        <v>1902</v>
      </c>
      <c r="EB155">
        <v>3</v>
      </c>
      <c r="EC155" t="s">
        <v>1903</v>
      </c>
      <c r="ED155" t="s">
        <v>1904</v>
      </c>
      <c r="EG155" t="s">
        <v>897</v>
      </c>
      <c r="EH155">
        <v>75.83</v>
      </c>
      <c r="EI155">
        <v>65.239999999999995</v>
      </c>
      <c r="EM155" t="s">
        <v>873</v>
      </c>
      <c r="EN155" t="s">
        <v>898</v>
      </c>
      <c r="EO155">
        <v>43315.366666666669</v>
      </c>
      <c r="ES155">
        <v>43381.697222222225</v>
      </c>
      <c r="ET155" t="s">
        <v>86</v>
      </c>
      <c r="EU155" t="s">
        <v>1905</v>
      </c>
      <c r="EV155" t="s">
        <v>1906</v>
      </c>
      <c r="EW155" t="s">
        <v>1907</v>
      </c>
      <c r="EX155" t="s">
        <v>1908</v>
      </c>
      <c r="EY155" t="s">
        <v>1909</v>
      </c>
      <c r="EZ155">
        <v>966</v>
      </c>
      <c r="FA155">
        <v>0</v>
      </c>
      <c r="FB155">
        <v>1</v>
      </c>
      <c r="FC155" t="s">
        <v>101</v>
      </c>
      <c r="FD155" t="s">
        <v>130</v>
      </c>
      <c r="FG155" t="s">
        <v>131</v>
      </c>
      <c r="FH155">
        <v>82.74</v>
      </c>
      <c r="FI155">
        <v>33.79</v>
      </c>
      <c r="FM155" t="s">
        <v>132</v>
      </c>
      <c r="FN155" t="s">
        <v>133</v>
      </c>
      <c r="FO155">
        <v>43299.666018518517</v>
      </c>
      <c r="FS155">
        <v>43444.668009259258</v>
      </c>
      <c r="FT155" t="s">
        <v>86</v>
      </c>
      <c r="FU155" t="s">
        <v>651</v>
      </c>
      <c r="FV155" t="s">
        <v>652</v>
      </c>
      <c r="FW155" t="s">
        <v>653</v>
      </c>
      <c r="FX155" t="s">
        <v>654</v>
      </c>
      <c r="FY155" t="s">
        <v>655</v>
      </c>
      <c r="FZ155" t="s">
        <v>656</v>
      </c>
      <c r="GA155" t="s">
        <v>657</v>
      </c>
      <c r="GB155" t="s">
        <v>658</v>
      </c>
      <c r="GC155" t="s">
        <v>659</v>
      </c>
      <c r="GD155" t="s">
        <v>660</v>
      </c>
      <c r="GE155" t="s">
        <v>661</v>
      </c>
      <c r="GF155" t="s">
        <v>662</v>
      </c>
      <c r="GG155" t="s">
        <v>663</v>
      </c>
      <c r="GH155" t="s">
        <v>664</v>
      </c>
      <c r="GI155" t="s">
        <v>665</v>
      </c>
      <c r="GJ155" t="s">
        <v>671</v>
      </c>
      <c r="GK155" t="s">
        <v>667</v>
      </c>
      <c r="GL155" t="s">
        <v>160</v>
      </c>
      <c r="GM155" t="s">
        <v>670</v>
      </c>
      <c r="GN155" t="s">
        <v>148</v>
      </c>
      <c r="GO155" t="s">
        <v>164</v>
      </c>
      <c r="GP155" t="s">
        <v>150</v>
      </c>
      <c r="GQ155" t="s">
        <v>151</v>
      </c>
      <c r="GR155" t="s">
        <v>152</v>
      </c>
    </row>
    <row r="156" spans="52:207" x14ac:dyDescent="0.25">
      <c r="AZ156">
        <v>305</v>
      </c>
      <c r="BA156">
        <v>835</v>
      </c>
      <c r="BB156">
        <v>2</v>
      </c>
      <c r="BC156" t="s">
        <v>107</v>
      </c>
      <c r="BD156" t="s">
        <v>99</v>
      </c>
      <c r="BG156" t="s">
        <v>77</v>
      </c>
      <c r="BH156">
        <v>45.64</v>
      </c>
      <c r="BI156">
        <v>80.45</v>
      </c>
      <c r="BM156" t="s">
        <v>78</v>
      </c>
      <c r="BN156" t="s">
        <v>38</v>
      </c>
      <c r="BO156">
        <v>43311.63958333333</v>
      </c>
      <c r="BP156">
        <v>43382.732638888891</v>
      </c>
      <c r="BQ156">
        <v>43368.579861111109</v>
      </c>
      <c r="BS156">
        <v>43368.579861111109</v>
      </c>
      <c r="BT156" t="s">
        <v>86</v>
      </c>
      <c r="BU156" t="s">
        <v>102</v>
      </c>
      <c r="BV156" t="s">
        <v>103</v>
      </c>
      <c r="BW156" t="s">
        <v>104</v>
      </c>
      <c r="BX156" t="s">
        <v>105</v>
      </c>
      <c r="BY156" t="s">
        <v>106</v>
      </c>
      <c r="BZ156">
        <v>1011</v>
      </c>
      <c r="CA156">
        <v>0</v>
      </c>
      <c r="CB156">
        <v>1</v>
      </c>
      <c r="CC156" t="s">
        <v>101</v>
      </c>
      <c r="CD156" t="s">
        <v>130</v>
      </c>
      <c r="CG156" t="s">
        <v>188</v>
      </c>
      <c r="CH156">
        <v>88.85</v>
      </c>
      <c r="CI156">
        <v>13.77</v>
      </c>
      <c r="CM156" t="s">
        <v>132</v>
      </c>
      <c r="CN156" t="s">
        <v>189</v>
      </c>
      <c r="CO156">
        <v>43299.681203703702</v>
      </c>
      <c r="CS156">
        <v>43444.668009259258</v>
      </c>
      <c r="CT156" t="s">
        <v>86</v>
      </c>
      <c r="CU156" t="s">
        <v>651</v>
      </c>
      <c r="CV156" t="s">
        <v>652</v>
      </c>
      <c r="CW156" t="s">
        <v>653</v>
      </c>
      <c r="CX156" t="s">
        <v>654</v>
      </c>
      <c r="CY156" t="s">
        <v>655</v>
      </c>
      <c r="DZ156">
        <v>4971</v>
      </c>
      <c r="EA156" t="s">
        <v>1933</v>
      </c>
      <c r="EB156">
        <v>3</v>
      </c>
      <c r="EC156" t="s">
        <v>1903</v>
      </c>
      <c r="ED156" t="s">
        <v>1904</v>
      </c>
      <c r="EG156" t="s">
        <v>897</v>
      </c>
      <c r="EH156">
        <v>93.89</v>
      </c>
      <c r="EI156">
        <v>47.98</v>
      </c>
      <c r="EM156" t="s">
        <v>873</v>
      </c>
      <c r="EN156" t="s">
        <v>898</v>
      </c>
      <c r="EO156">
        <v>43315.366666666669</v>
      </c>
      <c r="ES156">
        <v>43381.697222222225</v>
      </c>
      <c r="ET156" t="s">
        <v>86</v>
      </c>
      <c r="EU156" t="s">
        <v>1905</v>
      </c>
      <c r="EV156" t="s">
        <v>1906</v>
      </c>
      <c r="EW156" t="s">
        <v>1907</v>
      </c>
      <c r="EX156" t="s">
        <v>1934</v>
      </c>
      <c r="EY156" t="s">
        <v>1909</v>
      </c>
      <c r="EZ156">
        <v>1011</v>
      </c>
      <c r="FA156">
        <v>0</v>
      </c>
      <c r="FB156">
        <v>1</v>
      </c>
      <c r="FC156" t="s">
        <v>101</v>
      </c>
      <c r="FD156" t="s">
        <v>130</v>
      </c>
      <c r="FG156" t="s">
        <v>188</v>
      </c>
      <c r="FH156">
        <v>88.85</v>
      </c>
      <c r="FI156">
        <v>13.77</v>
      </c>
      <c r="FM156" t="s">
        <v>132</v>
      </c>
      <c r="FN156" t="s">
        <v>189</v>
      </c>
      <c r="FO156">
        <v>43299.681203703702</v>
      </c>
      <c r="FS156">
        <v>43444.668009259258</v>
      </c>
      <c r="FT156" t="s">
        <v>86</v>
      </c>
      <c r="FU156" t="s">
        <v>651</v>
      </c>
      <c r="FV156" t="s">
        <v>652</v>
      </c>
      <c r="FW156" t="s">
        <v>653</v>
      </c>
      <c r="FX156" t="s">
        <v>654</v>
      </c>
      <c r="FY156" t="s">
        <v>655</v>
      </c>
      <c r="FZ156" t="s">
        <v>656</v>
      </c>
      <c r="GA156" t="s">
        <v>657</v>
      </c>
      <c r="GB156" t="s">
        <v>658</v>
      </c>
      <c r="GC156" t="s">
        <v>659</v>
      </c>
      <c r="GD156" t="s">
        <v>660</v>
      </c>
      <c r="GE156" t="s">
        <v>661</v>
      </c>
      <c r="GF156" t="s">
        <v>662</v>
      </c>
      <c r="GG156" t="s">
        <v>663</v>
      </c>
      <c r="GH156" t="s">
        <v>664</v>
      </c>
      <c r="GI156" t="s">
        <v>665</v>
      </c>
      <c r="GJ156" t="s">
        <v>672</v>
      </c>
      <c r="GK156" t="s">
        <v>667</v>
      </c>
      <c r="GL156" t="s">
        <v>160</v>
      </c>
      <c r="GM156" t="s">
        <v>670</v>
      </c>
      <c r="GN156" t="s">
        <v>148</v>
      </c>
      <c r="GO156" t="s">
        <v>164</v>
      </c>
      <c r="GP156" t="s">
        <v>196</v>
      </c>
      <c r="GQ156" t="s">
        <v>150</v>
      </c>
      <c r="GR156" t="s">
        <v>151</v>
      </c>
      <c r="GS156" t="s">
        <v>152</v>
      </c>
    </row>
    <row r="157" spans="52:207" x14ac:dyDescent="0.25">
      <c r="AZ157">
        <v>358</v>
      </c>
      <c r="BA157">
        <v>626</v>
      </c>
      <c r="BB157">
        <v>3</v>
      </c>
      <c r="BC157" t="s">
        <v>107</v>
      </c>
      <c r="BD157" t="s">
        <v>99</v>
      </c>
      <c r="BG157" t="s">
        <v>77</v>
      </c>
      <c r="BH157">
        <v>35.78</v>
      </c>
      <c r="BI157">
        <v>94.26</v>
      </c>
      <c r="BM157" t="s">
        <v>78</v>
      </c>
      <c r="BN157" t="s">
        <v>38</v>
      </c>
      <c r="BO157">
        <v>43311.640277777777</v>
      </c>
      <c r="BP157">
        <v>43363.663194444445</v>
      </c>
      <c r="BQ157">
        <v>43200.595833333333</v>
      </c>
      <c r="BS157">
        <v>43200.595833333333</v>
      </c>
      <c r="BT157" t="s">
        <v>86</v>
      </c>
      <c r="BU157" t="s">
        <v>102</v>
      </c>
      <c r="BV157" t="s">
        <v>103</v>
      </c>
      <c r="BW157" t="s">
        <v>104</v>
      </c>
      <c r="BX157" t="s">
        <v>105</v>
      </c>
      <c r="BY157" t="s">
        <v>106</v>
      </c>
      <c r="BZ157">
        <v>1001</v>
      </c>
      <c r="CA157">
        <v>0</v>
      </c>
      <c r="CB157">
        <v>1</v>
      </c>
      <c r="CC157" t="s">
        <v>101</v>
      </c>
      <c r="CD157" t="s">
        <v>130</v>
      </c>
      <c r="CG157" t="s">
        <v>188</v>
      </c>
      <c r="CH157">
        <v>32.200000000000003</v>
      </c>
      <c r="CI157">
        <v>42.03</v>
      </c>
      <c r="CM157" t="s">
        <v>132</v>
      </c>
      <c r="CN157" t="s">
        <v>189</v>
      </c>
      <c r="CO157">
        <v>43299.681111111109</v>
      </c>
      <c r="CS157">
        <v>43444.668009259258</v>
      </c>
      <c r="CT157" t="s">
        <v>86</v>
      </c>
      <c r="CU157" t="s">
        <v>651</v>
      </c>
      <c r="CV157" t="s">
        <v>652</v>
      </c>
      <c r="CW157" t="s">
        <v>653</v>
      </c>
      <c r="CX157" t="s">
        <v>654</v>
      </c>
      <c r="CY157" t="s">
        <v>655</v>
      </c>
      <c r="DZ157">
        <v>4973</v>
      </c>
      <c r="EA157" t="s">
        <v>1952</v>
      </c>
      <c r="EB157">
        <v>3</v>
      </c>
      <c r="EC157" t="s">
        <v>1903</v>
      </c>
      <c r="ED157" t="s">
        <v>1904</v>
      </c>
      <c r="EG157" t="s">
        <v>897</v>
      </c>
      <c r="EH157">
        <v>55.33</v>
      </c>
      <c r="EI157">
        <v>58.15</v>
      </c>
      <c r="EM157" t="s">
        <v>873</v>
      </c>
      <c r="EN157" t="s">
        <v>898</v>
      </c>
      <c r="EO157">
        <v>43315.366666666669</v>
      </c>
      <c r="ES157">
        <v>43381.697222222225</v>
      </c>
      <c r="ET157" t="s">
        <v>86</v>
      </c>
      <c r="EU157" t="s">
        <v>1905</v>
      </c>
      <c r="EV157" t="s">
        <v>1906</v>
      </c>
      <c r="EW157" t="s">
        <v>1907</v>
      </c>
      <c r="EX157" t="s">
        <v>1934</v>
      </c>
      <c r="EY157" t="s">
        <v>1909</v>
      </c>
      <c r="EZ157">
        <v>1001</v>
      </c>
      <c r="FA157">
        <v>0</v>
      </c>
      <c r="FB157">
        <v>1</v>
      </c>
      <c r="FC157" t="s">
        <v>101</v>
      </c>
      <c r="FD157" t="s">
        <v>130</v>
      </c>
      <c r="FG157" t="s">
        <v>188</v>
      </c>
      <c r="FH157">
        <v>32.200000000000003</v>
      </c>
      <c r="FI157">
        <v>42.03</v>
      </c>
      <c r="FM157" t="s">
        <v>132</v>
      </c>
      <c r="FN157" t="s">
        <v>189</v>
      </c>
      <c r="FO157">
        <v>43299.681111111109</v>
      </c>
      <c r="FS157">
        <v>43444.668009259258</v>
      </c>
      <c r="FT157" t="s">
        <v>86</v>
      </c>
      <c r="FU157" t="s">
        <v>651</v>
      </c>
      <c r="FV157" t="s">
        <v>652</v>
      </c>
      <c r="FW157" t="s">
        <v>653</v>
      </c>
      <c r="FX157" t="s">
        <v>654</v>
      </c>
      <c r="FY157" t="s">
        <v>655</v>
      </c>
      <c r="FZ157" t="s">
        <v>656</v>
      </c>
      <c r="GA157" t="s">
        <v>657</v>
      </c>
      <c r="GB157" t="s">
        <v>658</v>
      </c>
      <c r="GC157" t="s">
        <v>659</v>
      </c>
      <c r="GD157" t="s">
        <v>660</v>
      </c>
      <c r="GE157" t="s">
        <v>661</v>
      </c>
      <c r="GF157" t="s">
        <v>662</v>
      </c>
      <c r="GG157" t="s">
        <v>663</v>
      </c>
      <c r="GH157" t="s">
        <v>664</v>
      </c>
      <c r="GI157" t="s">
        <v>665</v>
      </c>
      <c r="GJ157" t="s">
        <v>673</v>
      </c>
      <c r="GK157" t="s">
        <v>670</v>
      </c>
      <c r="GL157" t="s">
        <v>667</v>
      </c>
      <c r="GM157" t="s">
        <v>160</v>
      </c>
      <c r="GN157" t="s">
        <v>148</v>
      </c>
      <c r="GO157" t="s">
        <v>164</v>
      </c>
      <c r="GP157" t="s">
        <v>196</v>
      </c>
      <c r="GQ157" t="s">
        <v>150</v>
      </c>
      <c r="GR157" t="s">
        <v>151</v>
      </c>
      <c r="GS157" t="s">
        <v>152</v>
      </c>
    </row>
    <row r="158" spans="52:207" x14ac:dyDescent="0.25">
      <c r="AZ158">
        <v>329</v>
      </c>
      <c r="BA158">
        <v>665</v>
      </c>
      <c r="BB158">
        <v>3</v>
      </c>
      <c r="BC158" t="s">
        <v>107</v>
      </c>
      <c r="BD158" t="s">
        <v>99</v>
      </c>
      <c r="BG158" t="s">
        <v>77</v>
      </c>
      <c r="BH158">
        <v>17.920000000000002</v>
      </c>
      <c r="BI158">
        <v>87.15</v>
      </c>
      <c r="BM158" t="s">
        <v>78</v>
      </c>
      <c r="BN158" t="s">
        <v>38</v>
      </c>
      <c r="BO158">
        <v>43311.640277777777</v>
      </c>
      <c r="BP158">
        <v>43353.703472222223</v>
      </c>
      <c r="BQ158">
        <v>43353.740277777775</v>
      </c>
      <c r="BS158">
        <v>43353.740277777775</v>
      </c>
      <c r="BT158" t="s">
        <v>86</v>
      </c>
      <c r="BU158" t="s">
        <v>102</v>
      </c>
      <c r="BV158" t="s">
        <v>103</v>
      </c>
      <c r="BW158" t="s">
        <v>104</v>
      </c>
      <c r="BX158" t="s">
        <v>105</v>
      </c>
      <c r="BY158" t="s">
        <v>106</v>
      </c>
      <c r="BZ158">
        <v>955</v>
      </c>
      <c r="CA158">
        <v>0</v>
      </c>
      <c r="CB158">
        <v>1</v>
      </c>
      <c r="CC158" t="s">
        <v>101</v>
      </c>
      <c r="CD158" t="s">
        <v>130</v>
      </c>
      <c r="CG158" t="s">
        <v>131</v>
      </c>
      <c r="CH158">
        <v>23.42</v>
      </c>
      <c r="CI158">
        <v>58.81</v>
      </c>
      <c r="CM158" t="s">
        <v>132</v>
      </c>
      <c r="CN158" t="s">
        <v>133</v>
      </c>
      <c r="CO158">
        <v>43299.665960648148</v>
      </c>
      <c r="CS158">
        <v>43444.668009259258</v>
      </c>
      <c r="CT158" t="s">
        <v>86</v>
      </c>
      <c r="CU158" t="s">
        <v>651</v>
      </c>
      <c r="CV158" t="s">
        <v>652</v>
      </c>
      <c r="CW158" t="s">
        <v>653</v>
      </c>
      <c r="CX158" t="s">
        <v>654</v>
      </c>
      <c r="CY158" t="s">
        <v>655</v>
      </c>
      <c r="DZ158">
        <v>4972</v>
      </c>
      <c r="EA158" t="s">
        <v>1969</v>
      </c>
      <c r="EB158">
        <v>3</v>
      </c>
      <c r="EC158" t="s">
        <v>1903</v>
      </c>
      <c r="ED158" t="s">
        <v>998</v>
      </c>
      <c r="EG158" t="s">
        <v>897</v>
      </c>
      <c r="EH158">
        <v>54.36</v>
      </c>
      <c r="EI158">
        <v>56.55</v>
      </c>
      <c r="EM158" t="s">
        <v>873</v>
      </c>
      <c r="EN158" t="s">
        <v>898</v>
      </c>
      <c r="EO158">
        <v>43315.366666666669</v>
      </c>
      <c r="ES158">
        <v>43437.369444444441</v>
      </c>
      <c r="ET158" t="s">
        <v>86</v>
      </c>
      <c r="EU158" t="s">
        <v>1905</v>
      </c>
      <c r="EV158" t="s">
        <v>1970</v>
      </c>
      <c r="EW158" t="s">
        <v>1971</v>
      </c>
      <c r="EX158" t="s">
        <v>1908</v>
      </c>
      <c r="EY158" t="s">
        <v>1909</v>
      </c>
      <c r="EZ158">
        <v>955</v>
      </c>
      <c r="FA158">
        <v>0</v>
      </c>
      <c r="FB158">
        <v>1</v>
      </c>
      <c r="FC158" t="s">
        <v>101</v>
      </c>
      <c r="FD158" t="s">
        <v>130</v>
      </c>
      <c r="FG158" t="s">
        <v>131</v>
      </c>
      <c r="FH158">
        <v>23.42</v>
      </c>
      <c r="FI158">
        <v>58.81</v>
      </c>
      <c r="FM158" t="s">
        <v>132</v>
      </c>
      <c r="FN158" t="s">
        <v>133</v>
      </c>
      <c r="FO158">
        <v>43299.665960648148</v>
      </c>
      <c r="FS158">
        <v>43444.668009259258</v>
      </c>
      <c r="FT158" t="s">
        <v>86</v>
      </c>
      <c r="FU158" t="s">
        <v>651</v>
      </c>
      <c r="FV158" t="s">
        <v>652</v>
      </c>
      <c r="FW158" t="s">
        <v>653</v>
      </c>
      <c r="FX158" t="s">
        <v>654</v>
      </c>
      <c r="FY158" t="s">
        <v>655</v>
      </c>
      <c r="FZ158" t="s">
        <v>656</v>
      </c>
      <c r="GA158" t="s">
        <v>657</v>
      </c>
      <c r="GB158" t="s">
        <v>658</v>
      </c>
      <c r="GC158" t="s">
        <v>659</v>
      </c>
      <c r="GD158" t="s">
        <v>660</v>
      </c>
      <c r="GE158" t="s">
        <v>661</v>
      </c>
      <c r="GF158" t="s">
        <v>662</v>
      </c>
      <c r="GG158" t="s">
        <v>663</v>
      </c>
      <c r="GH158" t="s">
        <v>674</v>
      </c>
      <c r="GI158" t="s">
        <v>665</v>
      </c>
      <c r="GJ158" t="s">
        <v>675</v>
      </c>
      <c r="GK158" t="s">
        <v>667</v>
      </c>
      <c r="GL158" t="s">
        <v>160</v>
      </c>
      <c r="GM158" t="s">
        <v>159</v>
      </c>
      <c r="GN158" t="s">
        <v>248</v>
      </c>
      <c r="GO158" t="s">
        <v>298</v>
      </c>
      <c r="GP158" t="s">
        <v>676</v>
      </c>
      <c r="GQ158" t="s">
        <v>298</v>
      </c>
      <c r="GR158" t="s">
        <v>298</v>
      </c>
      <c r="GS158" t="s">
        <v>670</v>
      </c>
      <c r="GT158" t="s">
        <v>160</v>
      </c>
      <c r="GU158" t="s">
        <v>148</v>
      </c>
      <c r="GV158" t="s">
        <v>149</v>
      </c>
      <c r="GW158" t="s">
        <v>150</v>
      </c>
      <c r="GX158" t="s">
        <v>151</v>
      </c>
      <c r="GY158" t="s">
        <v>152</v>
      </c>
    </row>
    <row r="159" spans="52:207" x14ac:dyDescent="0.25">
      <c r="AZ159">
        <v>307</v>
      </c>
      <c r="BA159">
        <v>833</v>
      </c>
      <c r="BB159">
        <v>3</v>
      </c>
      <c r="BC159" t="s">
        <v>107</v>
      </c>
      <c r="BD159" t="s">
        <v>99</v>
      </c>
      <c r="BG159" t="s">
        <v>77</v>
      </c>
      <c r="BH159">
        <v>52.86</v>
      </c>
      <c r="BI159">
        <v>90.97</v>
      </c>
      <c r="BM159" t="s">
        <v>78</v>
      </c>
      <c r="BN159" t="s">
        <v>38</v>
      </c>
      <c r="BO159">
        <v>43311.63958333333</v>
      </c>
      <c r="BP159">
        <v>43397.818055555559</v>
      </c>
      <c r="BQ159">
        <v>43398.379166666666</v>
      </c>
      <c r="BS159">
        <v>43398.379166666666</v>
      </c>
      <c r="BT159" t="s">
        <v>86</v>
      </c>
      <c r="BU159" t="s">
        <v>102</v>
      </c>
      <c r="BV159" t="s">
        <v>103</v>
      </c>
      <c r="BW159" t="s">
        <v>104</v>
      </c>
      <c r="BX159" t="s">
        <v>105</v>
      </c>
      <c r="BY159" t="s">
        <v>106</v>
      </c>
      <c r="BZ159">
        <v>950</v>
      </c>
      <c r="CA159">
        <v>0</v>
      </c>
      <c r="CB159">
        <v>1</v>
      </c>
      <c r="CC159" t="s">
        <v>101</v>
      </c>
      <c r="CD159" t="s">
        <v>130</v>
      </c>
      <c r="CG159" t="s">
        <v>131</v>
      </c>
      <c r="CH159">
        <v>44.34</v>
      </c>
      <c r="CI159">
        <v>81.84</v>
      </c>
      <c r="CM159" t="s">
        <v>132</v>
      </c>
      <c r="CN159" t="s">
        <v>133</v>
      </c>
      <c r="CO159">
        <v>43299.665937500002</v>
      </c>
      <c r="CS159">
        <v>43444.668009259258</v>
      </c>
      <c r="CT159" t="s">
        <v>86</v>
      </c>
      <c r="CU159" t="s">
        <v>651</v>
      </c>
      <c r="CV159" t="s">
        <v>652</v>
      </c>
      <c r="CW159" t="s">
        <v>653</v>
      </c>
      <c r="CX159" t="s">
        <v>654</v>
      </c>
      <c r="CY159" t="s">
        <v>655</v>
      </c>
      <c r="DZ159">
        <v>5025</v>
      </c>
      <c r="EA159" t="s">
        <v>1983</v>
      </c>
      <c r="EB159">
        <v>1</v>
      </c>
      <c r="EC159" t="s">
        <v>107</v>
      </c>
      <c r="ED159" t="s">
        <v>99</v>
      </c>
      <c r="EG159" t="s">
        <v>897</v>
      </c>
      <c r="EH159">
        <v>69.05</v>
      </c>
      <c r="EI159">
        <v>68.989999999999995</v>
      </c>
      <c r="EM159" t="s">
        <v>873</v>
      </c>
      <c r="EN159" t="s">
        <v>898</v>
      </c>
      <c r="EO159">
        <v>43315.367361111108</v>
      </c>
      <c r="ES159">
        <v>43437.584722222222</v>
      </c>
      <c r="ET159" t="s">
        <v>86</v>
      </c>
      <c r="EU159" t="s">
        <v>1905</v>
      </c>
      <c r="EV159" t="s">
        <v>1906</v>
      </c>
      <c r="EW159" t="s">
        <v>1907</v>
      </c>
      <c r="EX159" t="s">
        <v>1934</v>
      </c>
      <c r="EY159" t="s">
        <v>1909</v>
      </c>
      <c r="EZ159">
        <v>950</v>
      </c>
      <c r="FA159">
        <v>0</v>
      </c>
      <c r="FB159">
        <v>1</v>
      </c>
      <c r="FC159" t="s">
        <v>101</v>
      </c>
      <c r="FD159" t="s">
        <v>130</v>
      </c>
      <c r="FG159" t="s">
        <v>131</v>
      </c>
      <c r="FH159">
        <v>44.34</v>
      </c>
      <c r="FI159">
        <v>81.84</v>
      </c>
      <c r="FM159" t="s">
        <v>132</v>
      </c>
      <c r="FN159" t="s">
        <v>133</v>
      </c>
      <c r="FO159">
        <v>43299.665937500002</v>
      </c>
      <c r="FS159">
        <v>43444.668009259258</v>
      </c>
      <c r="FT159" t="s">
        <v>86</v>
      </c>
      <c r="FU159" t="s">
        <v>651</v>
      </c>
      <c r="FV159" t="s">
        <v>652</v>
      </c>
      <c r="FW159" t="s">
        <v>653</v>
      </c>
      <c r="FX159" t="s">
        <v>654</v>
      </c>
      <c r="FY159" t="s">
        <v>655</v>
      </c>
      <c r="FZ159" t="s">
        <v>656</v>
      </c>
      <c r="GA159" t="s">
        <v>657</v>
      </c>
      <c r="GB159" t="s">
        <v>677</v>
      </c>
      <c r="GC159" t="s">
        <v>659</v>
      </c>
      <c r="GD159" t="s">
        <v>660</v>
      </c>
      <c r="GE159" t="s">
        <v>661</v>
      </c>
      <c r="GF159" t="s">
        <v>662</v>
      </c>
      <c r="GG159" t="s">
        <v>663</v>
      </c>
      <c r="GH159" t="s">
        <v>678</v>
      </c>
      <c r="GI159" t="s">
        <v>665</v>
      </c>
      <c r="GJ159" t="s">
        <v>679</v>
      </c>
      <c r="GK159" t="s">
        <v>667</v>
      </c>
      <c r="GL159" t="s">
        <v>680</v>
      </c>
      <c r="GM159" t="s">
        <v>681</v>
      </c>
      <c r="GN159" t="s">
        <v>160</v>
      </c>
      <c r="GO159" t="s">
        <v>682</v>
      </c>
      <c r="GP159" t="s">
        <v>148</v>
      </c>
      <c r="GQ159" t="s">
        <v>149</v>
      </c>
      <c r="GR159" t="s">
        <v>150</v>
      </c>
      <c r="GS159" t="s">
        <v>151</v>
      </c>
      <c r="GT159" t="s">
        <v>152</v>
      </c>
    </row>
    <row r="160" spans="52:207" x14ac:dyDescent="0.25">
      <c r="AZ160">
        <v>334</v>
      </c>
      <c r="BA160">
        <v>653</v>
      </c>
      <c r="BB160">
        <v>2</v>
      </c>
      <c r="BC160" t="s">
        <v>107</v>
      </c>
      <c r="BD160" t="s">
        <v>99</v>
      </c>
      <c r="BG160" t="s">
        <v>77</v>
      </c>
      <c r="BH160">
        <v>34.1</v>
      </c>
      <c r="BI160">
        <v>79.41</v>
      </c>
      <c r="BM160" t="s">
        <v>78</v>
      </c>
      <c r="BN160" t="s">
        <v>38</v>
      </c>
      <c r="BO160">
        <v>43311.640277777777</v>
      </c>
      <c r="BP160">
        <v>43413.65347222222</v>
      </c>
      <c r="BQ160">
        <v>43368.595138888886</v>
      </c>
      <c r="BS160">
        <v>43368.595138888886</v>
      </c>
      <c r="BT160" t="s">
        <v>86</v>
      </c>
      <c r="BU160" t="s">
        <v>102</v>
      </c>
      <c r="BV160" t="s">
        <v>103</v>
      </c>
      <c r="BW160" t="s">
        <v>104</v>
      </c>
      <c r="BX160" t="s">
        <v>105</v>
      </c>
      <c r="BY160" t="s">
        <v>106</v>
      </c>
      <c r="BZ160">
        <v>969</v>
      </c>
      <c r="CA160">
        <v>0</v>
      </c>
      <c r="CB160">
        <v>1</v>
      </c>
      <c r="CC160" t="s">
        <v>101</v>
      </c>
      <c r="CD160" t="s">
        <v>130</v>
      </c>
      <c r="CG160" t="s">
        <v>131</v>
      </c>
      <c r="CH160">
        <v>33.9</v>
      </c>
      <c r="CI160">
        <v>69.87</v>
      </c>
      <c r="CM160" t="s">
        <v>132</v>
      </c>
      <c r="CN160" t="s">
        <v>133</v>
      </c>
      <c r="CO160">
        <v>43299.666041666664</v>
      </c>
      <c r="CS160">
        <v>43444.668009259258</v>
      </c>
      <c r="CT160" t="s">
        <v>86</v>
      </c>
      <c r="CU160" t="s">
        <v>651</v>
      </c>
      <c r="CV160" t="s">
        <v>652</v>
      </c>
      <c r="CW160" t="s">
        <v>653</v>
      </c>
      <c r="CX160" t="s">
        <v>654</v>
      </c>
      <c r="CY160" t="s">
        <v>655</v>
      </c>
      <c r="DZ160">
        <v>4828</v>
      </c>
      <c r="EA160" t="s">
        <v>1996</v>
      </c>
      <c r="EB160">
        <v>3</v>
      </c>
      <c r="EC160" t="s">
        <v>107</v>
      </c>
      <c r="ED160" t="s">
        <v>99</v>
      </c>
      <c r="EG160" t="s">
        <v>936</v>
      </c>
      <c r="EH160">
        <v>31.33</v>
      </c>
      <c r="EI160">
        <v>85.12</v>
      </c>
      <c r="EM160" t="s">
        <v>873</v>
      </c>
      <c r="EN160" t="s">
        <v>937</v>
      </c>
      <c r="EO160">
        <v>43291.618750000001</v>
      </c>
      <c r="EP160">
        <v>43395.560416666667</v>
      </c>
      <c r="EQ160">
        <v>43396.448611111111</v>
      </c>
      <c r="ES160">
        <v>43396.448611111111</v>
      </c>
      <c r="ET160" t="s">
        <v>86</v>
      </c>
      <c r="EU160" t="s">
        <v>1997</v>
      </c>
      <c r="EV160" t="s">
        <v>1998</v>
      </c>
      <c r="EW160" t="s">
        <v>1999</v>
      </c>
      <c r="EX160" t="s">
        <v>2000</v>
      </c>
      <c r="EY160" t="s">
        <v>2001</v>
      </c>
      <c r="EZ160">
        <v>969</v>
      </c>
      <c r="FA160">
        <v>0</v>
      </c>
      <c r="FB160">
        <v>1</v>
      </c>
      <c r="FC160" t="s">
        <v>101</v>
      </c>
      <c r="FD160" t="s">
        <v>130</v>
      </c>
      <c r="FG160" t="s">
        <v>131</v>
      </c>
      <c r="FH160">
        <v>33.9</v>
      </c>
      <c r="FI160">
        <v>69.87</v>
      </c>
      <c r="FM160" t="s">
        <v>132</v>
      </c>
      <c r="FN160" t="s">
        <v>133</v>
      </c>
      <c r="FO160">
        <v>43299.666041666664</v>
      </c>
      <c r="FS160">
        <v>43444.668009259258</v>
      </c>
      <c r="FT160" t="s">
        <v>86</v>
      </c>
      <c r="FU160" t="s">
        <v>651</v>
      </c>
      <c r="FV160" t="s">
        <v>652</v>
      </c>
      <c r="FW160" t="s">
        <v>653</v>
      </c>
      <c r="FX160" t="s">
        <v>654</v>
      </c>
      <c r="FY160" t="s">
        <v>655</v>
      </c>
      <c r="FZ160" t="s">
        <v>656</v>
      </c>
      <c r="GA160" t="s">
        <v>657</v>
      </c>
      <c r="GB160" t="s">
        <v>658</v>
      </c>
      <c r="GC160" t="s">
        <v>659</v>
      </c>
      <c r="GD160" t="s">
        <v>660</v>
      </c>
      <c r="GE160" t="s">
        <v>661</v>
      </c>
      <c r="GF160" t="s">
        <v>662</v>
      </c>
      <c r="GG160" t="s">
        <v>663</v>
      </c>
      <c r="GH160" t="s">
        <v>664</v>
      </c>
      <c r="GI160" t="s">
        <v>665</v>
      </c>
      <c r="GJ160" t="s">
        <v>683</v>
      </c>
      <c r="GK160" t="s">
        <v>667</v>
      </c>
      <c r="GL160" t="s">
        <v>160</v>
      </c>
      <c r="GM160" t="s">
        <v>159</v>
      </c>
      <c r="GN160" t="s">
        <v>670</v>
      </c>
      <c r="GO160" t="s">
        <v>148</v>
      </c>
      <c r="GP160" t="s">
        <v>201</v>
      </c>
      <c r="GQ160" t="s">
        <v>149</v>
      </c>
      <c r="GR160" t="s">
        <v>150</v>
      </c>
      <c r="GS160" t="s">
        <v>151</v>
      </c>
      <c r="GT160" t="s">
        <v>152</v>
      </c>
    </row>
    <row r="161" spans="52:204" x14ac:dyDescent="0.25">
      <c r="AZ161">
        <v>375</v>
      </c>
      <c r="BA161">
        <v>42</v>
      </c>
      <c r="BB161">
        <v>3</v>
      </c>
      <c r="BC161" t="s">
        <v>107</v>
      </c>
      <c r="BD161" t="s">
        <v>99</v>
      </c>
      <c r="BG161" t="s">
        <v>77</v>
      </c>
      <c r="BH161">
        <v>78.77</v>
      </c>
      <c r="BI161">
        <v>53.41</v>
      </c>
      <c r="BM161" t="s">
        <v>78</v>
      </c>
      <c r="BN161" t="s">
        <v>38</v>
      </c>
      <c r="BO161">
        <v>43311.640277777777</v>
      </c>
      <c r="BP161">
        <v>43371.601388888892</v>
      </c>
      <c r="BQ161">
        <v>43141.444444444445</v>
      </c>
      <c r="BS161">
        <v>43141.444444444445</v>
      </c>
      <c r="BT161" t="s">
        <v>86</v>
      </c>
      <c r="BU161" t="s">
        <v>102</v>
      </c>
      <c r="BV161" t="s">
        <v>103</v>
      </c>
      <c r="BW161" t="s">
        <v>104</v>
      </c>
      <c r="BX161" t="s">
        <v>105</v>
      </c>
      <c r="BY161" t="s">
        <v>106</v>
      </c>
      <c r="BZ161">
        <v>960</v>
      </c>
      <c r="CA161">
        <v>0</v>
      </c>
      <c r="CB161">
        <v>1</v>
      </c>
      <c r="CC161" t="s">
        <v>101</v>
      </c>
      <c r="CD161" t="s">
        <v>130</v>
      </c>
      <c r="CG161" t="s">
        <v>131</v>
      </c>
      <c r="CH161">
        <v>51</v>
      </c>
      <c r="CI161">
        <v>70.900000000000006</v>
      </c>
      <c r="CM161" t="s">
        <v>132</v>
      </c>
      <c r="CN161" t="s">
        <v>133</v>
      </c>
      <c r="CO161">
        <v>43299.665983796294</v>
      </c>
      <c r="CS161">
        <v>43444.668009259258</v>
      </c>
      <c r="CT161" t="s">
        <v>86</v>
      </c>
      <c r="CU161" t="s">
        <v>651</v>
      </c>
      <c r="CV161" t="s">
        <v>652</v>
      </c>
      <c r="CW161" t="s">
        <v>653</v>
      </c>
      <c r="CX161" t="s">
        <v>654</v>
      </c>
      <c r="CY161" t="s">
        <v>655</v>
      </c>
      <c r="DZ161">
        <v>4854</v>
      </c>
      <c r="EA161" t="s">
        <v>2022</v>
      </c>
      <c r="EB161">
        <v>3</v>
      </c>
      <c r="EC161" t="s">
        <v>107</v>
      </c>
      <c r="ED161" t="s">
        <v>99</v>
      </c>
      <c r="EG161" t="s">
        <v>936</v>
      </c>
      <c r="EH161">
        <v>38.65</v>
      </c>
      <c r="EI161">
        <v>83.1</v>
      </c>
      <c r="EM161" t="s">
        <v>873</v>
      </c>
      <c r="EN161" t="s">
        <v>937</v>
      </c>
      <c r="EO161">
        <v>43291.618750000001</v>
      </c>
      <c r="EP161">
        <v>43395.414583333331</v>
      </c>
      <c r="EQ161">
        <v>43396.449305555558</v>
      </c>
      <c r="ES161">
        <v>43396.449305555558</v>
      </c>
      <c r="ET161" t="s">
        <v>86</v>
      </c>
      <c r="EU161" t="s">
        <v>1997</v>
      </c>
      <c r="EV161" t="s">
        <v>1998</v>
      </c>
      <c r="EW161" t="s">
        <v>1999</v>
      </c>
      <c r="EX161" t="s">
        <v>2000</v>
      </c>
      <c r="EY161" t="s">
        <v>2001</v>
      </c>
      <c r="EZ161">
        <v>960</v>
      </c>
      <c r="FA161">
        <v>0</v>
      </c>
      <c r="FB161">
        <v>1</v>
      </c>
      <c r="FC161" t="s">
        <v>101</v>
      </c>
      <c r="FD161" t="s">
        <v>130</v>
      </c>
      <c r="FG161" t="s">
        <v>131</v>
      </c>
      <c r="FH161">
        <v>51</v>
      </c>
      <c r="FI161">
        <v>70.900000000000006</v>
      </c>
      <c r="FM161" t="s">
        <v>132</v>
      </c>
      <c r="FN161" t="s">
        <v>133</v>
      </c>
      <c r="FO161">
        <v>43299.665983796294</v>
      </c>
      <c r="FS161">
        <v>43444.668009259258</v>
      </c>
      <c r="FT161" t="s">
        <v>86</v>
      </c>
      <c r="FU161" t="s">
        <v>651</v>
      </c>
      <c r="FV161" t="s">
        <v>652</v>
      </c>
      <c r="FW161" t="s">
        <v>653</v>
      </c>
      <c r="FX161" t="s">
        <v>654</v>
      </c>
      <c r="FY161" t="s">
        <v>655</v>
      </c>
      <c r="FZ161" t="s">
        <v>656</v>
      </c>
      <c r="GA161" t="s">
        <v>657</v>
      </c>
      <c r="GB161" t="s">
        <v>658</v>
      </c>
      <c r="GC161" t="s">
        <v>659</v>
      </c>
      <c r="GD161" t="s">
        <v>660</v>
      </c>
      <c r="GE161" t="s">
        <v>661</v>
      </c>
      <c r="GF161" t="s">
        <v>662</v>
      </c>
      <c r="GG161" t="s">
        <v>663</v>
      </c>
      <c r="GH161" t="s">
        <v>664</v>
      </c>
      <c r="GI161" t="s">
        <v>665</v>
      </c>
      <c r="GJ161" t="s">
        <v>684</v>
      </c>
      <c r="GK161" t="s">
        <v>667</v>
      </c>
      <c r="GL161" t="s">
        <v>160</v>
      </c>
      <c r="GM161" t="s">
        <v>670</v>
      </c>
      <c r="GN161" t="s">
        <v>148</v>
      </c>
      <c r="GO161" t="s">
        <v>149</v>
      </c>
      <c r="GP161" t="s">
        <v>150</v>
      </c>
      <c r="GQ161" t="s">
        <v>151</v>
      </c>
      <c r="GR161" t="s">
        <v>152</v>
      </c>
    </row>
    <row r="162" spans="52:204" x14ac:dyDescent="0.25">
      <c r="AZ162">
        <v>281</v>
      </c>
      <c r="BA162">
        <v>888</v>
      </c>
      <c r="BB162">
        <v>3</v>
      </c>
      <c r="BC162" t="s">
        <v>107</v>
      </c>
      <c r="BD162" t="s">
        <v>99</v>
      </c>
      <c r="BG162" t="s">
        <v>77</v>
      </c>
      <c r="BH162">
        <v>53.64</v>
      </c>
      <c r="BI162">
        <v>69.8</v>
      </c>
      <c r="BM162" t="s">
        <v>78</v>
      </c>
      <c r="BN162" t="s">
        <v>38</v>
      </c>
      <c r="BO162">
        <v>43311.63958333333</v>
      </c>
      <c r="BP162">
        <v>43372.535416666666</v>
      </c>
      <c r="BQ162">
        <v>43141.44027777778</v>
      </c>
      <c r="BS162">
        <v>43141.44027777778</v>
      </c>
      <c r="BT162" t="s">
        <v>86</v>
      </c>
      <c r="BU162" t="s">
        <v>102</v>
      </c>
      <c r="BV162" t="s">
        <v>103</v>
      </c>
      <c r="BW162" t="s">
        <v>104</v>
      </c>
      <c r="BX162" t="s">
        <v>105</v>
      </c>
      <c r="BY162" t="s">
        <v>106</v>
      </c>
      <c r="BZ162">
        <v>987</v>
      </c>
      <c r="CA162">
        <v>0</v>
      </c>
      <c r="CB162">
        <v>1</v>
      </c>
      <c r="CC162" t="s">
        <v>101</v>
      </c>
      <c r="CD162" t="s">
        <v>130</v>
      </c>
      <c r="CG162" t="s">
        <v>131</v>
      </c>
      <c r="CH162">
        <v>13.23</v>
      </c>
      <c r="CI162">
        <v>64.64</v>
      </c>
      <c r="CM162" t="s">
        <v>132</v>
      </c>
      <c r="CN162" t="s">
        <v>133</v>
      </c>
      <c r="CO162">
        <v>43299.666145833333</v>
      </c>
      <c r="CS162">
        <v>43444.668009259258</v>
      </c>
      <c r="CT162" t="s">
        <v>86</v>
      </c>
      <c r="CU162" t="s">
        <v>651</v>
      </c>
      <c r="CV162" t="s">
        <v>652</v>
      </c>
      <c r="CW162" t="s">
        <v>653</v>
      </c>
      <c r="CX162" t="s">
        <v>654</v>
      </c>
      <c r="CY162" t="s">
        <v>655</v>
      </c>
      <c r="DZ162">
        <v>4825</v>
      </c>
      <c r="EA162" t="s">
        <v>2032</v>
      </c>
      <c r="EB162">
        <v>3</v>
      </c>
      <c r="EC162" t="s">
        <v>107</v>
      </c>
      <c r="ED162" t="s">
        <v>99</v>
      </c>
      <c r="EG162" t="s">
        <v>936</v>
      </c>
      <c r="EH162">
        <v>38.86</v>
      </c>
      <c r="EI162">
        <v>70.180000000000007</v>
      </c>
      <c r="EM162" t="s">
        <v>873</v>
      </c>
      <c r="EN162" t="s">
        <v>937</v>
      </c>
      <c r="EO162">
        <v>43291.618750000001</v>
      </c>
      <c r="EP162">
        <v>43390.490277777775</v>
      </c>
      <c r="EQ162">
        <v>43392.365972222222</v>
      </c>
      <c r="ES162">
        <v>43392.365972222222</v>
      </c>
      <c r="ET162" t="s">
        <v>86</v>
      </c>
      <c r="EU162" t="s">
        <v>1997</v>
      </c>
      <c r="EV162" t="s">
        <v>1998</v>
      </c>
      <c r="EW162" t="s">
        <v>1999</v>
      </c>
      <c r="EX162" t="s">
        <v>2000</v>
      </c>
      <c r="EY162" t="s">
        <v>2001</v>
      </c>
      <c r="EZ162">
        <v>987</v>
      </c>
      <c r="FA162">
        <v>0</v>
      </c>
      <c r="FB162">
        <v>1</v>
      </c>
      <c r="FC162" t="s">
        <v>101</v>
      </c>
      <c r="FD162" t="s">
        <v>130</v>
      </c>
      <c r="FG162" t="s">
        <v>131</v>
      </c>
      <c r="FH162">
        <v>13.23</v>
      </c>
      <c r="FI162">
        <v>64.64</v>
      </c>
      <c r="FM162" t="s">
        <v>132</v>
      </c>
      <c r="FN162" t="s">
        <v>133</v>
      </c>
      <c r="FO162">
        <v>43299.666145833333</v>
      </c>
      <c r="FS162">
        <v>43444.668009259258</v>
      </c>
      <c r="FT162" t="s">
        <v>86</v>
      </c>
      <c r="FU162" t="s">
        <v>651</v>
      </c>
      <c r="FV162" t="s">
        <v>652</v>
      </c>
      <c r="FW162" t="s">
        <v>653</v>
      </c>
      <c r="FX162" t="s">
        <v>654</v>
      </c>
      <c r="FY162" t="s">
        <v>655</v>
      </c>
      <c r="FZ162" t="s">
        <v>656</v>
      </c>
      <c r="GA162" t="s">
        <v>657</v>
      </c>
      <c r="GB162" t="s">
        <v>658</v>
      </c>
      <c r="GC162" t="s">
        <v>659</v>
      </c>
      <c r="GD162" t="s">
        <v>660</v>
      </c>
      <c r="GE162" t="s">
        <v>661</v>
      </c>
      <c r="GF162" t="s">
        <v>662</v>
      </c>
      <c r="GG162" t="s">
        <v>663</v>
      </c>
      <c r="GH162" t="s">
        <v>664</v>
      </c>
      <c r="GI162" t="s">
        <v>665</v>
      </c>
      <c r="GJ162" t="s">
        <v>685</v>
      </c>
      <c r="GK162" t="s">
        <v>667</v>
      </c>
      <c r="GL162" t="s">
        <v>670</v>
      </c>
      <c r="GM162" t="s">
        <v>160</v>
      </c>
      <c r="GN162" t="s">
        <v>148</v>
      </c>
      <c r="GO162" t="s">
        <v>176</v>
      </c>
      <c r="GP162" t="s">
        <v>201</v>
      </c>
      <c r="GQ162" t="s">
        <v>149</v>
      </c>
      <c r="GR162" t="s">
        <v>150</v>
      </c>
      <c r="GS162" t="s">
        <v>151</v>
      </c>
      <c r="GT162" t="s">
        <v>152</v>
      </c>
    </row>
    <row r="163" spans="52:204" x14ac:dyDescent="0.25">
      <c r="AZ163">
        <v>270</v>
      </c>
      <c r="BA163">
        <v>936</v>
      </c>
      <c r="BB163">
        <v>3</v>
      </c>
      <c r="BC163" t="s">
        <v>107</v>
      </c>
      <c r="BD163" t="s">
        <v>99</v>
      </c>
      <c r="BG163" t="s">
        <v>77</v>
      </c>
      <c r="BH163">
        <v>78.290000000000006</v>
      </c>
      <c r="BI163">
        <v>71.92</v>
      </c>
      <c r="BM163" t="s">
        <v>78</v>
      </c>
      <c r="BN163" t="s">
        <v>38</v>
      </c>
      <c r="BO163">
        <v>43311.63958333333</v>
      </c>
      <c r="BP163">
        <v>43371.587500000001</v>
      </c>
      <c r="BQ163">
        <v>43141.447222222225</v>
      </c>
      <c r="BS163">
        <v>43141.447222222225</v>
      </c>
      <c r="BT163" t="s">
        <v>86</v>
      </c>
      <c r="BU163" t="s">
        <v>102</v>
      </c>
      <c r="BV163" t="s">
        <v>103</v>
      </c>
      <c r="BW163" t="s">
        <v>104</v>
      </c>
      <c r="BX163" t="s">
        <v>105</v>
      </c>
      <c r="BY163" t="s">
        <v>106</v>
      </c>
      <c r="BZ163">
        <v>1012</v>
      </c>
      <c r="CA163">
        <v>0</v>
      </c>
      <c r="CB163">
        <v>1</v>
      </c>
      <c r="CC163" t="s">
        <v>101</v>
      </c>
      <c r="CD163" t="s">
        <v>130</v>
      </c>
      <c r="CG163" t="s">
        <v>188</v>
      </c>
      <c r="CH163">
        <v>51.71</v>
      </c>
      <c r="CI163">
        <v>29.71</v>
      </c>
      <c r="CM163" t="s">
        <v>132</v>
      </c>
      <c r="CN163" t="s">
        <v>189</v>
      </c>
      <c r="CO163">
        <v>43299.681215277778</v>
      </c>
      <c r="CS163">
        <v>43444.668009259258</v>
      </c>
      <c r="CT163" t="s">
        <v>86</v>
      </c>
      <c r="CU163" t="s">
        <v>651</v>
      </c>
      <c r="CV163" t="s">
        <v>652</v>
      </c>
      <c r="CW163" t="s">
        <v>653</v>
      </c>
      <c r="CX163" t="s">
        <v>654</v>
      </c>
      <c r="CY163" t="s">
        <v>655</v>
      </c>
      <c r="DZ163">
        <v>4829</v>
      </c>
      <c r="EA163" t="s">
        <v>2040</v>
      </c>
      <c r="EB163">
        <v>3</v>
      </c>
      <c r="EC163" t="s">
        <v>107</v>
      </c>
      <c r="ED163" t="s">
        <v>99</v>
      </c>
      <c r="EG163" t="s">
        <v>936</v>
      </c>
      <c r="EH163">
        <v>38.44</v>
      </c>
      <c r="EI163">
        <v>85.3</v>
      </c>
      <c r="EM163" t="s">
        <v>873</v>
      </c>
      <c r="EN163" t="s">
        <v>937</v>
      </c>
      <c r="EO163">
        <v>43291.618750000001</v>
      </c>
      <c r="EP163">
        <v>43395.415277777778</v>
      </c>
      <c r="EQ163">
        <v>43396.449305555558</v>
      </c>
      <c r="ES163">
        <v>43396.449305555558</v>
      </c>
      <c r="ET163" t="s">
        <v>86</v>
      </c>
      <c r="EU163" t="s">
        <v>1997</v>
      </c>
      <c r="EV163" t="s">
        <v>1998</v>
      </c>
      <c r="EW163" t="s">
        <v>1999</v>
      </c>
      <c r="EX163" t="s">
        <v>2000</v>
      </c>
      <c r="EY163" t="s">
        <v>2001</v>
      </c>
      <c r="EZ163">
        <v>1012</v>
      </c>
      <c r="FA163">
        <v>0</v>
      </c>
      <c r="FB163">
        <v>1</v>
      </c>
      <c r="FC163" t="s">
        <v>101</v>
      </c>
      <c r="FD163" t="s">
        <v>130</v>
      </c>
      <c r="FG163" t="s">
        <v>188</v>
      </c>
      <c r="FH163">
        <v>51.71</v>
      </c>
      <c r="FI163">
        <v>29.71</v>
      </c>
      <c r="FM163" t="s">
        <v>132</v>
      </c>
      <c r="FN163" t="s">
        <v>189</v>
      </c>
      <c r="FO163">
        <v>43299.681215277778</v>
      </c>
      <c r="FS163">
        <v>43444.668009259258</v>
      </c>
      <c r="FT163" t="s">
        <v>86</v>
      </c>
      <c r="FU163" t="s">
        <v>651</v>
      </c>
      <c r="FV163" t="s">
        <v>652</v>
      </c>
      <c r="FW163" t="s">
        <v>653</v>
      </c>
      <c r="FX163" t="s">
        <v>654</v>
      </c>
      <c r="FY163" t="s">
        <v>655</v>
      </c>
      <c r="FZ163" t="s">
        <v>656</v>
      </c>
      <c r="GA163" t="s">
        <v>657</v>
      </c>
      <c r="GB163" t="s">
        <v>658</v>
      </c>
      <c r="GC163" t="s">
        <v>659</v>
      </c>
      <c r="GD163" t="s">
        <v>660</v>
      </c>
      <c r="GE163" t="s">
        <v>661</v>
      </c>
      <c r="GF163" t="s">
        <v>662</v>
      </c>
      <c r="GG163" t="s">
        <v>663</v>
      </c>
      <c r="GH163" t="s">
        <v>664</v>
      </c>
      <c r="GI163" t="s">
        <v>665</v>
      </c>
      <c r="GJ163" t="s">
        <v>686</v>
      </c>
      <c r="GK163" t="s">
        <v>670</v>
      </c>
      <c r="GL163" t="s">
        <v>160</v>
      </c>
      <c r="GM163" t="s">
        <v>667</v>
      </c>
      <c r="GN163" t="s">
        <v>148</v>
      </c>
      <c r="GO163" t="s">
        <v>164</v>
      </c>
      <c r="GP163" t="s">
        <v>196</v>
      </c>
      <c r="GQ163" t="s">
        <v>150</v>
      </c>
      <c r="GR163" t="s">
        <v>151</v>
      </c>
      <c r="GS163" t="s">
        <v>152</v>
      </c>
    </row>
    <row r="164" spans="52:204" x14ac:dyDescent="0.25">
      <c r="AZ164">
        <v>315</v>
      </c>
      <c r="BA164">
        <v>684</v>
      </c>
      <c r="BB164">
        <v>2</v>
      </c>
      <c r="BC164" t="s">
        <v>107</v>
      </c>
      <c r="BD164" t="s">
        <v>99</v>
      </c>
      <c r="BG164" t="s">
        <v>77</v>
      </c>
      <c r="BH164">
        <v>25.92</v>
      </c>
      <c r="BI164">
        <v>75.87</v>
      </c>
      <c r="BM164" t="s">
        <v>78</v>
      </c>
      <c r="BN164" t="s">
        <v>38</v>
      </c>
      <c r="BO164">
        <v>43311.63958333333</v>
      </c>
      <c r="BP164">
        <v>43413.640972222223</v>
      </c>
      <c r="BQ164">
        <v>43368.472916666666</v>
      </c>
      <c r="BS164">
        <v>43368.472916666666</v>
      </c>
      <c r="BT164" t="s">
        <v>86</v>
      </c>
      <c r="BU164" t="s">
        <v>102</v>
      </c>
      <c r="BV164" t="s">
        <v>103</v>
      </c>
      <c r="BW164" t="s">
        <v>104</v>
      </c>
      <c r="BX164" t="s">
        <v>105</v>
      </c>
      <c r="BY164" t="s">
        <v>106</v>
      </c>
      <c r="BZ164">
        <v>1020</v>
      </c>
      <c r="CA164">
        <v>0</v>
      </c>
      <c r="CB164">
        <v>1</v>
      </c>
      <c r="CC164" t="s">
        <v>107</v>
      </c>
      <c r="CD164" t="s">
        <v>130</v>
      </c>
      <c r="CG164" t="s">
        <v>188</v>
      </c>
      <c r="CH164">
        <v>28.24</v>
      </c>
      <c r="CI164">
        <v>55.02</v>
      </c>
      <c r="CM164" t="s">
        <v>132</v>
      </c>
      <c r="CN164" t="s">
        <v>189</v>
      </c>
      <c r="CO164">
        <v>43299.681261574071</v>
      </c>
      <c r="CS164">
        <v>43444.668055555558</v>
      </c>
      <c r="CT164" t="s">
        <v>86</v>
      </c>
      <c r="CU164" t="s">
        <v>651</v>
      </c>
      <c r="CV164" t="s">
        <v>652</v>
      </c>
      <c r="CW164" t="s">
        <v>653</v>
      </c>
      <c r="CX164" t="s">
        <v>654</v>
      </c>
      <c r="CY164" t="s">
        <v>655</v>
      </c>
      <c r="DZ164">
        <v>4830</v>
      </c>
      <c r="EA164" t="s">
        <v>2049</v>
      </c>
      <c r="EB164">
        <v>3</v>
      </c>
      <c r="EC164" t="s">
        <v>107</v>
      </c>
      <c r="ED164" t="s">
        <v>99</v>
      </c>
      <c r="EG164" t="s">
        <v>936</v>
      </c>
      <c r="EH164">
        <v>30.15</v>
      </c>
      <c r="EI164">
        <v>82.92</v>
      </c>
      <c r="EM164" t="s">
        <v>873</v>
      </c>
      <c r="EN164" t="s">
        <v>937</v>
      </c>
      <c r="EO164">
        <v>43291.618750000001</v>
      </c>
      <c r="EP164">
        <v>43395.563888888886</v>
      </c>
      <c r="EQ164">
        <v>43398.343055555553</v>
      </c>
      <c r="ES164">
        <v>43398.343055555553</v>
      </c>
      <c r="ET164" t="s">
        <v>86</v>
      </c>
      <c r="EU164" t="s">
        <v>1997</v>
      </c>
      <c r="EV164" t="s">
        <v>1998</v>
      </c>
      <c r="EW164" t="s">
        <v>1999</v>
      </c>
      <c r="EX164" t="s">
        <v>2000</v>
      </c>
      <c r="EY164" t="s">
        <v>2001</v>
      </c>
      <c r="EZ164">
        <v>1020</v>
      </c>
      <c r="FA164">
        <v>0</v>
      </c>
      <c r="FB164">
        <v>1</v>
      </c>
      <c r="FC164" t="s">
        <v>107</v>
      </c>
      <c r="FD164" t="s">
        <v>130</v>
      </c>
      <c r="FG164" t="s">
        <v>188</v>
      </c>
      <c r="FH164">
        <v>28.24</v>
      </c>
      <c r="FI164">
        <v>55.02</v>
      </c>
      <c r="FM164" t="s">
        <v>132</v>
      </c>
      <c r="FN164" t="s">
        <v>189</v>
      </c>
      <c r="FO164">
        <v>43299.681261574071</v>
      </c>
      <c r="FS164">
        <v>43444.668055555558</v>
      </c>
      <c r="FT164" t="s">
        <v>86</v>
      </c>
      <c r="FU164" t="s">
        <v>651</v>
      </c>
      <c r="FV164" t="s">
        <v>652</v>
      </c>
      <c r="FW164" t="s">
        <v>653</v>
      </c>
      <c r="FX164" t="s">
        <v>654</v>
      </c>
      <c r="FY164" t="s">
        <v>655</v>
      </c>
      <c r="FZ164" t="s">
        <v>656</v>
      </c>
      <c r="GA164" t="s">
        <v>657</v>
      </c>
      <c r="GB164" t="s">
        <v>677</v>
      </c>
      <c r="GC164" t="s">
        <v>659</v>
      </c>
      <c r="GD164" t="s">
        <v>660</v>
      </c>
      <c r="GE164" t="s">
        <v>661</v>
      </c>
      <c r="GF164" t="s">
        <v>687</v>
      </c>
      <c r="GG164" t="s">
        <v>688</v>
      </c>
      <c r="GH164" t="s">
        <v>678</v>
      </c>
      <c r="GI164" t="s">
        <v>665</v>
      </c>
      <c r="GJ164" t="s">
        <v>689</v>
      </c>
      <c r="GK164" t="s">
        <v>690</v>
      </c>
      <c r="GL164" t="s">
        <v>691</v>
      </c>
      <c r="GM164" t="s">
        <v>173</v>
      </c>
      <c r="GN164" t="s">
        <v>160</v>
      </c>
      <c r="GO164" t="s">
        <v>148</v>
      </c>
      <c r="GP164" t="s">
        <v>201</v>
      </c>
      <c r="GQ164" t="s">
        <v>150</v>
      </c>
      <c r="GR164" t="s">
        <v>151</v>
      </c>
      <c r="GS164" t="s">
        <v>152</v>
      </c>
    </row>
    <row r="165" spans="52:204" x14ac:dyDescent="0.25">
      <c r="AZ165">
        <v>289</v>
      </c>
      <c r="BA165">
        <v>873</v>
      </c>
      <c r="BB165">
        <v>2</v>
      </c>
      <c r="BC165" t="s">
        <v>107</v>
      </c>
      <c r="BD165" t="s">
        <v>99</v>
      </c>
      <c r="BG165" t="s">
        <v>77</v>
      </c>
      <c r="BH165">
        <v>71.8</v>
      </c>
      <c r="BI165">
        <v>65.22</v>
      </c>
      <c r="BM165" t="s">
        <v>78</v>
      </c>
      <c r="BN165" t="s">
        <v>38</v>
      </c>
      <c r="BO165">
        <v>43311.63958333333</v>
      </c>
      <c r="BP165">
        <v>43369.458333333336</v>
      </c>
      <c r="BQ165">
        <v>43369.458333333336</v>
      </c>
      <c r="BS165">
        <v>43369.458333333336</v>
      </c>
      <c r="BT165" t="s">
        <v>86</v>
      </c>
      <c r="BU165" t="s">
        <v>102</v>
      </c>
      <c r="BV165" t="s">
        <v>103</v>
      </c>
      <c r="BW165" t="s">
        <v>104</v>
      </c>
      <c r="BX165" t="s">
        <v>105</v>
      </c>
      <c r="BY165" t="s">
        <v>106</v>
      </c>
      <c r="BZ165">
        <v>1009</v>
      </c>
      <c r="CA165">
        <v>0</v>
      </c>
      <c r="CB165">
        <v>1</v>
      </c>
      <c r="CC165" t="s">
        <v>107</v>
      </c>
      <c r="CD165" t="s">
        <v>130</v>
      </c>
      <c r="CG165" t="s">
        <v>188</v>
      </c>
      <c r="CH165">
        <v>31.41</v>
      </c>
      <c r="CI165">
        <v>43.84</v>
      </c>
      <c r="CM165" t="s">
        <v>132</v>
      </c>
      <c r="CN165" t="s">
        <v>189</v>
      </c>
      <c r="CO165">
        <v>43299.681180555555</v>
      </c>
      <c r="CS165">
        <v>43444.668055555558</v>
      </c>
      <c r="CT165" t="s">
        <v>86</v>
      </c>
      <c r="CU165" t="s">
        <v>651</v>
      </c>
      <c r="CV165" t="s">
        <v>652</v>
      </c>
      <c r="CW165" t="s">
        <v>653</v>
      </c>
      <c r="CX165" t="s">
        <v>654</v>
      </c>
      <c r="CY165" t="s">
        <v>655</v>
      </c>
      <c r="DZ165">
        <v>4858</v>
      </c>
      <c r="EA165" t="s">
        <v>2062</v>
      </c>
      <c r="EB165">
        <v>3</v>
      </c>
      <c r="EC165" t="s">
        <v>107</v>
      </c>
      <c r="ED165" t="s">
        <v>99</v>
      </c>
      <c r="EG165" t="s">
        <v>936</v>
      </c>
      <c r="EH165">
        <v>34.270000000000003</v>
      </c>
      <c r="EI165">
        <v>74.760000000000005</v>
      </c>
      <c r="EM165" t="s">
        <v>873</v>
      </c>
      <c r="EN165" t="s">
        <v>937</v>
      </c>
      <c r="EO165">
        <v>43291.618750000001</v>
      </c>
      <c r="EP165">
        <v>43390.5</v>
      </c>
      <c r="EQ165">
        <v>43392.366666666669</v>
      </c>
      <c r="ES165">
        <v>43392.366666666669</v>
      </c>
      <c r="ET165" t="s">
        <v>86</v>
      </c>
      <c r="EU165" t="s">
        <v>1997</v>
      </c>
      <c r="EV165" t="s">
        <v>1998</v>
      </c>
      <c r="EW165" t="s">
        <v>1999</v>
      </c>
      <c r="EX165" t="s">
        <v>2000</v>
      </c>
      <c r="EY165" t="s">
        <v>2001</v>
      </c>
      <c r="EZ165">
        <v>1009</v>
      </c>
      <c r="FA165">
        <v>0</v>
      </c>
      <c r="FB165">
        <v>1</v>
      </c>
      <c r="FC165" t="s">
        <v>107</v>
      </c>
      <c r="FD165" t="s">
        <v>130</v>
      </c>
      <c r="FG165" t="s">
        <v>188</v>
      </c>
      <c r="FH165">
        <v>31.41</v>
      </c>
      <c r="FI165">
        <v>43.84</v>
      </c>
      <c r="FM165" t="s">
        <v>132</v>
      </c>
      <c r="FN165" t="s">
        <v>189</v>
      </c>
      <c r="FO165">
        <v>43299.681180555555</v>
      </c>
      <c r="FS165">
        <v>43444.668055555558</v>
      </c>
      <c r="FT165" t="s">
        <v>86</v>
      </c>
      <c r="FU165" t="s">
        <v>651</v>
      </c>
      <c r="FV165" t="s">
        <v>652</v>
      </c>
      <c r="FW165" t="s">
        <v>653</v>
      </c>
      <c r="FX165" t="s">
        <v>654</v>
      </c>
      <c r="FY165" t="s">
        <v>655</v>
      </c>
      <c r="FZ165" t="s">
        <v>656</v>
      </c>
      <c r="GA165" t="s">
        <v>657</v>
      </c>
      <c r="GB165" t="s">
        <v>658</v>
      </c>
      <c r="GC165" t="s">
        <v>659</v>
      </c>
      <c r="GD165" t="s">
        <v>660</v>
      </c>
      <c r="GE165" t="s">
        <v>661</v>
      </c>
      <c r="GF165" t="s">
        <v>662</v>
      </c>
      <c r="GG165" t="s">
        <v>663</v>
      </c>
      <c r="GH165" t="s">
        <v>664</v>
      </c>
      <c r="GI165" t="s">
        <v>665</v>
      </c>
      <c r="GJ165" t="s">
        <v>692</v>
      </c>
      <c r="GK165" t="s">
        <v>693</v>
      </c>
      <c r="GL165" t="s">
        <v>160</v>
      </c>
      <c r="GM165" t="s">
        <v>148</v>
      </c>
      <c r="GN165" t="s">
        <v>149</v>
      </c>
      <c r="GO165" t="s">
        <v>201</v>
      </c>
      <c r="GP165" t="s">
        <v>150</v>
      </c>
      <c r="GQ165" t="s">
        <v>151</v>
      </c>
      <c r="GR165" t="s">
        <v>152</v>
      </c>
    </row>
    <row r="166" spans="52:204" x14ac:dyDescent="0.25">
      <c r="AZ166">
        <v>381</v>
      </c>
      <c r="BA166">
        <v>0</v>
      </c>
      <c r="BB166">
        <v>2</v>
      </c>
      <c r="BC166" t="s">
        <v>107</v>
      </c>
      <c r="BD166" t="s">
        <v>99</v>
      </c>
      <c r="BG166" t="s">
        <v>77</v>
      </c>
      <c r="BH166">
        <v>83.34</v>
      </c>
      <c r="BI166">
        <v>73.67</v>
      </c>
      <c r="BM166" t="s">
        <v>78</v>
      </c>
      <c r="BN166" t="s">
        <v>38</v>
      </c>
      <c r="BO166">
        <v>43311.640277777777</v>
      </c>
      <c r="BP166">
        <v>43382.734722222223</v>
      </c>
      <c r="BQ166">
        <v>43370.361111111109</v>
      </c>
      <c r="BS166">
        <v>43370.361111111109</v>
      </c>
      <c r="BT166" t="s">
        <v>86</v>
      </c>
      <c r="BU166" t="s">
        <v>102</v>
      </c>
      <c r="BV166" t="s">
        <v>103</v>
      </c>
      <c r="BW166" t="s">
        <v>104</v>
      </c>
      <c r="BX166" t="s">
        <v>105</v>
      </c>
      <c r="BY166" t="s">
        <v>106</v>
      </c>
      <c r="BZ166">
        <v>1019</v>
      </c>
      <c r="CA166">
        <v>0</v>
      </c>
      <c r="CB166">
        <v>1</v>
      </c>
      <c r="CC166" t="s">
        <v>107</v>
      </c>
      <c r="CD166" t="s">
        <v>130</v>
      </c>
      <c r="CG166" t="s">
        <v>188</v>
      </c>
      <c r="CH166">
        <v>30.82</v>
      </c>
      <c r="CI166">
        <v>43.9</v>
      </c>
      <c r="CM166" t="s">
        <v>132</v>
      </c>
      <c r="CN166" t="s">
        <v>189</v>
      </c>
      <c r="CO166">
        <v>43299.681261574071</v>
      </c>
      <c r="CS166">
        <v>43444.668055555558</v>
      </c>
      <c r="CT166" t="s">
        <v>86</v>
      </c>
      <c r="CU166" t="s">
        <v>651</v>
      </c>
      <c r="CV166" t="s">
        <v>652</v>
      </c>
      <c r="CW166" t="s">
        <v>653</v>
      </c>
      <c r="CX166" t="s">
        <v>654</v>
      </c>
      <c r="CY166" t="s">
        <v>655</v>
      </c>
      <c r="DZ166">
        <v>4857</v>
      </c>
      <c r="EA166" t="s">
        <v>2075</v>
      </c>
      <c r="EB166">
        <v>3</v>
      </c>
      <c r="EC166" t="s">
        <v>107</v>
      </c>
      <c r="ED166" t="s">
        <v>99</v>
      </c>
      <c r="EG166" t="s">
        <v>936</v>
      </c>
      <c r="EH166">
        <v>30.02</v>
      </c>
      <c r="EI166">
        <v>73.87</v>
      </c>
      <c r="EM166" t="s">
        <v>873</v>
      </c>
      <c r="EN166" t="s">
        <v>937</v>
      </c>
      <c r="EO166">
        <v>43291.618750000001</v>
      </c>
      <c r="EP166">
        <v>43395.575694444444</v>
      </c>
      <c r="EQ166">
        <v>43396.448611111111</v>
      </c>
      <c r="ES166">
        <v>43396.448611111111</v>
      </c>
      <c r="ET166" t="s">
        <v>86</v>
      </c>
      <c r="EU166" t="s">
        <v>1997</v>
      </c>
      <c r="EV166" t="s">
        <v>1998</v>
      </c>
      <c r="EW166" t="s">
        <v>1999</v>
      </c>
      <c r="EX166" t="s">
        <v>2000</v>
      </c>
      <c r="EY166" t="s">
        <v>2001</v>
      </c>
      <c r="EZ166">
        <v>1019</v>
      </c>
      <c r="FA166">
        <v>0</v>
      </c>
      <c r="FB166">
        <v>1</v>
      </c>
      <c r="FC166" t="s">
        <v>107</v>
      </c>
      <c r="FD166" t="s">
        <v>130</v>
      </c>
      <c r="FG166" t="s">
        <v>188</v>
      </c>
      <c r="FH166">
        <v>30.82</v>
      </c>
      <c r="FI166">
        <v>43.9</v>
      </c>
      <c r="FM166" t="s">
        <v>132</v>
      </c>
      <c r="FN166" t="s">
        <v>189</v>
      </c>
      <c r="FO166">
        <v>43299.681261574071</v>
      </c>
      <c r="FS166">
        <v>43444.668055555558</v>
      </c>
      <c r="FT166" t="s">
        <v>86</v>
      </c>
      <c r="FU166" t="s">
        <v>651</v>
      </c>
      <c r="FV166" t="s">
        <v>652</v>
      </c>
      <c r="FW166" t="s">
        <v>653</v>
      </c>
      <c r="FX166" t="s">
        <v>654</v>
      </c>
      <c r="FY166" t="s">
        <v>655</v>
      </c>
      <c r="FZ166" t="s">
        <v>656</v>
      </c>
      <c r="GA166" t="s">
        <v>657</v>
      </c>
      <c r="GB166" t="s">
        <v>658</v>
      </c>
      <c r="GC166" t="s">
        <v>659</v>
      </c>
      <c r="GD166" t="s">
        <v>660</v>
      </c>
      <c r="GE166" t="s">
        <v>661</v>
      </c>
      <c r="GF166" t="s">
        <v>662</v>
      </c>
      <c r="GG166" t="s">
        <v>663</v>
      </c>
      <c r="GH166" t="s">
        <v>664</v>
      </c>
      <c r="GI166" t="s">
        <v>665</v>
      </c>
      <c r="GJ166" t="s">
        <v>694</v>
      </c>
      <c r="GK166" t="s">
        <v>159</v>
      </c>
      <c r="GL166" t="s">
        <v>160</v>
      </c>
      <c r="GM166" t="s">
        <v>148</v>
      </c>
      <c r="GN166" t="s">
        <v>201</v>
      </c>
      <c r="GO166" t="s">
        <v>150</v>
      </c>
      <c r="GP166" t="s">
        <v>151</v>
      </c>
      <c r="GQ166" t="s">
        <v>152</v>
      </c>
    </row>
    <row r="167" spans="52:204" x14ac:dyDescent="0.25">
      <c r="AZ167">
        <v>325</v>
      </c>
      <c r="BA167">
        <v>670</v>
      </c>
      <c r="BB167">
        <v>3</v>
      </c>
      <c r="BC167" t="s">
        <v>107</v>
      </c>
      <c r="BD167" t="s">
        <v>99</v>
      </c>
      <c r="BG167" t="s">
        <v>77</v>
      </c>
      <c r="BH167">
        <v>23.03</v>
      </c>
      <c r="BI167">
        <v>83.15</v>
      </c>
      <c r="BM167" t="s">
        <v>78</v>
      </c>
      <c r="BN167" t="s">
        <v>38</v>
      </c>
      <c r="BO167">
        <v>43311.640277777777</v>
      </c>
      <c r="BP167">
        <v>43414.552083333336</v>
      </c>
      <c r="BQ167">
        <v>43414.712500000001</v>
      </c>
      <c r="BS167">
        <v>43414.712500000001</v>
      </c>
      <c r="BT167" t="s">
        <v>86</v>
      </c>
      <c r="BU167" t="s">
        <v>102</v>
      </c>
      <c r="BV167" t="s">
        <v>103</v>
      </c>
      <c r="BW167" t="s">
        <v>104</v>
      </c>
      <c r="BX167" t="s">
        <v>105</v>
      </c>
      <c r="BY167" t="s">
        <v>106</v>
      </c>
      <c r="BZ167">
        <v>975</v>
      </c>
      <c r="CA167">
        <v>0</v>
      </c>
      <c r="CB167">
        <v>1</v>
      </c>
      <c r="CC167" t="s">
        <v>107</v>
      </c>
      <c r="CD167" t="s">
        <v>130</v>
      </c>
      <c r="CG167" t="s">
        <v>131</v>
      </c>
      <c r="CH167">
        <v>34.11</v>
      </c>
      <c r="CI167">
        <v>70.599999999999994</v>
      </c>
      <c r="CM167" t="s">
        <v>132</v>
      </c>
      <c r="CN167" t="s">
        <v>133</v>
      </c>
      <c r="CO167">
        <v>43299.666076388887</v>
      </c>
      <c r="CS167">
        <v>43444.668043981481</v>
      </c>
      <c r="CT167" t="s">
        <v>86</v>
      </c>
      <c r="CU167" t="s">
        <v>651</v>
      </c>
      <c r="CV167" t="s">
        <v>652</v>
      </c>
      <c r="CW167" t="s">
        <v>653</v>
      </c>
      <c r="CX167" t="s">
        <v>654</v>
      </c>
      <c r="CY167" t="s">
        <v>655</v>
      </c>
      <c r="DZ167">
        <v>4831</v>
      </c>
      <c r="EA167" t="s">
        <v>2087</v>
      </c>
      <c r="EB167">
        <v>3</v>
      </c>
      <c r="EC167" t="s">
        <v>107</v>
      </c>
      <c r="ED167" t="s">
        <v>99</v>
      </c>
      <c r="EG167" t="s">
        <v>936</v>
      </c>
      <c r="EH167">
        <v>29.73</v>
      </c>
      <c r="EI167">
        <v>81.37</v>
      </c>
      <c r="EM167" t="s">
        <v>873</v>
      </c>
      <c r="EN167" t="s">
        <v>937</v>
      </c>
      <c r="EO167">
        <v>43291.618750000001</v>
      </c>
      <c r="EP167">
        <v>43395.567361111112</v>
      </c>
      <c r="EQ167">
        <v>43396.449305555558</v>
      </c>
      <c r="ES167">
        <v>43396.449305555558</v>
      </c>
      <c r="ET167" t="s">
        <v>86</v>
      </c>
      <c r="EU167" t="s">
        <v>1997</v>
      </c>
      <c r="EV167" t="s">
        <v>1998</v>
      </c>
      <c r="EW167" t="s">
        <v>1999</v>
      </c>
      <c r="EX167" t="s">
        <v>2000</v>
      </c>
      <c r="EY167" t="s">
        <v>2001</v>
      </c>
      <c r="EZ167">
        <v>975</v>
      </c>
      <c r="FA167">
        <v>0</v>
      </c>
      <c r="FB167">
        <v>1</v>
      </c>
      <c r="FC167" t="s">
        <v>107</v>
      </c>
      <c r="FD167" t="s">
        <v>130</v>
      </c>
      <c r="FG167" t="s">
        <v>131</v>
      </c>
      <c r="FH167">
        <v>34.11</v>
      </c>
      <c r="FI167">
        <v>70.599999999999994</v>
      </c>
      <c r="FM167" t="s">
        <v>132</v>
      </c>
      <c r="FN167" t="s">
        <v>133</v>
      </c>
      <c r="FO167">
        <v>43299.666076388887</v>
      </c>
      <c r="FS167">
        <v>43444.668043981481</v>
      </c>
      <c r="FT167" t="s">
        <v>86</v>
      </c>
      <c r="FU167" t="s">
        <v>651</v>
      </c>
      <c r="FV167" t="s">
        <v>652</v>
      </c>
      <c r="FW167" t="s">
        <v>653</v>
      </c>
      <c r="FX167" t="s">
        <v>654</v>
      </c>
      <c r="FY167" t="s">
        <v>655</v>
      </c>
      <c r="FZ167" t="s">
        <v>656</v>
      </c>
      <c r="GA167" t="s">
        <v>657</v>
      </c>
      <c r="GB167" t="s">
        <v>658</v>
      </c>
      <c r="GC167" t="s">
        <v>659</v>
      </c>
      <c r="GD167" t="s">
        <v>660</v>
      </c>
      <c r="GE167" t="s">
        <v>661</v>
      </c>
      <c r="GF167" t="s">
        <v>662</v>
      </c>
      <c r="GG167" t="s">
        <v>663</v>
      </c>
      <c r="GH167" t="s">
        <v>664</v>
      </c>
      <c r="GI167" t="s">
        <v>665</v>
      </c>
      <c r="GJ167" t="s">
        <v>695</v>
      </c>
      <c r="GK167" t="s">
        <v>159</v>
      </c>
      <c r="GL167" t="s">
        <v>160</v>
      </c>
      <c r="GM167" t="s">
        <v>148</v>
      </c>
      <c r="GN167" t="s">
        <v>149</v>
      </c>
      <c r="GO167" t="s">
        <v>201</v>
      </c>
      <c r="GP167" t="s">
        <v>212</v>
      </c>
      <c r="GQ167" t="s">
        <v>149</v>
      </c>
      <c r="GR167" t="s">
        <v>150</v>
      </c>
      <c r="GS167" t="s">
        <v>151</v>
      </c>
      <c r="GT167" t="s">
        <v>152</v>
      </c>
    </row>
    <row r="168" spans="52:204" x14ac:dyDescent="0.25">
      <c r="AZ168">
        <v>332</v>
      </c>
      <c r="BA168">
        <v>662</v>
      </c>
      <c r="BB168">
        <v>2</v>
      </c>
      <c r="BC168" t="s">
        <v>107</v>
      </c>
      <c r="BD168" t="s">
        <v>99</v>
      </c>
      <c r="BG168" t="s">
        <v>77</v>
      </c>
      <c r="BH168">
        <v>19.3</v>
      </c>
      <c r="BI168">
        <v>91.97</v>
      </c>
      <c r="BM168" t="s">
        <v>78</v>
      </c>
      <c r="BN168" t="s">
        <v>38</v>
      </c>
      <c r="BO168">
        <v>43311.640277777777</v>
      </c>
      <c r="BP168">
        <v>43382.729166666664</v>
      </c>
      <c r="BQ168">
        <v>43368.489583333336</v>
      </c>
      <c r="BS168">
        <v>43368.489583333336</v>
      </c>
      <c r="BT168" t="s">
        <v>86</v>
      </c>
      <c r="BU168" t="s">
        <v>102</v>
      </c>
      <c r="BV168" t="s">
        <v>103</v>
      </c>
      <c r="BW168" t="s">
        <v>104</v>
      </c>
      <c r="BX168" t="s">
        <v>105</v>
      </c>
      <c r="BY168" t="s">
        <v>106</v>
      </c>
      <c r="BZ168">
        <v>963</v>
      </c>
      <c r="CA168">
        <v>0</v>
      </c>
      <c r="CB168">
        <v>1</v>
      </c>
      <c r="CC168" t="s">
        <v>107</v>
      </c>
      <c r="CD168" t="s">
        <v>130</v>
      </c>
      <c r="CG168" t="s">
        <v>131</v>
      </c>
      <c r="CH168">
        <v>4.83</v>
      </c>
      <c r="CI168">
        <v>64.64</v>
      </c>
      <c r="CM168" t="s">
        <v>132</v>
      </c>
      <c r="CN168" t="s">
        <v>133</v>
      </c>
      <c r="CO168">
        <v>43299.666006944448</v>
      </c>
      <c r="CS168">
        <v>43444.668043981481</v>
      </c>
      <c r="CT168" t="s">
        <v>86</v>
      </c>
      <c r="CU168" t="s">
        <v>651</v>
      </c>
      <c r="CV168" t="s">
        <v>652</v>
      </c>
      <c r="CW168" t="s">
        <v>653</v>
      </c>
      <c r="CX168" t="s">
        <v>654</v>
      </c>
      <c r="CY168" t="s">
        <v>655</v>
      </c>
      <c r="DZ168">
        <v>4827</v>
      </c>
      <c r="EA168" t="s">
        <v>2101</v>
      </c>
      <c r="EB168">
        <v>3</v>
      </c>
      <c r="EC168" t="s">
        <v>107</v>
      </c>
      <c r="ED168" t="s">
        <v>99</v>
      </c>
      <c r="EG168" t="s">
        <v>936</v>
      </c>
      <c r="EH168">
        <v>34.06</v>
      </c>
      <c r="EI168">
        <v>82.02</v>
      </c>
      <c r="EM168" t="s">
        <v>873</v>
      </c>
      <c r="EN168" t="s">
        <v>937</v>
      </c>
      <c r="EO168">
        <v>43291.618750000001</v>
      </c>
      <c r="EP168">
        <v>43395.536805555559</v>
      </c>
      <c r="EQ168">
        <v>43396.448611111111</v>
      </c>
      <c r="ES168">
        <v>43396.448611111111</v>
      </c>
      <c r="ET168" t="s">
        <v>86</v>
      </c>
      <c r="EU168" t="s">
        <v>1997</v>
      </c>
      <c r="EV168" t="s">
        <v>1998</v>
      </c>
      <c r="EW168" t="s">
        <v>1999</v>
      </c>
      <c r="EX168" t="s">
        <v>2000</v>
      </c>
      <c r="EY168" t="s">
        <v>2001</v>
      </c>
      <c r="EZ168">
        <v>963</v>
      </c>
      <c r="FA168">
        <v>0</v>
      </c>
      <c r="FB168">
        <v>1</v>
      </c>
      <c r="FC168" t="s">
        <v>107</v>
      </c>
      <c r="FD168" t="s">
        <v>130</v>
      </c>
      <c r="FG168" t="s">
        <v>131</v>
      </c>
      <c r="FH168">
        <v>4.83</v>
      </c>
      <c r="FI168">
        <v>64.64</v>
      </c>
      <c r="FM168" t="s">
        <v>132</v>
      </c>
      <c r="FN168" t="s">
        <v>133</v>
      </c>
      <c r="FO168">
        <v>43299.666006944448</v>
      </c>
      <c r="FS168">
        <v>43444.668043981481</v>
      </c>
      <c r="FT168" t="s">
        <v>86</v>
      </c>
      <c r="FU168" t="s">
        <v>651</v>
      </c>
      <c r="FV168" t="s">
        <v>652</v>
      </c>
      <c r="FW168" t="s">
        <v>653</v>
      </c>
      <c r="FX168" t="s">
        <v>654</v>
      </c>
      <c r="FY168" t="s">
        <v>655</v>
      </c>
      <c r="FZ168" t="s">
        <v>656</v>
      </c>
      <c r="GA168" t="s">
        <v>657</v>
      </c>
      <c r="GB168" t="s">
        <v>658</v>
      </c>
      <c r="GC168" t="s">
        <v>659</v>
      </c>
      <c r="GD168" t="s">
        <v>660</v>
      </c>
      <c r="GE168" t="s">
        <v>661</v>
      </c>
      <c r="GF168" t="s">
        <v>662</v>
      </c>
      <c r="GG168" t="s">
        <v>663</v>
      </c>
      <c r="GH168" t="s">
        <v>664</v>
      </c>
      <c r="GI168" t="s">
        <v>665</v>
      </c>
      <c r="GJ168" t="s">
        <v>672</v>
      </c>
      <c r="GK168" t="s">
        <v>670</v>
      </c>
      <c r="GL168" t="s">
        <v>160</v>
      </c>
      <c r="GM168" t="s">
        <v>148</v>
      </c>
      <c r="GN168" t="s">
        <v>149</v>
      </c>
      <c r="GO168" t="s">
        <v>150</v>
      </c>
      <c r="GP168" t="s">
        <v>151</v>
      </c>
      <c r="GQ168" t="s">
        <v>152</v>
      </c>
    </row>
    <row r="169" spans="52:204" x14ac:dyDescent="0.25">
      <c r="AZ169">
        <v>259</v>
      </c>
      <c r="BA169">
        <v>960</v>
      </c>
      <c r="BB169">
        <v>3</v>
      </c>
      <c r="BC169" t="s">
        <v>107</v>
      </c>
      <c r="BD169" t="s">
        <v>99</v>
      </c>
      <c r="BG169" t="s">
        <v>77</v>
      </c>
      <c r="BH169">
        <v>81.239999999999995</v>
      </c>
      <c r="BI169">
        <v>61.44</v>
      </c>
      <c r="BM169" t="s">
        <v>78</v>
      </c>
      <c r="BN169" t="s">
        <v>38</v>
      </c>
      <c r="BO169">
        <v>43311.63958333333</v>
      </c>
      <c r="BP169">
        <v>43396.517361111109</v>
      </c>
      <c r="BQ169">
        <v>43396.565972222219</v>
      </c>
      <c r="BS169">
        <v>43396.565972222219</v>
      </c>
      <c r="BT169" t="s">
        <v>86</v>
      </c>
      <c r="BU169" t="s">
        <v>102</v>
      </c>
      <c r="BV169" t="s">
        <v>103</v>
      </c>
      <c r="BW169" t="s">
        <v>104</v>
      </c>
      <c r="BX169" t="s">
        <v>105</v>
      </c>
      <c r="BY169" t="s">
        <v>106</v>
      </c>
      <c r="BZ169">
        <v>971</v>
      </c>
      <c r="CA169">
        <v>0</v>
      </c>
      <c r="CB169">
        <v>1</v>
      </c>
      <c r="CC169" t="s">
        <v>107</v>
      </c>
      <c r="CD169" t="s">
        <v>130</v>
      </c>
      <c r="CG169" t="s">
        <v>131</v>
      </c>
      <c r="CH169">
        <v>48.5</v>
      </c>
      <c r="CI169">
        <v>75.23</v>
      </c>
      <c r="CM169" t="s">
        <v>132</v>
      </c>
      <c r="CN169" t="s">
        <v>133</v>
      </c>
      <c r="CO169">
        <v>43299.66605324074</v>
      </c>
      <c r="CS169">
        <v>43444.668043981481</v>
      </c>
      <c r="CT169" t="s">
        <v>86</v>
      </c>
      <c r="CU169" t="s">
        <v>651</v>
      </c>
      <c r="CV169" t="s">
        <v>652</v>
      </c>
      <c r="CW169" t="s">
        <v>653</v>
      </c>
      <c r="CX169" t="s">
        <v>654</v>
      </c>
      <c r="CY169" t="s">
        <v>655</v>
      </c>
      <c r="DZ169">
        <v>4855</v>
      </c>
      <c r="EA169" t="s">
        <v>2106</v>
      </c>
      <c r="EB169">
        <v>3</v>
      </c>
      <c r="EC169" t="s">
        <v>107</v>
      </c>
      <c r="ED169" t="s">
        <v>99</v>
      </c>
      <c r="EG169" t="s">
        <v>936</v>
      </c>
      <c r="EH169">
        <v>35.409999999999997</v>
      </c>
      <c r="EI169">
        <v>80.95</v>
      </c>
      <c r="EM169" t="s">
        <v>873</v>
      </c>
      <c r="EN169" t="s">
        <v>937</v>
      </c>
      <c r="EO169">
        <v>43291.618750000001</v>
      </c>
      <c r="EP169">
        <v>43395.522916666669</v>
      </c>
      <c r="EQ169">
        <v>43396.448611111111</v>
      </c>
      <c r="ES169">
        <v>43396.448611111111</v>
      </c>
      <c r="ET169" t="s">
        <v>86</v>
      </c>
      <c r="EU169" t="s">
        <v>1997</v>
      </c>
      <c r="EV169" t="s">
        <v>1998</v>
      </c>
      <c r="EW169" t="s">
        <v>1999</v>
      </c>
      <c r="EX169" t="s">
        <v>2000</v>
      </c>
      <c r="EY169" t="s">
        <v>2001</v>
      </c>
      <c r="EZ169">
        <v>971</v>
      </c>
      <c r="FA169">
        <v>0</v>
      </c>
      <c r="FB169">
        <v>1</v>
      </c>
      <c r="FC169" t="s">
        <v>107</v>
      </c>
      <c r="FD169" t="s">
        <v>130</v>
      </c>
      <c r="FG169" t="s">
        <v>131</v>
      </c>
      <c r="FH169">
        <v>48.5</v>
      </c>
      <c r="FI169">
        <v>75.23</v>
      </c>
      <c r="FM169" t="s">
        <v>132</v>
      </c>
      <c r="FN169" t="s">
        <v>133</v>
      </c>
      <c r="FO169">
        <v>43299.66605324074</v>
      </c>
      <c r="FS169">
        <v>43444.668043981481</v>
      </c>
      <c r="FT169" t="s">
        <v>86</v>
      </c>
      <c r="FU169" t="s">
        <v>651</v>
      </c>
      <c r="FV169" t="s">
        <v>652</v>
      </c>
      <c r="FW169" t="s">
        <v>653</v>
      </c>
      <c r="FX169" t="s">
        <v>654</v>
      </c>
      <c r="FY169" t="s">
        <v>655</v>
      </c>
      <c r="FZ169" t="s">
        <v>656</v>
      </c>
      <c r="GA169" t="s">
        <v>657</v>
      </c>
      <c r="GB169" t="s">
        <v>658</v>
      </c>
      <c r="GC169" t="s">
        <v>659</v>
      </c>
      <c r="GD169" t="s">
        <v>660</v>
      </c>
      <c r="GE169" t="s">
        <v>661</v>
      </c>
      <c r="GF169" t="s">
        <v>662</v>
      </c>
      <c r="GG169" t="s">
        <v>663</v>
      </c>
      <c r="GH169" t="s">
        <v>664</v>
      </c>
      <c r="GI169" t="s">
        <v>665</v>
      </c>
      <c r="GJ169" t="s">
        <v>696</v>
      </c>
      <c r="GK169" t="s">
        <v>159</v>
      </c>
      <c r="GL169" t="s">
        <v>160</v>
      </c>
      <c r="GM169" t="s">
        <v>148</v>
      </c>
      <c r="GN169" t="s">
        <v>149</v>
      </c>
      <c r="GO169" t="s">
        <v>150</v>
      </c>
      <c r="GP169" t="s">
        <v>151</v>
      </c>
      <c r="GQ169" t="s">
        <v>152</v>
      </c>
    </row>
    <row r="170" spans="52:204" x14ac:dyDescent="0.25">
      <c r="AZ170">
        <v>280</v>
      </c>
      <c r="BA170">
        <v>890</v>
      </c>
      <c r="BB170">
        <v>2</v>
      </c>
      <c r="BC170" t="s">
        <v>107</v>
      </c>
      <c r="BD170" t="s">
        <v>99</v>
      </c>
      <c r="BG170" t="s">
        <v>77</v>
      </c>
      <c r="BH170">
        <v>68.97</v>
      </c>
      <c r="BI170">
        <v>62.1</v>
      </c>
      <c r="BM170" t="s">
        <v>78</v>
      </c>
      <c r="BN170" t="s">
        <v>38</v>
      </c>
      <c r="BO170">
        <v>43311.63958333333</v>
      </c>
      <c r="BP170">
        <v>43382.586805555555</v>
      </c>
      <c r="BQ170">
        <v>43369.462500000001</v>
      </c>
      <c r="BS170">
        <v>43369.462500000001</v>
      </c>
      <c r="BT170" t="s">
        <v>86</v>
      </c>
      <c r="BU170" t="s">
        <v>102</v>
      </c>
      <c r="BV170" t="s">
        <v>103</v>
      </c>
      <c r="BW170" t="s">
        <v>104</v>
      </c>
      <c r="BX170" t="s">
        <v>105</v>
      </c>
      <c r="BY170" t="s">
        <v>106</v>
      </c>
      <c r="BZ170">
        <v>980</v>
      </c>
      <c r="CA170">
        <v>0</v>
      </c>
      <c r="CB170">
        <v>1</v>
      </c>
      <c r="CC170" t="s">
        <v>107</v>
      </c>
      <c r="CD170" t="s">
        <v>130</v>
      </c>
      <c r="CG170" t="s">
        <v>131</v>
      </c>
      <c r="CH170">
        <v>36.61</v>
      </c>
      <c r="CI170">
        <v>72.52</v>
      </c>
      <c r="CM170" t="s">
        <v>132</v>
      </c>
      <c r="CN170" t="s">
        <v>133</v>
      </c>
      <c r="CO170">
        <v>43299.66609953704</v>
      </c>
      <c r="CS170">
        <v>43444.668043981481</v>
      </c>
      <c r="CT170" t="s">
        <v>86</v>
      </c>
      <c r="CU170" t="s">
        <v>651</v>
      </c>
      <c r="CV170" t="s">
        <v>652</v>
      </c>
      <c r="CW170" t="s">
        <v>653</v>
      </c>
      <c r="CX170" t="s">
        <v>654</v>
      </c>
      <c r="CY170" t="s">
        <v>655</v>
      </c>
      <c r="DZ170">
        <v>5026</v>
      </c>
      <c r="EA170" t="s">
        <v>2115</v>
      </c>
      <c r="EB170">
        <v>3</v>
      </c>
      <c r="EC170" t="s">
        <v>107</v>
      </c>
      <c r="ED170" t="s">
        <v>1904</v>
      </c>
      <c r="EG170" t="s">
        <v>897</v>
      </c>
      <c r="EH170">
        <v>67.45</v>
      </c>
      <c r="EI170">
        <v>67.319999999999993</v>
      </c>
      <c r="EM170" t="s">
        <v>873</v>
      </c>
      <c r="EN170" t="s">
        <v>898</v>
      </c>
      <c r="EO170">
        <v>43315.367361111108</v>
      </c>
      <c r="ES170">
        <v>43381.697222222225</v>
      </c>
      <c r="ET170" t="s">
        <v>86</v>
      </c>
      <c r="EU170" t="s">
        <v>1905</v>
      </c>
      <c r="EV170" t="s">
        <v>1906</v>
      </c>
      <c r="EW170" t="s">
        <v>1907</v>
      </c>
      <c r="EX170" t="s">
        <v>1934</v>
      </c>
      <c r="EY170" t="s">
        <v>1909</v>
      </c>
      <c r="EZ170">
        <v>980</v>
      </c>
      <c r="FA170">
        <v>0</v>
      </c>
      <c r="FB170">
        <v>1</v>
      </c>
      <c r="FC170" t="s">
        <v>107</v>
      </c>
      <c r="FD170" t="s">
        <v>130</v>
      </c>
      <c r="FG170" t="s">
        <v>131</v>
      </c>
      <c r="FH170">
        <v>36.61</v>
      </c>
      <c r="FI170">
        <v>72.52</v>
      </c>
      <c r="FM170" t="s">
        <v>132</v>
      </c>
      <c r="FN170" t="s">
        <v>133</v>
      </c>
      <c r="FO170">
        <v>43299.66609953704</v>
      </c>
      <c r="FS170">
        <v>43444.668043981481</v>
      </c>
      <c r="FT170" t="s">
        <v>86</v>
      </c>
      <c r="FU170" t="s">
        <v>651</v>
      </c>
      <c r="FV170" t="s">
        <v>652</v>
      </c>
      <c r="FW170" t="s">
        <v>653</v>
      </c>
      <c r="FX170" t="s">
        <v>654</v>
      </c>
      <c r="FY170" t="s">
        <v>655</v>
      </c>
      <c r="FZ170" t="s">
        <v>656</v>
      </c>
      <c r="GA170" t="s">
        <v>657</v>
      </c>
      <c r="GB170" t="s">
        <v>658</v>
      </c>
      <c r="GC170" t="s">
        <v>659</v>
      </c>
      <c r="GD170" t="s">
        <v>660</v>
      </c>
      <c r="GE170" t="s">
        <v>661</v>
      </c>
      <c r="GF170" t="s">
        <v>662</v>
      </c>
      <c r="GG170" t="s">
        <v>663</v>
      </c>
      <c r="GH170" t="s">
        <v>664</v>
      </c>
      <c r="GI170" t="s">
        <v>665</v>
      </c>
      <c r="GJ170" t="s">
        <v>697</v>
      </c>
      <c r="GK170" t="s">
        <v>159</v>
      </c>
      <c r="GL170" t="s">
        <v>160</v>
      </c>
      <c r="GM170" t="s">
        <v>148</v>
      </c>
      <c r="GN170" t="s">
        <v>149</v>
      </c>
      <c r="GO170" t="s">
        <v>150</v>
      </c>
      <c r="GP170" t="s">
        <v>151</v>
      </c>
      <c r="GQ170" t="s">
        <v>152</v>
      </c>
    </row>
    <row r="171" spans="52:204" x14ac:dyDescent="0.25">
      <c r="AZ171">
        <v>258</v>
      </c>
      <c r="BA171">
        <v>961</v>
      </c>
      <c r="BB171">
        <v>3</v>
      </c>
      <c r="BC171" t="s">
        <v>107</v>
      </c>
      <c r="BD171" t="s">
        <v>99</v>
      </c>
      <c r="BG171" t="s">
        <v>77</v>
      </c>
      <c r="BH171">
        <v>78.83</v>
      </c>
      <c r="BI171">
        <v>61.52</v>
      </c>
      <c r="BM171" t="s">
        <v>78</v>
      </c>
      <c r="BN171" t="s">
        <v>38</v>
      </c>
      <c r="BO171">
        <v>43311.63958333333</v>
      </c>
      <c r="BP171">
        <v>43371.598611111112</v>
      </c>
      <c r="BQ171">
        <v>43141.445833333331</v>
      </c>
      <c r="BS171">
        <v>43141.445833333331</v>
      </c>
      <c r="BT171" t="s">
        <v>86</v>
      </c>
      <c r="BU171" t="s">
        <v>102</v>
      </c>
      <c r="BV171" t="s">
        <v>103</v>
      </c>
      <c r="BW171" t="s">
        <v>104</v>
      </c>
      <c r="BX171" t="s">
        <v>105</v>
      </c>
      <c r="BY171" t="s">
        <v>106</v>
      </c>
      <c r="BZ171">
        <v>942</v>
      </c>
      <c r="CA171">
        <v>0</v>
      </c>
      <c r="CB171">
        <v>1</v>
      </c>
      <c r="CC171" t="s">
        <v>107</v>
      </c>
      <c r="CD171" t="s">
        <v>130</v>
      </c>
      <c r="CG171" t="s">
        <v>131</v>
      </c>
      <c r="CH171">
        <v>42.68</v>
      </c>
      <c r="CI171">
        <v>78.83</v>
      </c>
      <c r="CM171" t="s">
        <v>132</v>
      </c>
      <c r="CN171" t="s">
        <v>133</v>
      </c>
      <c r="CO171">
        <v>43299.665879629632</v>
      </c>
      <c r="CS171">
        <v>43444.668043981481</v>
      </c>
      <c r="CT171" t="s">
        <v>86</v>
      </c>
      <c r="CU171" t="s">
        <v>651</v>
      </c>
      <c r="CV171" t="s">
        <v>652</v>
      </c>
      <c r="CW171" t="s">
        <v>653</v>
      </c>
      <c r="CX171" t="s">
        <v>654</v>
      </c>
      <c r="CY171" t="s">
        <v>655</v>
      </c>
      <c r="DZ171">
        <v>5028</v>
      </c>
      <c r="EA171" t="s">
        <v>2122</v>
      </c>
      <c r="EB171">
        <v>3</v>
      </c>
      <c r="EC171" t="s">
        <v>107</v>
      </c>
      <c r="ED171" t="s">
        <v>1904</v>
      </c>
      <c r="EG171" t="s">
        <v>897</v>
      </c>
      <c r="EH171">
        <v>73.89</v>
      </c>
      <c r="EI171">
        <v>72.62</v>
      </c>
      <c r="EM171" t="s">
        <v>873</v>
      </c>
      <c r="EN171" t="s">
        <v>898</v>
      </c>
      <c r="EO171">
        <v>43315.367361111108</v>
      </c>
      <c r="ES171">
        <v>43381.697222222225</v>
      </c>
      <c r="ET171" t="s">
        <v>86</v>
      </c>
      <c r="EU171" t="s">
        <v>1905</v>
      </c>
      <c r="EV171" t="s">
        <v>1906</v>
      </c>
      <c r="EW171" t="s">
        <v>1907</v>
      </c>
      <c r="EX171" t="s">
        <v>1934</v>
      </c>
      <c r="EY171" t="s">
        <v>1909</v>
      </c>
      <c r="EZ171">
        <v>942</v>
      </c>
      <c r="FA171">
        <v>0</v>
      </c>
      <c r="FB171">
        <v>1</v>
      </c>
      <c r="FC171" t="s">
        <v>107</v>
      </c>
      <c r="FD171" t="s">
        <v>130</v>
      </c>
      <c r="FG171" t="s">
        <v>131</v>
      </c>
      <c r="FH171">
        <v>42.68</v>
      </c>
      <c r="FI171">
        <v>78.83</v>
      </c>
      <c r="FM171" t="s">
        <v>132</v>
      </c>
      <c r="FN171" t="s">
        <v>133</v>
      </c>
      <c r="FO171">
        <v>43299.665879629632</v>
      </c>
      <c r="FS171">
        <v>43444.668043981481</v>
      </c>
      <c r="FT171" t="s">
        <v>86</v>
      </c>
      <c r="FU171" t="s">
        <v>651</v>
      </c>
      <c r="FV171" t="s">
        <v>652</v>
      </c>
      <c r="FW171" t="s">
        <v>653</v>
      </c>
      <c r="FX171" t="s">
        <v>654</v>
      </c>
      <c r="FY171" t="s">
        <v>655</v>
      </c>
      <c r="FZ171" t="s">
        <v>656</v>
      </c>
      <c r="GA171" t="s">
        <v>657</v>
      </c>
      <c r="GB171" t="s">
        <v>658</v>
      </c>
      <c r="GC171" t="s">
        <v>659</v>
      </c>
      <c r="GD171" t="s">
        <v>660</v>
      </c>
      <c r="GE171" t="s">
        <v>661</v>
      </c>
      <c r="GF171" t="s">
        <v>662</v>
      </c>
      <c r="GG171" t="s">
        <v>663</v>
      </c>
      <c r="GH171" t="s">
        <v>664</v>
      </c>
      <c r="GI171" t="s">
        <v>665</v>
      </c>
      <c r="GJ171" t="s">
        <v>698</v>
      </c>
      <c r="GK171" t="s">
        <v>159</v>
      </c>
      <c r="GL171" t="s">
        <v>160</v>
      </c>
      <c r="GM171" t="s">
        <v>148</v>
      </c>
      <c r="GN171" t="s">
        <v>149</v>
      </c>
      <c r="GO171" t="s">
        <v>150</v>
      </c>
      <c r="GP171" t="s">
        <v>151</v>
      </c>
      <c r="GQ171" t="s">
        <v>152</v>
      </c>
    </row>
    <row r="172" spans="52:204" x14ac:dyDescent="0.25">
      <c r="AZ172">
        <v>349</v>
      </c>
      <c r="BA172">
        <v>637</v>
      </c>
      <c r="BB172">
        <v>2</v>
      </c>
      <c r="BC172" t="s">
        <v>107</v>
      </c>
      <c r="BD172" t="s">
        <v>99</v>
      </c>
      <c r="BG172" t="s">
        <v>77</v>
      </c>
      <c r="BH172">
        <v>34.64</v>
      </c>
      <c r="BI172">
        <v>84.4</v>
      </c>
      <c r="BM172" t="s">
        <v>78</v>
      </c>
      <c r="BN172" t="s">
        <v>38</v>
      </c>
      <c r="BO172">
        <v>43311.640277777777</v>
      </c>
      <c r="BP172">
        <v>43382.731944444444</v>
      </c>
      <c r="BQ172">
        <v>43368.601388888892</v>
      </c>
      <c r="BS172">
        <v>43368.601388888892</v>
      </c>
      <c r="BT172" t="s">
        <v>86</v>
      </c>
      <c r="BU172" t="s">
        <v>102</v>
      </c>
      <c r="BV172" t="s">
        <v>103</v>
      </c>
      <c r="BW172" t="s">
        <v>104</v>
      </c>
      <c r="BX172" t="s">
        <v>105</v>
      </c>
      <c r="BY172" t="s">
        <v>106</v>
      </c>
      <c r="BZ172">
        <v>959</v>
      </c>
      <c r="CA172">
        <v>0</v>
      </c>
      <c r="CB172">
        <v>1</v>
      </c>
      <c r="CC172" t="s">
        <v>107</v>
      </c>
      <c r="CD172" t="s">
        <v>130</v>
      </c>
      <c r="CG172" t="s">
        <v>131</v>
      </c>
      <c r="CH172">
        <v>39.93</v>
      </c>
      <c r="CI172">
        <v>75.59</v>
      </c>
      <c r="CM172" t="s">
        <v>132</v>
      </c>
      <c r="CN172" t="s">
        <v>133</v>
      </c>
      <c r="CO172">
        <v>43299.665983796294</v>
      </c>
      <c r="CS172">
        <v>43444.668043981481</v>
      </c>
      <c r="CT172" t="s">
        <v>86</v>
      </c>
      <c r="CU172" t="s">
        <v>651</v>
      </c>
      <c r="CV172" t="s">
        <v>652</v>
      </c>
      <c r="CW172" t="s">
        <v>653</v>
      </c>
      <c r="CX172" t="s">
        <v>654</v>
      </c>
      <c r="CY172" t="s">
        <v>655</v>
      </c>
      <c r="DZ172">
        <v>4979</v>
      </c>
      <c r="EA172" t="s">
        <v>2126</v>
      </c>
      <c r="EB172">
        <v>3</v>
      </c>
      <c r="EC172" t="s">
        <v>107</v>
      </c>
      <c r="ED172" t="s">
        <v>1904</v>
      </c>
      <c r="EG172" t="s">
        <v>897</v>
      </c>
      <c r="EH172">
        <v>36.76</v>
      </c>
      <c r="EI172">
        <v>40.479999999999997</v>
      </c>
      <c r="EM172" t="s">
        <v>873</v>
      </c>
      <c r="EN172" t="s">
        <v>898</v>
      </c>
      <c r="EO172">
        <v>43315.366666666669</v>
      </c>
      <c r="ES172">
        <v>43381.697222222225</v>
      </c>
      <c r="ET172" t="s">
        <v>86</v>
      </c>
      <c r="EU172" t="s">
        <v>1905</v>
      </c>
      <c r="EV172" t="s">
        <v>1906</v>
      </c>
      <c r="EW172" t="s">
        <v>1907</v>
      </c>
      <c r="EX172" t="s">
        <v>1934</v>
      </c>
      <c r="EY172" t="s">
        <v>1909</v>
      </c>
      <c r="EZ172">
        <v>959</v>
      </c>
      <c r="FA172">
        <v>0</v>
      </c>
      <c r="FB172">
        <v>1</v>
      </c>
      <c r="FC172" t="s">
        <v>107</v>
      </c>
      <c r="FD172" t="s">
        <v>130</v>
      </c>
      <c r="FG172" t="s">
        <v>131</v>
      </c>
      <c r="FH172">
        <v>39.93</v>
      </c>
      <c r="FI172">
        <v>75.59</v>
      </c>
      <c r="FM172" t="s">
        <v>132</v>
      </c>
      <c r="FN172" t="s">
        <v>133</v>
      </c>
      <c r="FO172">
        <v>43299.665983796294</v>
      </c>
      <c r="FS172">
        <v>43444.668043981481</v>
      </c>
      <c r="FT172" t="s">
        <v>86</v>
      </c>
      <c r="FU172" t="s">
        <v>651</v>
      </c>
      <c r="FV172" t="s">
        <v>652</v>
      </c>
      <c r="FW172" t="s">
        <v>653</v>
      </c>
      <c r="FX172" t="s">
        <v>654</v>
      </c>
      <c r="FY172" t="s">
        <v>655</v>
      </c>
      <c r="FZ172" t="s">
        <v>656</v>
      </c>
      <c r="GA172" t="s">
        <v>657</v>
      </c>
      <c r="GB172" t="s">
        <v>658</v>
      </c>
      <c r="GC172" t="s">
        <v>659</v>
      </c>
      <c r="GD172" t="s">
        <v>660</v>
      </c>
      <c r="GE172" t="s">
        <v>661</v>
      </c>
      <c r="GF172" t="s">
        <v>662</v>
      </c>
      <c r="GG172" t="s">
        <v>663</v>
      </c>
      <c r="GH172" t="s">
        <v>664</v>
      </c>
      <c r="GI172" t="s">
        <v>665</v>
      </c>
      <c r="GJ172" t="s">
        <v>699</v>
      </c>
      <c r="GK172" t="s">
        <v>159</v>
      </c>
      <c r="GL172" t="s">
        <v>160</v>
      </c>
      <c r="GM172" t="s">
        <v>148</v>
      </c>
      <c r="GN172" t="s">
        <v>149</v>
      </c>
      <c r="GO172" t="s">
        <v>150</v>
      </c>
      <c r="GP172" t="s">
        <v>151</v>
      </c>
      <c r="GQ172" t="s">
        <v>152</v>
      </c>
    </row>
    <row r="173" spans="52:204" x14ac:dyDescent="0.25">
      <c r="AZ173">
        <v>337</v>
      </c>
      <c r="BA173">
        <v>650</v>
      </c>
      <c r="BB173">
        <v>2</v>
      </c>
      <c r="BC173" t="s">
        <v>107</v>
      </c>
      <c r="BD173" t="s">
        <v>99</v>
      </c>
      <c r="BG173" t="s">
        <v>77</v>
      </c>
      <c r="BH173">
        <v>38.299999999999997</v>
      </c>
      <c r="BI173">
        <v>78.239999999999995</v>
      </c>
      <c r="BM173" t="s">
        <v>78</v>
      </c>
      <c r="BN173" t="s">
        <v>38</v>
      </c>
      <c r="BO173">
        <v>43311.640277777777</v>
      </c>
      <c r="BP173">
        <v>43413.65347222222</v>
      </c>
      <c r="BQ173">
        <v>43368.573611111111</v>
      </c>
      <c r="BS173">
        <v>43368.573611111111</v>
      </c>
      <c r="BT173" t="s">
        <v>86</v>
      </c>
      <c r="BU173" t="s">
        <v>102</v>
      </c>
      <c r="BV173" t="s">
        <v>103</v>
      </c>
      <c r="BW173" t="s">
        <v>104</v>
      </c>
      <c r="BX173" t="s">
        <v>105</v>
      </c>
      <c r="BY173" t="s">
        <v>106</v>
      </c>
      <c r="BZ173">
        <v>964</v>
      </c>
      <c r="CA173">
        <v>0</v>
      </c>
      <c r="CB173">
        <v>1</v>
      </c>
      <c r="CC173" t="s">
        <v>107</v>
      </c>
      <c r="CD173" t="s">
        <v>130</v>
      </c>
      <c r="CG173" t="s">
        <v>131</v>
      </c>
      <c r="CH173">
        <v>37.15</v>
      </c>
      <c r="CI173">
        <v>72.52</v>
      </c>
      <c r="CM173" t="s">
        <v>132</v>
      </c>
      <c r="CN173" t="s">
        <v>133</v>
      </c>
      <c r="CO173">
        <v>43299.666006944448</v>
      </c>
      <c r="CS173">
        <v>43444.668043981481</v>
      </c>
      <c r="CT173" t="s">
        <v>86</v>
      </c>
      <c r="CU173" t="s">
        <v>651</v>
      </c>
      <c r="CV173" t="s">
        <v>652</v>
      </c>
      <c r="CW173" t="s">
        <v>653</v>
      </c>
      <c r="CX173" t="s">
        <v>654</v>
      </c>
      <c r="CY173" t="s">
        <v>655</v>
      </c>
      <c r="DZ173">
        <v>5023</v>
      </c>
      <c r="EA173" t="s">
        <v>2139</v>
      </c>
      <c r="EB173">
        <v>3</v>
      </c>
      <c r="EC173" t="s">
        <v>107</v>
      </c>
      <c r="ED173" t="s">
        <v>1904</v>
      </c>
      <c r="EG173" t="s">
        <v>897</v>
      </c>
      <c r="EH173">
        <v>74.95</v>
      </c>
      <c r="EI173">
        <v>69.64</v>
      </c>
      <c r="EM173" t="s">
        <v>873</v>
      </c>
      <c r="EN173" t="s">
        <v>898</v>
      </c>
      <c r="EO173">
        <v>43315.367361111108</v>
      </c>
      <c r="ES173">
        <v>43381.697222222225</v>
      </c>
      <c r="ET173" t="s">
        <v>86</v>
      </c>
      <c r="EU173" t="s">
        <v>1905</v>
      </c>
      <c r="EV173" t="s">
        <v>1906</v>
      </c>
      <c r="EW173" t="s">
        <v>1907</v>
      </c>
      <c r="EX173" t="s">
        <v>1934</v>
      </c>
      <c r="EY173" t="s">
        <v>1909</v>
      </c>
      <c r="EZ173">
        <v>964</v>
      </c>
      <c r="FA173">
        <v>0</v>
      </c>
      <c r="FB173">
        <v>1</v>
      </c>
      <c r="FC173" t="s">
        <v>107</v>
      </c>
      <c r="FD173" t="s">
        <v>130</v>
      </c>
      <c r="FG173" t="s">
        <v>131</v>
      </c>
      <c r="FH173">
        <v>37.15</v>
      </c>
      <c r="FI173">
        <v>72.52</v>
      </c>
      <c r="FM173" t="s">
        <v>132</v>
      </c>
      <c r="FN173" t="s">
        <v>133</v>
      </c>
      <c r="FO173">
        <v>43299.666006944448</v>
      </c>
      <c r="FS173">
        <v>43444.668043981481</v>
      </c>
      <c r="FT173" t="s">
        <v>86</v>
      </c>
      <c r="FU173" t="s">
        <v>651</v>
      </c>
      <c r="FV173" t="s">
        <v>652</v>
      </c>
      <c r="FW173" t="s">
        <v>653</v>
      </c>
      <c r="FX173" t="s">
        <v>654</v>
      </c>
      <c r="FY173" t="s">
        <v>655</v>
      </c>
      <c r="FZ173" t="s">
        <v>656</v>
      </c>
      <c r="GA173" t="s">
        <v>657</v>
      </c>
      <c r="GB173" t="s">
        <v>658</v>
      </c>
      <c r="GC173" t="s">
        <v>659</v>
      </c>
      <c r="GD173" t="s">
        <v>660</v>
      </c>
      <c r="GE173" t="s">
        <v>661</v>
      </c>
      <c r="GF173" t="s">
        <v>662</v>
      </c>
      <c r="GG173" t="s">
        <v>663</v>
      </c>
      <c r="GH173" t="s">
        <v>664</v>
      </c>
      <c r="GI173" t="s">
        <v>665</v>
      </c>
      <c r="GJ173" t="s">
        <v>700</v>
      </c>
      <c r="GK173" t="s">
        <v>159</v>
      </c>
      <c r="GL173" t="s">
        <v>160</v>
      </c>
      <c r="GM173" t="s">
        <v>148</v>
      </c>
      <c r="GN173" t="s">
        <v>149</v>
      </c>
      <c r="GO173" t="s">
        <v>150</v>
      </c>
      <c r="GP173" t="s">
        <v>151</v>
      </c>
      <c r="GQ173" t="s">
        <v>152</v>
      </c>
    </row>
    <row r="174" spans="52:204" x14ac:dyDescent="0.25">
      <c r="AZ174">
        <v>342</v>
      </c>
      <c r="BA174">
        <v>645</v>
      </c>
      <c r="BB174">
        <v>2</v>
      </c>
      <c r="BC174" t="s">
        <v>107</v>
      </c>
      <c r="BD174" t="s">
        <v>99</v>
      </c>
      <c r="BG174" t="s">
        <v>77</v>
      </c>
      <c r="BH174">
        <v>31.39</v>
      </c>
      <c r="BI174">
        <v>80.66</v>
      </c>
      <c r="BM174" t="s">
        <v>78</v>
      </c>
      <c r="BN174" t="s">
        <v>38</v>
      </c>
      <c r="BO174">
        <v>43311.640277777777</v>
      </c>
      <c r="BP174">
        <v>43413.644444444442</v>
      </c>
      <c r="BQ174">
        <v>43368.570833333331</v>
      </c>
      <c r="BS174">
        <v>43368.570833333331</v>
      </c>
      <c r="BT174" t="s">
        <v>86</v>
      </c>
      <c r="BU174" t="s">
        <v>102</v>
      </c>
      <c r="BV174" t="s">
        <v>103</v>
      </c>
      <c r="BW174" t="s">
        <v>104</v>
      </c>
      <c r="BX174" t="s">
        <v>105</v>
      </c>
      <c r="BY174" t="s">
        <v>106</v>
      </c>
      <c r="BZ174">
        <v>968</v>
      </c>
      <c r="CA174">
        <v>0</v>
      </c>
      <c r="CB174">
        <v>1</v>
      </c>
      <c r="CC174" t="s">
        <v>107</v>
      </c>
      <c r="CD174" t="s">
        <v>130</v>
      </c>
      <c r="CG174" t="s">
        <v>131</v>
      </c>
      <c r="CH174">
        <v>25.17</v>
      </c>
      <c r="CI174">
        <v>55.14</v>
      </c>
      <c r="CM174" t="s">
        <v>132</v>
      </c>
      <c r="CN174" t="s">
        <v>133</v>
      </c>
      <c r="CO174">
        <v>43299.666030092594</v>
      </c>
      <c r="CS174">
        <v>43444.668043981481</v>
      </c>
      <c r="CT174" t="s">
        <v>86</v>
      </c>
      <c r="CU174" t="s">
        <v>651</v>
      </c>
      <c r="CV174" t="s">
        <v>652</v>
      </c>
      <c r="CW174" t="s">
        <v>653</v>
      </c>
      <c r="CX174" t="s">
        <v>654</v>
      </c>
      <c r="CY174" t="s">
        <v>655</v>
      </c>
      <c r="DZ174">
        <v>4980</v>
      </c>
      <c r="EA174" t="s">
        <v>2144</v>
      </c>
      <c r="EB174">
        <v>3</v>
      </c>
      <c r="EC174" t="s">
        <v>107</v>
      </c>
      <c r="ED174" t="s">
        <v>1904</v>
      </c>
      <c r="EG174" t="s">
        <v>897</v>
      </c>
      <c r="EH174">
        <v>34.78</v>
      </c>
      <c r="EI174">
        <v>40.36</v>
      </c>
      <c r="EM174" t="s">
        <v>873</v>
      </c>
      <c r="EN174" t="s">
        <v>898</v>
      </c>
      <c r="EO174">
        <v>43315.366666666669</v>
      </c>
      <c r="ES174">
        <v>43381.697222222225</v>
      </c>
      <c r="ET174" t="s">
        <v>86</v>
      </c>
      <c r="EU174" t="s">
        <v>1905</v>
      </c>
      <c r="EV174" t="s">
        <v>1906</v>
      </c>
      <c r="EW174" t="s">
        <v>1907</v>
      </c>
      <c r="EX174" t="s">
        <v>1934</v>
      </c>
      <c r="EY174" t="s">
        <v>1909</v>
      </c>
      <c r="EZ174">
        <v>968</v>
      </c>
      <c r="FA174">
        <v>0</v>
      </c>
      <c r="FB174">
        <v>1</v>
      </c>
      <c r="FC174" t="s">
        <v>107</v>
      </c>
      <c r="FD174" t="s">
        <v>130</v>
      </c>
      <c r="FG174" t="s">
        <v>131</v>
      </c>
      <c r="FH174">
        <v>25.17</v>
      </c>
      <c r="FI174">
        <v>55.14</v>
      </c>
      <c r="FM174" t="s">
        <v>132</v>
      </c>
      <c r="FN174" t="s">
        <v>133</v>
      </c>
      <c r="FO174">
        <v>43299.666030092594</v>
      </c>
      <c r="FS174">
        <v>43444.668043981481</v>
      </c>
      <c r="FT174" t="s">
        <v>86</v>
      </c>
      <c r="FU174" t="s">
        <v>651</v>
      </c>
      <c r="FV174" t="s">
        <v>652</v>
      </c>
      <c r="FW174" t="s">
        <v>653</v>
      </c>
      <c r="FX174" t="s">
        <v>654</v>
      </c>
      <c r="FY174" t="s">
        <v>655</v>
      </c>
      <c r="FZ174" t="s">
        <v>656</v>
      </c>
      <c r="GA174" t="s">
        <v>657</v>
      </c>
      <c r="GB174" t="s">
        <v>658</v>
      </c>
      <c r="GC174" t="s">
        <v>659</v>
      </c>
      <c r="GD174" t="s">
        <v>660</v>
      </c>
      <c r="GE174" t="s">
        <v>661</v>
      </c>
      <c r="GF174" t="s">
        <v>687</v>
      </c>
      <c r="GG174" t="s">
        <v>688</v>
      </c>
      <c r="GH174" t="s">
        <v>678</v>
      </c>
      <c r="GI174" t="s">
        <v>665</v>
      </c>
      <c r="GJ174" t="s">
        <v>701</v>
      </c>
      <c r="GK174" t="s">
        <v>702</v>
      </c>
      <c r="GL174" t="s">
        <v>703</v>
      </c>
      <c r="GM174" t="s">
        <v>173</v>
      </c>
      <c r="GN174" t="s">
        <v>160</v>
      </c>
      <c r="GO174" t="s">
        <v>148</v>
      </c>
      <c r="GP174" t="s">
        <v>149</v>
      </c>
      <c r="GQ174" t="s">
        <v>150</v>
      </c>
      <c r="GR174" t="s">
        <v>151</v>
      </c>
      <c r="GS174" t="s">
        <v>152</v>
      </c>
    </row>
    <row r="175" spans="52:204" x14ac:dyDescent="0.25">
      <c r="AZ175">
        <v>295</v>
      </c>
      <c r="BA175">
        <v>867</v>
      </c>
      <c r="BB175">
        <v>2</v>
      </c>
      <c r="BC175" t="s">
        <v>107</v>
      </c>
      <c r="BD175" t="s">
        <v>99</v>
      </c>
      <c r="BG175" t="s">
        <v>77</v>
      </c>
      <c r="BH175">
        <v>57.91</v>
      </c>
      <c r="BI175">
        <v>69.180000000000007</v>
      </c>
      <c r="BM175" t="s">
        <v>78</v>
      </c>
      <c r="BN175" t="s">
        <v>38</v>
      </c>
      <c r="BO175">
        <v>43311.63958333333</v>
      </c>
      <c r="BP175">
        <v>43382.740277777775</v>
      </c>
      <c r="BQ175">
        <v>43369.436805555553</v>
      </c>
      <c r="BS175">
        <v>43369.436805555553</v>
      </c>
      <c r="BT175" t="s">
        <v>86</v>
      </c>
      <c r="BU175" t="s">
        <v>102</v>
      </c>
      <c r="BV175" t="s">
        <v>103</v>
      </c>
      <c r="BW175" t="s">
        <v>104</v>
      </c>
      <c r="BX175" t="s">
        <v>105</v>
      </c>
      <c r="BY175" t="s">
        <v>106</v>
      </c>
      <c r="BZ175">
        <v>986</v>
      </c>
      <c r="CA175">
        <v>0</v>
      </c>
      <c r="CB175">
        <v>1</v>
      </c>
      <c r="CC175" t="s">
        <v>107</v>
      </c>
      <c r="CD175" t="s">
        <v>130</v>
      </c>
      <c r="CG175" t="s">
        <v>131</v>
      </c>
      <c r="CH175">
        <v>44.26</v>
      </c>
      <c r="CI175">
        <v>80.28</v>
      </c>
      <c r="CM175" t="s">
        <v>132</v>
      </c>
      <c r="CN175" t="s">
        <v>133</v>
      </c>
      <c r="CO175">
        <v>43299.666145833333</v>
      </c>
      <c r="CS175">
        <v>43444.668055555558</v>
      </c>
      <c r="CT175" t="s">
        <v>86</v>
      </c>
      <c r="CU175" t="s">
        <v>651</v>
      </c>
      <c r="CV175" t="s">
        <v>652</v>
      </c>
      <c r="CW175" t="s">
        <v>653</v>
      </c>
      <c r="CX175" t="s">
        <v>654</v>
      </c>
      <c r="CY175" t="s">
        <v>655</v>
      </c>
      <c r="DZ175">
        <v>5022</v>
      </c>
      <c r="EA175" t="s">
        <v>2150</v>
      </c>
      <c r="EB175">
        <v>3</v>
      </c>
      <c r="EC175" t="s">
        <v>107</v>
      </c>
      <c r="ED175" t="s">
        <v>1904</v>
      </c>
      <c r="EG175" t="s">
        <v>897</v>
      </c>
      <c r="EH175">
        <v>75.62</v>
      </c>
      <c r="EI175">
        <v>67.98</v>
      </c>
      <c r="EM175" t="s">
        <v>873</v>
      </c>
      <c r="EN175" t="s">
        <v>898</v>
      </c>
      <c r="EO175">
        <v>43315.367361111108</v>
      </c>
      <c r="ES175">
        <v>43381.697222222225</v>
      </c>
      <c r="ET175" t="s">
        <v>86</v>
      </c>
      <c r="EU175" t="s">
        <v>1905</v>
      </c>
      <c r="EV175" t="s">
        <v>1906</v>
      </c>
      <c r="EW175" t="s">
        <v>1907</v>
      </c>
      <c r="EX175" t="s">
        <v>1934</v>
      </c>
      <c r="EY175" t="s">
        <v>1909</v>
      </c>
      <c r="EZ175">
        <v>986</v>
      </c>
      <c r="FA175">
        <v>0</v>
      </c>
      <c r="FB175">
        <v>1</v>
      </c>
      <c r="FC175" t="s">
        <v>107</v>
      </c>
      <c r="FD175" t="s">
        <v>130</v>
      </c>
      <c r="FG175" t="s">
        <v>131</v>
      </c>
      <c r="FH175">
        <v>44.26</v>
      </c>
      <c r="FI175">
        <v>80.28</v>
      </c>
      <c r="FM175" t="s">
        <v>132</v>
      </c>
      <c r="FN175" t="s">
        <v>133</v>
      </c>
      <c r="FO175">
        <v>43299.666145833333</v>
      </c>
      <c r="FS175">
        <v>43444.668055555558</v>
      </c>
      <c r="FT175" t="s">
        <v>86</v>
      </c>
      <c r="FU175" t="s">
        <v>651</v>
      </c>
      <c r="FV175" t="s">
        <v>652</v>
      </c>
      <c r="FW175" t="s">
        <v>653</v>
      </c>
      <c r="FX175" t="s">
        <v>654</v>
      </c>
      <c r="FY175" t="s">
        <v>655</v>
      </c>
      <c r="FZ175" t="s">
        <v>656</v>
      </c>
      <c r="GA175" t="s">
        <v>657</v>
      </c>
      <c r="GB175" t="s">
        <v>658</v>
      </c>
      <c r="GC175" t="s">
        <v>659</v>
      </c>
      <c r="GD175" t="s">
        <v>660</v>
      </c>
      <c r="GE175" t="s">
        <v>661</v>
      </c>
      <c r="GF175" t="s">
        <v>687</v>
      </c>
      <c r="GG175" t="s">
        <v>688</v>
      </c>
      <c r="GH175" t="s">
        <v>678</v>
      </c>
      <c r="GI175" t="s">
        <v>665</v>
      </c>
      <c r="GJ175" t="s">
        <v>704</v>
      </c>
      <c r="GK175" t="s">
        <v>705</v>
      </c>
      <c r="GL175" t="s">
        <v>706</v>
      </c>
      <c r="GM175" t="s">
        <v>173</v>
      </c>
      <c r="GN175" t="s">
        <v>707</v>
      </c>
      <c r="GO175" t="s">
        <v>160</v>
      </c>
      <c r="GP175" t="s">
        <v>148</v>
      </c>
      <c r="GQ175" t="s">
        <v>149</v>
      </c>
      <c r="GR175" t="s">
        <v>201</v>
      </c>
      <c r="GS175" t="s">
        <v>149</v>
      </c>
      <c r="GT175" t="s">
        <v>150</v>
      </c>
      <c r="GU175" t="s">
        <v>151</v>
      </c>
      <c r="GV175" t="s">
        <v>152</v>
      </c>
    </row>
    <row r="176" spans="52:204" x14ac:dyDescent="0.25">
      <c r="AZ176">
        <v>369</v>
      </c>
      <c r="BA176">
        <v>52</v>
      </c>
      <c r="BB176">
        <v>3</v>
      </c>
      <c r="BC176" t="s">
        <v>107</v>
      </c>
      <c r="BD176" t="s">
        <v>99</v>
      </c>
      <c r="BG176" t="s">
        <v>77</v>
      </c>
      <c r="BH176">
        <v>66.569999999999993</v>
      </c>
      <c r="BI176">
        <v>63.14</v>
      </c>
      <c r="BM176" t="s">
        <v>78</v>
      </c>
      <c r="BN176" t="s">
        <v>38</v>
      </c>
      <c r="BO176">
        <v>43311.640277777777</v>
      </c>
      <c r="BP176">
        <v>43414.552777777775</v>
      </c>
      <c r="BQ176">
        <v>43354.369444444441</v>
      </c>
      <c r="BS176">
        <v>43354.369444444441</v>
      </c>
      <c r="BT176" t="s">
        <v>86</v>
      </c>
      <c r="BU176" t="s">
        <v>102</v>
      </c>
      <c r="BV176" t="s">
        <v>103</v>
      </c>
      <c r="BW176" t="s">
        <v>104</v>
      </c>
      <c r="BX176" t="s">
        <v>105</v>
      </c>
      <c r="BY176" t="s">
        <v>106</v>
      </c>
      <c r="BZ176">
        <v>1004</v>
      </c>
      <c r="CA176">
        <v>0</v>
      </c>
      <c r="CB176">
        <v>1</v>
      </c>
      <c r="CC176" t="s">
        <v>107</v>
      </c>
      <c r="CD176" t="s">
        <v>130</v>
      </c>
      <c r="CG176" t="s">
        <v>188</v>
      </c>
      <c r="CH176">
        <v>30.78</v>
      </c>
      <c r="CI176">
        <v>46</v>
      </c>
      <c r="CM176" t="s">
        <v>132</v>
      </c>
      <c r="CN176" t="s">
        <v>189</v>
      </c>
      <c r="CO176">
        <v>43299.681134259263</v>
      </c>
      <c r="CS176">
        <v>43444.668055555558</v>
      </c>
      <c r="CT176" t="s">
        <v>86</v>
      </c>
      <c r="CU176" t="s">
        <v>651</v>
      </c>
      <c r="CV176" t="s">
        <v>652</v>
      </c>
      <c r="CW176" t="s">
        <v>653</v>
      </c>
      <c r="CX176" t="s">
        <v>654</v>
      </c>
      <c r="CY176" t="s">
        <v>655</v>
      </c>
      <c r="DZ176">
        <v>5020</v>
      </c>
      <c r="EA176" t="s">
        <v>2154</v>
      </c>
      <c r="EB176">
        <v>3</v>
      </c>
      <c r="EC176" t="s">
        <v>107</v>
      </c>
      <c r="ED176" t="s">
        <v>1904</v>
      </c>
      <c r="EG176" t="s">
        <v>897</v>
      </c>
      <c r="EH176">
        <v>76.67</v>
      </c>
      <c r="EI176">
        <v>65.06</v>
      </c>
      <c r="EM176" t="s">
        <v>873</v>
      </c>
      <c r="EN176" t="s">
        <v>898</v>
      </c>
      <c r="EO176">
        <v>43315.367361111108</v>
      </c>
      <c r="ES176">
        <v>43381.697222222225</v>
      </c>
      <c r="ET176" t="s">
        <v>86</v>
      </c>
      <c r="EU176" t="s">
        <v>1905</v>
      </c>
      <c r="EV176" t="s">
        <v>1906</v>
      </c>
      <c r="EW176" t="s">
        <v>1907</v>
      </c>
      <c r="EX176" t="s">
        <v>1934</v>
      </c>
      <c r="EY176" t="s">
        <v>1909</v>
      </c>
      <c r="EZ176">
        <v>1004</v>
      </c>
      <c r="FA176">
        <v>0</v>
      </c>
      <c r="FB176">
        <v>1</v>
      </c>
      <c r="FC176" t="s">
        <v>107</v>
      </c>
      <c r="FD176" t="s">
        <v>130</v>
      </c>
      <c r="FG176" t="s">
        <v>188</v>
      </c>
      <c r="FH176">
        <v>30.78</v>
      </c>
      <c r="FI176">
        <v>46</v>
      </c>
      <c r="FM176" t="s">
        <v>132</v>
      </c>
      <c r="FN176" t="s">
        <v>189</v>
      </c>
      <c r="FO176">
        <v>43299.681134259263</v>
      </c>
      <c r="FS176">
        <v>43444.668055555558</v>
      </c>
      <c r="FT176" t="s">
        <v>86</v>
      </c>
      <c r="FU176" t="s">
        <v>651</v>
      </c>
      <c r="FV176" t="s">
        <v>652</v>
      </c>
      <c r="FW176" t="s">
        <v>653</v>
      </c>
      <c r="FX176" t="s">
        <v>654</v>
      </c>
      <c r="FY176" t="s">
        <v>655</v>
      </c>
      <c r="FZ176" t="s">
        <v>656</v>
      </c>
      <c r="GA176" t="s">
        <v>657</v>
      </c>
      <c r="GB176" t="s">
        <v>658</v>
      </c>
      <c r="GC176" t="s">
        <v>659</v>
      </c>
      <c r="GD176" t="s">
        <v>660</v>
      </c>
      <c r="GE176" t="s">
        <v>661</v>
      </c>
      <c r="GF176" t="s">
        <v>662</v>
      </c>
      <c r="GG176" t="s">
        <v>663</v>
      </c>
      <c r="GH176" t="s">
        <v>664</v>
      </c>
      <c r="GI176" t="s">
        <v>665</v>
      </c>
      <c r="GJ176" t="s">
        <v>708</v>
      </c>
      <c r="GK176" t="s">
        <v>159</v>
      </c>
      <c r="GL176" t="s">
        <v>160</v>
      </c>
      <c r="GM176" t="s">
        <v>148</v>
      </c>
      <c r="GN176" t="s">
        <v>201</v>
      </c>
      <c r="GO176" t="s">
        <v>150</v>
      </c>
      <c r="GP176" t="s">
        <v>151</v>
      </c>
      <c r="GQ176" t="s">
        <v>152</v>
      </c>
    </row>
    <row r="177" spans="52:207" x14ac:dyDescent="0.25">
      <c r="AZ177">
        <v>248</v>
      </c>
      <c r="BA177">
        <v>1415</v>
      </c>
      <c r="BB177">
        <v>1</v>
      </c>
      <c r="BC177" t="s">
        <v>115</v>
      </c>
      <c r="BD177" t="s">
        <v>85</v>
      </c>
      <c r="BG177" t="s">
        <v>77</v>
      </c>
      <c r="BH177">
        <v>47.87</v>
      </c>
      <c r="BI177">
        <v>74.58</v>
      </c>
      <c r="BM177" t="s">
        <v>78</v>
      </c>
      <c r="BN177" t="s">
        <v>38</v>
      </c>
      <c r="BO177">
        <v>43311.63958333333</v>
      </c>
      <c r="BS177">
        <v>43354.426388888889</v>
      </c>
      <c r="BT177" t="s">
        <v>116</v>
      </c>
      <c r="BU177" t="s">
        <v>94</v>
      </c>
      <c r="BV177" t="s">
        <v>95</v>
      </c>
      <c r="BW177" t="s">
        <v>117</v>
      </c>
      <c r="BX177" t="s">
        <v>97</v>
      </c>
      <c r="BY177" t="s">
        <v>118</v>
      </c>
      <c r="BZ177">
        <v>1006</v>
      </c>
      <c r="CA177">
        <v>0</v>
      </c>
      <c r="CB177">
        <v>1</v>
      </c>
      <c r="CC177" t="s">
        <v>107</v>
      </c>
      <c r="CD177" t="s">
        <v>130</v>
      </c>
      <c r="CG177" t="s">
        <v>188</v>
      </c>
      <c r="CH177">
        <v>26.83</v>
      </c>
      <c r="CI177">
        <v>59.65</v>
      </c>
      <c r="CM177" t="s">
        <v>132</v>
      </c>
      <c r="CN177" t="s">
        <v>189</v>
      </c>
      <c r="CO177">
        <v>43299.681157407409</v>
      </c>
      <c r="CS177">
        <v>43444.668055555558</v>
      </c>
      <c r="CT177" t="s">
        <v>86</v>
      </c>
      <c r="CU177" t="s">
        <v>651</v>
      </c>
      <c r="CV177" t="s">
        <v>652</v>
      </c>
      <c r="CW177" t="s">
        <v>653</v>
      </c>
      <c r="CX177" t="s">
        <v>654</v>
      </c>
      <c r="CY177" t="s">
        <v>655</v>
      </c>
      <c r="DZ177">
        <v>4983</v>
      </c>
      <c r="EA177" t="s">
        <v>2162</v>
      </c>
      <c r="EB177">
        <v>3</v>
      </c>
      <c r="EC177" t="s">
        <v>107</v>
      </c>
      <c r="ED177" t="s">
        <v>1904</v>
      </c>
      <c r="EG177" t="s">
        <v>897</v>
      </c>
      <c r="EH177">
        <v>48.38</v>
      </c>
      <c r="EI177">
        <v>39.4</v>
      </c>
      <c r="EM177" t="s">
        <v>873</v>
      </c>
      <c r="EN177" t="s">
        <v>898</v>
      </c>
      <c r="EO177">
        <v>43315.366666666669</v>
      </c>
      <c r="ES177">
        <v>43381.697222222225</v>
      </c>
      <c r="ET177" t="s">
        <v>86</v>
      </c>
      <c r="EU177" t="s">
        <v>1905</v>
      </c>
      <c r="EV177" t="s">
        <v>1906</v>
      </c>
      <c r="EW177" t="s">
        <v>1907</v>
      </c>
      <c r="EX177" t="s">
        <v>1934</v>
      </c>
      <c r="EY177" t="s">
        <v>1909</v>
      </c>
      <c r="EZ177">
        <v>1006</v>
      </c>
      <c r="FA177">
        <v>0</v>
      </c>
      <c r="FB177">
        <v>1</v>
      </c>
      <c r="FC177" t="s">
        <v>107</v>
      </c>
      <c r="FD177" t="s">
        <v>130</v>
      </c>
      <c r="FG177" t="s">
        <v>188</v>
      </c>
      <c r="FH177">
        <v>26.83</v>
      </c>
      <c r="FI177">
        <v>59.65</v>
      </c>
      <c r="FM177" t="s">
        <v>132</v>
      </c>
      <c r="FN177" t="s">
        <v>189</v>
      </c>
      <c r="FO177">
        <v>43299.681157407409</v>
      </c>
      <c r="FS177">
        <v>43444.668055555558</v>
      </c>
      <c r="FT177" t="s">
        <v>86</v>
      </c>
      <c r="FU177" t="s">
        <v>651</v>
      </c>
      <c r="FV177" t="s">
        <v>652</v>
      </c>
      <c r="FW177" t="s">
        <v>653</v>
      </c>
      <c r="FX177" t="s">
        <v>654</v>
      </c>
      <c r="FY177" t="s">
        <v>655</v>
      </c>
      <c r="FZ177" t="s">
        <v>656</v>
      </c>
      <c r="GA177" t="s">
        <v>657</v>
      </c>
      <c r="GB177" t="s">
        <v>677</v>
      </c>
      <c r="GC177" t="s">
        <v>659</v>
      </c>
      <c r="GD177" t="s">
        <v>660</v>
      </c>
      <c r="GE177" t="s">
        <v>661</v>
      </c>
      <c r="GF177" t="s">
        <v>687</v>
      </c>
      <c r="GG177" t="s">
        <v>688</v>
      </c>
      <c r="GH177" t="s">
        <v>678</v>
      </c>
      <c r="GI177" t="s">
        <v>665</v>
      </c>
      <c r="GJ177" t="s">
        <v>709</v>
      </c>
      <c r="GK177" t="s">
        <v>710</v>
      </c>
      <c r="GL177" t="s">
        <v>711</v>
      </c>
      <c r="GM177" t="s">
        <v>160</v>
      </c>
      <c r="GN177" t="s">
        <v>148</v>
      </c>
      <c r="GO177" t="s">
        <v>149</v>
      </c>
      <c r="GP177" t="s">
        <v>201</v>
      </c>
      <c r="GQ177" t="s">
        <v>150</v>
      </c>
      <c r="GR177" t="s">
        <v>151</v>
      </c>
      <c r="GS177" t="s">
        <v>152</v>
      </c>
    </row>
    <row r="178" spans="52:207" x14ac:dyDescent="0.25">
      <c r="AZ178">
        <v>240</v>
      </c>
      <c r="BA178">
        <v>4435</v>
      </c>
      <c r="BB178">
        <v>1</v>
      </c>
      <c r="BC178" t="s">
        <v>115</v>
      </c>
      <c r="BD178" t="s">
        <v>85</v>
      </c>
      <c r="BG178" t="s">
        <v>77</v>
      </c>
      <c r="BH178">
        <v>43.48</v>
      </c>
      <c r="BI178">
        <v>75.290000000000006</v>
      </c>
      <c r="BM178" t="s">
        <v>78</v>
      </c>
      <c r="BN178" t="s">
        <v>38</v>
      </c>
      <c r="BO178">
        <v>43311.63958333333</v>
      </c>
      <c r="BS178">
        <v>43354.426388888889</v>
      </c>
      <c r="BT178" t="s">
        <v>116</v>
      </c>
      <c r="BU178" t="s">
        <v>94</v>
      </c>
      <c r="BV178" t="s">
        <v>95</v>
      </c>
      <c r="BW178" t="s">
        <v>117</v>
      </c>
      <c r="BX178" t="s">
        <v>97</v>
      </c>
      <c r="BY178" t="s">
        <v>118</v>
      </c>
      <c r="BZ178">
        <v>1000</v>
      </c>
      <c r="CA178">
        <v>0</v>
      </c>
      <c r="CB178">
        <v>1</v>
      </c>
      <c r="CC178" t="s">
        <v>107</v>
      </c>
      <c r="CD178" t="s">
        <v>130</v>
      </c>
      <c r="CG178" t="s">
        <v>188</v>
      </c>
      <c r="CH178">
        <v>31.03</v>
      </c>
      <c r="CI178">
        <v>43.84</v>
      </c>
      <c r="CM178" t="s">
        <v>132</v>
      </c>
      <c r="CN178" t="s">
        <v>189</v>
      </c>
      <c r="CO178">
        <v>43299.68109953704</v>
      </c>
      <c r="CS178">
        <v>43444.668055555558</v>
      </c>
      <c r="CT178" t="s">
        <v>86</v>
      </c>
      <c r="CU178" t="s">
        <v>651</v>
      </c>
      <c r="CV178" t="s">
        <v>652</v>
      </c>
      <c r="CW178" t="s">
        <v>653</v>
      </c>
      <c r="CX178" t="s">
        <v>654</v>
      </c>
      <c r="CY178" t="s">
        <v>655</v>
      </c>
      <c r="DZ178">
        <v>4826</v>
      </c>
      <c r="EA178" t="s">
        <v>2167</v>
      </c>
      <c r="EB178">
        <v>3</v>
      </c>
      <c r="EC178" t="s">
        <v>107</v>
      </c>
      <c r="ED178" t="s">
        <v>1904</v>
      </c>
      <c r="EG178" t="s">
        <v>936</v>
      </c>
      <c r="EH178">
        <v>25.94</v>
      </c>
      <c r="EI178">
        <v>73.569999999999993</v>
      </c>
      <c r="EM178" t="s">
        <v>873</v>
      </c>
      <c r="EN178" t="s">
        <v>937</v>
      </c>
      <c r="EO178">
        <v>43291.618750000001</v>
      </c>
      <c r="ES178">
        <v>43403.599305555559</v>
      </c>
      <c r="ET178" t="s">
        <v>86</v>
      </c>
      <c r="EU178" t="s">
        <v>1997</v>
      </c>
      <c r="EV178" t="s">
        <v>1998</v>
      </c>
      <c r="EW178" t="s">
        <v>1999</v>
      </c>
      <c r="EX178" t="s">
        <v>2000</v>
      </c>
      <c r="EY178" t="s">
        <v>2001</v>
      </c>
      <c r="EZ178">
        <v>1000</v>
      </c>
      <c r="FA178">
        <v>0</v>
      </c>
      <c r="FB178">
        <v>1</v>
      </c>
      <c r="FC178" t="s">
        <v>107</v>
      </c>
      <c r="FD178" t="s">
        <v>130</v>
      </c>
      <c r="FG178" t="s">
        <v>188</v>
      </c>
      <c r="FH178">
        <v>31.03</v>
      </c>
      <c r="FI178">
        <v>43.84</v>
      </c>
      <c r="FM178" t="s">
        <v>132</v>
      </c>
      <c r="FN178" t="s">
        <v>189</v>
      </c>
      <c r="FO178">
        <v>43299.68109953704</v>
      </c>
      <c r="FS178">
        <v>43444.668055555558</v>
      </c>
      <c r="FT178" t="s">
        <v>86</v>
      </c>
      <c r="FU178" t="s">
        <v>651</v>
      </c>
      <c r="FV178" t="s">
        <v>652</v>
      </c>
      <c r="FW178" t="s">
        <v>653</v>
      </c>
      <c r="FX178" t="s">
        <v>654</v>
      </c>
      <c r="FY178" t="s">
        <v>655</v>
      </c>
      <c r="FZ178" t="s">
        <v>656</v>
      </c>
      <c r="GA178" t="s">
        <v>657</v>
      </c>
      <c r="GB178" t="s">
        <v>658</v>
      </c>
      <c r="GC178" t="s">
        <v>659</v>
      </c>
      <c r="GD178" t="s">
        <v>660</v>
      </c>
      <c r="GE178" t="s">
        <v>661</v>
      </c>
      <c r="GF178" t="s">
        <v>662</v>
      </c>
      <c r="GG178" t="s">
        <v>663</v>
      </c>
      <c r="GH178" t="s">
        <v>664</v>
      </c>
      <c r="GI178" t="s">
        <v>665</v>
      </c>
      <c r="GJ178" t="s">
        <v>712</v>
      </c>
      <c r="GK178" t="s">
        <v>159</v>
      </c>
      <c r="GL178" t="s">
        <v>160</v>
      </c>
      <c r="GM178" t="s">
        <v>148</v>
      </c>
      <c r="GN178" t="s">
        <v>201</v>
      </c>
      <c r="GO178" t="s">
        <v>150</v>
      </c>
      <c r="GP178" t="s">
        <v>151</v>
      </c>
      <c r="GQ178" t="s">
        <v>152</v>
      </c>
    </row>
    <row r="179" spans="52:207" x14ac:dyDescent="0.25">
      <c r="AZ179">
        <v>238</v>
      </c>
      <c r="BA179">
        <v>4450</v>
      </c>
      <c r="BB179">
        <v>1</v>
      </c>
      <c r="BC179" t="s">
        <v>115</v>
      </c>
      <c r="BD179" t="s">
        <v>85</v>
      </c>
      <c r="BG179" t="s">
        <v>77</v>
      </c>
      <c r="BH179">
        <v>40.17</v>
      </c>
      <c r="BI179">
        <v>76.209999999999994</v>
      </c>
      <c r="BM179" t="s">
        <v>78</v>
      </c>
      <c r="BN179" t="s">
        <v>38</v>
      </c>
      <c r="BO179">
        <v>43311.63958333333</v>
      </c>
      <c r="BS179">
        <v>43354.426388888889</v>
      </c>
      <c r="BT179" t="s">
        <v>116</v>
      </c>
      <c r="BU179" t="s">
        <v>94</v>
      </c>
      <c r="BV179" t="s">
        <v>95</v>
      </c>
      <c r="BW179" t="s">
        <v>117</v>
      </c>
      <c r="BX179" t="s">
        <v>97</v>
      </c>
      <c r="BY179" t="s">
        <v>118</v>
      </c>
      <c r="BZ179">
        <v>1021</v>
      </c>
      <c r="CA179">
        <v>0</v>
      </c>
      <c r="CB179">
        <v>1</v>
      </c>
      <c r="CC179" t="s">
        <v>107</v>
      </c>
      <c r="CD179" t="s">
        <v>130</v>
      </c>
      <c r="CG179" t="s">
        <v>188</v>
      </c>
      <c r="CH179">
        <v>29.74</v>
      </c>
      <c r="CI179">
        <v>49.73</v>
      </c>
      <c r="CM179" t="s">
        <v>132</v>
      </c>
      <c r="CN179" t="s">
        <v>189</v>
      </c>
      <c r="CO179">
        <v>43299.681273148148</v>
      </c>
      <c r="CS179">
        <v>43444.668055555558</v>
      </c>
      <c r="CT179" t="s">
        <v>86</v>
      </c>
      <c r="CU179" t="s">
        <v>651</v>
      </c>
      <c r="CV179" t="s">
        <v>652</v>
      </c>
      <c r="CW179" t="s">
        <v>653</v>
      </c>
      <c r="CX179" t="s">
        <v>654</v>
      </c>
      <c r="CY179" t="s">
        <v>655</v>
      </c>
      <c r="DZ179">
        <v>4981</v>
      </c>
      <c r="EA179" t="s">
        <v>2175</v>
      </c>
      <c r="EB179">
        <v>3</v>
      </c>
      <c r="EC179" t="s">
        <v>107</v>
      </c>
      <c r="ED179" t="s">
        <v>1904</v>
      </c>
      <c r="EG179" t="s">
        <v>897</v>
      </c>
      <c r="EH179">
        <v>33.6</v>
      </c>
      <c r="EI179">
        <v>41.13</v>
      </c>
      <c r="EM179" t="s">
        <v>873</v>
      </c>
      <c r="EN179" t="s">
        <v>898</v>
      </c>
      <c r="EO179">
        <v>43315.366666666669</v>
      </c>
      <c r="ES179">
        <v>43381.697222222225</v>
      </c>
      <c r="ET179" t="s">
        <v>86</v>
      </c>
      <c r="EU179" t="s">
        <v>1905</v>
      </c>
      <c r="EV179" t="s">
        <v>1906</v>
      </c>
      <c r="EW179" t="s">
        <v>1907</v>
      </c>
      <c r="EX179" t="s">
        <v>1934</v>
      </c>
      <c r="EY179" t="s">
        <v>1909</v>
      </c>
      <c r="EZ179">
        <v>1021</v>
      </c>
      <c r="FA179">
        <v>0</v>
      </c>
      <c r="FB179">
        <v>1</v>
      </c>
      <c r="FC179" t="s">
        <v>107</v>
      </c>
      <c r="FD179" t="s">
        <v>130</v>
      </c>
      <c r="FG179" t="s">
        <v>188</v>
      </c>
      <c r="FH179">
        <v>29.74</v>
      </c>
      <c r="FI179">
        <v>49.73</v>
      </c>
      <c r="FM179" t="s">
        <v>132</v>
      </c>
      <c r="FN179" t="s">
        <v>189</v>
      </c>
      <c r="FO179">
        <v>43299.681273148148</v>
      </c>
      <c r="FS179">
        <v>43444.668055555558</v>
      </c>
      <c r="FT179" t="s">
        <v>86</v>
      </c>
      <c r="FU179" t="s">
        <v>651</v>
      </c>
      <c r="FV179" t="s">
        <v>652</v>
      </c>
      <c r="FW179" t="s">
        <v>653</v>
      </c>
      <c r="FX179" t="s">
        <v>654</v>
      </c>
      <c r="FY179" t="s">
        <v>655</v>
      </c>
      <c r="FZ179" t="s">
        <v>656</v>
      </c>
      <c r="GA179" t="s">
        <v>657</v>
      </c>
      <c r="GB179" t="s">
        <v>658</v>
      </c>
      <c r="GC179" t="s">
        <v>659</v>
      </c>
      <c r="GD179" t="s">
        <v>660</v>
      </c>
      <c r="GE179" t="s">
        <v>661</v>
      </c>
      <c r="GF179" t="s">
        <v>662</v>
      </c>
      <c r="GG179" t="s">
        <v>663</v>
      </c>
      <c r="GH179" t="s">
        <v>664</v>
      </c>
      <c r="GI179" t="s">
        <v>665</v>
      </c>
      <c r="GJ179" t="s">
        <v>713</v>
      </c>
      <c r="GK179" t="s">
        <v>714</v>
      </c>
      <c r="GL179" t="s">
        <v>159</v>
      </c>
      <c r="GM179" t="s">
        <v>160</v>
      </c>
      <c r="GN179" t="s">
        <v>148</v>
      </c>
      <c r="GO179" t="s">
        <v>201</v>
      </c>
      <c r="GP179" t="s">
        <v>150</v>
      </c>
      <c r="GQ179" t="s">
        <v>151</v>
      </c>
      <c r="GR179" t="s">
        <v>152</v>
      </c>
    </row>
    <row r="180" spans="52:207" x14ac:dyDescent="0.25">
      <c r="AZ180">
        <v>237</v>
      </c>
      <c r="BA180">
        <v>4485</v>
      </c>
      <c r="BB180">
        <v>1</v>
      </c>
      <c r="BC180" t="s">
        <v>115</v>
      </c>
      <c r="BD180" t="s">
        <v>85</v>
      </c>
      <c r="BG180" t="s">
        <v>77</v>
      </c>
      <c r="BH180">
        <v>36.5</v>
      </c>
      <c r="BI180">
        <v>76.91</v>
      </c>
      <c r="BM180" t="s">
        <v>78</v>
      </c>
      <c r="BN180" t="s">
        <v>38</v>
      </c>
      <c r="BO180">
        <v>43311.63958333333</v>
      </c>
      <c r="BS180">
        <v>43354.426388888889</v>
      </c>
      <c r="BT180" t="s">
        <v>116</v>
      </c>
      <c r="BU180" t="s">
        <v>94</v>
      </c>
      <c r="BV180" t="s">
        <v>95</v>
      </c>
      <c r="BW180" t="s">
        <v>117</v>
      </c>
      <c r="BX180" t="s">
        <v>97</v>
      </c>
      <c r="BY180" t="s">
        <v>118</v>
      </c>
      <c r="BZ180">
        <v>961</v>
      </c>
      <c r="CA180">
        <v>0</v>
      </c>
      <c r="CB180">
        <v>1</v>
      </c>
      <c r="CC180" t="s">
        <v>107</v>
      </c>
      <c r="CD180" t="s">
        <v>130</v>
      </c>
      <c r="CG180" t="s">
        <v>131</v>
      </c>
      <c r="CH180">
        <v>27.2</v>
      </c>
      <c r="CI180">
        <v>51.29</v>
      </c>
      <c r="CM180" t="s">
        <v>132</v>
      </c>
      <c r="CN180" t="s">
        <v>133</v>
      </c>
      <c r="CO180">
        <v>43299.665995370371</v>
      </c>
      <c r="CS180">
        <v>43444.668043981481</v>
      </c>
      <c r="CT180" t="s">
        <v>86</v>
      </c>
      <c r="CU180" t="s">
        <v>651</v>
      </c>
      <c r="CV180" t="s">
        <v>652</v>
      </c>
      <c r="CW180" t="s">
        <v>653</v>
      </c>
      <c r="CX180" t="s">
        <v>654</v>
      </c>
      <c r="CY180" t="s">
        <v>655</v>
      </c>
      <c r="DZ180">
        <v>4984</v>
      </c>
      <c r="EA180" t="s">
        <v>2179</v>
      </c>
      <c r="EB180">
        <v>3</v>
      </c>
      <c r="EC180" t="s">
        <v>107</v>
      </c>
      <c r="ED180" t="s">
        <v>1904</v>
      </c>
      <c r="EG180" t="s">
        <v>897</v>
      </c>
      <c r="EH180">
        <v>50.82</v>
      </c>
      <c r="EI180">
        <v>51.85</v>
      </c>
      <c r="EM180" t="s">
        <v>873</v>
      </c>
      <c r="EN180" t="s">
        <v>898</v>
      </c>
      <c r="EO180">
        <v>43315.366666666669</v>
      </c>
      <c r="ES180">
        <v>43381.697222222225</v>
      </c>
      <c r="ET180" t="s">
        <v>86</v>
      </c>
      <c r="EU180" t="s">
        <v>1905</v>
      </c>
      <c r="EV180" t="s">
        <v>1906</v>
      </c>
      <c r="EW180" t="s">
        <v>1907</v>
      </c>
      <c r="EX180" t="s">
        <v>1934</v>
      </c>
      <c r="EY180" t="s">
        <v>1909</v>
      </c>
      <c r="EZ180">
        <v>961</v>
      </c>
      <c r="FA180">
        <v>0</v>
      </c>
      <c r="FB180">
        <v>1</v>
      </c>
      <c r="FC180" t="s">
        <v>107</v>
      </c>
      <c r="FD180" t="s">
        <v>130</v>
      </c>
      <c r="FG180" t="s">
        <v>131</v>
      </c>
      <c r="FH180">
        <v>27.2</v>
      </c>
      <c r="FI180">
        <v>51.29</v>
      </c>
      <c r="FM180" t="s">
        <v>132</v>
      </c>
      <c r="FN180" t="s">
        <v>133</v>
      </c>
      <c r="FO180">
        <v>43299.665995370371</v>
      </c>
      <c r="FS180">
        <v>43444.668043981481</v>
      </c>
      <c r="FT180" t="s">
        <v>86</v>
      </c>
      <c r="FU180" t="s">
        <v>651</v>
      </c>
      <c r="FV180" t="s">
        <v>652</v>
      </c>
      <c r="FW180" t="s">
        <v>653</v>
      </c>
      <c r="FX180" t="s">
        <v>654</v>
      </c>
      <c r="FY180" t="s">
        <v>655</v>
      </c>
      <c r="FZ180" t="s">
        <v>656</v>
      </c>
      <c r="GA180" t="s">
        <v>657</v>
      </c>
      <c r="GB180" t="s">
        <v>658</v>
      </c>
      <c r="GC180" t="s">
        <v>659</v>
      </c>
      <c r="GD180" t="s">
        <v>660</v>
      </c>
      <c r="GE180" t="s">
        <v>661</v>
      </c>
      <c r="GF180" t="s">
        <v>687</v>
      </c>
      <c r="GG180" t="s">
        <v>688</v>
      </c>
      <c r="GH180" t="s">
        <v>678</v>
      </c>
      <c r="GI180" t="s">
        <v>665</v>
      </c>
      <c r="GJ180" t="s">
        <v>715</v>
      </c>
      <c r="GK180" t="s">
        <v>716</v>
      </c>
      <c r="GL180" t="s">
        <v>717</v>
      </c>
      <c r="GM180" t="s">
        <v>173</v>
      </c>
      <c r="GN180" t="s">
        <v>160</v>
      </c>
      <c r="GO180" t="s">
        <v>148</v>
      </c>
      <c r="GP180" t="s">
        <v>149</v>
      </c>
      <c r="GQ180" t="s">
        <v>150</v>
      </c>
      <c r="GR180" t="s">
        <v>151</v>
      </c>
      <c r="GS180" t="s">
        <v>152</v>
      </c>
    </row>
    <row r="181" spans="52:207" x14ac:dyDescent="0.25">
      <c r="AZ181">
        <v>236</v>
      </c>
      <c r="BA181">
        <v>4490</v>
      </c>
      <c r="BB181">
        <v>1</v>
      </c>
      <c r="BC181" t="s">
        <v>115</v>
      </c>
      <c r="BD181" t="s">
        <v>85</v>
      </c>
      <c r="BG181" t="s">
        <v>77</v>
      </c>
      <c r="BH181">
        <v>36.14</v>
      </c>
      <c r="BI181">
        <v>77.75</v>
      </c>
      <c r="BM181" t="s">
        <v>78</v>
      </c>
      <c r="BN181" t="s">
        <v>38</v>
      </c>
      <c r="BO181">
        <v>43311.638888888891</v>
      </c>
      <c r="BS181">
        <v>43354.426388888889</v>
      </c>
      <c r="BT181" t="s">
        <v>116</v>
      </c>
      <c r="BU181" t="s">
        <v>94</v>
      </c>
      <c r="BV181" t="s">
        <v>95</v>
      </c>
      <c r="BW181" t="s">
        <v>117</v>
      </c>
      <c r="BX181" t="s">
        <v>97</v>
      </c>
      <c r="BY181" t="s">
        <v>118</v>
      </c>
      <c r="BZ181">
        <v>1018</v>
      </c>
      <c r="CA181">
        <v>0</v>
      </c>
      <c r="CB181">
        <v>3</v>
      </c>
      <c r="CC181" t="s">
        <v>107</v>
      </c>
      <c r="CD181" t="s">
        <v>130</v>
      </c>
      <c r="CG181" t="s">
        <v>188</v>
      </c>
      <c r="CH181">
        <v>26.75</v>
      </c>
      <c r="CI181">
        <v>60.13</v>
      </c>
      <c r="CM181" t="s">
        <v>132</v>
      </c>
      <c r="CN181" t="s">
        <v>189</v>
      </c>
      <c r="CO181">
        <v>43299.681250000001</v>
      </c>
      <c r="CS181">
        <v>43444.669212962966</v>
      </c>
      <c r="CT181" t="s">
        <v>86</v>
      </c>
      <c r="CU181" t="s">
        <v>651</v>
      </c>
      <c r="CV181" t="s">
        <v>652</v>
      </c>
      <c r="CW181" t="s">
        <v>653</v>
      </c>
      <c r="CX181" t="s">
        <v>654</v>
      </c>
      <c r="CY181" t="s">
        <v>655</v>
      </c>
      <c r="DZ181">
        <v>4978</v>
      </c>
      <c r="EA181" t="s">
        <v>2182</v>
      </c>
      <c r="EB181">
        <v>3</v>
      </c>
      <c r="EC181" t="s">
        <v>107</v>
      </c>
      <c r="ED181" t="s">
        <v>1904</v>
      </c>
      <c r="EG181" t="s">
        <v>897</v>
      </c>
      <c r="EH181">
        <v>77.849999999999994</v>
      </c>
      <c r="EI181">
        <v>52.38</v>
      </c>
      <c r="EM181" t="s">
        <v>873</v>
      </c>
      <c r="EN181" t="s">
        <v>898</v>
      </c>
      <c r="EO181">
        <v>43315.366666666669</v>
      </c>
      <c r="ES181">
        <v>43381.697222222225</v>
      </c>
      <c r="ET181" t="s">
        <v>86</v>
      </c>
      <c r="EU181" t="s">
        <v>1905</v>
      </c>
      <c r="EV181" t="s">
        <v>1906</v>
      </c>
      <c r="EW181" t="s">
        <v>1907</v>
      </c>
      <c r="EX181" t="s">
        <v>1934</v>
      </c>
      <c r="EY181" t="s">
        <v>1909</v>
      </c>
      <c r="EZ181">
        <v>1018</v>
      </c>
      <c r="FA181">
        <v>0</v>
      </c>
      <c r="FB181">
        <v>3</v>
      </c>
      <c r="FC181" t="s">
        <v>107</v>
      </c>
      <c r="FD181" t="s">
        <v>130</v>
      </c>
      <c r="FG181" t="s">
        <v>188</v>
      </c>
      <c r="FH181">
        <v>26.75</v>
      </c>
      <c r="FI181">
        <v>60.13</v>
      </c>
      <c r="FM181" t="s">
        <v>132</v>
      </c>
      <c r="FN181" t="s">
        <v>189</v>
      </c>
      <c r="FO181">
        <v>43299.681250000001</v>
      </c>
      <c r="FS181">
        <v>43444.669212962966</v>
      </c>
      <c r="FT181" t="s">
        <v>86</v>
      </c>
      <c r="FU181" t="s">
        <v>651</v>
      </c>
      <c r="FV181" t="s">
        <v>652</v>
      </c>
      <c r="FW181" t="s">
        <v>653</v>
      </c>
      <c r="FX181" t="s">
        <v>654</v>
      </c>
      <c r="FY181" t="s">
        <v>655</v>
      </c>
      <c r="FZ181" t="s">
        <v>656</v>
      </c>
      <c r="GA181" t="s">
        <v>657</v>
      </c>
      <c r="GB181" t="s">
        <v>658</v>
      </c>
      <c r="GC181" t="s">
        <v>659</v>
      </c>
      <c r="GD181" t="s">
        <v>660</v>
      </c>
      <c r="GE181" t="s">
        <v>661</v>
      </c>
      <c r="GF181" t="s">
        <v>662</v>
      </c>
      <c r="GG181" t="s">
        <v>718</v>
      </c>
      <c r="GH181" t="s">
        <v>678</v>
      </c>
      <c r="GI181" t="s">
        <v>665</v>
      </c>
      <c r="GJ181" t="s">
        <v>719</v>
      </c>
      <c r="GK181" t="s">
        <v>298</v>
      </c>
      <c r="GL181" t="s">
        <v>720</v>
      </c>
      <c r="GM181" t="s">
        <v>248</v>
      </c>
      <c r="GN181" t="s">
        <v>148</v>
      </c>
      <c r="GO181" t="s">
        <v>201</v>
      </c>
      <c r="GP181" t="s">
        <v>152</v>
      </c>
    </row>
    <row r="182" spans="52:207" x14ac:dyDescent="0.25">
      <c r="AZ182">
        <v>234</v>
      </c>
      <c r="BA182">
        <v>4525</v>
      </c>
      <c r="BB182">
        <v>1</v>
      </c>
      <c r="BC182" t="s">
        <v>115</v>
      </c>
      <c r="BD182" t="s">
        <v>85</v>
      </c>
      <c r="BG182" t="s">
        <v>77</v>
      </c>
      <c r="BH182">
        <v>31.93</v>
      </c>
      <c r="BI182">
        <v>79.16</v>
      </c>
      <c r="BM182" t="s">
        <v>78</v>
      </c>
      <c r="BN182" t="s">
        <v>38</v>
      </c>
      <c r="BO182">
        <v>43311.638888888891</v>
      </c>
      <c r="BS182">
        <v>43354.426388888889</v>
      </c>
      <c r="BT182" t="s">
        <v>116</v>
      </c>
      <c r="BU182" t="s">
        <v>94</v>
      </c>
      <c r="BV182" t="s">
        <v>95</v>
      </c>
      <c r="BW182" t="s">
        <v>117</v>
      </c>
      <c r="BX182" t="s">
        <v>97</v>
      </c>
      <c r="BY182" t="s">
        <v>118</v>
      </c>
      <c r="BZ182">
        <v>949</v>
      </c>
      <c r="CA182">
        <v>0</v>
      </c>
      <c r="CB182">
        <v>3</v>
      </c>
      <c r="CC182" t="s">
        <v>107</v>
      </c>
      <c r="CD182" t="s">
        <v>130</v>
      </c>
      <c r="CG182" t="s">
        <v>131</v>
      </c>
      <c r="CH182">
        <v>24.04</v>
      </c>
      <c r="CI182">
        <v>58.15</v>
      </c>
      <c r="CM182" t="s">
        <v>132</v>
      </c>
      <c r="CN182" t="s">
        <v>133</v>
      </c>
      <c r="CO182">
        <v>43299.665925925925</v>
      </c>
      <c r="CS182">
        <v>43444.669212962966</v>
      </c>
      <c r="CT182" t="s">
        <v>86</v>
      </c>
      <c r="CU182" t="s">
        <v>651</v>
      </c>
      <c r="CV182" t="s">
        <v>652</v>
      </c>
      <c r="CW182" t="s">
        <v>653</v>
      </c>
      <c r="CX182" t="s">
        <v>654</v>
      </c>
      <c r="CY182" t="s">
        <v>655</v>
      </c>
      <c r="DZ182">
        <v>5021</v>
      </c>
      <c r="EA182" t="s">
        <v>2187</v>
      </c>
      <c r="EB182">
        <v>3</v>
      </c>
      <c r="EC182" t="s">
        <v>107</v>
      </c>
      <c r="ED182" t="s">
        <v>1904</v>
      </c>
      <c r="EG182" t="s">
        <v>897</v>
      </c>
      <c r="EH182">
        <v>76.42</v>
      </c>
      <c r="EI182">
        <v>65.83</v>
      </c>
      <c r="EM182" t="s">
        <v>873</v>
      </c>
      <c r="EN182" t="s">
        <v>898</v>
      </c>
      <c r="EO182">
        <v>43315.367361111108</v>
      </c>
      <c r="ES182">
        <v>43381.697222222225</v>
      </c>
      <c r="ET182" t="s">
        <v>86</v>
      </c>
      <c r="EU182" t="s">
        <v>1905</v>
      </c>
      <c r="EV182" t="s">
        <v>1906</v>
      </c>
      <c r="EW182" t="s">
        <v>1907</v>
      </c>
      <c r="EX182" t="s">
        <v>1934</v>
      </c>
      <c r="EY182" t="s">
        <v>1909</v>
      </c>
      <c r="EZ182">
        <v>949</v>
      </c>
      <c r="FA182">
        <v>0</v>
      </c>
      <c r="FB182">
        <v>3</v>
      </c>
      <c r="FC182" t="s">
        <v>107</v>
      </c>
      <c r="FD182" t="s">
        <v>130</v>
      </c>
      <c r="FG182" t="s">
        <v>131</v>
      </c>
      <c r="FH182">
        <v>24.04</v>
      </c>
      <c r="FI182">
        <v>58.15</v>
      </c>
      <c r="FM182" t="s">
        <v>132</v>
      </c>
      <c r="FN182" t="s">
        <v>133</v>
      </c>
      <c r="FO182">
        <v>43299.665925925925</v>
      </c>
      <c r="FS182">
        <v>43444.669212962966</v>
      </c>
      <c r="FT182" t="s">
        <v>86</v>
      </c>
      <c r="FU182" t="s">
        <v>651</v>
      </c>
      <c r="FV182" t="s">
        <v>652</v>
      </c>
      <c r="FW182" t="s">
        <v>653</v>
      </c>
      <c r="FX182" t="s">
        <v>654</v>
      </c>
      <c r="FY182" t="s">
        <v>655</v>
      </c>
      <c r="FZ182" t="s">
        <v>656</v>
      </c>
      <c r="GA182" t="s">
        <v>657</v>
      </c>
      <c r="GB182" t="s">
        <v>658</v>
      </c>
      <c r="GC182" t="s">
        <v>659</v>
      </c>
      <c r="GD182" t="s">
        <v>660</v>
      </c>
      <c r="GE182" t="s">
        <v>661</v>
      </c>
      <c r="GF182" t="s">
        <v>662</v>
      </c>
      <c r="GG182" t="s">
        <v>663</v>
      </c>
      <c r="GH182" t="s">
        <v>678</v>
      </c>
      <c r="GI182" t="s">
        <v>665</v>
      </c>
      <c r="GJ182" t="s">
        <v>721</v>
      </c>
      <c r="GK182" t="s">
        <v>722</v>
      </c>
      <c r="GL182" t="s">
        <v>723</v>
      </c>
      <c r="GM182" t="s">
        <v>248</v>
      </c>
      <c r="GN182" t="s">
        <v>148</v>
      </c>
      <c r="GO182" t="s">
        <v>149</v>
      </c>
      <c r="GP182" t="s">
        <v>152</v>
      </c>
    </row>
    <row r="183" spans="52:207" x14ac:dyDescent="0.25">
      <c r="AZ183">
        <v>239</v>
      </c>
      <c r="BA183">
        <v>4445</v>
      </c>
      <c r="BB183">
        <v>1</v>
      </c>
      <c r="BC183" t="s">
        <v>115</v>
      </c>
      <c r="BD183" t="s">
        <v>85</v>
      </c>
      <c r="BG183" t="s">
        <v>77</v>
      </c>
      <c r="BH183">
        <v>39.630000000000003</v>
      </c>
      <c r="BI183">
        <v>77.16</v>
      </c>
      <c r="BM183" t="s">
        <v>78</v>
      </c>
      <c r="BN183" t="s">
        <v>38</v>
      </c>
      <c r="BO183">
        <v>43311.63958333333</v>
      </c>
      <c r="BS183">
        <v>43354.426388888889</v>
      </c>
      <c r="BT183" t="s">
        <v>116</v>
      </c>
      <c r="BU183" t="s">
        <v>94</v>
      </c>
      <c r="BV183" t="s">
        <v>95</v>
      </c>
      <c r="BW183" t="s">
        <v>117</v>
      </c>
      <c r="BX183" t="s">
        <v>97</v>
      </c>
      <c r="BY183" t="s">
        <v>118</v>
      </c>
      <c r="BZ183">
        <v>1010</v>
      </c>
      <c r="CA183">
        <v>0</v>
      </c>
      <c r="CB183">
        <v>3</v>
      </c>
      <c r="CC183" t="s">
        <v>107</v>
      </c>
      <c r="CD183" t="s">
        <v>130</v>
      </c>
      <c r="CG183" t="s">
        <v>188</v>
      </c>
      <c r="CH183">
        <v>27.37</v>
      </c>
      <c r="CI183">
        <v>58.15</v>
      </c>
      <c r="CM183" t="s">
        <v>132</v>
      </c>
      <c r="CN183" t="s">
        <v>189</v>
      </c>
      <c r="CO183">
        <v>43299.681192129632</v>
      </c>
      <c r="CS183">
        <v>43444.669212962966</v>
      </c>
      <c r="CT183" t="s">
        <v>86</v>
      </c>
      <c r="CU183" t="s">
        <v>651</v>
      </c>
      <c r="CV183" t="s">
        <v>652</v>
      </c>
      <c r="CW183" t="s">
        <v>653</v>
      </c>
      <c r="CX183" t="s">
        <v>654</v>
      </c>
      <c r="CY183" t="s">
        <v>655</v>
      </c>
      <c r="DZ183">
        <v>5029</v>
      </c>
      <c r="EA183" t="s">
        <v>2191</v>
      </c>
      <c r="EB183">
        <v>3</v>
      </c>
      <c r="EC183" t="s">
        <v>107</v>
      </c>
      <c r="ED183" t="s">
        <v>1904</v>
      </c>
      <c r="EG183" t="s">
        <v>897</v>
      </c>
      <c r="EH183">
        <v>60.97</v>
      </c>
      <c r="EI183">
        <v>61.79</v>
      </c>
      <c r="EM183" t="s">
        <v>873</v>
      </c>
      <c r="EN183" t="s">
        <v>898</v>
      </c>
      <c r="EO183">
        <v>43315.367361111108</v>
      </c>
      <c r="ES183">
        <v>43381.697222222225</v>
      </c>
      <c r="ET183" t="s">
        <v>86</v>
      </c>
      <c r="EU183" t="s">
        <v>1905</v>
      </c>
      <c r="EV183" t="s">
        <v>1906</v>
      </c>
      <c r="EW183" t="s">
        <v>1907</v>
      </c>
      <c r="EX183" t="s">
        <v>1934</v>
      </c>
      <c r="EY183" t="s">
        <v>1909</v>
      </c>
      <c r="EZ183">
        <v>1010</v>
      </c>
      <c r="FA183">
        <v>0</v>
      </c>
      <c r="FB183">
        <v>3</v>
      </c>
      <c r="FC183" t="s">
        <v>107</v>
      </c>
      <c r="FD183" t="s">
        <v>130</v>
      </c>
      <c r="FG183" t="s">
        <v>188</v>
      </c>
      <c r="FH183">
        <v>27.37</v>
      </c>
      <c r="FI183">
        <v>58.15</v>
      </c>
      <c r="FM183" t="s">
        <v>132</v>
      </c>
      <c r="FN183" t="s">
        <v>189</v>
      </c>
      <c r="FO183">
        <v>43299.681192129632</v>
      </c>
      <c r="FS183">
        <v>43444.669212962966</v>
      </c>
      <c r="FT183" t="s">
        <v>86</v>
      </c>
      <c r="FU183" t="s">
        <v>651</v>
      </c>
      <c r="FV183" t="s">
        <v>652</v>
      </c>
      <c r="FW183" t="s">
        <v>653</v>
      </c>
      <c r="FX183" t="s">
        <v>654</v>
      </c>
      <c r="FY183" t="s">
        <v>655</v>
      </c>
      <c r="FZ183" t="s">
        <v>656</v>
      </c>
      <c r="GA183" t="s">
        <v>657</v>
      </c>
      <c r="GB183" t="s">
        <v>658</v>
      </c>
      <c r="GC183" t="s">
        <v>659</v>
      </c>
      <c r="GD183" t="s">
        <v>660</v>
      </c>
      <c r="GE183" t="s">
        <v>661</v>
      </c>
      <c r="GF183" t="s">
        <v>662</v>
      </c>
      <c r="GG183" t="s">
        <v>663</v>
      </c>
      <c r="GH183" t="s">
        <v>678</v>
      </c>
      <c r="GI183" t="s">
        <v>665</v>
      </c>
      <c r="GJ183" t="s">
        <v>724</v>
      </c>
      <c r="GK183" t="s">
        <v>725</v>
      </c>
      <c r="GL183" t="s">
        <v>726</v>
      </c>
      <c r="GM183" t="s">
        <v>248</v>
      </c>
      <c r="GN183" t="s">
        <v>148</v>
      </c>
      <c r="GO183" t="s">
        <v>149</v>
      </c>
      <c r="GP183" t="s">
        <v>201</v>
      </c>
      <c r="GQ183" t="s">
        <v>152</v>
      </c>
    </row>
    <row r="184" spans="52:207" x14ac:dyDescent="0.25">
      <c r="AZ184">
        <v>249</v>
      </c>
      <c r="BA184">
        <v>1405</v>
      </c>
      <c r="BB184">
        <v>1</v>
      </c>
      <c r="BC184" t="s">
        <v>115</v>
      </c>
      <c r="BD184" t="s">
        <v>85</v>
      </c>
      <c r="BG184" t="s">
        <v>77</v>
      </c>
      <c r="BH184">
        <v>51.41</v>
      </c>
      <c r="BI184">
        <v>74.709999999999994</v>
      </c>
      <c r="BM184" t="s">
        <v>78</v>
      </c>
      <c r="BN184" t="s">
        <v>38</v>
      </c>
      <c r="BO184">
        <v>43311.63958333333</v>
      </c>
      <c r="BS184">
        <v>43354.426388888889</v>
      </c>
      <c r="BT184" t="s">
        <v>116</v>
      </c>
      <c r="BU184" t="s">
        <v>94</v>
      </c>
      <c r="BV184" t="s">
        <v>95</v>
      </c>
      <c r="BW184" t="s">
        <v>117</v>
      </c>
      <c r="BX184" t="s">
        <v>97</v>
      </c>
      <c r="BY184" t="s">
        <v>118</v>
      </c>
      <c r="BZ184">
        <v>954</v>
      </c>
      <c r="CA184">
        <v>0</v>
      </c>
      <c r="CB184">
        <v>3</v>
      </c>
      <c r="CC184" t="s">
        <v>107</v>
      </c>
      <c r="CD184" t="s">
        <v>130</v>
      </c>
      <c r="CG184" t="s">
        <v>131</v>
      </c>
      <c r="CH184">
        <v>45.09</v>
      </c>
      <c r="CI184">
        <v>81.239999999999995</v>
      </c>
      <c r="CM184" t="s">
        <v>132</v>
      </c>
      <c r="CN184" t="s">
        <v>133</v>
      </c>
      <c r="CO184">
        <v>43299.665949074071</v>
      </c>
      <c r="CS184">
        <v>43444.669212962966</v>
      </c>
      <c r="CT184" t="s">
        <v>86</v>
      </c>
      <c r="CU184" t="s">
        <v>651</v>
      </c>
      <c r="CV184" t="s">
        <v>652</v>
      </c>
      <c r="CW184" t="s">
        <v>653</v>
      </c>
      <c r="CX184" t="s">
        <v>654</v>
      </c>
      <c r="CY184" t="s">
        <v>655</v>
      </c>
      <c r="DZ184">
        <v>4977</v>
      </c>
      <c r="EA184" t="s">
        <v>2200</v>
      </c>
      <c r="EB184">
        <v>3</v>
      </c>
      <c r="EC184" t="s">
        <v>107</v>
      </c>
      <c r="ED184" t="s">
        <v>1904</v>
      </c>
      <c r="EG184" t="s">
        <v>897</v>
      </c>
      <c r="EH184">
        <v>75.959999999999994</v>
      </c>
      <c r="EI184">
        <v>56.49</v>
      </c>
      <c r="EM184" t="s">
        <v>873</v>
      </c>
      <c r="EN184" t="s">
        <v>898</v>
      </c>
      <c r="EO184">
        <v>43315.366666666669</v>
      </c>
      <c r="ES184">
        <v>43381.697222222225</v>
      </c>
      <c r="ET184" t="s">
        <v>86</v>
      </c>
      <c r="EU184" t="s">
        <v>1905</v>
      </c>
      <c r="EV184" t="s">
        <v>1906</v>
      </c>
      <c r="EW184" t="s">
        <v>1907</v>
      </c>
      <c r="EX184" t="s">
        <v>1934</v>
      </c>
      <c r="EY184" t="s">
        <v>1909</v>
      </c>
      <c r="EZ184">
        <v>954</v>
      </c>
      <c r="FA184">
        <v>0</v>
      </c>
      <c r="FB184">
        <v>3</v>
      </c>
      <c r="FC184" t="s">
        <v>107</v>
      </c>
      <c r="FD184" t="s">
        <v>130</v>
      </c>
      <c r="FG184" t="s">
        <v>131</v>
      </c>
      <c r="FH184">
        <v>45.09</v>
      </c>
      <c r="FI184">
        <v>81.239999999999995</v>
      </c>
      <c r="FM184" t="s">
        <v>132</v>
      </c>
      <c r="FN184" t="s">
        <v>133</v>
      </c>
      <c r="FO184">
        <v>43299.665949074071</v>
      </c>
      <c r="FS184">
        <v>43444.669212962966</v>
      </c>
      <c r="FT184" t="s">
        <v>86</v>
      </c>
      <c r="FU184" t="s">
        <v>651</v>
      </c>
      <c r="FV184" t="s">
        <v>652</v>
      </c>
      <c r="FW184" t="s">
        <v>653</v>
      </c>
      <c r="FX184" t="s">
        <v>654</v>
      </c>
      <c r="FY184" t="s">
        <v>655</v>
      </c>
      <c r="FZ184" t="s">
        <v>656</v>
      </c>
      <c r="GA184" t="s">
        <v>657</v>
      </c>
      <c r="GB184" t="s">
        <v>677</v>
      </c>
      <c r="GC184" t="s">
        <v>659</v>
      </c>
      <c r="GD184" t="s">
        <v>660</v>
      </c>
      <c r="GE184" t="s">
        <v>661</v>
      </c>
      <c r="GF184" t="s">
        <v>662</v>
      </c>
      <c r="GG184" t="s">
        <v>663</v>
      </c>
      <c r="GH184" t="s">
        <v>678</v>
      </c>
      <c r="GI184" t="s">
        <v>665</v>
      </c>
      <c r="GJ184" t="s">
        <v>727</v>
      </c>
      <c r="GK184" t="s">
        <v>728</v>
      </c>
      <c r="GL184" t="s">
        <v>729</v>
      </c>
      <c r="GM184" t="s">
        <v>248</v>
      </c>
      <c r="GN184" t="s">
        <v>148</v>
      </c>
      <c r="GO184" t="s">
        <v>730</v>
      </c>
      <c r="GP184" t="s">
        <v>149</v>
      </c>
      <c r="GQ184" t="s">
        <v>152</v>
      </c>
    </row>
    <row r="185" spans="52:207" x14ac:dyDescent="0.25">
      <c r="AZ185">
        <v>247</v>
      </c>
      <c r="BA185">
        <v>1425</v>
      </c>
      <c r="BB185">
        <v>1</v>
      </c>
      <c r="BC185" t="s">
        <v>115</v>
      </c>
      <c r="BD185" t="s">
        <v>85</v>
      </c>
      <c r="BG185" t="s">
        <v>77</v>
      </c>
      <c r="BH185">
        <v>46.42</v>
      </c>
      <c r="BI185">
        <v>75.83</v>
      </c>
      <c r="BM185" t="s">
        <v>78</v>
      </c>
      <c r="BN185" t="s">
        <v>38</v>
      </c>
      <c r="BO185">
        <v>43311.63958333333</v>
      </c>
      <c r="BS185">
        <v>43354.426388888889</v>
      </c>
      <c r="BT185" t="s">
        <v>116</v>
      </c>
      <c r="BU185" t="s">
        <v>94</v>
      </c>
      <c r="BV185" t="s">
        <v>95</v>
      </c>
      <c r="BW185" t="s">
        <v>117</v>
      </c>
      <c r="BX185" t="s">
        <v>97</v>
      </c>
      <c r="BY185" t="s">
        <v>118</v>
      </c>
      <c r="BZ185">
        <v>1100</v>
      </c>
      <c r="CA185">
        <v>0</v>
      </c>
      <c r="CB185">
        <v>1</v>
      </c>
      <c r="CC185" t="s">
        <v>119</v>
      </c>
      <c r="CD185" t="s">
        <v>130</v>
      </c>
      <c r="CG185" t="s">
        <v>206</v>
      </c>
      <c r="CH185">
        <v>74.25</v>
      </c>
      <c r="CI185">
        <v>81.72</v>
      </c>
      <c r="CM185" t="s">
        <v>132</v>
      </c>
      <c r="CN185" t="s">
        <v>207</v>
      </c>
      <c r="CO185">
        <v>43299.686157407406</v>
      </c>
      <c r="CS185">
        <v>43486.61105324074</v>
      </c>
      <c r="DZ185">
        <v>4988</v>
      </c>
      <c r="EA185" t="s">
        <v>2203</v>
      </c>
      <c r="EB185">
        <v>3</v>
      </c>
      <c r="EC185" t="s">
        <v>107</v>
      </c>
      <c r="ED185" t="s">
        <v>1904</v>
      </c>
      <c r="EG185" t="s">
        <v>897</v>
      </c>
      <c r="EH185">
        <v>53.85</v>
      </c>
      <c r="EI185">
        <v>41.79</v>
      </c>
      <c r="EM185" t="s">
        <v>873</v>
      </c>
      <c r="EN185" t="s">
        <v>898</v>
      </c>
      <c r="EO185">
        <v>43315.366666666669</v>
      </c>
      <c r="ES185">
        <v>43381.697222222225</v>
      </c>
      <c r="ET185" t="s">
        <v>86</v>
      </c>
      <c r="EU185" t="s">
        <v>1905</v>
      </c>
      <c r="EV185" t="s">
        <v>1906</v>
      </c>
      <c r="EW185" t="s">
        <v>1907</v>
      </c>
      <c r="EX185" t="s">
        <v>1934</v>
      </c>
      <c r="EY185" t="s">
        <v>1909</v>
      </c>
      <c r="EZ185">
        <v>1100</v>
      </c>
      <c r="FA185">
        <v>0</v>
      </c>
      <c r="FB185">
        <v>1</v>
      </c>
      <c r="FC185" t="s">
        <v>119</v>
      </c>
      <c r="FD185" t="s">
        <v>130</v>
      </c>
      <c r="FG185" t="s">
        <v>206</v>
      </c>
      <c r="FH185">
        <v>74.25</v>
      </c>
      <c r="FI185">
        <v>81.72</v>
      </c>
      <c r="FM185" t="s">
        <v>132</v>
      </c>
      <c r="FN185" t="s">
        <v>207</v>
      </c>
      <c r="FO185">
        <v>43299.686157407406</v>
      </c>
      <c r="FS185">
        <v>43486.61105324074</v>
      </c>
      <c r="GJ185" t="s">
        <v>731</v>
      </c>
      <c r="GK185" t="s">
        <v>160</v>
      </c>
      <c r="GL185" t="s">
        <v>732</v>
      </c>
      <c r="GM185" t="s">
        <v>733</v>
      </c>
      <c r="GN185" t="s">
        <v>734</v>
      </c>
      <c r="GO185" t="s">
        <v>148</v>
      </c>
      <c r="GP185" t="s">
        <v>149</v>
      </c>
      <c r="GQ185" t="s">
        <v>201</v>
      </c>
      <c r="GR185" t="s">
        <v>212</v>
      </c>
      <c r="GS185" t="s">
        <v>150</v>
      </c>
      <c r="GT185" t="s">
        <v>151</v>
      </c>
      <c r="GU185" t="s">
        <v>152</v>
      </c>
      <c r="GV185" t="s">
        <v>735</v>
      </c>
    </row>
    <row r="186" spans="52:207" x14ac:dyDescent="0.25">
      <c r="AZ186">
        <v>233</v>
      </c>
      <c r="BA186">
        <v>4540</v>
      </c>
      <c r="BB186">
        <v>1</v>
      </c>
      <c r="BC186" t="s">
        <v>115</v>
      </c>
      <c r="BD186" t="s">
        <v>85</v>
      </c>
      <c r="BG186" t="s">
        <v>77</v>
      </c>
      <c r="BH186">
        <v>30.49</v>
      </c>
      <c r="BI186">
        <v>80.16</v>
      </c>
      <c r="BM186" t="s">
        <v>78</v>
      </c>
      <c r="BN186" t="s">
        <v>38</v>
      </c>
      <c r="BO186">
        <v>43311.638888888891</v>
      </c>
      <c r="BS186">
        <v>43354.426388888889</v>
      </c>
      <c r="BT186" t="s">
        <v>116</v>
      </c>
      <c r="BU186" t="s">
        <v>94</v>
      </c>
      <c r="BV186" t="s">
        <v>95</v>
      </c>
      <c r="BW186" t="s">
        <v>117</v>
      </c>
      <c r="BX186" t="s">
        <v>97</v>
      </c>
      <c r="BY186" t="s">
        <v>118</v>
      </c>
      <c r="BZ186">
        <v>1666</v>
      </c>
      <c r="CA186" t="s">
        <v>736</v>
      </c>
      <c r="CB186">
        <v>1</v>
      </c>
      <c r="CC186" t="s">
        <v>120</v>
      </c>
      <c r="CD186" t="s">
        <v>130</v>
      </c>
      <c r="CG186" t="s">
        <v>131</v>
      </c>
      <c r="CH186">
        <v>44.05</v>
      </c>
      <c r="CI186">
        <v>81.72</v>
      </c>
      <c r="CM186" t="s">
        <v>132</v>
      </c>
      <c r="CN186" t="s">
        <v>133</v>
      </c>
      <c r="CO186">
        <v>43361.462939814817</v>
      </c>
      <c r="CS186">
        <v>43444.668067129627</v>
      </c>
      <c r="CT186" t="s">
        <v>121</v>
      </c>
      <c r="CU186" t="s">
        <v>737</v>
      </c>
      <c r="CV186" t="s">
        <v>738</v>
      </c>
      <c r="CW186" t="s">
        <v>739</v>
      </c>
      <c r="CX186" t="s">
        <v>740</v>
      </c>
      <c r="CY186" t="s">
        <v>741</v>
      </c>
      <c r="DZ186">
        <v>4991</v>
      </c>
      <c r="EA186" t="s">
        <v>2212</v>
      </c>
      <c r="EB186">
        <v>3</v>
      </c>
      <c r="EC186" t="s">
        <v>107</v>
      </c>
      <c r="ED186" t="s">
        <v>1904</v>
      </c>
      <c r="EG186" t="s">
        <v>897</v>
      </c>
      <c r="EH186">
        <v>50.57</v>
      </c>
      <c r="EI186">
        <v>39.35</v>
      </c>
      <c r="EM186" t="s">
        <v>873</v>
      </c>
      <c r="EN186" t="s">
        <v>898</v>
      </c>
      <c r="EO186">
        <v>43315.366666666669</v>
      </c>
      <c r="ES186">
        <v>43381.697222222225</v>
      </c>
      <c r="ET186" t="s">
        <v>86</v>
      </c>
      <c r="EU186" t="s">
        <v>1905</v>
      </c>
      <c r="EV186" t="s">
        <v>1906</v>
      </c>
      <c r="EW186" t="s">
        <v>1907</v>
      </c>
      <c r="EX186" t="s">
        <v>1934</v>
      </c>
      <c r="EY186" t="s">
        <v>1909</v>
      </c>
      <c r="EZ186">
        <v>1666</v>
      </c>
      <c r="FA186" t="s">
        <v>736</v>
      </c>
      <c r="FB186">
        <v>1</v>
      </c>
      <c r="FC186" t="s">
        <v>120</v>
      </c>
      <c r="FD186" t="s">
        <v>130</v>
      </c>
      <c r="FG186" t="s">
        <v>131</v>
      </c>
      <c r="FH186">
        <v>44.05</v>
      </c>
      <c r="FI186">
        <v>81.72</v>
      </c>
      <c r="FM186" t="s">
        <v>132</v>
      </c>
      <c r="FN186" t="s">
        <v>133</v>
      </c>
      <c r="FO186">
        <v>43361.462939814817</v>
      </c>
      <c r="FS186">
        <v>43444.668067129627</v>
      </c>
      <c r="FT186" t="s">
        <v>121</v>
      </c>
      <c r="FU186" t="s">
        <v>737</v>
      </c>
      <c r="FV186" t="s">
        <v>738</v>
      </c>
      <c r="FW186" t="s">
        <v>739</v>
      </c>
      <c r="FX186" t="s">
        <v>740</v>
      </c>
      <c r="FY186" t="s">
        <v>741</v>
      </c>
      <c r="FZ186" t="s">
        <v>742</v>
      </c>
      <c r="GA186" t="s">
        <v>743</v>
      </c>
      <c r="GB186" t="s">
        <v>744</v>
      </c>
      <c r="GC186" t="s">
        <v>745</v>
      </c>
      <c r="GD186" t="s">
        <v>746</v>
      </c>
      <c r="GE186" t="s">
        <v>747</v>
      </c>
      <c r="GJ186" t="s">
        <v>748</v>
      </c>
      <c r="GK186" t="s">
        <v>749</v>
      </c>
      <c r="GL186" t="s">
        <v>160</v>
      </c>
      <c r="GM186" t="s">
        <v>750</v>
      </c>
      <c r="GN186" t="s">
        <v>751</v>
      </c>
      <c r="GO186" t="s">
        <v>752</v>
      </c>
      <c r="GP186" t="s">
        <v>148</v>
      </c>
      <c r="GQ186" t="s">
        <v>149</v>
      </c>
      <c r="GR186" t="s">
        <v>150</v>
      </c>
      <c r="GS186" t="s">
        <v>151</v>
      </c>
      <c r="GT186" t="s">
        <v>753</v>
      </c>
      <c r="GU186" t="s">
        <v>754</v>
      </c>
      <c r="GV186" t="s">
        <v>755</v>
      </c>
      <c r="GW186" t="s">
        <v>756</v>
      </c>
      <c r="GX186" t="s">
        <v>757</v>
      </c>
      <c r="GY186" t="s">
        <v>152</v>
      </c>
    </row>
    <row r="187" spans="52:207" x14ac:dyDescent="0.25">
      <c r="AZ187">
        <v>235</v>
      </c>
      <c r="BA187">
        <v>4520</v>
      </c>
      <c r="BB187">
        <v>1</v>
      </c>
      <c r="BC187" t="s">
        <v>115</v>
      </c>
      <c r="BD187" t="s">
        <v>85</v>
      </c>
      <c r="BG187" t="s">
        <v>77</v>
      </c>
      <c r="BH187">
        <v>33.01</v>
      </c>
      <c r="BI187">
        <v>77.95</v>
      </c>
      <c r="BM187" t="s">
        <v>78</v>
      </c>
      <c r="BN187" t="s">
        <v>38</v>
      </c>
      <c r="BO187">
        <v>43311.638888888891</v>
      </c>
      <c r="BS187">
        <v>43354.426388888889</v>
      </c>
      <c r="BT187" t="s">
        <v>116</v>
      </c>
      <c r="BU187" t="s">
        <v>94</v>
      </c>
      <c r="BV187" t="s">
        <v>95</v>
      </c>
      <c r="BW187" t="s">
        <v>117</v>
      </c>
      <c r="BX187" t="s">
        <v>97</v>
      </c>
      <c r="BY187" t="s">
        <v>118</v>
      </c>
      <c r="DZ187">
        <v>4986</v>
      </c>
      <c r="EA187" t="s">
        <v>2218</v>
      </c>
      <c r="EB187">
        <v>3</v>
      </c>
      <c r="EC187" t="s">
        <v>107</v>
      </c>
      <c r="ED187" t="s">
        <v>1904</v>
      </c>
      <c r="EG187" t="s">
        <v>897</v>
      </c>
      <c r="EH187">
        <v>53.39</v>
      </c>
      <c r="EI187">
        <v>43.87</v>
      </c>
      <c r="EM187" t="s">
        <v>873</v>
      </c>
      <c r="EN187" t="s">
        <v>898</v>
      </c>
      <c r="EO187">
        <v>43315.366666666669</v>
      </c>
      <c r="ES187">
        <v>43381.697222222225</v>
      </c>
      <c r="ET187" t="s">
        <v>86</v>
      </c>
      <c r="EU187" t="s">
        <v>1905</v>
      </c>
      <c r="EV187" t="s">
        <v>1906</v>
      </c>
      <c r="EW187" t="s">
        <v>1907</v>
      </c>
      <c r="EX187" t="s">
        <v>1934</v>
      </c>
      <c r="EY187" t="s">
        <v>1909</v>
      </c>
    </row>
    <row r="188" spans="52:207" x14ac:dyDescent="0.25">
      <c r="AZ188">
        <v>230</v>
      </c>
      <c r="BA188">
        <v>4570</v>
      </c>
      <c r="BB188">
        <v>2</v>
      </c>
      <c r="BC188" t="s">
        <v>119</v>
      </c>
      <c r="BD188" t="s">
        <v>85</v>
      </c>
      <c r="BG188" t="s">
        <v>77</v>
      </c>
      <c r="BH188">
        <v>39.15</v>
      </c>
      <c r="BI188">
        <v>76.790000000000006</v>
      </c>
      <c r="BM188" t="s">
        <v>78</v>
      </c>
      <c r="BN188" t="s">
        <v>38</v>
      </c>
      <c r="BO188">
        <v>43311.638888888891</v>
      </c>
      <c r="BS188">
        <v>43263.353472222225</v>
      </c>
      <c r="DZ188">
        <v>4985</v>
      </c>
      <c r="EA188" t="s">
        <v>2225</v>
      </c>
      <c r="EB188">
        <v>3</v>
      </c>
      <c r="EC188" t="s">
        <v>107</v>
      </c>
      <c r="ED188" t="s">
        <v>1904</v>
      </c>
      <c r="EG188" t="s">
        <v>897</v>
      </c>
      <c r="EH188">
        <v>52.29</v>
      </c>
      <c r="EI188">
        <v>48.27</v>
      </c>
      <c r="EM188" t="s">
        <v>873</v>
      </c>
      <c r="EN188" t="s">
        <v>898</v>
      </c>
      <c r="EO188">
        <v>43315.366666666669</v>
      </c>
      <c r="ES188">
        <v>43381.697222222225</v>
      </c>
      <c r="ET188" t="s">
        <v>86</v>
      </c>
      <c r="EU188" t="s">
        <v>1905</v>
      </c>
      <c r="EV188" t="s">
        <v>1906</v>
      </c>
      <c r="EW188" t="s">
        <v>1907</v>
      </c>
      <c r="EX188" t="s">
        <v>1934</v>
      </c>
      <c r="EY188" t="s">
        <v>1909</v>
      </c>
    </row>
    <row r="189" spans="52:207" x14ac:dyDescent="0.25">
      <c r="AZ189">
        <v>223</v>
      </c>
      <c r="BA189">
        <v>4605</v>
      </c>
      <c r="BB189">
        <v>2</v>
      </c>
      <c r="BC189" t="s">
        <v>119</v>
      </c>
      <c r="BD189" t="s">
        <v>85</v>
      </c>
      <c r="BG189" t="s">
        <v>77</v>
      </c>
      <c r="BH189">
        <v>29.95</v>
      </c>
      <c r="BI189">
        <v>80.53</v>
      </c>
      <c r="BM189" t="s">
        <v>78</v>
      </c>
      <c r="BN189" t="s">
        <v>38</v>
      </c>
      <c r="BO189">
        <v>43311.638888888891</v>
      </c>
      <c r="BS189">
        <v>43263.353472222225</v>
      </c>
      <c r="DZ189">
        <v>4989</v>
      </c>
      <c r="EA189" t="s">
        <v>2229</v>
      </c>
      <c r="EB189">
        <v>3</v>
      </c>
      <c r="EC189" t="s">
        <v>107</v>
      </c>
      <c r="ED189" t="s">
        <v>1904</v>
      </c>
      <c r="EG189" t="s">
        <v>897</v>
      </c>
      <c r="EH189">
        <v>53.47</v>
      </c>
      <c r="EI189">
        <v>40.54</v>
      </c>
      <c r="EM189" t="s">
        <v>873</v>
      </c>
      <c r="EN189" t="s">
        <v>898</v>
      </c>
      <c r="EO189">
        <v>43315.366666666669</v>
      </c>
      <c r="ES189">
        <v>43381.697222222225</v>
      </c>
      <c r="ET189" t="s">
        <v>86</v>
      </c>
      <c r="EU189" t="s">
        <v>1905</v>
      </c>
      <c r="EV189" t="s">
        <v>1906</v>
      </c>
      <c r="EW189" t="s">
        <v>1907</v>
      </c>
      <c r="EX189" t="s">
        <v>1934</v>
      </c>
      <c r="EY189" t="s">
        <v>1909</v>
      </c>
    </row>
    <row r="190" spans="52:207" x14ac:dyDescent="0.25">
      <c r="AZ190">
        <v>225</v>
      </c>
      <c r="BA190">
        <v>4595</v>
      </c>
      <c r="BB190">
        <v>2</v>
      </c>
      <c r="BC190" t="s">
        <v>119</v>
      </c>
      <c r="BD190" t="s">
        <v>85</v>
      </c>
      <c r="BG190" t="s">
        <v>77</v>
      </c>
      <c r="BH190">
        <v>31.15</v>
      </c>
      <c r="BI190">
        <v>78.989999999999995</v>
      </c>
      <c r="BM190" t="s">
        <v>78</v>
      </c>
      <c r="BN190" t="s">
        <v>38</v>
      </c>
      <c r="BO190">
        <v>43311.638888888891</v>
      </c>
      <c r="BS190">
        <v>43263.353472222225</v>
      </c>
      <c r="DZ190">
        <v>4982</v>
      </c>
      <c r="EA190" t="s">
        <v>2234</v>
      </c>
      <c r="EB190">
        <v>3</v>
      </c>
      <c r="EC190" t="s">
        <v>107</v>
      </c>
      <c r="ED190" t="s">
        <v>1904</v>
      </c>
      <c r="EG190" t="s">
        <v>897</v>
      </c>
      <c r="EH190">
        <v>44</v>
      </c>
      <c r="EI190">
        <v>38.450000000000003</v>
      </c>
      <c r="EM190" t="s">
        <v>873</v>
      </c>
      <c r="EN190" t="s">
        <v>898</v>
      </c>
      <c r="EO190">
        <v>43315.366666666669</v>
      </c>
      <c r="ES190">
        <v>43381.697222222225</v>
      </c>
      <c r="ET190" t="s">
        <v>86</v>
      </c>
      <c r="EU190" t="s">
        <v>1905</v>
      </c>
      <c r="EV190" t="s">
        <v>1906</v>
      </c>
      <c r="EW190" t="s">
        <v>1907</v>
      </c>
      <c r="EX190" t="s">
        <v>1934</v>
      </c>
      <c r="EY190" t="s">
        <v>1909</v>
      </c>
    </row>
    <row r="191" spans="52:207" x14ac:dyDescent="0.25">
      <c r="AZ191">
        <v>244</v>
      </c>
      <c r="BA191">
        <v>1545</v>
      </c>
      <c r="BB191">
        <v>2</v>
      </c>
      <c r="BC191" t="s">
        <v>119</v>
      </c>
      <c r="BD191" t="s">
        <v>85</v>
      </c>
      <c r="BG191" t="s">
        <v>77</v>
      </c>
      <c r="BH191">
        <v>51.17</v>
      </c>
      <c r="BI191">
        <v>75.67</v>
      </c>
      <c r="BM191" t="s">
        <v>78</v>
      </c>
      <c r="BN191" t="s">
        <v>38</v>
      </c>
      <c r="BO191">
        <v>43311.63958333333</v>
      </c>
      <c r="BS191">
        <v>43263.353472222225</v>
      </c>
      <c r="DZ191">
        <v>4976</v>
      </c>
      <c r="EA191" t="s">
        <v>2238</v>
      </c>
      <c r="EB191">
        <v>3</v>
      </c>
      <c r="EC191" t="s">
        <v>107</v>
      </c>
      <c r="ED191" t="s">
        <v>1904</v>
      </c>
      <c r="EG191" t="s">
        <v>897</v>
      </c>
      <c r="EH191">
        <v>75.62</v>
      </c>
      <c r="EI191">
        <v>57.92</v>
      </c>
      <c r="EM191" t="s">
        <v>873</v>
      </c>
      <c r="EN191" t="s">
        <v>898</v>
      </c>
      <c r="EO191">
        <v>43315.366666666669</v>
      </c>
      <c r="ES191">
        <v>43381.697222222225</v>
      </c>
      <c r="ET191" t="s">
        <v>86</v>
      </c>
      <c r="EU191" t="s">
        <v>1905</v>
      </c>
      <c r="EV191" t="s">
        <v>1906</v>
      </c>
      <c r="EW191" t="s">
        <v>1907</v>
      </c>
      <c r="EX191" t="s">
        <v>1934</v>
      </c>
      <c r="EY191" t="s">
        <v>1909</v>
      </c>
    </row>
    <row r="192" spans="52:207" x14ac:dyDescent="0.25">
      <c r="AZ192">
        <v>243</v>
      </c>
      <c r="BA192">
        <v>1550</v>
      </c>
      <c r="BB192">
        <v>2</v>
      </c>
      <c r="BC192" t="s">
        <v>119</v>
      </c>
      <c r="BD192" t="s">
        <v>85</v>
      </c>
      <c r="BG192" t="s">
        <v>77</v>
      </c>
      <c r="BH192">
        <v>48.05</v>
      </c>
      <c r="BI192">
        <v>74.88</v>
      </c>
      <c r="BM192" t="s">
        <v>78</v>
      </c>
      <c r="BN192" t="s">
        <v>38</v>
      </c>
      <c r="BO192">
        <v>43311.63958333333</v>
      </c>
      <c r="BS192">
        <v>43263.353472222225</v>
      </c>
      <c r="DZ192">
        <v>4990</v>
      </c>
      <c r="EA192" t="s">
        <v>2240</v>
      </c>
      <c r="EB192">
        <v>3</v>
      </c>
      <c r="EC192" t="s">
        <v>107</v>
      </c>
      <c r="ED192" t="s">
        <v>1904</v>
      </c>
      <c r="EG192" t="s">
        <v>897</v>
      </c>
      <c r="EH192">
        <v>52.04</v>
      </c>
      <c r="EI192">
        <v>39.700000000000003</v>
      </c>
      <c r="EM192" t="s">
        <v>873</v>
      </c>
      <c r="EN192" t="s">
        <v>898</v>
      </c>
      <c r="EO192">
        <v>43315.366666666669</v>
      </c>
      <c r="ES192">
        <v>43381.697222222225</v>
      </c>
      <c r="ET192" t="s">
        <v>86</v>
      </c>
      <c r="EU192" t="s">
        <v>1905</v>
      </c>
      <c r="EV192" t="s">
        <v>1906</v>
      </c>
      <c r="EW192" t="s">
        <v>1907</v>
      </c>
      <c r="EX192" t="s">
        <v>1934</v>
      </c>
      <c r="EY192" t="s">
        <v>1909</v>
      </c>
    </row>
    <row r="193" spans="52:155" x14ac:dyDescent="0.25">
      <c r="AZ193">
        <v>228</v>
      </c>
      <c r="BA193">
        <v>4580</v>
      </c>
      <c r="BB193">
        <v>2</v>
      </c>
      <c r="BC193" t="s">
        <v>119</v>
      </c>
      <c r="BD193" t="s">
        <v>85</v>
      </c>
      <c r="BG193" t="s">
        <v>77</v>
      </c>
      <c r="BH193">
        <v>36.020000000000003</v>
      </c>
      <c r="BI193">
        <v>77.08</v>
      </c>
      <c r="BM193" t="s">
        <v>78</v>
      </c>
      <c r="BN193" t="s">
        <v>38</v>
      </c>
      <c r="BO193">
        <v>43311.638888888891</v>
      </c>
      <c r="BS193">
        <v>43263.353472222225</v>
      </c>
      <c r="DZ193">
        <v>4969</v>
      </c>
      <c r="EA193" t="s">
        <v>2245</v>
      </c>
      <c r="EB193">
        <v>3</v>
      </c>
      <c r="EC193" t="s">
        <v>107</v>
      </c>
      <c r="ED193" t="s">
        <v>1904</v>
      </c>
      <c r="EG193" t="s">
        <v>897</v>
      </c>
      <c r="EH193">
        <v>82.15</v>
      </c>
      <c r="EI193">
        <v>52.62</v>
      </c>
      <c r="EM193" t="s">
        <v>873</v>
      </c>
      <c r="EN193" t="s">
        <v>898</v>
      </c>
      <c r="EO193">
        <v>43315.366666666669</v>
      </c>
      <c r="ES193">
        <v>43381.697222222225</v>
      </c>
      <c r="ET193" t="s">
        <v>86</v>
      </c>
      <c r="EU193" t="s">
        <v>1905</v>
      </c>
      <c r="EV193" t="s">
        <v>1906</v>
      </c>
      <c r="EW193" t="s">
        <v>1907</v>
      </c>
      <c r="EX193" t="s">
        <v>1934</v>
      </c>
      <c r="EY193" t="s">
        <v>1909</v>
      </c>
    </row>
    <row r="194" spans="52:155" x14ac:dyDescent="0.25">
      <c r="AZ194">
        <v>231</v>
      </c>
      <c r="BA194">
        <v>4565</v>
      </c>
      <c r="BB194">
        <v>2</v>
      </c>
      <c r="BC194" t="s">
        <v>119</v>
      </c>
      <c r="BD194" t="s">
        <v>85</v>
      </c>
      <c r="BG194" t="s">
        <v>77</v>
      </c>
      <c r="BH194">
        <v>40.049999999999997</v>
      </c>
      <c r="BI194">
        <v>76</v>
      </c>
      <c r="BM194" t="s">
        <v>78</v>
      </c>
      <c r="BN194" t="s">
        <v>38</v>
      </c>
      <c r="BO194">
        <v>43311.638888888891</v>
      </c>
      <c r="BS194">
        <v>43263.353472222225</v>
      </c>
      <c r="DZ194">
        <v>4856</v>
      </c>
      <c r="EA194" t="s">
        <v>2251</v>
      </c>
      <c r="EB194">
        <v>3</v>
      </c>
      <c r="EC194" t="s">
        <v>107</v>
      </c>
      <c r="ED194" t="s">
        <v>1904</v>
      </c>
      <c r="EG194" t="s">
        <v>936</v>
      </c>
      <c r="EH194">
        <v>36.97</v>
      </c>
      <c r="EI194">
        <v>80.180000000000007</v>
      </c>
      <c r="EM194" t="s">
        <v>873</v>
      </c>
      <c r="EN194" t="s">
        <v>937</v>
      </c>
      <c r="EO194">
        <v>43291.618750000001</v>
      </c>
      <c r="ES194">
        <v>43396.377083333333</v>
      </c>
      <c r="ET194" t="s">
        <v>86</v>
      </c>
      <c r="EU194" t="s">
        <v>1997</v>
      </c>
      <c r="EV194" t="s">
        <v>1998</v>
      </c>
      <c r="EW194" t="s">
        <v>2252</v>
      </c>
      <c r="EX194" t="s">
        <v>2000</v>
      </c>
      <c r="EY194" t="s">
        <v>2001</v>
      </c>
    </row>
    <row r="195" spans="52:155" x14ac:dyDescent="0.25">
      <c r="AZ195">
        <v>224</v>
      </c>
      <c r="BA195">
        <v>4600</v>
      </c>
      <c r="BB195">
        <v>2</v>
      </c>
      <c r="BC195" t="s">
        <v>119</v>
      </c>
      <c r="BD195" t="s">
        <v>85</v>
      </c>
      <c r="BG195" t="s">
        <v>77</v>
      </c>
      <c r="BH195">
        <v>30.19</v>
      </c>
      <c r="BI195">
        <v>79.7</v>
      </c>
      <c r="BM195" t="s">
        <v>78</v>
      </c>
      <c r="BN195" t="s">
        <v>38</v>
      </c>
      <c r="BO195">
        <v>43311.638888888891</v>
      </c>
      <c r="BS195">
        <v>43263.353472222225</v>
      </c>
      <c r="DZ195">
        <v>5024</v>
      </c>
      <c r="EA195" t="s">
        <v>2263</v>
      </c>
      <c r="EB195">
        <v>3</v>
      </c>
      <c r="EC195" t="s">
        <v>107</v>
      </c>
      <c r="ED195" t="s">
        <v>1904</v>
      </c>
      <c r="EG195" t="s">
        <v>897</v>
      </c>
      <c r="EH195">
        <v>74.36</v>
      </c>
      <c r="EI195">
        <v>71.19</v>
      </c>
      <c r="EM195" t="s">
        <v>873</v>
      </c>
      <c r="EN195" t="s">
        <v>898</v>
      </c>
      <c r="EO195">
        <v>43315.367361111108</v>
      </c>
      <c r="ES195">
        <v>43381.697222222225</v>
      </c>
      <c r="ET195" t="s">
        <v>86</v>
      </c>
      <c r="EU195" t="s">
        <v>1905</v>
      </c>
      <c r="EV195" t="s">
        <v>1906</v>
      </c>
      <c r="EW195" t="s">
        <v>1907</v>
      </c>
      <c r="EX195" t="s">
        <v>1934</v>
      </c>
      <c r="EY195" t="s">
        <v>1909</v>
      </c>
    </row>
    <row r="196" spans="52:155" x14ac:dyDescent="0.25">
      <c r="AZ196">
        <v>227</v>
      </c>
      <c r="BA196">
        <v>4585</v>
      </c>
      <c r="BB196">
        <v>2</v>
      </c>
      <c r="BC196" t="s">
        <v>119</v>
      </c>
      <c r="BD196" t="s">
        <v>85</v>
      </c>
      <c r="BG196" t="s">
        <v>77</v>
      </c>
      <c r="BH196">
        <v>33.97</v>
      </c>
      <c r="BI196">
        <v>76.959999999999994</v>
      </c>
      <c r="BM196" t="s">
        <v>78</v>
      </c>
      <c r="BN196" t="s">
        <v>38</v>
      </c>
      <c r="BO196">
        <v>43311.638888888891</v>
      </c>
      <c r="BS196">
        <v>43263.353472222225</v>
      </c>
      <c r="DZ196">
        <v>4970</v>
      </c>
      <c r="EA196" t="s">
        <v>2268</v>
      </c>
      <c r="EB196">
        <v>3</v>
      </c>
      <c r="EC196" t="s">
        <v>107</v>
      </c>
      <c r="ED196" t="s">
        <v>1904</v>
      </c>
      <c r="EG196" t="s">
        <v>897</v>
      </c>
      <c r="EH196">
        <v>94.11</v>
      </c>
      <c r="EI196">
        <v>47.5</v>
      </c>
      <c r="EM196" t="s">
        <v>873</v>
      </c>
      <c r="EN196" t="s">
        <v>898</v>
      </c>
      <c r="EO196">
        <v>43315.366666666669</v>
      </c>
      <c r="ES196">
        <v>43381.697222222225</v>
      </c>
      <c r="ET196" t="s">
        <v>86</v>
      </c>
      <c r="EU196" t="s">
        <v>1905</v>
      </c>
      <c r="EV196" t="s">
        <v>1906</v>
      </c>
      <c r="EW196" t="s">
        <v>1907</v>
      </c>
      <c r="EX196" t="s">
        <v>1934</v>
      </c>
      <c r="EY196" t="s">
        <v>1909</v>
      </c>
    </row>
    <row r="197" spans="52:155" x14ac:dyDescent="0.25">
      <c r="AZ197">
        <v>232</v>
      </c>
      <c r="BA197">
        <v>4560</v>
      </c>
      <c r="BB197">
        <v>2</v>
      </c>
      <c r="BC197" t="s">
        <v>119</v>
      </c>
      <c r="BD197" t="s">
        <v>85</v>
      </c>
      <c r="BG197" t="s">
        <v>77</v>
      </c>
      <c r="BH197">
        <v>42.63</v>
      </c>
      <c r="BI197">
        <v>75.67</v>
      </c>
      <c r="BM197" t="s">
        <v>78</v>
      </c>
      <c r="BN197" t="s">
        <v>38</v>
      </c>
      <c r="BO197">
        <v>43311.638888888891</v>
      </c>
      <c r="BS197">
        <v>43263.353472222225</v>
      </c>
      <c r="DZ197">
        <v>5027</v>
      </c>
      <c r="EA197" t="s">
        <v>2274</v>
      </c>
      <c r="EB197">
        <v>1</v>
      </c>
      <c r="EC197" t="s">
        <v>107</v>
      </c>
      <c r="ED197" t="s">
        <v>998</v>
      </c>
      <c r="EG197" t="s">
        <v>897</v>
      </c>
      <c r="EH197">
        <v>64.8</v>
      </c>
      <c r="EI197">
        <v>64.88</v>
      </c>
      <c r="EM197" t="s">
        <v>873</v>
      </c>
      <c r="EN197" t="s">
        <v>898</v>
      </c>
      <c r="EO197">
        <v>43315.367361111108</v>
      </c>
      <c r="ES197">
        <v>43437.584722222222</v>
      </c>
      <c r="ET197" t="s">
        <v>86</v>
      </c>
      <c r="EU197" t="s">
        <v>1905</v>
      </c>
      <c r="EV197" t="s">
        <v>1906</v>
      </c>
      <c r="EW197" t="s">
        <v>1907</v>
      </c>
      <c r="EX197" t="s">
        <v>1934</v>
      </c>
      <c r="EY197" t="s">
        <v>1909</v>
      </c>
    </row>
    <row r="198" spans="52:155" x14ac:dyDescent="0.25">
      <c r="AZ198">
        <v>226</v>
      </c>
      <c r="BA198">
        <v>4590</v>
      </c>
      <c r="BB198">
        <v>2</v>
      </c>
      <c r="BC198" t="s">
        <v>119</v>
      </c>
      <c r="BD198" t="s">
        <v>85</v>
      </c>
      <c r="BG198" t="s">
        <v>77</v>
      </c>
      <c r="BH198">
        <v>33.19</v>
      </c>
      <c r="BI198">
        <v>77.5</v>
      </c>
      <c r="BM198" t="s">
        <v>78</v>
      </c>
      <c r="BN198" t="s">
        <v>38</v>
      </c>
      <c r="BO198">
        <v>43311.638888888891</v>
      </c>
      <c r="BS198">
        <v>43263.353472222225</v>
      </c>
      <c r="DZ198">
        <v>4975</v>
      </c>
      <c r="EA198" t="s">
        <v>2282</v>
      </c>
      <c r="EB198">
        <v>3</v>
      </c>
      <c r="EC198" t="s">
        <v>107</v>
      </c>
      <c r="ED198" t="s">
        <v>998</v>
      </c>
      <c r="EG198" t="s">
        <v>897</v>
      </c>
      <c r="EH198">
        <v>76.17</v>
      </c>
      <c r="EI198">
        <v>65.599999999999994</v>
      </c>
      <c r="EM198" t="s">
        <v>873</v>
      </c>
      <c r="EN198" t="s">
        <v>898</v>
      </c>
      <c r="EO198">
        <v>43315.366666666669</v>
      </c>
      <c r="ES198">
        <v>43425.572222222225</v>
      </c>
      <c r="ET198" t="s">
        <v>86</v>
      </c>
      <c r="EU198" t="s">
        <v>2283</v>
      </c>
      <c r="EV198" t="s">
        <v>2284</v>
      </c>
      <c r="EW198" t="s">
        <v>1907</v>
      </c>
      <c r="EX198" t="s">
        <v>1934</v>
      </c>
      <c r="EY198" t="s">
        <v>1909</v>
      </c>
    </row>
    <row r="199" spans="52:155" x14ac:dyDescent="0.25">
      <c r="AZ199">
        <v>242</v>
      </c>
      <c r="BA199">
        <v>1555</v>
      </c>
      <c r="BB199">
        <v>2</v>
      </c>
      <c r="BC199" t="s">
        <v>119</v>
      </c>
      <c r="BD199" t="s">
        <v>85</v>
      </c>
      <c r="BG199" t="s">
        <v>77</v>
      </c>
      <c r="BH199">
        <v>46.66</v>
      </c>
      <c r="BI199">
        <v>76.62</v>
      </c>
      <c r="BM199" t="s">
        <v>78</v>
      </c>
      <c r="BN199" t="s">
        <v>38</v>
      </c>
      <c r="BO199">
        <v>43311.63958333333</v>
      </c>
      <c r="BS199">
        <v>43263.353472222225</v>
      </c>
      <c r="DZ199">
        <v>5030</v>
      </c>
      <c r="EA199" t="s">
        <v>2297</v>
      </c>
      <c r="EB199">
        <v>3</v>
      </c>
      <c r="EC199" t="s">
        <v>2298</v>
      </c>
      <c r="ED199" t="s">
        <v>99</v>
      </c>
      <c r="EG199" t="s">
        <v>897</v>
      </c>
      <c r="EH199">
        <v>75.790000000000006</v>
      </c>
      <c r="EI199">
        <v>66.19</v>
      </c>
      <c r="EM199" t="s">
        <v>873</v>
      </c>
      <c r="EN199" t="s">
        <v>898</v>
      </c>
      <c r="EO199">
        <v>43315.368055555555</v>
      </c>
      <c r="EP199">
        <v>43479.397916666669</v>
      </c>
      <c r="EQ199">
        <v>43479.397916666669</v>
      </c>
      <c r="ES199">
        <v>43479.397916666669</v>
      </c>
      <c r="ET199" t="s">
        <v>121</v>
      </c>
      <c r="EU199" t="s">
        <v>2299</v>
      </c>
      <c r="EV199" t="s">
        <v>2300</v>
      </c>
      <c r="EW199" t="s">
        <v>2301</v>
      </c>
      <c r="EX199" t="s">
        <v>2302</v>
      </c>
      <c r="EY199" t="s">
        <v>2303</v>
      </c>
    </row>
    <row r="200" spans="52:155" x14ac:dyDescent="0.25">
      <c r="AZ200">
        <v>241</v>
      </c>
      <c r="BA200">
        <v>2845</v>
      </c>
      <c r="BB200">
        <v>2</v>
      </c>
      <c r="BC200" t="s">
        <v>119</v>
      </c>
      <c r="BD200" t="s">
        <v>85</v>
      </c>
      <c r="BG200" t="s">
        <v>77</v>
      </c>
      <c r="BH200">
        <v>59.29</v>
      </c>
      <c r="BI200">
        <v>55.12</v>
      </c>
      <c r="BM200" t="s">
        <v>78</v>
      </c>
      <c r="BN200" t="s">
        <v>38</v>
      </c>
      <c r="BO200">
        <v>43311.63958333333</v>
      </c>
      <c r="BS200">
        <v>43263.353472222225</v>
      </c>
      <c r="DZ200">
        <v>5032</v>
      </c>
      <c r="EA200" t="s">
        <v>2316</v>
      </c>
      <c r="EB200">
        <v>3</v>
      </c>
      <c r="EC200" t="s">
        <v>2317</v>
      </c>
      <c r="ED200" t="s">
        <v>998</v>
      </c>
      <c r="EG200" t="s">
        <v>897</v>
      </c>
      <c r="EH200">
        <v>93.85</v>
      </c>
      <c r="EI200">
        <v>48.45</v>
      </c>
      <c r="EM200" t="s">
        <v>873</v>
      </c>
      <c r="EN200" t="s">
        <v>898</v>
      </c>
      <c r="EO200">
        <v>43315.369444444441</v>
      </c>
      <c r="ES200">
        <v>43404.706250000003</v>
      </c>
      <c r="ET200" t="s">
        <v>2318</v>
      </c>
      <c r="EU200" t="s">
        <v>2319</v>
      </c>
      <c r="EV200" t="s">
        <v>2320</v>
      </c>
      <c r="EW200" t="s">
        <v>2303</v>
      </c>
      <c r="EX200" t="s">
        <v>2321</v>
      </c>
      <c r="EY200" t="s">
        <v>2305</v>
      </c>
    </row>
    <row r="201" spans="52:155" x14ac:dyDescent="0.25">
      <c r="AZ201">
        <v>229</v>
      </c>
      <c r="BA201">
        <v>4575</v>
      </c>
      <c r="BB201">
        <v>2</v>
      </c>
      <c r="BC201" t="s">
        <v>119</v>
      </c>
      <c r="BD201" t="s">
        <v>85</v>
      </c>
      <c r="BG201" t="s">
        <v>77</v>
      </c>
      <c r="BH201">
        <v>36.86</v>
      </c>
      <c r="BI201">
        <v>76.5</v>
      </c>
      <c r="BM201" t="s">
        <v>78</v>
      </c>
      <c r="BN201" t="s">
        <v>38</v>
      </c>
      <c r="BO201">
        <v>43311.638888888891</v>
      </c>
      <c r="BS201">
        <v>43263.353472222225</v>
      </c>
    </row>
    <row r="202" spans="52:155" x14ac:dyDescent="0.25">
      <c r="AZ202">
        <v>390</v>
      </c>
      <c r="BA202" t="s">
        <v>26</v>
      </c>
      <c r="BB202">
        <v>1</v>
      </c>
      <c r="BC202" t="s">
        <v>120</v>
      </c>
      <c r="BD202" t="s">
        <v>99</v>
      </c>
      <c r="BG202" t="s">
        <v>77</v>
      </c>
      <c r="BH202">
        <v>47.93</v>
      </c>
      <c r="BI202">
        <v>71.05</v>
      </c>
      <c r="BM202" t="s">
        <v>78</v>
      </c>
      <c r="BN202" t="s">
        <v>38</v>
      </c>
      <c r="BO202">
        <v>43311.64166666667</v>
      </c>
      <c r="BP202">
        <v>43261.74722222222</v>
      </c>
      <c r="BQ202">
        <v>43354.367361111108</v>
      </c>
      <c r="BS202">
        <v>43354.367361111108</v>
      </c>
      <c r="BT202" t="s">
        <v>121</v>
      </c>
      <c r="BU202" t="s">
        <v>122</v>
      </c>
      <c r="BV202" t="s">
        <v>123</v>
      </c>
      <c r="BW202" t="s">
        <v>124</v>
      </c>
      <c r="BX202" t="s">
        <v>125</v>
      </c>
      <c r="BY202" t="s">
        <v>126</v>
      </c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3.Import30">
                <anchor moveWithCells="1" sizeWithCells="1">
                  <from>
                    <xdr:col>0</xdr:col>
                    <xdr:colOff>0</xdr:colOff>
                    <xdr:row>14</xdr:row>
                    <xdr:rowOff>47625</xdr:rowOff>
                  </from>
                  <to>
                    <xdr:col>1</xdr:col>
                    <xdr:colOff>590550</xdr:colOff>
                    <xdr:row>20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1:GY202"/>
  <sheetViews>
    <sheetView tabSelected="1" topLeftCell="A10" workbookViewId="0">
      <selection activeCell="E45" sqref="A19:E45"/>
    </sheetView>
  </sheetViews>
  <sheetFormatPr baseColWidth="10" defaultRowHeight="15" x14ac:dyDescent="0.25"/>
  <cols>
    <col min="2" max="2" width="21" bestFit="1" customWidth="1"/>
    <col min="3" max="3" width="17.7109375" bestFit="1" customWidth="1"/>
    <col min="4" max="4" width="28.5703125" bestFit="1" customWidth="1"/>
    <col min="7" max="7" width="51.42578125" bestFit="1" customWidth="1"/>
    <col min="9" max="9" width="28.5703125" bestFit="1" customWidth="1"/>
  </cols>
  <sheetData>
    <row r="1" spans="2:207" x14ac:dyDescent="0.25"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t="s">
        <v>0</v>
      </c>
      <c r="AZ1" t="s">
        <v>13</v>
      </c>
      <c r="BZ1" t="s">
        <v>13</v>
      </c>
      <c r="CZ1" t="s">
        <v>13</v>
      </c>
      <c r="DZ1" t="s">
        <v>13</v>
      </c>
      <c r="EZ1" t="s">
        <v>13</v>
      </c>
    </row>
    <row r="2" spans="2:207" x14ac:dyDescent="0.25">
      <c r="B2" s="1" t="s">
        <v>7</v>
      </c>
      <c r="C2" s="1" t="s">
        <v>8</v>
      </c>
      <c r="D2" s="2">
        <v>43514.683926574071</v>
      </c>
      <c r="E2" s="2">
        <v>43509.448173807868</v>
      </c>
      <c r="F2" s="2">
        <v>43514.683926574071</v>
      </c>
      <c r="G2" s="1" t="s">
        <v>2337</v>
      </c>
      <c r="H2" s="3" t="str">
        <f>HYPERLINK(CONCATENATE(NRO_28__2[[#This Row],[Folder Path]],NRO_28__2[[#This Row],[Name]]))</f>
        <v>C:\Users\AxelG\Desktop\Rapport\NRO_28\BETA_THD_54-014_(_VAO_version_Ã©bauche)_228_2019-02-13_1550050861.csv</v>
      </c>
      <c r="AZ2" t="s">
        <v>14</v>
      </c>
      <c r="BZ2" t="s">
        <v>128</v>
      </c>
      <c r="CZ2" t="s">
        <v>758</v>
      </c>
      <c r="DZ2" t="s">
        <v>870</v>
      </c>
      <c r="EZ2" t="s">
        <v>128</v>
      </c>
    </row>
    <row r="3" spans="2:207" x14ac:dyDescent="0.25">
      <c r="B3" s="1" t="s">
        <v>12</v>
      </c>
      <c r="C3" s="1" t="s">
        <v>8</v>
      </c>
      <c r="D3" s="2">
        <v>43514.683926678241</v>
      </c>
      <c r="E3" s="2">
        <v>43507.648534479165</v>
      </c>
      <c r="F3" s="2">
        <v>43514.683926678241</v>
      </c>
      <c r="G3" s="1" t="s">
        <v>2337</v>
      </c>
      <c r="H3" s="2" t="str">
        <f>HYPERLINK(CONCATENATE(NRO_28__2[[#This Row],[Folder Path]],NRO_28__2[[#This Row],[Name]]))</f>
        <v>C:\Users\AxelG\Desktop\Rapport\NRO_28\pouiu.csv</v>
      </c>
      <c r="AZ3">
        <v>43509.445138888892</v>
      </c>
      <c r="BZ3">
        <v>43507.6481712963</v>
      </c>
      <c r="CZ3">
        <v>43455.208333333336</v>
      </c>
      <c r="DZ3">
        <v>43509.454861111109</v>
      </c>
      <c r="EZ3">
        <v>43507.6481712963</v>
      </c>
    </row>
    <row r="4" spans="2:207" x14ac:dyDescent="0.25">
      <c r="B4" s="1" t="s">
        <v>9</v>
      </c>
      <c r="C4" s="1" t="s">
        <v>8</v>
      </c>
      <c r="D4" s="2">
        <v>43514.683926793979</v>
      </c>
      <c r="E4" s="2">
        <v>43467.722648726849</v>
      </c>
      <c r="F4" s="2">
        <v>43514.683926793979</v>
      </c>
      <c r="G4" s="1" t="s">
        <v>2337</v>
      </c>
      <c r="H4" s="2" t="str">
        <f>HYPERLINK(CONCATENATE(NRO_28__2[[#This Row],[Folder Path]],NRO_28__2[[#This Row],[Name]]))</f>
        <v>C:\Users\AxelG\Desktop\Rapport\NRO_28\Recette_54-013_181_2018-12-21_1545364800.csv</v>
      </c>
      <c r="AZ4" t="s">
        <v>15</v>
      </c>
      <c r="BA4" t="s">
        <v>16</v>
      </c>
      <c r="BB4" t="s">
        <v>17</v>
      </c>
      <c r="BC4" t="s">
        <v>27</v>
      </c>
      <c r="BD4" t="s">
        <v>28</v>
      </c>
      <c r="BE4" t="s">
        <v>29</v>
      </c>
      <c r="BF4" t="s">
        <v>30</v>
      </c>
      <c r="BG4" t="s">
        <v>31</v>
      </c>
      <c r="BH4" t="s">
        <v>32</v>
      </c>
      <c r="BI4" t="s">
        <v>33</v>
      </c>
      <c r="BJ4" t="s">
        <v>34</v>
      </c>
      <c r="BK4" t="s">
        <v>35</v>
      </c>
      <c r="BL4" t="s">
        <v>36</v>
      </c>
      <c r="BM4" t="s">
        <v>37</v>
      </c>
      <c r="BN4" t="s">
        <v>38</v>
      </c>
      <c r="BO4" t="s">
        <v>39</v>
      </c>
      <c r="BP4" t="s">
        <v>40</v>
      </c>
      <c r="BQ4" t="s">
        <v>41</v>
      </c>
      <c r="BR4" t="s">
        <v>42</v>
      </c>
      <c r="BS4" t="s">
        <v>43</v>
      </c>
      <c r="BT4" t="s">
        <v>44</v>
      </c>
      <c r="BU4" t="s">
        <v>45</v>
      </c>
      <c r="BV4" t="s">
        <v>46</v>
      </c>
      <c r="BW4" t="s">
        <v>47</v>
      </c>
      <c r="BX4" t="s">
        <v>48</v>
      </c>
      <c r="BY4" t="s">
        <v>49</v>
      </c>
      <c r="BZ4" t="s">
        <v>15</v>
      </c>
      <c r="CA4" t="s">
        <v>16</v>
      </c>
      <c r="CB4" t="s">
        <v>17</v>
      </c>
      <c r="CC4" t="s">
        <v>27</v>
      </c>
      <c r="CD4" t="s">
        <v>28</v>
      </c>
      <c r="CE4" t="s">
        <v>29</v>
      </c>
      <c r="CF4" t="s">
        <v>30</v>
      </c>
      <c r="CG4" t="s">
        <v>31</v>
      </c>
      <c r="CH4" t="s">
        <v>32</v>
      </c>
      <c r="CI4" t="s">
        <v>33</v>
      </c>
      <c r="CJ4" t="s">
        <v>34</v>
      </c>
      <c r="CK4" t="s">
        <v>35</v>
      </c>
      <c r="CL4" t="s">
        <v>36</v>
      </c>
      <c r="CM4" t="s">
        <v>37</v>
      </c>
      <c r="CN4" t="s">
        <v>38</v>
      </c>
      <c r="CO4" t="s">
        <v>39</v>
      </c>
      <c r="CP4" t="s">
        <v>40</v>
      </c>
      <c r="CQ4" t="s">
        <v>41</v>
      </c>
      <c r="CR4" t="s">
        <v>42</v>
      </c>
      <c r="CS4" t="s">
        <v>43</v>
      </c>
      <c r="CT4" t="s">
        <v>44</v>
      </c>
      <c r="CU4" t="s">
        <v>45</v>
      </c>
      <c r="CV4" t="s">
        <v>46</v>
      </c>
      <c r="CW4" t="s">
        <v>47</v>
      </c>
      <c r="CX4" t="s">
        <v>48</v>
      </c>
      <c r="CY4" t="s">
        <v>49</v>
      </c>
      <c r="CZ4" t="s">
        <v>15</v>
      </c>
      <c r="DA4" t="s">
        <v>16</v>
      </c>
      <c r="DB4" t="s">
        <v>17</v>
      </c>
      <c r="DC4" t="s">
        <v>27</v>
      </c>
      <c r="DD4" t="s">
        <v>28</v>
      </c>
      <c r="DE4" t="s">
        <v>29</v>
      </c>
      <c r="DF4" t="s">
        <v>30</v>
      </c>
      <c r="DG4" t="s">
        <v>31</v>
      </c>
      <c r="DH4" t="s">
        <v>32</v>
      </c>
      <c r="DI4" t="s">
        <v>33</v>
      </c>
      <c r="DJ4" t="s">
        <v>34</v>
      </c>
      <c r="DK4" t="s">
        <v>35</v>
      </c>
      <c r="DL4" t="s">
        <v>36</v>
      </c>
      <c r="DM4" t="s">
        <v>37</v>
      </c>
      <c r="DN4" t="s">
        <v>38</v>
      </c>
      <c r="DO4" t="s">
        <v>39</v>
      </c>
      <c r="DP4" t="s">
        <v>40</v>
      </c>
      <c r="DQ4" t="s">
        <v>41</v>
      </c>
      <c r="DR4" t="s">
        <v>42</v>
      </c>
      <c r="DS4" t="s">
        <v>43</v>
      </c>
      <c r="DT4" t="s">
        <v>44</v>
      </c>
      <c r="DU4" t="s">
        <v>759</v>
      </c>
      <c r="DV4" t="s">
        <v>45</v>
      </c>
      <c r="DW4" t="s">
        <v>46</v>
      </c>
      <c r="DX4" t="s">
        <v>47</v>
      </c>
      <c r="DY4" t="s">
        <v>48</v>
      </c>
      <c r="DZ4" t="s">
        <v>15</v>
      </c>
      <c r="EA4" t="s">
        <v>16</v>
      </c>
      <c r="EB4" t="s">
        <v>17</v>
      </c>
      <c r="EC4" t="s">
        <v>27</v>
      </c>
      <c r="ED4" t="s">
        <v>28</v>
      </c>
      <c r="EE4" t="s">
        <v>29</v>
      </c>
      <c r="EF4" t="s">
        <v>30</v>
      </c>
      <c r="EG4" t="s">
        <v>31</v>
      </c>
      <c r="EH4" t="s">
        <v>32</v>
      </c>
      <c r="EI4" t="s">
        <v>33</v>
      </c>
      <c r="EJ4" t="s">
        <v>34</v>
      </c>
      <c r="EK4" t="s">
        <v>35</v>
      </c>
      <c r="EL4" t="s">
        <v>36</v>
      </c>
      <c r="EM4" t="s">
        <v>37</v>
      </c>
      <c r="EN4" t="s">
        <v>38</v>
      </c>
      <c r="EO4" t="s">
        <v>39</v>
      </c>
      <c r="EP4" t="s">
        <v>40</v>
      </c>
      <c r="EQ4" t="s">
        <v>41</v>
      </c>
      <c r="ER4" t="s">
        <v>42</v>
      </c>
      <c r="ES4" t="s">
        <v>43</v>
      </c>
      <c r="ET4" t="s">
        <v>44</v>
      </c>
      <c r="EU4" t="s">
        <v>45</v>
      </c>
      <c r="EV4" t="s">
        <v>46</v>
      </c>
      <c r="EW4" t="s">
        <v>47</v>
      </c>
      <c r="EX4" t="s">
        <v>48</v>
      </c>
      <c r="EY4" t="s">
        <v>49</v>
      </c>
      <c r="EZ4" t="s">
        <v>15</v>
      </c>
      <c r="FA4" t="s">
        <v>16</v>
      </c>
      <c r="FB4" t="s">
        <v>17</v>
      </c>
      <c r="FC4" t="s">
        <v>27</v>
      </c>
      <c r="FD4" t="s">
        <v>28</v>
      </c>
      <c r="FE4" t="s">
        <v>29</v>
      </c>
      <c r="FF4" t="s">
        <v>30</v>
      </c>
      <c r="FG4" t="s">
        <v>31</v>
      </c>
      <c r="FH4" t="s">
        <v>32</v>
      </c>
      <c r="FI4" t="s">
        <v>33</v>
      </c>
      <c r="FJ4" t="s">
        <v>34</v>
      </c>
      <c r="FK4" t="s">
        <v>35</v>
      </c>
      <c r="FL4" t="s">
        <v>36</v>
      </c>
      <c r="FM4" t="s">
        <v>37</v>
      </c>
      <c r="FN4" t="s">
        <v>38</v>
      </c>
      <c r="FO4" t="s">
        <v>39</v>
      </c>
      <c r="FP4" t="s">
        <v>40</v>
      </c>
      <c r="FQ4" t="s">
        <v>41</v>
      </c>
      <c r="FR4" t="s">
        <v>42</v>
      </c>
      <c r="FS4" t="s">
        <v>43</v>
      </c>
      <c r="FT4" t="s">
        <v>44</v>
      </c>
      <c r="FU4" t="s">
        <v>45</v>
      </c>
      <c r="FV4" t="s">
        <v>46</v>
      </c>
      <c r="FW4" t="s">
        <v>47</v>
      </c>
      <c r="FX4" t="s">
        <v>48</v>
      </c>
      <c r="FY4" t="s">
        <v>49</v>
      </c>
      <c r="FZ4" t="s">
        <v>50</v>
      </c>
      <c r="GA4" t="s">
        <v>51</v>
      </c>
      <c r="GB4" t="s">
        <v>52</v>
      </c>
      <c r="GC4" t="s">
        <v>53</v>
      </c>
      <c r="GD4" t="s">
        <v>54</v>
      </c>
      <c r="GE4" t="s">
        <v>55</v>
      </c>
      <c r="GF4" t="s">
        <v>56</v>
      </c>
      <c r="GG4" t="s">
        <v>57</v>
      </c>
      <c r="GH4" t="s">
        <v>58</v>
      </c>
      <c r="GI4" t="s">
        <v>59</v>
      </c>
      <c r="GJ4" t="s">
        <v>60</v>
      </c>
      <c r="GK4" t="s">
        <v>61</v>
      </c>
      <c r="GL4" t="s">
        <v>62</v>
      </c>
      <c r="GM4" t="s">
        <v>63</v>
      </c>
      <c r="GN4" t="s">
        <v>64</v>
      </c>
      <c r="GO4" t="s">
        <v>65</v>
      </c>
      <c r="GP4" t="s">
        <v>66</v>
      </c>
      <c r="GQ4" t="s">
        <v>67</v>
      </c>
      <c r="GR4" t="s">
        <v>68</v>
      </c>
      <c r="GS4" t="s">
        <v>69</v>
      </c>
      <c r="GT4" t="s">
        <v>70</v>
      </c>
      <c r="GU4" t="s">
        <v>71</v>
      </c>
      <c r="GV4" t="s">
        <v>72</v>
      </c>
      <c r="GW4" t="s">
        <v>73</v>
      </c>
      <c r="GX4" t="s">
        <v>74</v>
      </c>
      <c r="GY4" t="s">
        <v>75</v>
      </c>
    </row>
    <row r="5" spans="2:207" x14ac:dyDescent="0.25">
      <c r="B5" s="1" t="s">
        <v>10</v>
      </c>
      <c r="C5" s="1" t="s">
        <v>8</v>
      </c>
      <c r="D5" s="2">
        <v>43514.683926921294</v>
      </c>
      <c r="E5" s="2">
        <v>43509.676439189818</v>
      </c>
      <c r="F5" s="2">
        <v>43514.683926921294</v>
      </c>
      <c r="G5" s="1" t="s">
        <v>2337</v>
      </c>
      <c r="H5" s="2" t="str">
        <f>HYPERLINK(CONCATENATE(NRO_28__2[[#This Row],[Folder Path]],NRO_28__2[[#This Row],[Name]]))</f>
        <v>C:\Users\AxelG\Desktop\Rapport\NRO_28\test.csv</v>
      </c>
      <c r="AZ5">
        <v>1455</v>
      </c>
      <c r="BA5" t="s">
        <v>18</v>
      </c>
      <c r="BB5">
        <v>3</v>
      </c>
      <c r="BD5" t="s">
        <v>76</v>
      </c>
      <c r="BG5" t="s">
        <v>77</v>
      </c>
      <c r="BH5">
        <v>81.84</v>
      </c>
      <c r="BI5">
        <v>49.96</v>
      </c>
      <c r="BM5" t="s">
        <v>78</v>
      </c>
      <c r="BN5" t="s">
        <v>38</v>
      </c>
      <c r="BO5">
        <v>43370.388888888891</v>
      </c>
      <c r="BS5">
        <v>43354.366666666669</v>
      </c>
      <c r="BT5" t="s">
        <v>79</v>
      </c>
      <c r="BU5" t="s">
        <v>80</v>
      </c>
      <c r="BV5" t="s">
        <v>81</v>
      </c>
      <c r="BW5" t="s">
        <v>82</v>
      </c>
      <c r="BX5" t="s">
        <v>83</v>
      </c>
      <c r="BY5" t="s">
        <v>84</v>
      </c>
      <c r="BZ5">
        <v>925</v>
      </c>
      <c r="CA5" t="s">
        <v>129</v>
      </c>
      <c r="CB5">
        <v>1</v>
      </c>
      <c r="CC5" t="s">
        <v>92</v>
      </c>
      <c r="CD5" t="s">
        <v>130</v>
      </c>
      <c r="CG5" t="s">
        <v>131</v>
      </c>
      <c r="CH5">
        <v>81.78</v>
      </c>
      <c r="CI5">
        <v>12.39</v>
      </c>
      <c r="CM5" t="s">
        <v>132</v>
      </c>
      <c r="CN5" t="s">
        <v>133</v>
      </c>
      <c r="CO5">
        <v>43299.66578703704</v>
      </c>
      <c r="CS5">
        <v>43444.667939814812</v>
      </c>
      <c r="CT5" t="s">
        <v>93</v>
      </c>
      <c r="CU5" t="s">
        <v>134</v>
      </c>
      <c r="CV5" t="s">
        <v>135</v>
      </c>
      <c r="CW5" t="s">
        <v>136</v>
      </c>
      <c r="CX5" t="s">
        <v>137</v>
      </c>
      <c r="CY5" t="s">
        <v>138</v>
      </c>
      <c r="CZ5">
        <v>309</v>
      </c>
      <c r="DA5" t="s">
        <v>760</v>
      </c>
      <c r="DB5">
        <v>3</v>
      </c>
      <c r="DC5" t="s">
        <v>761</v>
      </c>
      <c r="DD5" t="s">
        <v>130</v>
      </c>
      <c r="DG5" t="s">
        <v>762</v>
      </c>
      <c r="DH5">
        <v>81.66</v>
      </c>
      <c r="DI5">
        <v>13.98</v>
      </c>
      <c r="DM5">
        <v>181</v>
      </c>
      <c r="DN5" t="s">
        <v>763</v>
      </c>
      <c r="DO5">
        <v>43410.567106481481</v>
      </c>
      <c r="DS5">
        <v>43453.435567129629</v>
      </c>
      <c r="DT5" t="s">
        <v>764</v>
      </c>
      <c r="DU5" t="s">
        <v>765</v>
      </c>
      <c r="DV5" t="s">
        <v>766</v>
      </c>
      <c r="DW5" t="s">
        <v>767</v>
      </c>
      <c r="DX5" t="s">
        <v>768</v>
      </c>
      <c r="DY5" t="s">
        <v>769</v>
      </c>
      <c r="DZ5">
        <v>4774</v>
      </c>
      <c r="EA5" t="s">
        <v>871</v>
      </c>
      <c r="EB5">
        <v>3</v>
      </c>
      <c r="EC5" t="s">
        <v>92</v>
      </c>
      <c r="ED5" t="s">
        <v>99</v>
      </c>
      <c r="EG5" t="s">
        <v>872</v>
      </c>
      <c r="EH5">
        <v>67.87</v>
      </c>
      <c r="EI5">
        <v>65.42</v>
      </c>
      <c r="EM5" t="s">
        <v>873</v>
      </c>
      <c r="EN5" t="s">
        <v>874</v>
      </c>
      <c r="EO5">
        <v>43291.501388888886</v>
      </c>
      <c r="ES5">
        <v>43426.324999999997</v>
      </c>
      <c r="ET5" t="s">
        <v>93</v>
      </c>
      <c r="EU5" t="s">
        <v>875</v>
      </c>
      <c r="EV5" t="s">
        <v>876</v>
      </c>
      <c r="EW5" t="s">
        <v>877</v>
      </c>
      <c r="EX5" t="s">
        <v>878</v>
      </c>
      <c r="EY5" t="s">
        <v>879</v>
      </c>
      <c r="EZ5">
        <v>925</v>
      </c>
      <c r="FA5" t="s">
        <v>129</v>
      </c>
      <c r="FB5">
        <v>1</v>
      </c>
      <c r="FC5" t="s">
        <v>92</v>
      </c>
      <c r="FD5" t="s">
        <v>130</v>
      </c>
      <c r="FG5" t="s">
        <v>131</v>
      </c>
      <c r="FH5">
        <v>81.78</v>
      </c>
      <c r="FI5">
        <v>12.39</v>
      </c>
      <c r="FM5" t="s">
        <v>132</v>
      </c>
      <c r="FN5" t="s">
        <v>133</v>
      </c>
      <c r="FO5">
        <v>43299.66578703704</v>
      </c>
      <c r="FS5">
        <v>43444.667939814812</v>
      </c>
      <c r="FT5" t="s">
        <v>93</v>
      </c>
      <c r="FU5" t="s">
        <v>134</v>
      </c>
      <c r="FV5" t="s">
        <v>135</v>
      </c>
      <c r="FW5" t="s">
        <v>136</v>
      </c>
      <c r="FX5" t="s">
        <v>137</v>
      </c>
      <c r="FY5" t="s">
        <v>138</v>
      </c>
      <c r="FZ5" t="s">
        <v>139</v>
      </c>
      <c r="GA5" t="s">
        <v>140</v>
      </c>
      <c r="GB5" t="s">
        <v>141</v>
      </c>
      <c r="GC5" t="s">
        <v>142</v>
      </c>
      <c r="GJ5" t="s">
        <v>143</v>
      </c>
      <c r="GK5" t="s">
        <v>144</v>
      </c>
      <c r="GL5" t="s">
        <v>145</v>
      </c>
      <c r="GM5" t="s">
        <v>146</v>
      </c>
      <c r="GN5" t="s">
        <v>147</v>
      </c>
      <c r="GO5" t="s">
        <v>148</v>
      </c>
      <c r="GP5" t="s">
        <v>149</v>
      </c>
      <c r="GQ5" t="s">
        <v>150</v>
      </c>
      <c r="GR5" t="s">
        <v>151</v>
      </c>
      <c r="GS5" t="s">
        <v>152</v>
      </c>
      <c r="GT5" t="s">
        <v>153</v>
      </c>
    </row>
    <row r="6" spans="2:207" x14ac:dyDescent="0.25">
      <c r="B6" s="1" t="s">
        <v>11</v>
      </c>
      <c r="C6" s="1" t="s">
        <v>8</v>
      </c>
      <c r="D6" s="2">
        <v>43514.68392703704</v>
      </c>
      <c r="E6" s="2">
        <v>43507.648534479165</v>
      </c>
      <c r="F6" s="2">
        <v>43514.68392703704</v>
      </c>
      <c r="G6" s="1" t="s">
        <v>2337</v>
      </c>
      <c r="H6" s="2" t="str">
        <f>HYPERLINK(CONCATENATE(NRO_28__2[[#This Row],[Folder Path]],NRO_28__2[[#This Row],[Name]]))</f>
        <v>C:\Users\AxelG\Desktop\Rapport\NRO_28\THD_54-028_381_2019-02-11_1549895602.csv</v>
      </c>
      <c r="AZ6">
        <v>1452</v>
      </c>
      <c r="BA6" t="s">
        <v>19</v>
      </c>
      <c r="BB6">
        <v>2</v>
      </c>
      <c r="BD6" t="s">
        <v>85</v>
      </c>
      <c r="BG6" t="s">
        <v>77</v>
      </c>
      <c r="BH6">
        <v>27.84</v>
      </c>
      <c r="BI6">
        <v>77.62</v>
      </c>
      <c r="BM6" t="s">
        <v>78</v>
      </c>
      <c r="BN6" t="s">
        <v>38</v>
      </c>
      <c r="BO6">
        <v>43368.470833333333</v>
      </c>
      <c r="BP6">
        <v>43368.47152777778</v>
      </c>
      <c r="BQ6">
        <v>43368.47152777778</v>
      </c>
      <c r="BS6">
        <v>43368.47152777778</v>
      </c>
      <c r="BT6" t="s">
        <v>86</v>
      </c>
      <c r="BU6" t="s">
        <v>87</v>
      </c>
      <c r="BV6" t="s">
        <v>88</v>
      </c>
      <c r="BW6" t="s">
        <v>89</v>
      </c>
      <c r="BX6" t="s">
        <v>90</v>
      </c>
      <c r="BY6" t="s">
        <v>91</v>
      </c>
      <c r="BZ6">
        <v>940</v>
      </c>
      <c r="CA6" t="s">
        <v>154</v>
      </c>
      <c r="CB6">
        <v>1</v>
      </c>
      <c r="CC6" t="s">
        <v>92</v>
      </c>
      <c r="CD6" t="s">
        <v>130</v>
      </c>
      <c r="CG6" t="s">
        <v>131</v>
      </c>
      <c r="CH6">
        <v>50.83</v>
      </c>
      <c r="CI6">
        <v>71.260000000000005</v>
      </c>
      <c r="CM6" t="s">
        <v>132</v>
      </c>
      <c r="CN6" t="s">
        <v>133</v>
      </c>
      <c r="CO6">
        <v>43299.665868055556</v>
      </c>
      <c r="CS6">
        <v>43444.667951388888</v>
      </c>
      <c r="CT6" t="s">
        <v>93</v>
      </c>
      <c r="CU6" t="s">
        <v>134</v>
      </c>
      <c r="CV6" t="s">
        <v>135</v>
      </c>
      <c r="CW6" t="s">
        <v>136</v>
      </c>
      <c r="CX6" t="s">
        <v>155</v>
      </c>
      <c r="CY6" t="s">
        <v>138</v>
      </c>
      <c r="CZ6">
        <v>288</v>
      </c>
      <c r="DA6" t="s">
        <v>772</v>
      </c>
      <c r="DB6">
        <v>3</v>
      </c>
      <c r="DC6" t="s">
        <v>761</v>
      </c>
      <c r="DD6" t="s">
        <v>130</v>
      </c>
      <c r="DG6" t="s">
        <v>762</v>
      </c>
      <c r="DH6">
        <v>84.55</v>
      </c>
      <c r="DI6">
        <v>18.760000000000002</v>
      </c>
      <c r="DM6">
        <v>181</v>
      </c>
      <c r="DN6" t="s">
        <v>763</v>
      </c>
      <c r="DO6">
        <v>43410.567013888889</v>
      </c>
      <c r="DS6">
        <v>43453.435567129629</v>
      </c>
      <c r="DT6" t="s">
        <v>764</v>
      </c>
      <c r="DU6" t="s">
        <v>765</v>
      </c>
      <c r="DV6" t="s">
        <v>766</v>
      </c>
      <c r="DW6" t="s">
        <v>767</v>
      </c>
      <c r="DX6" t="s">
        <v>768</v>
      </c>
      <c r="DY6" t="s">
        <v>769</v>
      </c>
      <c r="DZ6">
        <v>5017</v>
      </c>
      <c r="EA6" t="s">
        <v>896</v>
      </c>
      <c r="EB6">
        <v>3</v>
      </c>
      <c r="EC6" t="s">
        <v>92</v>
      </c>
      <c r="ED6" t="s">
        <v>99</v>
      </c>
      <c r="EG6" t="s">
        <v>897</v>
      </c>
      <c r="EH6">
        <v>31.41</v>
      </c>
      <c r="EI6">
        <v>42.44</v>
      </c>
      <c r="EM6" t="s">
        <v>873</v>
      </c>
      <c r="EN6" t="s">
        <v>898</v>
      </c>
      <c r="EO6">
        <v>43315.367361111108</v>
      </c>
      <c r="ES6">
        <v>43426.60833333333</v>
      </c>
      <c r="ET6" t="s">
        <v>93</v>
      </c>
      <c r="EU6" t="s">
        <v>899</v>
      </c>
      <c r="EV6" t="s">
        <v>900</v>
      </c>
      <c r="EW6" t="s">
        <v>901</v>
      </c>
      <c r="EX6" t="s">
        <v>902</v>
      </c>
      <c r="EY6" t="s">
        <v>903</v>
      </c>
      <c r="EZ6">
        <v>940</v>
      </c>
      <c r="FA6" t="s">
        <v>154</v>
      </c>
      <c r="FB6">
        <v>1</v>
      </c>
      <c r="FC6" t="s">
        <v>92</v>
      </c>
      <c r="FD6" t="s">
        <v>130</v>
      </c>
      <c r="FG6" t="s">
        <v>131</v>
      </c>
      <c r="FH6">
        <v>50.83</v>
      </c>
      <c r="FI6">
        <v>71.260000000000005</v>
      </c>
      <c r="FM6" t="s">
        <v>132</v>
      </c>
      <c r="FN6" t="s">
        <v>133</v>
      </c>
      <c r="FO6">
        <v>43299.665868055556</v>
      </c>
      <c r="FS6">
        <v>43444.667951388888</v>
      </c>
      <c r="FT6" t="s">
        <v>93</v>
      </c>
      <c r="FU6" t="s">
        <v>134</v>
      </c>
      <c r="FV6" t="s">
        <v>135</v>
      </c>
      <c r="FW6" t="s">
        <v>136</v>
      </c>
      <c r="FX6" t="s">
        <v>155</v>
      </c>
      <c r="FY6" t="s">
        <v>138</v>
      </c>
      <c r="FZ6" t="s">
        <v>156</v>
      </c>
      <c r="GA6" t="s">
        <v>157</v>
      </c>
      <c r="GB6" t="s">
        <v>141</v>
      </c>
      <c r="GC6" t="s">
        <v>142</v>
      </c>
      <c r="GJ6" t="s">
        <v>158</v>
      </c>
      <c r="GK6" t="s">
        <v>159</v>
      </c>
      <c r="GL6" t="s">
        <v>160</v>
      </c>
      <c r="GM6" t="s">
        <v>148</v>
      </c>
      <c r="GN6" t="s">
        <v>149</v>
      </c>
      <c r="GO6" t="s">
        <v>150</v>
      </c>
      <c r="GP6" t="s">
        <v>151</v>
      </c>
      <c r="GQ6" t="s">
        <v>152</v>
      </c>
    </row>
    <row r="7" spans="2:207" x14ac:dyDescent="0.25">
      <c r="AZ7">
        <v>219</v>
      </c>
      <c r="BA7">
        <v>46905</v>
      </c>
      <c r="BB7">
        <v>3</v>
      </c>
      <c r="BC7" t="s">
        <v>92</v>
      </c>
      <c r="BD7" t="s">
        <v>76</v>
      </c>
      <c r="BG7" t="s">
        <v>77</v>
      </c>
      <c r="BH7">
        <v>83.22</v>
      </c>
      <c r="BI7">
        <v>50.04</v>
      </c>
      <c r="BM7" t="s">
        <v>78</v>
      </c>
      <c r="BN7" t="s">
        <v>38</v>
      </c>
      <c r="BO7">
        <v>43311.638888888891</v>
      </c>
      <c r="BS7">
        <v>43354.37222222222</v>
      </c>
      <c r="BT7" t="s">
        <v>93</v>
      </c>
      <c r="BU7" t="s">
        <v>94</v>
      </c>
      <c r="BV7" t="s">
        <v>95</v>
      </c>
      <c r="BW7" t="s">
        <v>96</v>
      </c>
      <c r="BX7" t="s">
        <v>97</v>
      </c>
      <c r="BY7" t="s">
        <v>98</v>
      </c>
      <c r="BZ7">
        <v>965</v>
      </c>
      <c r="CA7">
        <v>0</v>
      </c>
      <c r="CB7">
        <v>1</v>
      </c>
      <c r="CC7" t="s">
        <v>92</v>
      </c>
      <c r="CD7" t="s">
        <v>130</v>
      </c>
      <c r="CG7" t="s">
        <v>131</v>
      </c>
      <c r="CH7">
        <v>87.35</v>
      </c>
      <c r="CI7">
        <v>26.28</v>
      </c>
      <c r="CM7" t="s">
        <v>132</v>
      </c>
      <c r="CN7" t="s">
        <v>133</v>
      </c>
      <c r="CO7">
        <v>43299.666018518517</v>
      </c>
      <c r="CS7">
        <v>43444.667951388888</v>
      </c>
      <c r="CT7" t="s">
        <v>93</v>
      </c>
      <c r="CU7" t="s">
        <v>134</v>
      </c>
      <c r="CV7" t="s">
        <v>135</v>
      </c>
      <c r="CW7" t="s">
        <v>136</v>
      </c>
      <c r="CX7" t="s">
        <v>155</v>
      </c>
      <c r="CY7" t="s">
        <v>138</v>
      </c>
      <c r="CZ7">
        <v>307</v>
      </c>
      <c r="DA7" t="s">
        <v>773</v>
      </c>
      <c r="DB7">
        <v>3</v>
      </c>
      <c r="DC7" t="s">
        <v>761</v>
      </c>
      <c r="DD7" t="s">
        <v>130</v>
      </c>
      <c r="DG7" t="s">
        <v>762</v>
      </c>
      <c r="DH7">
        <v>77.87</v>
      </c>
      <c r="DI7">
        <v>14.23</v>
      </c>
      <c r="DM7">
        <v>181</v>
      </c>
      <c r="DN7" t="s">
        <v>763</v>
      </c>
      <c r="DO7">
        <v>43410.567106481481</v>
      </c>
      <c r="DS7">
        <v>43453.435567129629</v>
      </c>
      <c r="DT7" t="s">
        <v>764</v>
      </c>
      <c r="DU7" t="s">
        <v>765</v>
      </c>
      <c r="DV7" t="s">
        <v>766</v>
      </c>
      <c r="DW7" t="s">
        <v>767</v>
      </c>
      <c r="DX7" t="s">
        <v>768</v>
      </c>
      <c r="DY7" t="s">
        <v>774</v>
      </c>
      <c r="DZ7">
        <v>5000</v>
      </c>
      <c r="EA7" t="s">
        <v>914</v>
      </c>
      <c r="EB7">
        <v>3</v>
      </c>
      <c r="EC7" t="s">
        <v>92</v>
      </c>
      <c r="ED7" t="s">
        <v>99</v>
      </c>
      <c r="EG7" t="s">
        <v>897</v>
      </c>
      <c r="EH7">
        <v>12</v>
      </c>
      <c r="EI7">
        <v>60.18</v>
      </c>
      <c r="EM7" t="s">
        <v>873</v>
      </c>
      <c r="EN7" t="s">
        <v>898</v>
      </c>
      <c r="EO7">
        <v>43315.366666666669</v>
      </c>
      <c r="ES7">
        <v>43426.705555555556</v>
      </c>
      <c r="ET7" t="s">
        <v>93</v>
      </c>
      <c r="EU7" t="s">
        <v>899</v>
      </c>
      <c r="EV7" t="s">
        <v>900</v>
      </c>
      <c r="EW7" t="s">
        <v>901</v>
      </c>
      <c r="EX7" t="s">
        <v>902</v>
      </c>
      <c r="EY7" t="s">
        <v>903</v>
      </c>
      <c r="EZ7">
        <v>965</v>
      </c>
      <c r="FA7">
        <v>0</v>
      </c>
      <c r="FB7">
        <v>1</v>
      </c>
      <c r="FC7" t="s">
        <v>92</v>
      </c>
      <c r="FD7" t="s">
        <v>130</v>
      </c>
      <c r="FG7" t="s">
        <v>131</v>
      </c>
      <c r="FH7">
        <v>87.35</v>
      </c>
      <c r="FI7">
        <v>26.28</v>
      </c>
      <c r="FM7" t="s">
        <v>132</v>
      </c>
      <c r="FN7" t="s">
        <v>133</v>
      </c>
      <c r="FO7">
        <v>43299.666018518517</v>
      </c>
      <c r="FS7">
        <v>43444.667951388888</v>
      </c>
      <c r="FT7" t="s">
        <v>93</v>
      </c>
      <c r="FU7" t="s">
        <v>134</v>
      </c>
      <c r="FV7" t="s">
        <v>135</v>
      </c>
      <c r="FW7" t="s">
        <v>136</v>
      </c>
      <c r="FX7" t="s">
        <v>155</v>
      </c>
      <c r="FY7" t="s">
        <v>138</v>
      </c>
      <c r="FZ7" t="s">
        <v>156</v>
      </c>
      <c r="GA7" t="s">
        <v>157</v>
      </c>
      <c r="GB7" t="s">
        <v>141</v>
      </c>
      <c r="GC7" t="s">
        <v>142</v>
      </c>
      <c r="GJ7" t="s">
        <v>161</v>
      </c>
      <c r="GK7" t="s">
        <v>162</v>
      </c>
      <c r="GL7" t="s">
        <v>163</v>
      </c>
      <c r="GM7" t="s">
        <v>148</v>
      </c>
      <c r="GN7" t="s">
        <v>164</v>
      </c>
      <c r="GO7" t="s">
        <v>150</v>
      </c>
      <c r="GP7" t="s">
        <v>151</v>
      </c>
      <c r="GQ7" t="s">
        <v>152</v>
      </c>
    </row>
    <row r="8" spans="2:207" x14ac:dyDescent="0.25">
      <c r="AZ8">
        <v>215</v>
      </c>
      <c r="BA8">
        <v>46908</v>
      </c>
      <c r="BB8">
        <v>3</v>
      </c>
      <c r="BC8" t="s">
        <v>92</v>
      </c>
      <c r="BD8" t="s">
        <v>85</v>
      </c>
      <c r="BG8" t="s">
        <v>77</v>
      </c>
      <c r="BH8">
        <v>76.010000000000005</v>
      </c>
      <c r="BI8">
        <v>50.37</v>
      </c>
      <c r="BM8" t="s">
        <v>78</v>
      </c>
      <c r="BN8" t="s">
        <v>38</v>
      </c>
      <c r="BO8">
        <v>43311.638888888891</v>
      </c>
      <c r="BP8">
        <v>43494.464583333334</v>
      </c>
      <c r="BS8">
        <v>43494.465277777781</v>
      </c>
      <c r="BT8" t="s">
        <v>93</v>
      </c>
      <c r="BU8" t="s">
        <v>94</v>
      </c>
      <c r="BV8" t="s">
        <v>95</v>
      </c>
      <c r="BW8" t="s">
        <v>96</v>
      </c>
      <c r="BX8" t="s">
        <v>97</v>
      </c>
      <c r="BY8" t="s">
        <v>98</v>
      </c>
      <c r="BZ8">
        <v>956</v>
      </c>
      <c r="CA8">
        <v>0</v>
      </c>
      <c r="CB8">
        <v>1</v>
      </c>
      <c r="CC8" t="s">
        <v>92</v>
      </c>
      <c r="CD8" t="s">
        <v>130</v>
      </c>
      <c r="CG8" t="s">
        <v>131</v>
      </c>
      <c r="CH8">
        <v>87.23</v>
      </c>
      <c r="CI8">
        <v>20.440000000000001</v>
      </c>
      <c r="CM8" t="s">
        <v>132</v>
      </c>
      <c r="CN8" t="s">
        <v>133</v>
      </c>
      <c r="CO8">
        <v>43299.665960648148</v>
      </c>
      <c r="CS8">
        <v>43444.667951388888</v>
      </c>
      <c r="CT8" t="s">
        <v>93</v>
      </c>
      <c r="CU8" t="s">
        <v>134</v>
      </c>
      <c r="CV8" t="s">
        <v>135</v>
      </c>
      <c r="CW8" t="s">
        <v>136</v>
      </c>
      <c r="CX8" t="s">
        <v>155</v>
      </c>
      <c r="CY8" t="s">
        <v>138</v>
      </c>
      <c r="CZ8">
        <v>303</v>
      </c>
      <c r="DA8" t="s">
        <v>775</v>
      </c>
      <c r="DB8">
        <v>3</v>
      </c>
      <c r="DC8" t="s">
        <v>761</v>
      </c>
      <c r="DD8" t="s">
        <v>130</v>
      </c>
      <c r="DG8" t="s">
        <v>762</v>
      </c>
      <c r="DH8">
        <v>74.92</v>
      </c>
      <c r="DI8">
        <v>17.47</v>
      </c>
      <c r="DM8">
        <v>181</v>
      </c>
      <c r="DN8" t="s">
        <v>763</v>
      </c>
      <c r="DO8">
        <v>43410.567083333335</v>
      </c>
      <c r="DS8">
        <v>43453.435567129629</v>
      </c>
      <c r="DT8" t="s">
        <v>764</v>
      </c>
      <c r="DU8" t="s">
        <v>765</v>
      </c>
      <c r="DV8" t="s">
        <v>766</v>
      </c>
      <c r="DW8" t="s">
        <v>767</v>
      </c>
      <c r="DX8" t="s">
        <v>768</v>
      </c>
      <c r="DY8" t="s">
        <v>769</v>
      </c>
      <c r="DZ8">
        <v>4782</v>
      </c>
      <c r="EA8" t="s">
        <v>921</v>
      </c>
      <c r="EB8">
        <v>3</v>
      </c>
      <c r="EC8" t="s">
        <v>92</v>
      </c>
      <c r="ED8" t="s">
        <v>99</v>
      </c>
      <c r="EG8" t="s">
        <v>872</v>
      </c>
      <c r="EH8">
        <v>81.89</v>
      </c>
      <c r="EI8">
        <v>60.6</v>
      </c>
      <c r="EM8" t="s">
        <v>873</v>
      </c>
      <c r="EN8" t="s">
        <v>874</v>
      </c>
      <c r="EO8">
        <v>43291.501388888886</v>
      </c>
      <c r="ES8">
        <v>43426.605555555558</v>
      </c>
      <c r="ET8" t="s">
        <v>93</v>
      </c>
      <c r="EU8" t="s">
        <v>875</v>
      </c>
      <c r="EV8" t="s">
        <v>876</v>
      </c>
      <c r="EW8" t="s">
        <v>877</v>
      </c>
      <c r="EX8" t="s">
        <v>878</v>
      </c>
      <c r="EY8" t="s">
        <v>922</v>
      </c>
      <c r="EZ8">
        <v>956</v>
      </c>
      <c r="FA8">
        <v>0</v>
      </c>
      <c r="FB8">
        <v>1</v>
      </c>
      <c r="FC8" t="s">
        <v>92</v>
      </c>
      <c r="FD8" t="s">
        <v>130</v>
      </c>
      <c r="FG8" t="s">
        <v>131</v>
      </c>
      <c r="FH8">
        <v>87.23</v>
      </c>
      <c r="FI8">
        <v>20.440000000000001</v>
      </c>
      <c r="FM8" t="s">
        <v>132</v>
      </c>
      <c r="FN8" t="s">
        <v>133</v>
      </c>
      <c r="FO8">
        <v>43299.665960648148</v>
      </c>
      <c r="FS8">
        <v>43444.667951388888</v>
      </c>
      <c r="FT8" t="s">
        <v>93</v>
      </c>
      <c r="FU8" t="s">
        <v>134</v>
      </c>
      <c r="FV8" t="s">
        <v>135</v>
      </c>
      <c r="FW8" t="s">
        <v>136</v>
      </c>
      <c r="FX8" t="s">
        <v>155</v>
      </c>
      <c r="FY8" t="s">
        <v>138</v>
      </c>
      <c r="FZ8" t="s">
        <v>156</v>
      </c>
      <c r="GA8" t="s">
        <v>157</v>
      </c>
      <c r="GB8" t="s">
        <v>141</v>
      </c>
      <c r="GC8" t="s">
        <v>142</v>
      </c>
      <c r="GJ8" t="s">
        <v>165</v>
      </c>
      <c r="GK8" t="s">
        <v>162</v>
      </c>
      <c r="GL8" t="s">
        <v>163</v>
      </c>
      <c r="GM8" t="s">
        <v>148</v>
      </c>
      <c r="GN8" t="s">
        <v>164</v>
      </c>
      <c r="GO8" t="s">
        <v>150</v>
      </c>
      <c r="GP8" t="s">
        <v>151</v>
      </c>
      <c r="GQ8" t="s">
        <v>152</v>
      </c>
    </row>
    <row r="9" spans="2:207" x14ac:dyDescent="0.25">
      <c r="AZ9">
        <v>187</v>
      </c>
      <c r="BA9" t="s">
        <v>20</v>
      </c>
      <c r="BB9">
        <v>3</v>
      </c>
      <c r="BC9" t="s">
        <v>92</v>
      </c>
      <c r="BD9" t="s">
        <v>99</v>
      </c>
      <c r="BG9" t="s">
        <v>77</v>
      </c>
      <c r="BH9">
        <v>73.959999999999994</v>
      </c>
      <c r="BI9">
        <v>6.53</v>
      </c>
      <c r="BM9" t="s">
        <v>78</v>
      </c>
      <c r="BN9" t="s">
        <v>38</v>
      </c>
      <c r="BO9">
        <v>43311.638888888891</v>
      </c>
      <c r="BP9">
        <v>43370.464583333334</v>
      </c>
      <c r="BQ9">
        <v>43262.730555555558</v>
      </c>
      <c r="BS9">
        <v>43262.730555555558</v>
      </c>
      <c r="BT9" t="s">
        <v>93</v>
      </c>
      <c r="BU9" t="s">
        <v>94</v>
      </c>
      <c r="BV9" t="s">
        <v>95</v>
      </c>
      <c r="BW9" t="s">
        <v>96</v>
      </c>
      <c r="BX9" t="s">
        <v>97</v>
      </c>
      <c r="BY9" t="s">
        <v>98</v>
      </c>
      <c r="BZ9">
        <v>962</v>
      </c>
      <c r="CA9">
        <v>0</v>
      </c>
      <c r="CB9">
        <v>1</v>
      </c>
      <c r="CC9" t="s">
        <v>92</v>
      </c>
      <c r="CD9" t="s">
        <v>130</v>
      </c>
      <c r="CG9" t="s">
        <v>131</v>
      </c>
      <c r="CH9">
        <v>87.98</v>
      </c>
      <c r="CI9">
        <v>22.31</v>
      </c>
      <c r="CM9" t="s">
        <v>132</v>
      </c>
      <c r="CN9" t="s">
        <v>133</v>
      </c>
      <c r="CO9">
        <v>43299.665995370371</v>
      </c>
      <c r="CS9">
        <v>43444.667951388888</v>
      </c>
      <c r="CT9" t="s">
        <v>93</v>
      </c>
      <c r="CU9" t="s">
        <v>134</v>
      </c>
      <c r="CV9" t="s">
        <v>135</v>
      </c>
      <c r="CW9" t="s">
        <v>136</v>
      </c>
      <c r="CX9" t="s">
        <v>155</v>
      </c>
      <c r="CY9" t="s">
        <v>138</v>
      </c>
      <c r="CZ9">
        <v>299</v>
      </c>
      <c r="DA9" t="s">
        <v>776</v>
      </c>
      <c r="DB9">
        <v>3</v>
      </c>
      <c r="DC9" t="s">
        <v>761</v>
      </c>
      <c r="DD9" t="s">
        <v>130</v>
      </c>
      <c r="DG9" t="s">
        <v>762</v>
      </c>
      <c r="DH9">
        <v>65.239999999999995</v>
      </c>
      <c r="DI9">
        <v>27.79</v>
      </c>
      <c r="DM9">
        <v>181</v>
      </c>
      <c r="DN9" t="s">
        <v>763</v>
      </c>
      <c r="DO9">
        <v>43410.567060185182</v>
      </c>
      <c r="DS9">
        <v>43453.435567129629</v>
      </c>
      <c r="DT9" t="s">
        <v>764</v>
      </c>
      <c r="DU9" t="s">
        <v>765</v>
      </c>
      <c r="DV9" t="s">
        <v>766</v>
      </c>
      <c r="DW9" t="s">
        <v>767</v>
      </c>
      <c r="DX9" t="s">
        <v>768</v>
      </c>
      <c r="DY9" t="s">
        <v>769</v>
      </c>
      <c r="DZ9">
        <v>4797</v>
      </c>
      <c r="EA9" t="s">
        <v>930</v>
      </c>
      <c r="EB9">
        <v>3</v>
      </c>
      <c r="EC9" t="s">
        <v>92</v>
      </c>
      <c r="ED9" t="s">
        <v>99</v>
      </c>
      <c r="EG9" t="s">
        <v>872</v>
      </c>
      <c r="EH9">
        <v>27.33</v>
      </c>
      <c r="EI9">
        <v>31.61</v>
      </c>
      <c r="EM9" t="s">
        <v>873</v>
      </c>
      <c r="EN9" t="s">
        <v>874</v>
      </c>
      <c r="EO9">
        <v>43291.501388888886</v>
      </c>
      <c r="ES9">
        <v>43410.692361111112</v>
      </c>
      <c r="ET9" t="s">
        <v>93</v>
      </c>
      <c r="EU9" t="s">
        <v>875</v>
      </c>
      <c r="EV9" t="s">
        <v>876</v>
      </c>
      <c r="EW9" t="s">
        <v>931</v>
      </c>
      <c r="EX9" t="s">
        <v>878</v>
      </c>
      <c r="EY9" t="s">
        <v>932</v>
      </c>
      <c r="EZ9">
        <v>962</v>
      </c>
      <c r="FA9">
        <v>0</v>
      </c>
      <c r="FB9">
        <v>1</v>
      </c>
      <c r="FC9" t="s">
        <v>92</v>
      </c>
      <c r="FD9" t="s">
        <v>130</v>
      </c>
      <c r="FG9" t="s">
        <v>131</v>
      </c>
      <c r="FH9">
        <v>87.98</v>
      </c>
      <c r="FI9">
        <v>22.31</v>
      </c>
      <c r="FM9" t="s">
        <v>132</v>
      </c>
      <c r="FN9" t="s">
        <v>133</v>
      </c>
      <c r="FO9">
        <v>43299.665995370371</v>
      </c>
      <c r="FS9">
        <v>43444.667951388888</v>
      </c>
      <c r="FT9" t="s">
        <v>93</v>
      </c>
      <c r="FU9" t="s">
        <v>134</v>
      </c>
      <c r="FV9" t="s">
        <v>135</v>
      </c>
      <c r="FW9" t="s">
        <v>136</v>
      </c>
      <c r="FX9" t="s">
        <v>155</v>
      </c>
      <c r="FY9" t="s">
        <v>138</v>
      </c>
      <c r="FZ9" t="s">
        <v>156</v>
      </c>
      <c r="GA9" t="s">
        <v>157</v>
      </c>
      <c r="GB9" t="s">
        <v>141</v>
      </c>
      <c r="GC9" t="s">
        <v>142</v>
      </c>
      <c r="GJ9" t="s">
        <v>166</v>
      </c>
      <c r="GK9" t="s">
        <v>162</v>
      </c>
      <c r="GL9" t="s">
        <v>163</v>
      </c>
      <c r="GM9" t="s">
        <v>148</v>
      </c>
      <c r="GN9" t="s">
        <v>164</v>
      </c>
      <c r="GO9" t="s">
        <v>150</v>
      </c>
      <c r="GP9" t="s">
        <v>151</v>
      </c>
      <c r="GQ9" t="s">
        <v>152</v>
      </c>
    </row>
    <row r="10" spans="2:207" x14ac:dyDescent="0.25">
      <c r="AZ10">
        <v>204</v>
      </c>
      <c r="BA10">
        <v>46924</v>
      </c>
      <c r="BB10">
        <v>3</v>
      </c>
      <c r="BC10" t="s">
        <v>92</v>
      </c>
      <c r="BD10" t="s">
        <v>99</v>
      </c>
      <c r="BG10" t="s">
        <v>77</v>
      </c>
      <c r="BH10">
        <v>46.24</v>
      </c>
      <c r="BI10">
        <v>9.65</v>
      </c>
      <c r="BM10" t="s">
        <v>78</v>
      </c>
      <c r="BN10" t="s">
        <v>38</v>
      </c>
      <c r="BO10">
        <v>43311.638888888891</v>
      </c>
      <c r="BP10">
        <v>43371.673611111109</v>
      </c>
      <c r="BQ10">
        <v>43141.442361111112</v>
      </c>
      <c r="BS10">
        <v>43141.442361111112</v>
      </c>
      <c r="BT10" t="s">
        <v>93</v>
      </c>
      <c r="BU10" t="s">
        <v>94</v>
      </c>
      <c r="BV10" t="s">
        <v>95</v>
      </c>
      <c r="BW10" t="s">
        <v>96</v>
      </c>
      <c r="BX10" t="s">
        <v>97</v>
      </c>
      <c r="BY10" t="s">
        <v>100</v>
      </c>
      <c r="BZ10">
        <v>977</v>
      </c>
      <c r="CA10">
        <v>0</v>
      </c>
      <c r="CB10">
        <v>1</v>
      </c>
      <c r="CC10" t="s">
        <v>92</v>
      </c>
      <c r="CD10" t="s">
        <v>130</v>
      </c>
      <c r="CG10" t="s">
        <v>131</v>
      </c>
      <c r="CH10">
        <v>86.27</v>
      </c>
      <c r="CI10">
        <v>28.98</v>
      </c>
      <c r="CM10" t="s">
        <v>132</v>
      </c>
      <c r="CN10" t="s">
        <v>133</v>
      </c>
      <c r="CO10">
        <v>43299.666087962964</v>
      </c>
      <c r="CS10">
        <v>43444.667962962965</v>
      </c>
      <c r="CT10" t="s">
        <v>93</v>
      </c>
      <c r="CU10" t="s">
        <v>134</v>
      </c>
      <c r="CV10" t="s">
        <v>135</v>
      </c>
      <c r="CW10" t="s">
        <v>136</v>
      </c>
      <c r="CX10" t="s">
        <v>155</v>
      </c>
      <c r="CY10" t="s">
        <v>138</v>
      </c>
      <c r="CZ10">
        <v>284</v>
      </c>
      <c r="DA10" t="s">
        <v>777</v>
      </c>
      <c r="DB10">
        <v>3</v>
      </c>
      <c r="DC10" t="s">
        <v>761</v>
      </c>
      <c r="DD10" t="s">
        <v>130</v>
      </c>
      <c r="DG10" t="s">
        <v>762</v>
      </c>
      <c r="DH10">
        <v>20.51</v>
      </c>
      <c r="DI10">
        <v>53.62</v>
      </c>
      <c r="DM10">
        <v>181</v>
      </c>
      <c r="DN10" t="s">
        <v>763</v>
      </c>
      <c r="DO10">
        <v>43410.566990740743</v>
      </c>
      <c r="DS10">
        <v>43438.362083333333</v>
      </c>
      <c r="DT10" t="s">
        <v>764</v>
      </c>
      <c r="DU10" t="s">
        <v>765</v>
      </c>
      <c r="DV10" t="s">
        <v>766</v>
      </c>
      <c r="DW10" t="s">
        <v>767</v>
      </c>
      <c r="DX10" t="s">
        <v>768</v>
      </c>
      <c r="DY10" t="s">
        <v>769</v>
      </c>
      <c r="DZ10">
        <v>4820</v>
      </c>
      <c r="EA10" t="s">
        <v>935</v>
      </c>
      <c r="EB10">
        <v>3</v>
      </c>
      <c r="EC10" t="s">
        <v>92</v>
      </c>
      <c r="ED10" t="s">
        <v>99</v>
      </c>
      <c r="EG10" t="s">
        <v>936</v>
      </c>
      <c r="EH10">
        <v>37.56</v>
      </c>
      <c r="EI10">
        <v>88.81</v>
      </c>
      <c r="EM10" t="s">
        <v>873</v>
      </c>
      <c r="EN10" t="s">
        <v>937</v>
      </c>
      <c r="EO10">
        <v>43291.618750000001</v>
      </c>
      <c r="EP10">
        <v>43390.34097222222</v>
      </c>
      <c r="EQ10">
        <v>43390.486805555556</v>
      </c>
      <c r="ES10">
        <v>43390.486805555556</v>
      </c>
      <c r="ET10" t="s">
        <v>93</v>
      </c>
      <c r="EU10" t="s">
        <v>875</v>
      </c>
      <c r="EV10" t="s">
        <v>876</v>
      </c>
      <c r="EW10" t="s">
        <v>877</v>
      </c>
      <c r="EX10" t="s">
        <v>878</v>
      </c>
      <c r="EY10" t="s">
        <v>938</v>
      </c>
      <c r="EZ10">
        <v>977</v>
      </c>
      <c r="FA10">
        <v>0</v>
      </c>
      <c r="FB10">
        <v>1</v>
      </c>
      <c r="FC10" t="s">
        <v>92</v>
      </c>
      <c r="FD10" t="s">
        <v>130</v>
      </c>
      <c r="FG10" t="s">
        <v>131</v>
      </c>
      <c r="FH10">
        <v>86.27</v>
      </c>
      <c r="FI10">
        <v>28.98</v>
      </c>
      <c r="FM10" t="s">
        <v>132</v>
      </c>
      <c r="FN10" t="s">
        <v>133</v>
      </c>
      <c r="FO10">
        <v>43299.666087962964</v>
      </c>
      <c r="FS10">
        <v>43444.667962962965</v>
      </c>
      <c r="FT10" t="s">
        <v>93</v>
      </c>
      <c r="FU10" t="s">
        <v>134</v>
      </c>
      <c r="FV10" t="s">
        <v>135</v>
      </c>
      <c r="FW10" t="s">
        <v>136</v>
      </c>
      <c r="FX10" t="s">
        <v>155</v>
      </c>
      <c r="FY10" t="s">
        <v>138</v>
      </c>
      <c r="FZ10" t="s">
        <v>156</v>
      </c>
      <c r="GA10" t="s">
        <v>157</v>
      </c>
      <c r="GB10" t="s">
        <v>141</v>
      </c>
      <c r="GC10" t="s">
        <v>142</v>
      </c>
      <c r="GJ10" t="s">
        <v>167</v>
      </c>
      <c r="GK10" t="s">
        <v>162</v>
      </c>
      <c r="GL10" t="s">
        <v>163</v>
      </c>
      <c r="GM10" t="s">
        <v>148</v>
      </c>
      <c r="GN10" t="s">
        <v>164</v>
      </c>
      <c r="GO10" t="s">
        <v>150</v>
      </c>
      <c r="GP10" t="s">
        <v>151</v>
      </c>
      <c r="GQ10" t="s">
        <v>152</v>
      </c>
    </row>
    <row r="11" spans="2:207" x14ac:dyDescent="0.25">
      <c r="AZ11">
        <v>184</v>
      </c>
      <c r="BA11" t="s">
        <v>21</v>
      </c>
      <c r="BB11">
        <v>2</v>
      </c>
      <c r="BC11" t="s">
        <v>92</v>
      </c>
      <c r="BD11" t="s">
        <v>99</v>
      </c>
      <c r="BG11" t="s">
        <v>77</v>
      </c>
      <c r="BH11">
        <v>64.819999999999993</v>
      </c>
      <c r="BI11">
        <v>5.91</v>
      </c>
      <c r="BM11" t="s">
        <v>78</v>
      </c>
      <c r="BN11" t="s">
        <v>38</v>
      </c>
      <c r="BO11">
        <v>43311.638888888891</v>
      </c>
      <c r="BP11">
        <v>43370.464583333334</v>
      </c>
      <c r="BQ11">
        <v>43262.730555555558</v>
      </c>
      <c r="BS11">
        <v>43262.730555555558</v>
      </c>
      <c r="BT11" t="s">
        <v>93</v>
      </c>
      <c r="BU11" t="s">
        <v>94</v>
      </c>
      <c r="BV11" t="s">
        <v>95</v>
      </c>
      <c r="BW11" t="s">
        <v>96</v>
      </c>
      <c r="BX11" t="s">
        <v>97</v>
      </c>
      <c r="BY11" t="s">
        <v>98</v>
      </c>
      <c r="BZ11">
        <v>973</v>
      </c>
      <c r="CA11">
        <v>0</v>
      </c>
      <c r="CB11">
        <v>1</v>
      </c>
      <c r="CC11" t="s">
        <v>92</v>
      </c>
      <c r="CD11" t="s">
        <v>130</v>
      </c>
      <c r="CG11" t="s">
        <v>131</v>
      </c>
      <c r="CH11">
        <v>41.81</v>
      </c>
      <c r="CI11">
        <v>88.63</v>
      </c>
      <c r="CM11" t="s">
        <v>132</v>
      </c>
      <c r="CN11" t="s">
        <v>133</v>
      </c>
      <c r="CO11">
        <v>43299.666064814817</v>
      </c>
      <c r="CS11">
        <v>43444.667951388888</v>
      </c>
      <c r="CT11" t="s">
        <v>93</v>
      </c>
      <c r="CU11" t="s">
        <v>134</v>
      </c>
      <c r="CV11" t="s">
        <v>135</v>
      </c>
      <c r="CW11" t="s">
        <v>136</v>
      </c>
      <c r="CX11" t="s">
        <v>155</v>
      </c>
      <c r="CY11" t="s">
        <v>168</v>
      </c>
      <c r="CZ11">
        <v>289</v>
      </c>
      <c r="DA11" t="s">
        <v>778</v>
      </c>
      <c r="DB11">
        <v>3</v>
      </c>
      <c r="DC11" t="s">
        <v>761</v>
      </c>
      <c r="DD11" t="s">
        <v>130</v>
      </c>
      <c r="DG11" t="s">
        <v>762</v>
      </c>
      <c r="DH11">
        <v>86.05</v>
      </c>
      <c r="DI11">
        <v>17.18</v>
      </c>
      <c r="DM11">
        <v>181</v>
      </c>
      <c r="DN11" t="s">
        <v>763</v>
      </c>
      <c r="DO11">
        <v>43410.567013888889</v>
      </c>
      <c r="DS11">
        <v>43453.435567129629</v>
      </c>
      <c r="DT11" t="s">
        <v>764</v>
      </c>
      <c r="DU11" t="s">
        <v>765</v>
      </c>
      <c r="DV11" t="s">
        <v>766</v>
      </c>
      <c r="DW11" t="s">
        <v>767</v>
      </c>
      <c r="DX11" t="s">
        <v>768</v>
      </c>
      <c r="DY11" t="s">
        <v>769</v>
      </c>
      <c r="DZ11">
        <v>4818</v>
      </c>
      <c r="EA11" t="s">
        <v>947</v>
      </c>
      <c r="EB11">
        <v>3</v>
      </c>
      <c r="EC11" t="s">
        <v>92</v>
      </c>
      <c r="ED11" t="s">
        <v>99</v>
      </c>
      <c r="EG11" t="s">
        <v>936</v>
      </c>
      <c r="EH11">
        <v>37.090000000000003</v>
      </c>
      <c r="EI11">
        <v>94.35</v>
      </c>
      <c r="EM11" t="s">
        <v>873</v>
      </c>
      <c r="EN11" t="s">
        <v>937</v>
      </c>
      <c r="EO11">
        <v>43291.618750000001</v>
      </c>
      <c r="EP11">
        <v>43395.433333333334</v>
      </c>
      <c r="EQ11">
        <v>43396.446527777778</v>
      </c>
      <c r="ES11">
        <v>43396.446527777778</v>
      </c>
      <c r="ET11" t="s">
        <v>93</v>
      </c>
      <c r="EU11" t="s">
        <v>875</v>
      </c>
      <c r="EV11" t="s">
        <v>948</v>
      </c>
      <c r="EW11" t="s">
        <v>949</v>
      </c>
      <c r="EX11" t="s">
        <v>950</v>
      </c>
      <c r="EY11" t="s">
        <v>938</v>
      </c>
      <c r="EZ11">
        <v>973</v>
      </c>
      <c r="FA11">
        <v>0</v>
      </c>
      <c r="FB11">
        <v>1</v>
      </c>
      <c r="FC11" t="s">
        <v>92</v>
      </c>
      <c r="FD11" t="s">
        <v>130</v>
      </c>
      <c r="FG11" t="s">
        <v>131</v>
      </c>
      <c r="FH11">
        <v>41.81</v>
      </c>
      <c r="FI11">
        <v>88.63</v>
      </c>
      <c r="FM11" t="s">
        <v>132</v>
      </c>
      <c r="FN11" t="s">
        <v>133</v>
      </c>
      <c r="FO11">
        <v>43299.666064814817</v>
      </c>
      <c r="FS11">
        <v>43444.667951388888</v>
      </c>
      <c r="FT11" t="s">
        <v>93</v>
      </c>
      <c r="FU11" t="s">
        <v>134</v>
      </c>
      <c r="FV11" t="s">
        <v>135</v>
      </c>
      <c r="FW11" t="s">
        <v>136</v>
      </c>
      <c r="FX11" t="s">
        <v>155</v>
      </c>
      <c r="FY11" t="s">
        <v>168</v>
      </c>
      <c r="FZ11" t="s">
        <v>169</v>
      </c>
      <c r="GA11" t="s">
        <v>170</v>
      </c>
      <c r="GB11" t="s">
        <v>141</v>
      </c>
      <c r="GC11" t="s">
        <v>171</v>
      </c>
      <c r="GJ11" t="s">
        <v>172</v>
      </c>
      <c r="GK11" t="s">
        <v>173</v>
      </c>
      <c r="GL11" t="s">
        <v>174</v>
      </c>
      <c r="GM11" t="s">
        <v>175</v>
      </c>
      <c r="GN11" t="s">
        <v>160</v>
      </c>
      <c r="GO11" t="s">
        <v>148</v>
      </c>
      <c r="GP11" t="s">
        <v>176</v>
      </c>
      <c r="GQ11" t="s">
        <v>149</v>
      </c>
      <c r="GR11" t="s">
        <v>150</v>
      </c>
      <c r="GS11" t="s">
        <v>151</v>
      </c>
      <c r="GT11" t="s">
        <v>152</v>
      </c>
      <c r="GU11" t="s">
        <v>177</v>
      </c>
    </row>
    <row r="12" spans="2:207" x14ac:dyDescent="0.25">
      <c r="B12" t="s">
        <v>120</v>
      </c>
      <c r="AZ12">
        <v>216</v>
      </c>
      <c r="BA12">
        <v>46908</v>
      </c>
      <c r="BB12">
        <v>1</v>
      </c>
      <c r="BC12" t="s">
        <v>92</v>
      </c>
      <c r="BD12" t="s">
        <v>99</v>
      </c>
      <c r="BG12" t="s">
        <v>77</v>
      </c>
      <c r="BH12">
        <v>88.15</v>
      </c>
      <c r="BI12">
        <v>50.46</v>
      </c>
      <c r="BM12" t="s">
        <v>78</v>
      </c>
      <c r="BN12" t="s">
        <v>38</v>
      </c>
      <c r="BO12">
        <v>43311.638888888891</v>
      </c>
      <c r="BP12">
        <v>43370.386111111111</v>
      </c>
      <c r="BQ12">
        <v>43370.386111111111</v>
      </c>
      <c r="BS12">
        <v>43370.386111111111</v>
      </c>
      <c r="BT12" t="s">
        <v>93</v>
      </c>
      <c r="BU12" t="s">
        <v>94</v>
      </c>
      <c r="BV12" t="s">
        <v>95</v>
      </c>
      <c r="BW12" t="s">
        <v>96</v>
      </c>
      <c r="BX12" t="s">
        <v>97</v>
      </c>
      <c r="BY12" t="s">
        <v>98</v>
      </c>
      <c r="BZ12">
        <v>928</v>
      </c>
      <c r="CA12" t="s">
        <v>178</v>
      </c>
      <c r="CB12">
        <v>1</v>
      </c>
      <c r="CC12" t="s">
        <v>92</v>
      </c>
      <c r="CD12" t="s">
        <v>130</v>
      </c>
      <c r="CG12" t="s">
        <v>131</v>
      </c>
      <c r="CH12">
        <v>49.63</v>
      </c>
      <c r="CI12">
        <v>73.78</v>
      </c>
      <c r="CM12" t="s">
        <v>132</v>
      </c>
      <c r="CN12" t="s">
        <v>133</v>
      </c>
      <c r="CO12">
        <v>43299.665798611109</v>
      </c>
      <c r="CS12">
        <v>43444.667939814812</v>
      </c>
      <c r="CT12" t="s">
        <v>93</v>
      </c>
      <c r="CU12" t="s">
        <v>134</v>
      </c>
      <c r="CV12" t="s">
        <v>135</v>
      </c>
      <c r="CW12" t="s">
        <v>136</v>
      </c>
      <c r="CX12" t="s">
        <v>155</v>
      </c>
      <c r="CY12" t="s">
        <v>138</v>
      </c>
      <c r="CZ12">
        <v>315</v>
      </c>
      <c r="DA12" t="s">
        <v>779</v>
      </c>
      <c r="DB12">
        <v>3</v>
      </c>
      <c r="DC12" t="s">
        <v>761</v>
      </c>
      <c r="DD12" t="s">
        <v>130</v>
      </c>
      <c r="DG12" t="s">
        <v>762</v>
      </c>
      <c r="DH12">
        <v>84.79</v>
      </c>
      <c r="DI12">
        <v>16.510000000000002</v>
      </c>
      <c r="DM12">
        <v>181</v>
      </c>
      <c r="DN12" t="s">
        <v>763</v>
      </c>
      <c r="DO12">
        <v>43410.567141203705</v>
      </c>
      <c r="DS12">
        <v>43453.435567129629</v>
      </c>
      <c r="DT12" t="s">
        <v>764</v>
      </c>
      <c r="DU12" t="s">
        <v>765</v>
      </c>
      <c r="DV12" t="s">
        <v>780</v>
      </c>
      <c r="DW12" t="s">
        <v>767</v>
      </c>
      <c r="DX12" t="s">
        <v>768</v>
      </c>
      <c r="DY12" t="s">
        <v>769</v>
      </c>
      <c r="DZ12">
        <v>4821</v>
      </c>
      <c r="EA12" t="s">
        <v>960</v>
      </c>
      <c r="EB12">
        <v>2</v>
      </c>
      <c r="EC12" t="s">
        <v>92</v>
      </c>
      <c r="ED12" t="s">
        <v>99</v>
      </c>
      <c r="EE12">
        <v>43321</v>
      </c>
      <c r="EF12">
        <v>43349</v>
      </c>
      <c r="EG12" t="s">
        <v>936</v>
      </c>
      <c r="EH12">
        <v>39.369999999999997</v>
      </c>
      <c r="EI12">
        <v>69.52</v>
      </c>
      <c r="EM12" t="s">
        <v>873</v>
      </c>
      <c r="EN12" t="s">
        <v>937</v>
      </c>
      <c r="EO12">
        <v>43291.618750000001</v>
      </c>
      <c r="EP12">
        <v>43321.574305555558</v>
      </c>
      <c r="EQ12">
        <v>43321.574305555558</v>
      </c>
      <c r="ES12">
        <v>43321.650694444441</v>
      </c>
      <c r="ET12" t="s">
        <v>93</v>
      </c>
      <c r="EU12" t="s">
        <v>875</v>
      </c>
      <c r="EV12" t="s">
        <v>876</v>
      </c>
      <c r="EW12" t="s">
        <v>877</v>
      </c>
      <c r="EX12" t="s">
        <v>878</v>
      </c>
      <c r="EY12" t="s">
        <v>938</v>
      </c>
      <c r="EZ12">
        <v>928</v>
      </c>
      <c r="FA12" t="s">
        <v>178</v>
      </c>
      <c r="FB12">
        <v>1</v>
      </c>
      <c r="FC12" t="s">
        <v>92</v>
      </c>
      <c r="FD12" t="s">
        <v>130</v>
      </c>
      <c r="FG12" t="s">
        <v>131</v>
      </c>
      <c r="FH12">
        <v>49.63</v>
      </c>
      <c r="FI12">
        <v>73.78</v>
      </c>
      <c r="FM12" t="s">
        <v>132</v>
      </c>
      <c r="FN12" t="s">
        <v>133</v>
      </c>
      <c r="FO12">
        <v>43299.665798611109</v>
      </c>
      <c r="FS12">
        <v>43444.667939814812</v>
      </c>
      <c r="FT12" t="s">
        <v>93</v>
      </c>
      <c r="FU12" t="s">
        <v>134</v>
      </c>
      <c r="FV12" t="s">
        <v>135</v>
      </c>
      <c r="FW12" t="s">
        <v>136</v>
      </c>
      <c r="FX12" t="s">
        <v>155</v>
      </c>
      <c r="FY12" t="s">
        <v>138</v>
      </c>
      <c r="FZ12" t="s">
        <v>156</v>
      </c>
      <c r="GA12" t="s">
        <v>157</v>
      </c>
      <c r="GB12" t="s">
        <v>141</v>
      </c>
      <c r="GC12" t="s">
        <v>142</v>
      </c>
      <c r="GJ12" t="s">
        <v>179</v>
      </c>
      <c r="GK12" t="s">
        <v>159</v>
      </c>
      <c r="GL12" t="s">
        <v>160</v>
      </c>
      <c r="GM12" t="s">
        <v>148</v>
      </c>
      <c r="GN12" t="s">
        <v>149</v>
      </c>
      <c r="GO12" t="s">
        <v>150</v>
      </c>
      <c r="GP12" t="s">
        <v>151</v>
      </c>
      <c r="GQ12" t="s">
        <v>152</v>
      </c>
    </row>
    <row r="13" spans="2:207" x14ac:dyDescent="0.25">
      <c r="B13" s="15" t="s">
        <v>2339</v>
      </c>
      <c r="C13" t="s">
        <v>2341</v>
      </c>
      <c r="D13" t="s">
        <v>2342</v>
      </c>
      <c r="G13" s="5"/>
      <c r="H13" s="6"/>
      <c r="I13" s="7"/>
      <c r="AZ13">
        <v>186</v>
      </c>
      <c r="BA13" t="s">
        <v>22</v>
      </c>
      <c r="BB13">
        <v>2</v>
      </c>
      <c r="BC13" t="s">
        <v>92</v>
      </c>
      <c r="BD13" t="s">
        <v>99</v>
      </c>
      <c r="BG13" t="s">
        <v>77</v>
      </c>
      <c r="BH13">
        <v>71.8</v>
      </c>
      <c r="BI13">
        <v>6.36</v>
      </c>
      <c r="BM13" t="s">
        <v>78</v>
      </c>
      <c r="BN13" t="s">
        <v>38</v>
      </c>
      <c r="BO13">
        <v>43311.638888888891</v>
      </c>
      <c r="BP13">
        <v>43262.730555555558</v>
      </c>
      <c r="BQ13">
        <v>43262.730555555558</v>
      </c>
      <c r="BS13">
        <v>43262.730555555558</v>
      </c>
      <c r="BT13" t="s">
        <v>93</v>
      </c>
      <c r="BU13" t="s">
        <v>94</v>
      </c>
      <c r="BV13" t="s">
        <v>95</v>
      </c>
      <c r="BW13" t="s">
        <v>96</v>
      </c>
      <c r="BX13" t="s">
        <v>97</v>
      </c>
      <c r="BY13" t="s">
        <v>98</v>
      </c>
      <c r="BZ13">
        <v>935</v>
      </c>
      <c r="CA13" t="s">
        <v>180</v>
      </c>
      <c r="CB13">
        <v>1</v>
      </c>
      <c r="CC13" t="s">
        <v>92</v>
      </c>
      <c r="CD13" t="s">
        <v>130</v>
      </c>
      <c r="CG13" t="s">
        <v>131</v>
      </c>
      <c r="CH13">
        <v>83.82</v>
      </c>
      <c r="CI13">
        <v>18.22</v>
      </c>
      <c r="CM13" t="s">
        <v>132</v>
      </c>
      <c r="CN13" t="s">
        <v>133</v>
      </c>
      <c r="CO13">
        <v>43299.665844907409</v>
      </c>
      <c r="CS13">
        <v>43444.667939814812</v>
      </c>
      <c r="CT13" t="s">
        <v>93</v>
      </c>
      <c r="CU13" t="s">
        <v>134</v>
      </c>
      <c r="CV13" t="s">
        <v>135</v>
      </c>
      <c r="CW13" t="s">
        <v>136</v>
      </c>
      <c r="CX13" t="s">
        <v>155</v>
      </c>
      <c r="CY13" t="s">
        <v>138</v>
      </c>
      <c r="CZ13">
        <v>304</v>
      </c>
      <c r="DA13" t="s">
        <v>781</v>
      </c>
      <c r="DB13">
        <v>3</v>
      </c>
      <c r="DC13" t="s">
        <v>761</v>
      </c>
      <c r="DD13" t="s">
        <v>130</v>
      </c>
      <c r="DG13" t="s">
        <v>762</v>
      </c>
      <c r="DH13">
        <v>76.37</v>
      </c>
      <c r="DI13">
        <v>16.510000000000002</v>
      </c>
      <c r="DM13">
        <v>181</v>
      </c>
      <c r="DN13" t="s">
        <v>763</v>
      </c>
      <c r="DO13">
        <v>43410.567083333335</v>
      </c>
      <c r="DS13">
        <v>43453.435567129629</v>
      </c>
      <c r="DT13" t="s">
        <v>764</v>
      </c>
      <c r="DU13" t="s">
        <v>765</v>
      </c>
      <c r="DV13" t="s">
        <v>766</v>
      </c>
      <c r="DW13" t="s">
        <v>767</v>
      </c>
      <c r="DX13" t="s">
        <v>768</v>
      </c>
      <c r="DY13" t="s">
        <v>769</v>
      </c>
      <c r="DZ13">
        <v>4822</v>
      </c>
      <c r="EA13" t="s">
        <v>963</v>
      </c>
      <c r="EB13">
        <v>2</v>
      </c>
      <c r="EC13" t="s">
        <v>92</v>
      </c>
      <c r="ED13" t="s">
        <v>99</v>
      </c>
      <c r="EE13">
        <v>43321</v>
      </c>
      <c r="EF13">
        <v>43349</v>
      </c>
      <c r="EG13" t="s">
        <v>936</v>
      </c>
      <c r="EH13">
        <v>41.52</v>
      </c>
      <c r="EI13">
        <v>67.260000000000005</v>
      </c>
      <c r="EM13" t="s">
        <v>873</v>
      </c>
      <c r="EN13" t="s">
        <v>937</v>
      </c>
      <c r="EO13">
        <v>43291.618750000001</v>
      </c>
      <c r="EP13">
        <v>43321.570138888892</v>
      </c>
      <c r="EQ13">
        <v>43321.570138888892</v>
      </c>
      <c r="ES13">
        <v>43321.650694444441</v>
      </c>
      <c r="ET13" t="s">
        <v>93</v>
      </c>
      <c r="EU13" t="s">
        <v>875</v>
      </c>
      <c r="EV13" t="s">
        <v>876</v>
      </c>
      <c r="EW13" t="s">
        <v>877</v>
      </c>
      <c r="EX13" t="s">
        <v>878</v>
      </c>
      <c r="EY13" t="s">
        <v>938</v>
      </c>
      <c r="EZ13">
        <v>935</v>
      </c>
      <c r="FA13" t="s">
        <v>180</v>
      </c>
      <c r="FB13">
        <v>1</v>
      </c>
      <c r="FC13" t="s">
        <v>92</v>
      </c>
      <c r="FD13" t="s">
        <v>130</v>
      </c>
      <c r="FG13" t="s">
        <v>131</v>
      </c>
      <c r="FH13">
        <v>83.82</v>
      </c>
      <c r="FI13">
        <v>18.22</v>
      </c>
      <c r="FM13" t="s">
        <v>132</v>
      </c>
      <c r="FN13" t="s">
        <v>133</v>
      </c>
      <c r="FO13">
        <v>43299.665844907409</v>
      </c>
      <c r="FS13">
        <v>43444.667939814812</v>
      </c>
      <c r="FT13" t="s">
        <v>93</v>
      </c>
      <c r="FU13" t="s">
        <v>134</v>
      </c>
      <c r="FV13" t="s">
        <v>135</v>
      </c>
      <c r="FW13" t="s">
        <v>136</v>
      </c>
      <c r="FX13" t="s">
        <v>155</v>
      </c>
      <c r="FY13" t="s">
        <v>138</v>
      </c>
      <c r="FZ13" t="s">
        <v>156</v>
      </c>
      <c r="GA13" t="s">
        <v>157</v>
      </c>
      <c r="GB13" t="s">
        <v>141</v>
      </c>
      <c r="GC13" t="s">
        <v>142</v>
      </c>
      <c r="GJ13" t="s">
        <v>181</v>
      </c>
      <c r="GK13" t="s">
        <v>162</v>
      </c>
      <c r="GL13" t="s">
        <v>163</v>
      </c>
      <c r="GM13" t="s">
        <v>148</v>
      </c>
      <c r="GN13" t="s">
        <v>149</v>
      </c>
      <c r="GO13" t="s">
        <v>150</v>
      </c>
      <c r="GP13" t="s">
        <v>151</v>
      </c>
      <c r="GQ13" t="s">
        <v>152</v>
      </c>
    </row>
    <row r="14" spans="2:207" x14ac:dyDescent="0.25">
      <c r="B14" s="16">
        <v>1</v>
      </c>
      <c r="C14" s="1">
        <v>17</v>
      </c>
      <c r="D14" s="1">
        <v>35</v>
      </c>
      <c r="G14" s="8"/>
      <c r="H14" s="9"/>
      <c r="I14" s="10"/>
      <c r="AZ14">
        <v>208</v>
      </c>
      <c r="BA14">
        <v>46920</v>
      </c>
      <c r="BB14">
        <v>3</v>
      </c>
      <c r="BC14" t="s">
        <v>92</v>
      </c>
      <c r="BD14" t="s">
        <v>99</v>
      </c>
      <c r="BG14" t="s">
        <v>77</v>
      </c>
      <c r="BH14">
        <v>43.54</v>
      </c>
      <c r="BI14">
        <v>8.74</v>
      </c>
      <c r="BM14" t="s">
        <v>78</v>
      </c>
      <c r="BN14" t="s">
        <v>38</v>
      </c>
      <c r="BO14">
        <v>43311.638888888891</v>
      </c>
      <c r="BP14">
        <v>43370.46597222222</v>
      </c>
      <c r="BQ14">
        <v>43262.729861111111</v>
      </c>
      <c r="BS14">
        <v>43262.729861111111</v>
      </c>
      <c r="BT14" t="s">
        <v>93</v>
      </c>
      <c r="BU14" t="s">
        <v>94</v>
      </c>
      <c r="BV14" t="s">
        <v>95</v>
      </c>
      <c r="BW14" t="s">
        <v>96</v>
      </c>
      <c r="BX14" t="s">
        <v>97</v>
      </c>
      <c r="BY14" t="s">
        <v>98</v>
      </c>
      <c r="BZ14">
        <v>985</v>
      </c>
      <c r="CA14">
        <v>0</v>
      </c>
      <c r="CB14">
        <v>1</v>
      </c>
      <c r="CC14" t="s">
        <v>92</v>
      </c>
      <c r="CD14" t="s">
        <v>130</v>
      </c>
      <c r="CG14" t="s">
        <v>131</v>
      </c>
      <c r="CH14">
        <v>84.82</v>
      </c>
      <c r="CI14">
        <v>31.87</v>
      </c>
      <c r="CM14" t="s">
        <v>132</v>
      </c>
      <c r="CN14" t="s">
        <v>133</v>
      </c>
      <c r="CO14">
        <v>43299.666134259256</v>
      </c>
      <c r="CS14">
        <v>43444.667962962965</v>
      </c>
      <c r="CT14" t="s">
        <v>93</v>
      </c>
      <c r="CU14" t="s">
        <v>134</v>
      </c>
      <c r="CV14" t="s">
        <v>135</v>
      </c>
      <c r="CW14" t="s">
        <v>136</v>
      </c>
      <c r="CX14" t="s">
        <v>155</v>
      </c>
      <c r="CY14" t="s">
        <v>138</v>
      </c>
      <c r="CZ14">
        <v>290</v>
      </c>
      <c r="DA14" t="s">
        <v>782</v>
      </c>
      <c r="DB14">
        <v>3</v>
      </c>
      <c r="DC14" t="s">
        <v>761</v>
      </c>
      <c r="DD14" t="s">
        <v>130</v>
      </c>
      <c r="DG14" t="s">
        <v>762</v>
      </c>
      <c r="DH14">
        <v>88.33</v>
      </c>
      <c r="DI14">
        <v>19.260000000000002</v>
      </c>
      <c r="DM14">
        <v>181</v>
      </c>
      <c r="DN14" t="s">
        <v>763</v>
      </c>
      <c r="DO14">
        <v>43410.567025462966</v>
      </c>
      <c r="DS14">
        <v>43453.435567129629</v>
      </c>
      <c r="DT14" t="s">
        <v>764</v>
      </c>
      <c r="DU14" t="s">
        <v>765</v>
      </c>
      <c r="DV14" t="s">
        <v>766</v>
      </c>
      <c r="DW14" t="s">
        <v>767</v>
      </c>
      <c r="DX14" t="s">
        <v>768</v>
      </c>
      <c r="DY14" t="s">
        <v>769</v>
      </c>
      <c r="DZ14">
        <v>4823</v>
      </c>
      <c r="EA14" t="s">
        <v>965</v>
      </c>
      <c r="EB14">
        <v>3</v>
      </c>
      <c r="EC14" t="s">
        <v>92</v>
      </c>
      <c r="ED14" t="s">
        <v>99</v>
      </c>
      <c r="EE14">
        <v>43321</v>
      </c>
      <c r="EF14">
        <v>43349</v>
      </c>
      <c r="EG14" t="s">
        <v>936</v>
      </c>
      <c r="EH14">
        <v>43.2</v>
      </c>
      <c r="EI14">
        <v>65.42</v>
      </c>
      <c r="EM14" t="s">
        <v>873</v>
      </c>
      <c r="EN14" t="s">
        <v>937</v>
      </c>
      <c r="EO14">
        <v>43291.618750000001</v>
      </c>
      <c r="EP14">
        <v>43321.569444444445</v>
      </c>
      <c r="EQ14">
        <v>43321.569444444445</v>
      </c>
      <c r="ES14">
        <v>43321.650694444441</v>
      </c>
      <c r="ET14" t="s">
        <v>93</v>
      </c>
      <c r="EU14" t="s">
        <v>875</v>
      </c>
      <c r="EV14" t="s">
        <v>876</v>
      </c>
      <c r="EW14" t="s">
        <v>877</v>
      </c>
      <c r="EX14" t="s">
        <v>878</v>
      </c>
      <c r="EY14" t="s">
        <v>938</v>
      </c>
      <c r="EZ14">
        <v>985</v>
      </c>
      <c r="FA14">
        <v>0</v>
      </c>
      <c r="FB14">
        <v>1</v>
      </c>
      <c r="FC14" t="s">
        <v>92</v>
      </c>
      <c r="FD14" t="s">
        <v>130</v>
      </c>
      <c r="FG14" t="s">
        <v>131</v>
      </c>
      <c r="FH14">
        <v>84.82</v>
      </c>
      <c r="FI14">
        <v>31.87</v>
      </c>
      <c r="FM14" t="s">
        <v>132</v>
      </c>
      <c r="FN14" t="s">
        <v>133</v>
      </c>
      <c r="FO14">
        <v>43299.666134259256</v>
      </c>
      <c r="FS14">
        <v>43444.667962962965</v>
      </c>
      <c r="FT14" t="s">
        <v>93</v>
      </c>
      <c r="FU14" t="s">
        <v>134</v>
      </c>
      <c r="FV14" t="s">
        <v>135</v>
      </c>
      <c r="FW14" t="s">
        <v>136</v>
      </c>
      <c r="FX14" t="s">
        <v>155</v>
      </c>
      <c r="FY14" t="s">
        <v>138</v>
      </c>
      <c r="FZ14" t="s">
        <v>156</v>
      </c>
      <c r="GA14" t="s">
        <v>157</v>
      </c>
      <c r="GB14" t="s">
        <v>141</v>
      </c>
      <c r="GC14" t="s">
        <v>142</v>
      </c>
      <c r="GJ14" t="s">
        <v>182</v>
      </c>
      <c r="GK14" t="s">
        <v>162</v>
      </c>
      <c r="GL14" t="s">
        <v>163</v>
      </c>
      <c r="GM14" t="s">
        <v>148</v>
      </c>
      <c r="GN14" t="s">
        <v>164</v>
      </c>
      <c r="GO14" t="s">
        <v>150</v>
      </c>
      <c r="GP14" t="s">
        <v>151</v>
      </c>
      <c r="GQ14" t="s">
        <v>152</v>
      </c>
    </row>
    <row r="15" spans="2:207" x14ac:dyDescent="0.25">
      <c r="B15" s="16">
        <v>2</v>
      </c>
      <c r="C15" s="1">
        <v>75</v>
      </c>
      <c r="D15" s="1">
        <v>76</v>
      </c>
      <c r="G15" s="8"/>
      <c r="H15" s="9"/>
      <c r="I15" s="10"/>
      <c r="AZ15">
        <v>198</v>
      </c>
      <c r="BA15">
        <v>46932</v>
      </c>
      <c r="BB15">
        <v>3</v>
      </c>
      <c r="BC15" t="s">
        <v>92</v>
      </c>
      <c r="BD15" t="s">
        <v>99</v>
      </c>
      <c r="BG15" t="s">
        <v>77</v>
      </c>
      <c r="BH15">
        <v>58.87</v>
      </c>
      <c r="BI15">
        <v>5.82</v>
      </c>
      <c r="BM15" t="s">
        <v>78</v>
      </c>
      <c r="BN15" t="s">
        <v>38</v>
      </c>
      <c r="BO15">
        <v>43311.638888888891</v>
      </c>
      <c r="BP15">
        <v>43371.67083333333</v>
      </c>
      <c r="BQ15">
        <v>43262.730555555558</v>
      </c>
      <c r="BS15">
        <v>43262.730555555558</v>
      </c>
      <c r="BT15" t="s">
        <v>93</v>
      </c>
      <c r="BU15" t="s">
        <v>94</v>
      </c>
      <c r="BV15" t="s">
        <v>95</v>
      </c>
      <c r="BW15" t="s">
        <v>96</v>
      </c>
      <c r="BX15" t="s">
        <v>97</v>
      </c>
      <c r="BY15" t="s">
        <v>100</v>
      </c>
      <c r="BZ15">
        <v>953</v>
      </c>
      <c r="CA15">
        <v>0</v>
      </c>
      <c r="CB15">
        <v>1</v>
      </c>
      <c r="CC15" t="s">
        <v>92</v>
      </c>
      <c r="CD15" t="s">
        <v>130</v>
      </c>
      <c r="CG15" t="s">
        <v>131</v>
      </c>
      <c r="CH15">
        <v>86.73</v>
      </c>
      <c r="CI15">
        <v>28.02</v>
      </c>
      <c r="CM15" t="s">
        <v>132</v>
      </c>
      <c r="CN15" t="s">
        <v>133</v>
      </c>
      <c r="CO15">
        <v>43299.665949074071</v>
      </c>
      <c r="CS15">
        <v>43444.667951388888</v>
      </c>
      <c r="CT15" t="s">
        <v>93</v>
      </c>
      <c r="CU15" t="s">
        <v>134</v>
      </c>
      <c r="CV15" t="s">
        <v>135</v>
      </c>
      <c r="CW15" t="s">
        <v>136</v>
      </c>
      <c r="CX15" t="s">
        <v>155</v>
      </c>
      <c r="CY15" t="s">
        <v>138</v>
      </c>
      <c r="CZ15">
        <v>301</v>
      </c>
      <c r="DA15" t="s">
        <v>783</v>
      </c>
      <c r="DB15">
        <v>3</v>
      </c>
      <c r="DC15" t="s">
        <v>761</v>
      </c>
      <c r="DD15" t="s">
        <v>130</v>
      </c>
      <c r="DG15" t="s">
        <v>762</v>
      </c>
      <c r="DH15">
        <v>71.86</v>
      </c>
      <c r="DI15">
        <v>19.84</v>
      </c>
      <c r="DM15">
        <v>181</v>
      </c>
      <c r="DN15" t="s">
        <v>763</v>
      </c>
      <c r="DO15">
        <v>43410.567071759258</v>
      </c>
      <c r="DS15">
        <v>43453.435567129629</v>
      </c>
      <c r="DT15" t="s">
        <v>764</v>
      </c>
      <c r="DU15" t="s">
        <v>765</v>
      </c>
      <c r="DV15" t="s">
        <v>766</v>
      </c>
      <c r="DW15" t="s">
        <v>767</v>
      </c>
      <c r="DX15" t="s">
        <v>768</v>
      </c>
      <c r="DY15" t="s">
        <v>769</v>
      </c>
      <c r="DZ15">
        <v>4732</v>
      </c>
      <c r="EA15" t="s">
        <v>967</v>
      </c>
      <c r="EB15">
        <v>3</v>
      </c>
      <c r="EC15" t="s">
        <v>92</v>
      </c>
      <c r="ED15" t="s">
        <v>99</v>
      </c>
      <c r="EG15" t="s">
        <v>872</v>
      </c>
      <c r="EH15">
        <v>25.22</v>
      </c>
      <c r="EI15">
        <v>27.98</v>
      </c>
      <c r="EM15" t="s">
        <v>873</v>
      </c>
      <c r="EN15" t="s">
        <v>874</v>
      </c>
      <c r="EO15">
        <v>43291.501388888886</v>
      </c>
      <c r="EP15">
        <v>43410.705555555556</v>
      </c>
      <c r="EQ15">
        <v>43410.705555555556</v>
      </c>
      <c r="ES15">
        <v>43410.705555555556</v>
      </c>
      <c r="ET15" t="s">
        <v>93</v>
      </c>
      <c r="EU15" t="s">
        <v>875</v>
      </c>
      <c r="EV15" t="s">
        <v>876</v>
      </c>
      <c r="EW15" t="s">
        <v>968</v>
      </c>
      <c r="EX15" t="s">
        <v>969</v>
      </c>
      <c r="EY15" t="s">
        <v>970</v>
      </c>
      <c r="EZ15">
        <v>953</v>
      </c>
      <c r="FA15">
        <v>0</v>
      </c>
      <c r="FB15">
        <v>1</v>
      </c>
      <c r="FC15" t="s">
        <v>92</v>
      </c>
      <c r="FD15" t="s">
        <v>130</v>
      </c>
      <c r="FG15" t="s">
        <v>131</v>
      </c>
      <c r="FH15">
        <v>86.73</v>
      </c>
      <c r="FI15">
        <v>28.02</v>
      </c>
      <c r="FM15" t="s">
        <v>132</v>
      </c>
      <c r="FN15" t="s">
        <v>133</v>
      </c>
      <c r="FO15">
        <v>43299.665949074071</v>
      </c>
      <c r="FS15">
        <v>43444.667951388888</v>
      </c>
      <c r="FT15" t="s">
        <v>93</v>
      </c>
      <c r="FU15" t="s">
        <v>134</v>
      </c>
      <c r="FV15" t="s">
        <v>135</v>
      </c>
      <c r="FW15" t="s">
        <v>136</v>
      </c>
      <c r="FX15" t="s">
        <v>155</v>
      </c>
      <c r="FY15" t="s">
        <v>138</v>
      </c>
      <c r="FZ15" t="s">
        <v>156</v>
      </c>
      <c r="GA15" t="s">
        <v>157</v>
      </c>
      <c r="GB15" t="s">
        <v>141</v>
      </c>
      <c r="GC15" t="s">
        <v>183</v>
      </c>
      <c r="GJ15" t="s">
        <v>184</v>
      </c>
      <c r="GK15" t="s">
        <v>185</v>
      </c>
      <c r="GL15" t="s">
        <v>146</v>
      </c>
      <c r="GM15" t="s">
        <v>148</v>
      </c>
      <c r="GN15" t="s">
        <v>164</v>
      </c>
      <c r="GO15" t="s">
        <v>150</v>
      </c>
      <c r="GP15" t="s">
        <v>151</v>
      </c>
      <c r="GQ15" t="s">
        <v>152</v>
      </c>
    </row>
    <row r="16" spans="2:207" x14ac:dyDescent="0.25">
      <c r="B16" s="16">
        <v>3</v>
      </c>
      <c r="C16" s="1">
        <v>64</v>
      </c>
      <c r="D16" s="1">
        <v>73</v>
      </c>
      <c r="G16" s="8"/>
      <c r="H16" s="9"/>
      <c r="I16" s="10"/>
      <c r="AZ16">
        <v>210</v>
      </c>
      <c r="BA16">
        <v>46913</v>
      </c>
      <c r="BB16">
        <v>1</v>
      </c>
      <c r="BC16" t="s">
        <v>92</v>
      </c>
      <c r="BD16" t="s">
        <v>99</v>
      </c>
      <c r="BG16" t="s">
        <v>77</v>
      </c>
      <c r="BH16">
        <v>66.150000000000006</v>
      </c>
      <c r="BI16">
        <v>52.45</v>
      </c>
      <c r="BM16" t="s">
        <v>78</v>
      </c>
      <c r="BN16" t="s">
        <v>38</v>
      </c>
      <c r="BO16">
        <v>43311.638888888891</v>
      </c>
      <c r="BP16">
        <v>43370.380555555559</v>
      </c>
      <c r="BQ16">
        <v>43370.380555555559</v>
      </c>
      <c r="BS16">
        <v>43370.380555555559</v>
      </c>
      <c r="BT16" t="s">
        <v>93</v>
      </c>
      <c r="BU16" t="s">
        <v>94</v>
      </c>
      <c r="BV16" t="s">
        <v>95</v>
      </c>
      <c r="BW16" t="s">
        <v>96</v>
      </c>
      <c r="BX16" t="s">
        <v>97</v>
      </c>
      <c r="BY16" t="s">
        <v>98</v>
      </c>
      <c r="BZ16">
        <v>982</v>
      </c>
      <c r="CA16">
        <v>0</v>
      </c>
      <c r="CB16">
        <v>1</v>
      </c>
      <c r="CC16" t="s">
        <v>92</v>
      </c>
      <c r="CD16" t="s">
        <v>130</v>
      </c>
      <c r="CG16" t="s">
        <v>131</v>
      </c>
      <c r="CH16">
        <v>85.69</v>
      </c>
      <c r="CI16">
        <v>19.54</v>
      </c>
      <c r="CM16" t="s">
        <v>132</v>
      </c>
      <c r="CN16" t="s">
        <v>133</v>
      </c>
      <c r="CO16">
        <v>43299.666122685187</v>
      </c>
      <c r="CS16">
        <v>43444.667962962965</v>
      </c>
      <c r="CT16" t="s">
        <v>93</v>
      </c>
      <c r="CU16" t="s">
        <v>134</v>
      </c>
      <c r="CV16" t="s">
        <v>135</v>
      </c>
      <c r="CW16" t="s">
        <v>136</v>
      </c>
      <c r="CX16" t="s">
        <v>155</v>
      </c>
      <c r="CY16" t="s">
        <v>138</v>
      </c>
      <c r="CZ16">
        <v>305</v>
      </c>
      <c r="DA16" t="s">
        <v>784</v>
      </c>
      <c r="DB16">
        <v>3</v>
      </c>
      <c r="DC16" t="s">
        <v>761</v>
      </c>
      <c r="DD16" t="s">
        <v>130</v>
      </c>
      <c r="DG16" t="s">
        <v>762</v>
      </c>
      <c r="DH16">
        <v>78.290000000000006</v>
      </c>
      <c r="DI16">
        <v>15.68</v>
      </c>
      <c r="DM16">
        <v>181</v>
      </c>
      <c r="DN16" t="s">
        <v>763</v>
      </c>
      <c r="DO16">
        <v>43410.567094907405</v>
      </c>
      <c r="DS16">
        <v>43453.435312499998</v>
      </c>
      <c r="DT16" t="s">
        <v>764</v>
      </c>
      <c r="DU16" t="s">
        <v>765</v>
      </c>
      <c r="DV16" t="s">
        <v>766</v>
      </c>
      <c r="DW16" t="s">
        <v>767</v>
      </c>
      <c r="DX16" t="s">
        <v>768</v>
      </c>
      <c r="DY16" t="s">
        <v>769</v>
      </c>
      <c r="DZ16">
        <v>4728</v>
      </c>
      <c r="EA16" t="s">
        <v>981</v>
      </c>
      <c r="EB16">
        <v>3</v>
      </c>
      <c r="EC16" t="s">
        <v>92</v>
      </c>
      <c r="ED16" t="s">
        <v>99</v>
      </c>
      <c r="EG16" t="s">
        <v>872</v>
      </c>
      <c r="EH16">
        <v>21.85</v>
      </c>
      <c r="EI16">
        <v>31.25</v>
      </c>
      <c r="EM16" t="s">
        <v>873</v>
      </c>
      <c r="EN16" t="s">
        <v>874</v>
      </c>
      <c r="EO16">
        <v>43291.500694444447</v>
      </c>
      <c r="EP16">
        <v>43410.705555555556</v>
      </c>
      <c r="EQ16">
        <v>43410.705555555556</v>
      </c>
      <c r="ES16">
        <v>43410.705555555556</v>
      </c>
      <c r="ET16" t="s">
        <v>93</v>
      </c>
      <c r="EU16" t="s">
        <v>875</v>
      </c>
      <c r="EV16" t="s">
        <v>876</v>
      </c>
      <c r="EW16" t="s">
        <v>877</v>
      </c>
      <c r="EX16" t="s">
        <v>969</v>
      </c>
      <c r="EY16" t="s">
        <v>938</v>
      </c>
      <c r="EZ16">
        <v>982</v>
      </c>
      <c r="FA16">
        <v>0</v>
      </c>
      <c r="FB16">
        <v>1</v>
      </c>
      <c r="FC16" t="s">
        <v>92</v>
      </c>
      <c r="FD16" t="s">
        <v>130</v>
      </c>
      <c r="FG16" t="s">
        <v>131</v>
      </c>
      <c r="FH16">
        <v>85.69</v>
      </c>
      <c r="FI16">
        <v>19.54</v>
      </c>
      <c r="FM16" t="s">
        <v>132</v>
      </c>
      <c r="FN16" t="s">
        <v>133</v>
      </c>
      <c r="FO16">
        <v>43299.666122685187</v>
      </c>
      <c r="FS16">
        <v>43444.667962962965</v>
      </c>
      <c r="FT16" t="s">
        <v>93</v>
      </c>
      <c r="FU16" t="s">
        <v>134</v>
      </c>
      <c r="FV16" t="s">
        <v>135</v>
      </c>
      <c r="FW16" t="s">
        <v>136</v>
      </c>
      <c r="FX16" t="s">
        <v>155</v>
      </c>
      <c r="FY16" t="s">
        <v>138</v>
      </c>
      <c r="FZ16" t="s">
        <v>156</v>
      </c>
      <c r="GA16" t="s">
        <v>157</v>
      </c>
      <c r="GB16" t="s">
        <v>141</v>
      </c>
      <c r="GC16" t="s">
        <v>142</v>
      </c>
      <c r="GJ16" t="s">
        <v>186</v>
      </c>
      <c r="GK16" t="s">
        <v>162</v>
      </c>
      <c r="GL16" t="s">
        <v>163</v>
      </c>
      <c r="GM16" t="s">
        <v>148</v>
      </c>
      <c r="GN16" t="s">
        <v>164</v>
      </c>
      <c r="GO16" t="s">
        <v>150</v>
      </c>
      <c r="GP16" t="s">
        <v>151</v>
      </c>
      <c r="GQ16" t="s">
        <v>152</v>
      </c>
    </row>
    <row r="17" spans="2:205" x14ac:dyDescent="0.25">
      <c r="B17" s="16" t="s">
        <v>2340</v>
      </c>
      <c r="C17" s="1">
        <v>156</v>
      </c>
      <c r="D17" s="1">
        <v>184</v>
      </c>
      <c r="G17" s="8"/>
      <c r="H17" s="9"/>
      <c r="I17" s="10"/>
      <c r="AZ17">
        <v>201</v>
      </c>
      <c r="BA17">
        <v>46929</v>
      </c>
      <c r="BB17">
        <v>3</v>
      </c>
      <c r="BC17" t="s">
        <v>92</v>
      </c>
      <c r="BD17" t="s">
        <v>99</v>
      </c>
      <c r="BG17" t="s">
        <v>77</v>
      </c>
      <c r="BH17">
        <v>50.21</v>
      </c>
      <c r="BI17">
        <v>6.49</v>
      </c>
      <c r="BM17" t="s">
        <v>78</v>
      </c>
      <c r="BN17" t="s">
        <v>38</v>
      </c>
      <c r="BO17">
        <v>43311.638888888891</v>
      </c>
      <c r="BP17">
        <v>43371.672222222223</v>
      </c>
      <c r="BQ17">
        <v>43262.731249999997</v>
      </c>
      <c r="BS17">
        <v>43262.731249999997</v>
      </c>
      <c r="BT17" t="s">
        <v>93</v>
      </c>
      <c r="BU17" t="s">
        <v>94</v>
      </c>
      <c r="BV17" t="s">
        <v>95</v>
      </c>
      <c r="BW17" t="s">
        <v>96</v>
      </c>
      <c r="BX17" t="s">
        <v>97</v>
      </c>
      <c r="BY17" t="s">
        <v>100</v>
      </c>
      <c r="BZ17">
        <v>992</v>
      </c>
      <c r="CA17" t="s">
        <v>187</v>
      </c>
      <c r="CB17">
        <v>1</v>
      </c>
      <c r="CC17" t="s">
        <v>92</v>
      </c>
      <c r="CD17" t="s">
        <v>130</v>
      </c>
      <c r="CG17" t="s">
        <v>188</v>
      </c>
      <c r="CH17">
        <v>23.54</v>
      </c>
      <c r="CI17">
        <v>73.66</v>
      </c>
      <c r="CM17" t="s">
        <v>132</v>
      </c>
      <c r="CN17" t="s">
        <v>189</v>
      </c>
      <c r="CO17">
        <v>43299.680995370371</v>
      </c>
      <c r="CS17">
        <v>43444.667962962965</v>
      </c>
      <c r="CT17" t="s">
        <v>93</v>
      </c>
      <c r="CU17" t="s">
        <v>134</v>
      </c>
      <c r="CV17" t="s">
        <v>135</v>
      </c>
      <c r="CW17" t="s">
        <v>190</v>
      </c>
      <c r="CX17" t="s">
        <v>191</v>
      </c>
      <c r="CY17" t="s">
        <v>138</v>
      </c>
      <c r="CZ17">
        <v>292</v>
      </c>
      <c r="DA17" t="s">
        <v>785</v>
      </c>
      <c r="DB17">
        <v>3</v>
      </c>
      <c r="DC17" t="s">
        <v>761</v>
      </c>
      <c r="DD17" t="s">
        <v>130</v>
      </c>
      <c r="DG17" t="s">
        <v>762</v>
      </c>
      <c r="DH17">
        <v>68.010000000000005</v>
      </c>
      <c r="DI17">
        <v>39.520000000000003</v>
      </c>
      <c r="DM17">
        <v>181</v>
      </c>
      <c r="DN17" t="s">
        <v>763</v>
      </c>
      <c r="DO17">
        <v>43410.567037037035</v>
      </c>
      <c r="DS17">
        <v>43453.435567129629</v>
      </c>
      <c r="DT17" t="s">
        <v>764</v>
      </c>
      <c r="DU17" t="s">
        <v>765</v>
      </c>
      <c r="DV17" t="s">
        <v>766</v>
      </c>
      <c r="DW17" t="s">
        <v>767</v>
      </c>
      <c r="DX17" t="s">
        <v>768</v>
      </c>
      <c r="DY17" t="s">
        <v>769</v>
      </c>
      <c r="DZ17">
        <v>4819</v>
      </c>
      <c r="EA17" t="s">
        <v>989</v>
      </c>
      <c r="EB17">
        <v>1</v>
      </c>
      <c r="EC17" t="s">
        <v>92</v>
      </c>
      <c r="ED17" t="s">
        <v>99</v>
      </c>
      <c r="EE17">
        <v>43321</v>
      </c>
      <c r="EF17">
        <v>43349</v>
      </c>
      <c r="EG17" t="s">
        <v>936</v>
      </c>
      <c r="EH17">
        <v>37.049999999999997</v>
      </c>
      <c r="EI17">
        <v>92.02</v>
      </c>
      <c r="EM17" t="s">
        <v>873</v>
      </c>
      <c r="EN17" t="s">
        <v>937</v>
      </c>
      <c r="EO17">
        <v>43291.618750000001</v>
      </c>
      <c r="EP17">
        <v>43389.63958333333</v>
      </c>
      <c r="EQ17">
        <v>43390.486111111109</v>
      </c>
      <c r="ES17">
        <v>43390.486111111109</v>
      </c>
      <c r="ET17" t="s">
        <v>93</v>
      </c>
      <c r="EU17" t="s">
        <v>875</v>
      </c>
      <c r="EV17" t="s">
        <v>876</v>
      </c>
      <c r="EW17" t="s">
        <v>877</v>
      </c>
      <c r="EX17" t="s">
        <v>878</v>
      </c>
      <c r="EY17" t="s">
        <v>938</v>
      </c>
      <c r="EZ17">
        <v>992</v>
      </c>
      <c r="FA17" t="s">
        <v>187</v>
      </c>
      <c r="FB17">
        <v>1</v>
      </c>
      <c r="FC17" t="s">
        <v>92</v>
      </c>
      <c r="FD17" t="s">
        <v>130</v>
      </c>
      <c r="FG17" t="s">
        <v>188</v>
      </c>
      <c r="FH17">
        <v>23.54</v>
      </c>
      <c r="FI17">
        <v>73.66</v>
      </c>
      <c r="FM17" t="s">
        <v>132</v>
      </c>
      <c r="FN17" t="s">
        <v>189</v>
      </c>
      <c r="FO17">
        <v>43299.680995370371</v>
      </c>
      <c r="FS17">
        <v>43444.667962962965</v>
      </c>
      <c r="FT17" t="s">
        <v>93</v>
      </c>
      <c r="FU17" t="s">
        <v>134</v>
      </c>
      <c r="FV17" t="s">
        <v>135</v>
      </c>
      <c r="FW17" t="s">
        <v>190</v>
      </c>
      <c r="FX17" t="s">
        <v>191</v>
      </c>
      <c r="FY17" t="s">
        <v>138</v>
      </c>
      <c r="FZ17" t="s">
        <v>169</v>
      </c>
      <c r="GA17" t="s">
        <v>170</v>
      </c>
      <c r="GB17" t="s">
        <v>141</v>
      </c>
      <c r="GC17" t="s">
        <v>142</v>
      </c>
      <c r="GJ17" t="s">
        <v>192</v>
      </c>
      <c r="GK17" t="s">
        <v>193</v>
      </c>
      <c r="GL17" t="s">
        <v>194</v>
      </c>
      <c r="GM17" t="s">
        <v>173</v>
      </c>
      <c r="GN17" t="s">
        <v>195</v>
      </c>
      <c r="GO17" t="s">
        <v>160</v>
      </c>
      <c r="GP17" t="s">
        <v>159</v>
      </c>
      <c r="GQ17" t="s">
        <v>148</v>
      </c>
      <c r="GR17" t="s">
        <v>149</v>
      </c>
      <c r="GS17" t="s">
        <v>196</v>
      </c>
      <c r="GT17" t="s">
        <v>150</v>
      </c>
      <c r="GU17" t="s">
        <v>151</v>
      </c>
      <c r="GV17" t="s">
        <v>152</v>
      </c>
      <c r="GW17" t="s">
        <v>197</v>
      </c>
    </row>
    <row r="18" spans="2:205" x14ac:dyDescent="0.25">
      <c r="G18" s="8"/>
      <c r="H18" s="9"/>
      <c r="I18" s="10"/>
      <c r="AZ18">
        <v>218</v>
      </c>
      <c r="BA18">
        <v>46906</v>
      </c>
      <c r="BB18">
        <v>1</v>
      </c>
      <c r="BC18" t="s">
        <v>92</v>
      </c>
      <c r="BD18" t="s">
        <v>99</v>
      </c>
      <c r="BG18" t="s">
        <v>77</v>
      </c>
      <c r="BH18">
        <v>80.7</v>
      </c>
      <c r="BI18">
        <v>49.88</v>
      </c>
      <c r="BM18" t="s">
        <v>78</v>
      </c>
      <c r="BN18" t="s">
        <v>38</v>
      </c>
      <c r="BO18">
        <v>43311.638888888891</v>
      </c>
      <c r="BP18">
        <v>43370.382638888892</v>
      </c>
      <c r="BQ18">
        <v>43370.382638888892</v>
      </c>
      <c r="BS18">
        <v>43370.382638888892</v>
      </c>
      <c r="BT18" t="s">
        <v>93</v>
      </c>
      <c r="BU18" t="s">
        <v>94</v>
      </c>
      <c r="BV18" t="s">
        <v>95</v>
      </c>
      <c r="BW18" t="s">
        <v>96</v>
      </c>
      <c r="BX18" t="s">
        <v>97</v>
      </c>
      <c r="BY18" t="s">
        <v>98</v>
      </c>
      <c r="BZ18">
        <v>1005</v>
      </c>
      <c r="CA18">
        <v>0</v>
      </c>
      <c r="CB18">
        <v>1</v>
      </c>
      <c r="CC18" t="s">
        <v>92</v>
      </c>
      <c r="CD18" t="s">
        <v>130</v>
      </c>
      <c r="CG18" t="s">
        <v>188</v>
      </c>
      <c r="CH18">
        <v>24.5</v>
      </c>
      <c r="CI18">
        <v>75.290000000000006</v>
      </c>
      <c r="CM18" t="s">
        <v>132</v>
      </c>
      <c r="CN18" t="s">
        <v>189</v>
      </c>
      <c r="CO18">
        <v>43299.681145833332</v>
      </c>
      <c r="CS18">
        <v>43444.667974537035</v>
      </c>
      <c r="CT18" t="s">
        <v>93</v>
      </c>
      <c r="CU18" t="s">
        <v>134</v>
      </c>
      <c r="CV18" t="s">
        <v>135</v>
      </c>
      <c r="CW18" t="s">
        <v>136</v>
      </c>
      <c r="CX18" t="s">
        <v>155</v>
      </c>
      <c r="CY18" t="s">
        <v>138</v>
      </c>
      <c r="CZ18">
        <v>293</v>
      </c>
      <c r="DA18" t="s">
        <v>786</v>
      </c>
      <c r="DB18">
        <v>3</v>
      </c>
      <c r="DC18" t="s">
        <v>761</v>
      </c>
      <c r="DD18" t="s">
        <v>130</v>
      </c>
      <c r="DG18" t="s">
        <v>762</v>
      </c>
      <c r="DH18">
        <v>18.760000000000002</v>
      </c>
      <c r="DI18">
        <v>54.58</v>
      </c>
      <c r="DM18">
        <v>181</v>
      </c>
      <c r="DN18" t="s">
        <v>763</v>
      </c>
      <c r="DO18">
        <v>43410.567037037035</v>
      </c>
      <c r="DS18">
        <v>43453.435567129629</v>
      </c>
      <c r="DT18" t="s">
        <v>764</v>
      </c>
      <c r="DU18" t="s">
        <v>765</v>
      </c>
      <c r="DV18" t="s">
        <v>766</v>
      </c>
      <c r="DW18" t="s">
        <v>767</v>
      </c>
      <c r="DX18" t="s">
        <v>768</v>
      </c>
      <c r="DY18" t="s">
        <v>769</v>
      </c>
      <c r="DZ18">
        <v>4729</v>
      </c>
      <c r="EA18" t="s">
        <v>994</v>
      </c>
      <c r="EB18">
        <v>3</v>
      </c>
      <c r="EC18" t="s">
        <v>92</v>
      </c>
      <c r="ED18" t="s">
        <v>99</v>
      </c>
      <c r="EG18" t="s">
        <v>872</v>
      </c>
      <c r="EH18">
        <v>22.69</v>
      </c>
      <c r="EI18">
        <v>30.24</v>
      </c>
      <c r="EM18" t="s">
        <v>873</v>
      </c>
      <c r="EN18" t="s">
        <v>874</v>
      </c>
      <c r="EO18">
        <v>43291.500694444447</v>
      </c>
      <c r="EP18">
        <v>43410.704861111109</v>
      </c>
      <c r="EQ18">
        <v>43410.704861111109</v>
      </c>
      <c r="ES18">
        <v>43410.704861111109</v>
      </c>
      <c r="ET18" t="s">
        <v>93</v>
      </c>
      <c r="EU18" t="s">
        <v>875</v>
      </c>
      <c r="EV18" t="s">
        <v>876</v>
      </c>
      <c r="EW18" t="s">
        <v>877</v>
      </c>
      <c r="EX18" t="s">
        <v>878</v>
      </c>
      <c r="EY18" t="s">
        <v>938</v>
      </c>
      <c r="EZ18">
        <v>1005</v>
      </c>
      <c r="FA18">
        <v>0</v>
      </c>
      <c r="FB18">
        <v>1</v>
      </c>
      <c r="FC18" t="s">
        <v>92</v>
      </c>
      <c r="FD18" t="s">
        <v>130</v>
      </c>
      <c r="FG18" t="s">
        <v>188</v>
      </c>
      <c r="FH18">
        <v>24.5</v>
      </c>
      <c r="FI18">
        <v>75.290000000000006</v>
      </c>
      <c r="FM18" t="s">
        <v>132</v>
      </c>
      <c r="FN18" t="s">
        <v>189</v>
      </c>
      <c r="FO18">
        <v>43299.681145833332</v>
      </c>
      <c r="FS18">
        <v>43444.667974537035</v>
      </c>
      <c r="FT18" t="s">
        <v>93</v>
      </c>
      <c r="FU18" t="s">
        <v>134</v>
      </c>
      <c r="FV18" t="s">
        <v>135</v>
      </c>
      <c r="FW18" t="s">
        <v>136</v>
      </c>
      <c r="FX18" t="s">
        <v>155</v>
      </c>
      <c r="FY18" t="s">
        <v>138</v>
      </c>
      <c r="FZ18" t="s">
        <v>156</v>
      </c>
      <c r="GA18" t="s">
        <v>157</v>
      </c>
      <c r="GB18" t="s">
        <v>141</v>
      </c>
      <c r="GC18" t="s">
        <v>142</v>
      </c>
      <c r="GJ18" t="s">
        <v>198</v>
      </c>
      <c r="GK18" t="s">
        <v>199</v>
      </c>
      <c r="GL18" t="s">
        <v>200</v>
      </c>
      <c r="GM18" t="s">
        <v>173</v>
      </c>
      <c r="GN18" t="s">
        <v>160</v>
      </c>
      <c r="GO18" t="s">
        <v>148</v>
      </c>
      <c r="GP18" t="s">
        <v>149</v>
      </c>
      <c r="GQ18" t="s">
        <v>201</v>
      </c>
      <c r="GR18" t="s">
        <v>150</v>
      </c>
      <c r="GS18" t="s">
        <v>151</v>
      </c>
      <c r="GT18" t="s">
        <v>152</v>
      </c>
      <c r="GU18" t="s">
        <v>202</v>
      </c>
    </row>
    <row r="19" spans="2:205" x14ac:dyDescent="0.25">
      <c r="G19" s="8"/>
      <c r="H19" s="9"/>
      <c r="I19" s="10"/>
      <c r="AZ19">
        <v>199</v>
      </c>
      <c r="BA19">
        <v>46931</v>
      </c>
      <c r="BB19">
        <v>3</v>
      </c>
      <c r="BC19" t="s">
        <v>92</v>
      </c>
      <c r="BD19" t="s">
        <v>99</v>
      </c>
      <c r="BG19" t="s">
        <v>77</v>
      </c>
      <c r="BH19">
        <v>55.56</v>
      </c>
      <c r="BI19">
        <v>5.82</v>
      </c>
      <c r="BM19" t="s">
        <v>78</v>
      </c>
      <c r="BN19" t="s">
        <v>38</v>
      </c>
      <c r="BO19">
        <v>43311.638888888891</v>
      </c>
      <c r="BP19">
        <v>43371.67083333333</v>
      </c>
      <c r="BQ19">
        <v>43262.730555555558</v>
      </c>
      <c r="BS19">
        <v>43262.730555555558</v>
      </c>
      <c r="BT19" t="s">
        <v>93</v>
      </c>
      <c r="BU19" t="s">
        <v>94</v>
      </c>
      <c r="BV19" t="s">
        <v>95</v>
      </c>
      <c r="BW19" t="s">
        <v>96</v>
      </c>
      <c r="BX19" t="s">
        <v>97</v>
      </c>
      <c r="BY19" t="s">
        <v>100</v>
      </c>
      <c r="BZ19">
        <v>972</v>
      </c>
      <c r="CA19">
        <v>0</v>
      </c>
      <c r="CB19">
        <v>1</v>
      </c>
      <c r="CC19" t="s">
        <v>92</v>
      </c>
      <c r="CD19" t="s">
        <v>130</v>
      </c>
      <c r="CG19" t="s">
        <v>131</v>
      </c>
      <c r="CH19">
        <v>82.95</v>
      </c>
      <c r="CI19">
        <v>33.67</v>
      </c>
      <c r="CM19" t="s">
        <v>132</v>
      </c>
      <c r="CN19" t="s">
        <v>133</v>
      </c>
      <c r="CO19">
        <v>43299.666064814817</v>
      </c>
      <c r="CS19">
        <v>43444.667951388888</v>
      </c>
      <c r="CT19" t="s">
        <v>93</v>
      </c>
      <c r="CU19" t="s">
        <v>134</v>
      </c>
      <c r="CV19" t="s">
        <v>135</v>
      </c>
      <c r="CW19" t="s">
        <v>136</v>
      </c>
      <c r="CX19" t="s">
        <v>155</v>
      </c>
      <c r="CY19" t="s">
        <v>138</v>
      </c>
      <c r="CZ19">
        <v>302</v>
      </c>
      <c r="DA19" t="s">
        <v>787</v>
      </c>
      <c r="DB19">
        <v>3</v>
      </c>
      <c r="DC19" t="s">
        <v>761</v>
      </c>
      <c r="DD19" t="s">
        <v>130</v>
      </c>
      <c r="DG19" t="s">
        <v>762</v>
      </c>
      <c r="DH19">
        <v>74.08</v>
      </c>
      <c r="DI19">
        <v>18.010000000000002</v>
      </c>
      <c r="DM19">
        <v>181</v>
      </c>
      <c r="DN19" t="s">
        <v>763</v>
      </c>
      <c r="DO19">
        <v>43410.567083333335</v>
      </c>
      <c r="DS19">
        <v>43453.435567129629</v>
      </c>
      <c r="DT19" t="s">
        <v>764</v>
      </c>
      <c r="DU19" t="s">
        <v>765</v>
      </c>
      <c r="DV19" t="s">
        <v>766</v>
      </c>
      <c r="DW19" t="s">
        <v>767</v>
      </c>
      <c r="DX19" t="s">
        <v>768</v>
      </c>
      <c r="DY19" t="s">
        <v>769</v>
      </c>
      <c r="DZ19">
        <v>5011</v>
      </c>
      <c r="EA19" t="s">
        <v>997</v>
      </c>
      <c r="EB19">
        <v>3</v>
      </c>
      <c r="EC19" t="s">
        <v>92</v>
      </c>
      <c r="ED19" t="s">
        <v>998</v>
      </c>
      <c r="EG19" t="s">
        <v>897</v>
      </c>
      <c r="EH19">
        <v>24.55</v>
      </c>
      <c r="EI19">
        <v>46.9</v>
      </c>
      <c r="EM19" t="s">
        <v>873</v>
      </c>
      <c r="EN19" t="s">
        <v>898</v>
      </c>
      <c r="EO19">
        <v>43315.367361111108</v>
      </c>
      <c r="ES19">
        <v>43426.609027777777</v>
      </c>
      <c r="ET19" t="s">
        <v>93</v>
      </c>
      <c r="EU19" t="s">
        <v>899</v>
      </c>
      <c r="EV19" t="s">
        <v>900</v>
      </c>
      <c r="EW19" t="s">
        <v>901</v>
      </c>
      <c r="EX19" t="s">
        <v>999</v>
      </c>
      <c r="EY19" t="s">
        <v>903</v>
      </c>
      <c r="EZ19">
        <v>972</v>
      </c>
      <c r="FA19">
        <v>0</v>
      </c>
      <c r="FB19">
        <v>1</v>
      </c>
      <c r="FC19" t="s">
        <v>92</v>
      </c>
      <c r="FD19" t="s">
        <v>130</v>
      </c>
      <c r="FG19" t="s">
        <v>131</v>
      </c>
      <c r="FH19">
        <v>82.95</v>
      </c>
      <c r="FI19">
        <v>33.67</v>
      </c>
      <c r="FM19" t="s">
        <v>132</v>
      </c>
      <c r="FN19" t="s">
        <v>133</v>
      </c>
      <c r="FO19">
        <v>43299.666064814817</v>
      </c>
      <c r="FS19">
        <v>43444.667951388888</v>
      </c>
      <c r="FT19" t="s">
        <v>93</v>
      </c>
      <c r="FU19" t="s">
        <v>134</v>
      </c>
      <c r="FV19" t="s">
        <v>135</v>
      </c>
      <c r="FW19" t="s">
        <v>136</v>
      </c>
      <c r="FX19" t="s">
        <v>155</v>
      </c>
      <c r="FY19" t="s">
        <v>138</v>
      </c>
      <c r="FZ19" t="s">
        <v>156</v>
      </c>
      <c r="GA19" t="s">
        <v>157</v>
      </c>
      <c r="GB19" t="s">
        <v>141</v>
      </c>
      <c r="GC19" t="s">
        <v>142</v>
      </c>
      <c r="GJ19" t="s">
        <v>203</v>
      </c>
      <c r="GK19" t="s">
        <v>162</v>
      </c>
      <c r="GL19" t="s">
        <v>163</v>
      </c>
      <c r="GM19" t="s">
        <v>148</v>
      </c>
      <c r="GN19" t="s">
        <v>164</v>
      </c>
      <c r="GO19" t="s">
        <v>150</v>
      </c>
      <c r="GP19" t="s">
        <v>151</v>
      </c>
      <c r="GQ19" t="s">
        <v>152</v>
      </c>
    </row>
    <row r="20" spans="2:205" x14ac:dyDescent="0.25">
      <c r="B20" s="16"/>
      <c r="C20" s="1"/>
      <c r="D20" s="1"/>
      <c r="G20" s="8"/>
      <c r="H20" s="9"/>
      <c r="I20" s="10"/>
      <c r="AZ20">
        <v>217</v>
      </c>
      <c r="BA20">
        <v>46907</v>
      </c>
      <c r="BB20">
        <v>1</v>
      </c>
      <c r="BC20" t="s">
        <v>92</v>
      </c>
      <c r="BD20" t="s">
        <v>99</v>
      </c>
      <c r="BG20" t="s">
        <v>77</v>
      </c>
      <c r="BH20">
        <v>78.23</v>
      </c>
      <c r="BI20">
        <v>50.08</v>
      </c>
      <c r="BM20" t="s">
        <v>78</v>
      </c>
      <c r="BN20" t="s">
        <v>38</v>
      </c>
      <c r="BO20">
        <v>43311.638888888891</v>
      </c>
      <c r="BP20">
        <v>43370.382638888892</v>
      </c>
      <c r="BQ20">
        <v>43370.382638888892</v>
      </c>
      <c r="BS20">
        <v>43370.382638888892</v>
      </c>
      <c r="BT20" t="s">
        <v>93</v>
      </c>
      <c r="BU20" t="s">
        <v>94</v>
      </c>
      <c r="BV20" t="s">
        <v>95</v>
      </c>
      <c r="BW20" t="s">
        <v>96</v>
      </c>
      <c r="BX20" t="s">
        <v>97</v>
      </c>
      <c r="BY20" t="s">
        <v>98</v>
      </c>
      <c r="BZ20">
        <v>951</v>
      </c>
      <c r="CA20">
        <v>0</v>
      </c>
      <c r="CB20">
        <v>1</v>
      </c>
      <c r="CC20" t="s">
        <v>92</v>
      </c>
      <c r="CD20" t="s">
        <v>130</v>
      </c>
      <c r="CG20" t="s">
        <v>131</v>
      </c>
      <c r="CH20">
        <v>87.06</v>
      </c>
      <c r="CI20">
        <v>27.12</v>
      </c>
      <c r="CM20" t="s">
        <v>132</v>
      </c>
      <c r="CN20" t="s">
        <v>133</v>
      </c>
      <c r="CO20">
        <v>43299.665937500002</v>
      </c>
      <c r="CS20">
        <v>43444.667951388888</v>
      </c>
      <c r="CT20" t="s">
        <v>93</v>
      </c>
      <c r="CU20" t="s">
        <v>134</v>
      </c>
      <c r="CV20" t="s">
        <v>135</v>
      </c>
      <c r="CW20" t="s">
        <v>136</v>
      </c>
      <c r="CX20" t="s">
        <v>155</v>
      </c>
      <c r="CY20" t="s">
        <v>138</v>
      </c>
      <c r="CZ20">
        <v>298</v>
      </c>
      <c r="DA20" t="s">
        <v>788</v>
      </c>
      <c r="DB20">
        <v>3</v>
      </c>
      <c r="DC20" t="s">
        <v>761</v>
      </c>
      <c r="DD20" t="s">
        <v>130</v>
      </c>
      <c r="DG20" t="s">
        <v>762</v>
      </c>
      <c r="DH20">
        <v>34.159999999999997</v>
      </c>
      <c r="DI20">
        <v>41.93</v>
      </c>
      <c r="DM20">
        <v>181</v>
      </c>
      <c r="DN20" t="s">
        <v>763</v>
      </c>
      <c r="DO20">
        <v>43410.567060185182</v>
      </c>
      <c r="DS20">
        <v>43453.435567129629</v>
      </c>
      <c r="DT20" t="s">
        <v>764</v>
      </c>
      <c r="DU20" t="s">
        <v>765</v>
      </c>
      <c r="DV20" t="s">
        <v>766</v>
      </c>
      <c r="DW20" t="s">
        <v>767</v>
      </c>
      <c r="DX20" t="s">
        <v>768</v>
      </c>
      <c r="DY20" t="s">
        <v>769</v>
      </c>
      <c r="DZ20">
        <v>4777</v>
      </c>
      <c r="EA20" t="s">
        <v>1007</v>
      </c>
      <c r="EB20">
        <v>3</v>
      </c>
      <c r="EC20" t="s">
        <v>92</v>
      </c>
      <c r="ED20" t="s">
        <v>998</v>
      </c>
      <c r="EG20" t="s">
        <v>872</v>
      </c>
      <c r="EH20">
        <v>72.42</v>
      </c>
      <c r="EI20">
        <v>63.51</v>
      </c>
      <c r="EM20" t="s">
        <v>873</v>
      </c>
      <c r="EN20" t="s">
        <v>874</v>
      </c>
      <c r="EO20">
        <v>43291.501388888886</v>
      </c>
      <c r="ES20">
        <v>43426.604861111111</v>
      </c>
      <c r="ET20" t="s">
        <v>93</v>
      </c>
      <c r="EU20" t="s">
        <v>875</v>
      </c>
      <c r="EV20" t="s">
        <v>876</v>
      </c>
      <c r="EW20" t="s">
        <v>877</v>
      </c>
      <c r="EX20" t="s">
        <v>878</v>
      </c>
      <c r="EY20" t="s">
        <v>922</v>
      </c>
      <c r="EZ20">
        <v>951</v>
      </c>
      <c r="FA20">
        <v>0</v>
      </c>
      <c r="FB20">
        <v>1</v>
      </c>
      <c r="FC20" t="s">
        <v>92</v>
      </c>
      <c r="FD20" t="s">
        <v>130</v>
      </c>
      <c r="FG20" t="s">
        <v>131</v>
      </c>
      <c r="FH20">
        <v>87.06</v>
      </c>
      <c r="FI20">
        <v>27.12</v>
      </c>
      <c r="FM20" t="s">
        <v>132</v>
      </c>
      <c r="FN20" t="s">
        <v>133</v>
      </c>
      <c r="FO20">
        <v>43299.665937500002</v>
      </c>
      <c r="FS20">
        <v>43444.667951388888</v>
      </c>
      <c r="FT20" t="s">
        <v>93</v>
      </c>
      <c r="FU20" t="s">
        <v>134</v>
      </c>
      <c r="FV20" t="s">
        <v>135</v>
      </c>
      <c r="FW20" t="s">
        <v>136</v>
      </c>
      <c r="FX20" t="s">
        <v>155</v>
      </c>
      <c r="FY20" t="s">
        <v>138</v>
      </c>
      <c r="FZ20" t="s">
        <v>156</v>
      </c>
      <c r="GA20" t="s">
        <v>157</v>
      </c>
      <c r="GB20" t="s">
        <v>141</v>
      </c>
      <c r="GC20" t="s">
        <v>142</v>
      </c>
      <c r="GJ20" t="s">
        <v>204</v>
      </c>
      <c r="GK20" t="s">
        <v>162</v>
      </c>
      <c r="GL20" t="s">
        <v>163</v>
      </c>
      <c r="GM20" t="s">
        <v>148</v>
      </c>
      <c r="GN20" t="s">
        <v>164</v>
      </c>
      <c r="GO20" t="s">
        <v>150</v>
      </c>
      <c r="GP20" t="s">
        <v>151</v>
      </c>
      <c r="GQ20" t="s">
        <v>152</v>
      </c>
    </row>
    <row r="21" spans="2:205" x14ac:dyDescent="0.25">
      <c r="B21" s="16"/>
      <c r="C21" s="1"/>
      <c r="D21" s="1"/>
      <c r="G21" s="8"/>
      <c r="H21" s="9"/>
      <c r="I21" s="10"/>
      <c r="AZ21">
        <v>197</v>
      </c>
      <c r="BA21">
        <v>46999</v>
      </c>
      <c r="BB21">
        <v>3</v>
      </c>
      <c r="BC21" t="s">
        <v>92</v>
      </c>
      <c r="BD21" t="s">
        <v>99</v>
      </c>
      <c r="BG21" t="s">
        <v>77</v>
      </c>
      <c r="BH21">
        <v>39.869999999999997</v>
      </c>
      <c r="BI21">
        <v>8.24</v>
      </c>
      <c r="BM21" t="s">
        <v>78</v>
      </c>
      <c r="BN21" t="s">
        <v>38</v>
      </c>
      <c r="BO21">
        <v>43311.638888888891</v>
      </c>
      <c r="BP21">
        <v>43370.46597222222</v>
      </c>
      <c r="BQ21">
        <v>43262.729861111111</v>
      </c>
      <c r="BS21">
        <v>43262.729861111111</v>
      </c>
      <c r="BT21" t="s">
        <v>93</v>
      </c>
      <c r="BU21" t="s">
        <v>94</v>
      </c>
      <c r="BV21" t="s">
        <v>95</v>
      </c>
      <c r="BW21" t="s">
        <v>96</v>
      </c>
      <c r="BX21" t="s">
        <v>97</v>
      </c>
      <c r="BY21" t="s">
        <v>98</v>
      </c>
      <c r="BZ21">
        <v>1031</v>
      </c>
      <c r="CA21" t="s">
        <v>205</v>
      </c>
      <c r="CB21">
        <v>1</v>
      </c>
      <c r="CC21" t="s">
        <v>92</v>
      </c>
      <c r="CD21" t="s">
        <v>130</v>
      </c>
      <c r="CG21" t="s">
        <v>206</v>
      </c>
      <c r="CH21">
        <v>77.58</v>
      </c>
      <c r="CI21">
        <v>87.31</v>
      </c>
      <c r="CM21" t="s">
        <v>132</v>
      </c>
      <c r="CN21" t="s">
        <v>207</v>
      </c>
      <c r="CO21">
        <v>43299.685729166667</v>
      </c>
      <c r="CS21">
        <v>43444.667974537035</v>
      </c>
      <c r="CT21" t="s">
        <v>93</v>
      </c>
      <c r="CU21" t="s">
        <v>134</v>
      </c>
      <c r="CV21" t="s">
        <v>135</v>
      </c>
      <c r="CW21" t="s">
        <v>136</v>
      </c>
      <c r="CX21" t="s">
        <v>191</v>
      </c>
      <c r="CY21" t="s">
        <v>138</v>
      </c>
      <c r="CZ21">
        <v>314</v>
      </c>
      <c r="DA21" t="s">
        <v>789</v>
      </c>
      <c r="DB21">
        <v>3</v>
      </c>
      <c r="DC21" t="s">
        <v>761</v>
      </c>
      <c r="DD21" t="s">
        <v>130</v>
      </c>
      <c r="DG21" t="s">
        <v>762</v>
      </c>
      <c r="DH21">
        <v>82.86</v>
      </c>
      <c r="DI21">
        <v>16.510000000000002</v>
      </c>
      <c r="DM21">
        <v>181</v>
      </c>
      <c r="DN21" t="s">
        <v>763</v>
      </c>
      <c r="DO21">
        <v>43410.567141203705</v>
      </c>
      <c r="DS21">
        <v>43453.435567129629</v>
      </c>
      <c r="DT21" t="s">
        <v>764</v>
      </c>
      <c r="DU21" t="s">
        <v>765</v>
      </c>
      <c r="DV21" t="s">
        <v>766</v>
      </c>
      <c r="DW21" t="s">
        <v>767</v>
      </c>
      <c r="DX21" t="s">
        <v>768</v>
      </c>
      <c r="DY21" t="s">
        <v>769</v>
      </c>
      <c r="DZ21">
        <v>4770</v>
      </c>
      <c r="EA21" t="s">
        <v>1013</v>
      </c>
      <c r="EB21">
        <v>3</v>
      </c>
      <c r="EC21" t="s">
        <v>92</v>
      </c>
      <c r="ED21" t="s">
        <v>998</v>
      </c>
      <c r="EG21" t="s">
        <v>872</v>
      </c>
      <c r="EH21">
        <v>63.24</v>
      </c>
      <c r="EI21">
        <v>67.38</v>
      </c>
      <c r="EM21" t="s">
        <v>873</v>
      </c>
      <c r="EN21" t="s">
        <v>874</v>
      </c>
      <c r="EO21">
        <v>43291.501388888886</v>
      </c>
      <c r="ES21">
        <v>43426.603472222225</v>
      </c>
      <c r="ET21" t="s">
        <v>93</v>
      </c>
      <c r="EU21" t="s">
        <v>875</v>
      </c>
      <c r="EV21" t="s">
        <v>876</v>
      </c>
      <c r="EW21" t="s">
        <v>877</v>
      </c>
      <c r="EX21" t="s">
        <v>878</v>
      </c>
      <c r="EY21" t="s">
        <v>922</v>
      </c>
      <c r="EZ21">
        <v>1031</v>
      </c>
      <c r="FA21" t="s">
        <v>205</v>
      </c>
      <c r="FB21">
        <v>1</v>
      </c>
      <c r="FC21" t="s">
        <v>92</v>
      </c>
      <c r="FD21" t="s">
        <v>130</v>
      </c>
      <c r="FG21" t="s">
        <v>206</v>
      </c>
      <c r="FH21">
        <v>77.58</v>
      </c>
      <c r="FI21">
        <v>87.31</v>
      </c>
      <c r="FM21" t="s">
        <v>132</v>
      </c>
      <c r="FN21" t="s">
        <v>207</v>
      </c>
      <c r="FO21">
        <v>43299.685729166667</v>
      </c>
      <c r="FS21">
        <v>43444.667974537035</v>
      </c>
      <c r="FT21" t="s">
        <v>93</v>
      </c>
      <c r="FU21" t="s">
        <v>134</v>
      </c>
      <c r="FV21" t="s">
        <v>135</v>
      </c>
      <c r="FW21" t="s">
        <v>136</v>
      </c>
      <c r="FX21" t="s">
        <v>191</v>
      </c>
      <c r="FY21" t="s">
        <v>138</v>
      </c>
      <c r="FZ21" t="s">
        <v>169</v>
      </c>
      <c r="GA21" t="s">
        <v>170</v>
      </c>
      <c r="GB21" t="s">
        <v>141</v>
      </c>
      <c r="GC21" t="s">
        <v>142</v>
      </c>
      <c r="GJ21" t="s">
        <v>208</v>
      </c>
      <c r="GK21" t="s">
        <v>209</v>
      </c>
      <c r="GL21" t="s">
        <v>210</v>
      </c>
      <c r="GM21" t="s">
        <v>173</v>
      </c>
      <c r="GN21" t="s">
        <v>160</v>
      </c>
      <c r="GO21" t="s">
        <v>148</v>
      </c>
      <c r="GP21" t="s">
        <v>201</v>
      </c>
      <c r="GQ21" t="s">
        <v>211</v>
      </c>
      <c r="GR21" t="s">
        <v>212</v>
      </c>
      <c r="GS21" t="s">
        <v>150</v>
      </c>
      <c r="GT21" t="s">
        <v>151</v>
      </c>
      <c r="GU21" t="s">
        <v>152</v>
      </c>
    </row>
    <row r="22" spans="2:205" x14ac:dyDescent="0.25">
      <c r="B22" s="16"/>
      <c r="C22" s="1"/>
      <c r="D22" s="1"/>
      <c r="G22" s="8"/>
      <c r="H22" s="9"/>
      <c r="I22" s="10"/>
      <c r="AZ22">
        <v>203</v>
      </c>
      <c r="BA22">
        <v>46925</v>
      </c>
      <c r="BB22">
        <v>3</v>
      </c>
      <c r="BC22" t="s">
        <v>92</v>
      </c>
      <c r="BD22" t="s">
        <v>99</v>
      </c>
      <c r="BG22" t="s">
        <v>77</v>
      </c>
      <c r="BH22">
        <v>46.12</v>
      </c>
      <c r="BI22">
        <v>8.82</v>
      </c>
      <c r="BM22" t="s">
        <v>78</v>
      </c>
      <c r="BN22" t="s">
        <v>38</v>
      </c>
      <c r="BO22">
        <v>43311.638888888891</v>
      </c>
      <c r="BP22">
        <v>43371.673611111109</v>
      </c>
      <c r="BQ22">
        <v>43262.729861111111</v>
      </c>
      <c r="BS22">
        <v>43262.729861111111</v>
      </c>
      <c r="BT22" t="s">
        <v>93</v>
      </c>
      <c r="BU22" t="s">
        <v>94</v>
      </c>
      <c r="BV22" t="s">
        <v>95</v>
      </c>
      <c r="BW22" t="s">
        <v>96</v>
      </c>
      <c r="BX22" t="s">
        <v>97</v>
      </c>
      <c r="BY22" t="s">
        <v>100</v>
      </c>
      <c r="BZ22">
        <v>994</v>
      </c>
      <c r="CA22" t="s">
        <v>213</v>
      </c>
      <c r="CB22">
        <v>1</v>
      </c>
      <c r="CC22" t="s">
        <v>92</v>
      </c>
      <c r="CD22" t="s">
        <v>130</v>
      </c>
      <c r="CG22" t="s">
        <v>188</v>
      </c>
      <c r="CH22">
        <v>30.41</v>
      </c>
      <c r="CI22">
        <v>54.84</v>
      </c>
      <c r="CM22" t="s">
        <v>132</v>
      </c>
      <c r="CN22" t="s">
        <v>189</v>
      </c>
      <c r="CO22">
        <v>43299.681018518517</v>
      </c>
      <c r="CS22">
        <v>43444.667962962965</v>
      </c>
      <c r="CT22" t="s">
        <v>93</v>
      </c>
      <c r="CU22" t="s">
        <v>134</v>
      </c>
      <c r="CV22" t="s">
        <v>135</v>
      </c>
      <c r="CW22" t="s">
        <v>136</v>
      </c>
      <c r="CX22" t="s">
        <v>191</v>
      </c>
      <c r="CY22" t="s">
        <v>138</v>
      </c>
      <c r="CZ22">
        <v>291</v>
      </c>
      <c r="DA22" t="s">
        <v>790</v>
      </c>
      <c r="DB22">
        <v>3</v>
      </c>
      <c r="DC22" t="s">
        <v>761</v>
      </c>
      <c r="DD22" t="s">
        <v>130</v>
      </c>
      <c r="DG22" t="s">
        <v>762</v>
      </c>
      <c r="DH22">
        <v>78.47</v>
      </c>
      <c r="DI22">
        <v>25.29</v>
      </c>
      <c r="DM22">
        <v>181</v>
      </c>
      <c r="DN22" t="s">
        <v>763</v>
      </c>
      <c r="DO22">
        <v>43410.567025462966</v>
      </c>
      <c r="DS22">
        <v>43453.435567129629</v>
      </c>
      <c r="DT22" t="s">
        <v>764</v>
      </c>
      <c r="DU22" t="s">
        <v>765</v>
      </c>
      <c r="DV22" t="s">
        <v>766</v>
      </c>
      <c r="DW22" t="s">
        <v>767</v>
      </c>
      <c r="DX22" t="s">
        <v>768</v>
      </c>
      <c r="DY22" t="s">
        <v>769</v>
      </c>
      <c r="DZ22">
        <v>4802</v>
      </c>
      <c r="EA22" t="s">
        <v>1020</v>
      </c>
      <c r="EB22">
        <v>3</v>
      </c>
      <c r="EC22" t="s">
        <v>92</v>
      </c>
      <c r="ED22" t="s">
        <v>998</v>
      </c>
      <c r="EG22" t="s">
        <v>872</v>
      </c>
      <c r="EH22">
        <v>32.17</v>
      </c>
      <c r="EI22">
        <v>39.049999999999997</v>
      </c>
      <c r="EM22" t="s">
        <v>873</v>
      </c>
      <c r="EN22" t="s">
        <v>874</v>
      </c>
      <c r="EO22">
        <v>43291.501388888886</v>
      </c>
      <c r="ES22">
        <v>43410.70208333333</v>
      </c>
      <c r="ET22" t="s">
        <v>93</v>
      </c>
      <c r="EU22" t="s">
        <v>875</v>
      </c>
      <c r="EV22" t="s">
        <v>876</v>
      </c>
      <c r="EW22" t="s">
        <v>877</v>
      </c>
      <c r="EX22" t="s">
        <v>878</v>
      </c>
      <c r="EY22" t="s">
        <v>879</v>
      </c>
      <c r="EZ22">
        <v>994</v>
      </c>
      <c r="FA22" t="s">
        <v>213</v>
      </c>
      <c r="FB22">
        <v>1</v>
      </c>
      <c r="FC22" t="s">
        <v>92</v>
      </c>
      <c r="FD22" t="s">
        <v>130</v>
      </c>
      <c r="FG22" t="s">
        <v>188</v>
      </c>
      <c r="FH22">
        <v>30.41</v>
      </c>
      <c r="FI22">
        <v>54.84</v>
      </c>
      <c r="FM22" t="s">
        <v>132</v>
      </c>
      <c r="FN22" t="s">
        <v>189</v>
      </c>
      <c r="FO22">
        <v>43299.681018518517</v>
      </c>
      <c r="FS22">
        <v>43444.667962962965</v>
      </c>
      <c r="FT22" t="s">
        <v>93</v>
      </c>
      <c r="FU22" t="s">
        <v>134</v>
      </c>
      <c r="FV22" t="s">
        <v>135</v>
      </c>
      <c r="FW22" t="s">
        <v>136</v>
      </c>
      <c r="FX22" t="s">
        <v>191</v>
      </c>
      <c r="FY22" t="s">
        <v>138</v>
      </c>
      <c r="FZ22" t="s">
        <v>169</v>
      </c>
      <c r="GA22" t="s">
        <v>170</v>
      </c>
      <c r="GB22" t="s">
        <v>141</v>
      </c>
      <c r="GC22" t="s">
        <v>142</v>
      </c>
      <c r="GJ22" t="s">
        <v>214</v>
      </c>
      <c r="GK22" t="s">
        <v>215</v>
      </c>
      <c r="GL22" t="s">
        <v>160</v>
      </c>
      <c r="GM22" t="s">
        <v>173</v>
      </c>
      <c r="GN22" t="s">
        <v>148</v>
      </c>
      <c r="GO22" t="s">
        <v>149</v>
      </c>
      <c r="GP22" t="s">
        <v>216</v>
      </c>
      <c r="GQ22" t="s">
        <v>217</v>
      </c>
      <c r="GR22" t="s">
        <v>196</v>
      </c>
      <c r="GS22" t="s">
        <v>150</v>
      </c>
      <c r="GT22" t="s">
        <v>151</v>
      </c>
      <c r="GU22" t="s">
        <v>152</v>
      </c>
    </row>
    <row r="23" spans="2:205" x14ac:dyDescent="0.25">
      <c r="B23" s="16"/>
      <c r="C23" s="1"/>
      <c r="D23" s="1"/>
      <c r="G23" s="8"/>
      <c r="H23" s="9"/>
      <c r="I23" s="10"/>
      <c r="AZ23">
        <v>213</v>
      </c>
      <c r="BA23">
        <v>46910</v>
      </c>
      <c r="BB23">
        <v>1</v>
      </c>
      <c r="BC23" t="s">
        <v>92</v>
      </c>
      <c r="BD23" t="s">
        <v>99</v>
      </c>
      <c r="BG23" t="s">
        <v>77</v>
      </c>
      <c r="BH23">
        <v>71.98</v>
      </c>
      <c r="BI23">
        <v>51.12</v>
      </c>
      <c r="BM23" t="s">
        <v>78</v>
      </c>
      <c r="BN23" t="s">
        <v>38</v>
      </c>
      <c r="BO23">
        <v>43311.638888888891</v>
      </c>
      <c r="BP23">
        <v>43370.381249999999</v>
      </c>
      <c r="BQ23">
        <v>43370.381249999999</v>
      </c>
      <c r="BS23">
        <v>43370.381249999999</v>
      </c>
      <c r="BT23" t="s">
        <v>93</v>
      </c>
      <c r="BU23" t="s">
        <v>94</v>
      </c>
      <c r="BV23" t="s">
        <v>95</v>
      </c>
      <c r="BW23" t="s">
        <v>96</v>
      </c>
      <c r="BX23" t="s">
        <v>97</v>
      </c>
      <c r="BY23" t="s">
        <v>98</v>
      </c>
      <c r="BZ23">
        <v>930</v>
      </c>
      <c r="CA23" t="s">
        <v>218</v>
      </c>
      <c r="CB23">
        <v>1</v>
      </c>
      <c r="CC23" t="s">
        <v>92</v>
      </c>
      <c r="CD23" t="s">
        <v>130</v>
      </c>
      <c r="CG23" t="s">
        <v>131</v>
      </c>
      <c r="CH23">
        <v>81.739999999999995</v>
      </c>
      <c r="CI23">
        <v>14.19</v>
      </c>
      <c r="CM23" t="s">
        <v>132</v>
      </c>
      <c r="CN23" t="s">
        <v>133</v>
      </c>
      <c r="CO23">
        <v>43299.665810185186</v>
      </c>
      <c r="CS23">
        <v>43444.667939814812</v>
      </c>
      <c r="CT23" t="s">
        <v>93</v>
      </c>
      <c r="CU23" t="s">
        <v>134</v>
      </c>
      <c r="CV23" t="s">
        <v>135</v>
      </c>
      <c r="CW23" t="s">
        <v>136</v>
      </c>
      <c r="CX23" t="s">
        <v>155</v>
      </c>
      <c r="CY23" t="s">
        <v>138</v>
      </c>
      <c r="CZ23">
        <v>300</v>
      </c>
      <c r="DA23" t="s">
        <v>791</v>
      </c>
      <c r="DB23">
        <v>3</v>
      </c>
      <c r="DC23" t="s">
        <v>761</v>
      </c>
      <c r="DD23" t="s">
        <v>130</v>
      </c>
      <c r="DG23" t="s">
        <v>762</v>
      </c>
      <c r="DH23">
        <v>70.66</v>
      </c>
      <c r="DI23">
        <v>21.09</v>
      </c>
      <c r="DM23">
        <v>181</v>
      </c>
      <c r="DN23" t="s">
        <v>763</v>
      </c>
      <c r="DO23">
        <v>43410.567071759258</v>
      </c>
      <c r="DS23">
        <v>43447.591319444444</v>
      </c>
      <c r="DT23" t="s">
        <v>764</v>
      </c>
      <c r="DU23" t="s">
        <v>765</v>
      </c>
      <c r="DV23" t="s">
        <v>766</v>
      </c>
      <c r="DW23" t="s">
        <v>767</v>
      </c>
      <c r="DX23" t="s">
        <v>768</v>
      </c>
      <c r="DY23" t="s">
        <v>769</v>
      </c>
      <c r="DZ23">
        <v>4785</v>
      </c>
      <c r="EA23" t="s">
        <v>1027</v>
      </c>
      <c r="EB23">
        <v>3</v>
      </c>
      <c r="EC23" t="s">
        <v>92</v>
      </c>
      <c r="ED23" t="s">
        <v>998</v>
      </c>
      <c r="EG23" t="s">
        <v>872</v>
      </c>
      <c r="EH23">
        <v>86.86</v>
      </c>
      <c r="EI23">
        <v>58.87</v>
      </c>
      <c r="EM23" t="s">
        <v>873</v>
      </c>
      <c r="EN23" t="s">
        <v>874</v>
      </c>
      <c r="EO23">
        <v>43291.501388888886</v>
      </c>
      <c r="ES23">
        <v>43426.606249999997</v>
      </c>
      <c r="ET23" t="s">
        <v>93</v>
      </c>
      <c r="EU23" t="s">
        <v>875</v>
      </c>
      <c r="EV23" t="s">
        <v>876</v>
      </c>
      <c r="EW23" t="s">
        <v>877</v>
      </c>
      <c r="EX23" t="s">
        <v>878</v>
      </c>
      <c r="EY23" t="s">
        <v>922</v>
      </c>
      <c r="EZ23">
        <v>930</v>
      </c>
      <c r="FA23" t="s">
        <v>218</v>
      </c>
      <c r="FB23">
        <v>1</v>
      </c>
      <c r="FC23" t="s">
        <v>92</v>
      </c>
      <c r="FD23" t="s">
        <v>130</v>
      </c>
      <c r="FG23" t="s">
        <v>131</v>
      </c>
      <c r="FH23">
        <v>81.739999999999995</v>
      </c>
      <c r="FI23">
        <v>14.19</v>
      </c>
      <c r="FM23" t="s">
        <v>132</v>
      </c>
      <c r="FN23" t="s">
        <v>133</v>
      </c>
      <c r="FO23">
        <v>43299.665810185186</v>
      </c>
      <c r="FS23">
        <v>43444.667939814812</v>
      </c>
      <c r="FT23" t="s">
        <v>93</v>
      </c>
      <c r="FU23" t="s">
        <v>134</v>
      </c>
      <c r="FV23" t="s">
        <v>135</v>
      </c>
      <c r="FW23" t="s">
        <v>136</v>
      </c>
      <c r="FX23" t="s">
        <v>155</v>
      </c>
      <c r="FY23" t="s">
        <v>138</v>
      </c>
      <c r="FZ23" t="s">
        <v>156</v>
      </c>
      <c r="GA23" t="s">
        <v>157</v>
      </c>
      <c r="GB23" t="s">
        <v>141</v>
      </c>
      <c r="GC23" t="s">
        <v>142</v>
      </c>
      <c r="GJ23" t="s">
        <v>219</v>
      </c>
      <c r="GK23" t="s">
        <v>220</v>
      </c>
      <c r="GL23" t="s">
        <v>221</v>
      </c>
      <c r="GM23" t="s">
        <v>222</v>
      </c>
      <c r="GN23" t="s">
        <v>146</v>
      </c>
      <c r="GO23" t="s">
        <v>147</v>
      </c>
      <c r="GP23" t="s">
        <v>148</v>
      </c>
      <c r="GQ23" t="s">
        <v>149</v>
      </c>
      <c r="GR23" t="s">
        <v>150</v>
      </c>
      <c r="GS23" t="s">
        <v>151</v>
      </c>
      <c r="GT23" t="s">
        <v>152</v>
      </c>
    </row>
    <row r="24" spans="2:205" x14ac:dyDescent="0.25">
      <c r="G24" s="8"/>
      <c r="H24" s="9"/>
      <c r="I24" s="10"/>
      <c r="AZ24">
        <v>209</v>
      </c>
      <c r="BA24">
        <v>46914</v>
      </c>
      <c r="BB24">
        <v>1</v>
      </c>
      <c r="BC24" t="s">
        <v>92</v>
      </c>
      <c r="BD24" t="s">
        <v>99</v>
      </c>
      <c r="BG24" t="s">
        <v>77</v>
      </c>
      <c r="BH24">
        <v>63.92</v>
      </c>
      <c r="BI24">
        <v>52.66</v>
      </c>
      <c r="BM24" t="s">
        <v>78</v>
      </c>
      <c r="BN24" t="s">
        <v>38</v>
      </c>
      <c r="BO24">
        <v>43311.638888888891</v>
      </c>
      <c r="BP24">
        <v>43370.379166666666</v>
      </c>
      <c r="BQ24">
        <v>43370.379166666666</v>
      </c>
      <c r="BS24">
        <v>43370.379166666666</v>
      </c>
      <c r="BT24" t="s">
        <v>93</v>
      </c>
      <c r="BU24" t="s">
        <v>94</v>
      </c>
      <c r="BV24" t="s">
        <v>95</v>
      </c>
      <c r="BW24" t="s">
        <v>96</v>
      </c>
      <c r="BX24" t="s">
        <v>97</v>
      </c>
      <c r="BY24" t="s">
        <v>98</v>
      </c>
      <c r="BZ24">
        <v>945</v>
      </c>
      <c r="CA24">
        <v>0</v>
      </c>
      <c r="CB24">
        <v>1</v>
      </c>
      <c r="CC24" t="s">
        <v>92</v>
      </c>
      <c r="CD24" t="s">
        <v>130</v>
      </c>
      <c r="CG24" t="s">
        <v>131</v>
      </c>
      <c r="CH24">
        <v>85.52</v>
      </c>
      <c r="CI24">
        <v>30.67</v>
      </c>
      <c r="CM24" t="s">
        <v>132</v>
      </c>
      <c r="CN24" t="s">
        <v>133</v>
      </c>
      <c r="CO24">
        <v>43299.665902777779</v>
      </c>
      <c r="CS24">
        <v>43444.667951388888</v>
      </c>
      <c r="CT24" t="s">
        <v>93</v>
      </c>
      <c r="CU24" t="s">
        <v>134</v>
      </c>
      <c r="CV24" t="s">
        <v>135</v>
      </c>
      <c r="CW24" t="s">
        <v>136</v>
      </c>
      <c r="CX24" t="s">
        <v>155</v>
      </c>
      <c r="CY24" t="s">
        <v>138</v>
      </c>
      <c r="CZ24">
        <v>294</v>
      </c>
      <c r="DA24" t="s">
        <v>792</v>
      </c>
      <c r="DB24">
        <v>3</v>
      </c>
      <c r="DC24" t="s">
        <v>761</v>
      </c>
      <c r="DD24" t="s">
        <v>130</v>
      </c>
      <c r="DG24" t="s">
        <v>762</v>
      </c>
      <c r="DH24">
        <v>87.79</v>
      </c>
      <c r="DI24">
        <v>15.77</v>
      </c>
      <c r="DM24">
        <v>181</v>
      </c>
      <c r="DN24" t="s">
        <v>763</v>
      </c>
      <c r="DO24">
        <v>43410.567037037035</v>
      </c>
      <c r="DS24">
        <v>43453.435567129629</v>
      </c>
      <c r="DT24" t="s">
        <v>764</v>
      </c>
      <c r="DU24" t="s">
        <v>765</v>
      </c>
      <c r="DV24" t="s">
        <v>766</v>
      </c>
      <c r="DW24" t="s">
        <v>767</v>
      </c>
      <c r="DX24" t="s">
        <v>768</v>
      </c>
      <c r="DY24" t="s">
        <v>769</v>
      </c>
      <c r="DZ24">
        <v>4748</v>
      </c>
      <c r="EA24" t="s">
        <v>1033</v>
      </c>
      <c r="EB24">
        <v>3</v>
      </c>
      <c r="EC24" t="s">
        <v>92</v>
      </c>
      <c r="ED24" t="s">
        <v>998</v>
      </c>
      <c r="EG24" t="s">
        <v>872</v>
      </c>
      <c r="EH24">
        <v>40.93</v>
      </c>
      <c r="EI24">
        <v>84.58</v>
      </c>
      <c r="EM24" t="s">
        <v>873</v>
      </c>
      <c r="EN24" t="s">
        <v>874</v>
      </c>
      <c r="EO24">
        <v>43291.501388888886</v>
      </c>
      <c r="ES24">
        <v>43410.699305555558</v>
      </c>
      <c r="ET24" t="s">
        <v>93</v>
      </c>
      <c r="EU24" t="s">
        <v>875</v>
      </c>
      <c r="EV24" t="s">
        <v>876</v>
      </c>
      <c r="EW24" t="s">
        <v>877</v>
      </c>
      <c r="EX24" t="s">
        <v>878</v>
      </c>
      <c r="EY24" t="s">
        <v>879</v>
      </c>
      <c r="EZ24">
        <v>945</v>
      </c>
      <c r="FA24">
        <v>0</v>
      </c>
      <c r="FB24">
        <v>1</v>
      </c>
      <c r="FC24" t="s">
        <v>92</v>
      </c>
      <c r="FD24" t="s">
        <v>130</v>
      </c>
      <c r="FG24" t="s">
        <v>131</v>
      </c>
      <c r="FH24">
        <v>85.52</v>
      </c>
      <c r="FI24">
        <v>30.67</v>
      </c>
      <c r="FM24" t="s">
        <v>132</v>
      </c>
      <c r="FN24" t="s">
        <v>133</v>
      </c>
      <c r="FO24">
        <v>43299.665902777779</v>
      </c>
      <c r="FS24">
        <v>43444.667951388888</v>
      </c>
      <c r="FT24" t="s">
        <v>93</v>
      </c>
      <c r="FU24" t="s">
        <v>134</v>
      </c>
      <c r="FV24" t="s">
        <v>135</v>
      </c>
      <c r="FW24" t="s">
        <v>136</v>
      </c>
      <c r="FX24" t="s">
        <v>155</v>
      </c>
      <c r="FY24" t="s">
        <v>138</v>
      </c>
      <c r="FZ24" t="s">
        <v>156</v>
      </c>
      <c r="GA24" t="s">
        <v>157</v>
      </c>
      <c r="GB24" t="s">
        <v>141</v>
      </c>
      <c r="GC24" t="s">
        <v>142</v>
      </c>
      <c r="GJ24" t="s">
        <v>223</v>
      </c>
      <c r="GK24" t="s">
        <v>162</v>
      </c>
      <c r="GL24" t="s">
        <v>163</v>
      </c>
      <c r="GM24" t="s">
        <v>148</v>
      </c>
      <c r="GN24" t="s">
        <v>164</v>
      </c>
      <c r="GO24" t="s">
        <v>150</v>
      </c>
      <c r="GP24" t="s">
        <v>151</v>
      </c>
      <c r="GQ24" t="s">
        <v>152</v>
      </c>
    </row>
    <row r="25" spans="2:205" x14ac:dyDescent="0.25">
      <c r="G25" s="8"/>
      <c r="H25" s="9"/>
      <c r="I25" s="10"/>
      <c r="AZ25">
        <v>200</v>
      </c>
      <c r="BA25">
        <v>46930</v>
      </c>
      <c r="BB25">
        <v>3</v>
      </c>
      <c r="BC25" t="s">
        <v>92</v>
      </c>
      <c r="BD25" t="s">
        <v>99</v>
      </c>
      <c r="BG25" t="s">
        <v>77</v>
      </c>
      <c r="BH25">
        <v>52.74</v>
      </c>
      <c r="BI25">
        <v>6.07</v>
      </c>
      <c r="BM25" t="s">
        <v>78</v>
      </c>
      <c r="BN25" t="s">
        <v>38</v>
      </c>
      <c r="BO25">
        <v>43311.638888888891</v>
      </c>
      <c r="BP25">
        <v>43371.671527777777</v>
      </c>
      <c r="BQ25">
        <v>43262.731249999997</v>
      </c>
      <c r="BS25">
        <v>43262.731249999997</v>
      </c>
      <c r="BT25" t="s">
        <v>93</v>
      </c>
      <c r="BU25" t="s">
        <v>94</v>
      </c>
      <c r="BV25" t="s">
        <v>95</v>
      </c>
      <c r="BW25" t="s">
        <v>96</v>
      </c>
      <c r="BX25" t="s">
        <v>97</v>
      </c>
      <c r="BY25" t="s">
        <v>100</v>
      </c>
      <c r="BZ25">
        <v>947</v>
      </c>
      <c r="CA25">
        <v>0</v>
      </c>
      <c r="CB25">
        <v>1</v>
      </c>
      <c r="CC25" t="s">
        <v>92</v>
      </c>
      <c r="CD25" t="s">
        <v>130</v>
      </c>
      <c r="CG25" t="s">
        <v>131</v>
      </c>
      <c r="CH25">
        <v>85.19</v>
      </c>
      <c r="CI25">
        <v>31.33</v>
      </c>
      <c r="CM25" t="s">
        <v>132</v>
      </c>
      <c r="CN25" t="s">
        <v>133</v>
      </c>
      <c r="CO25">
        <v>43299.665914351855</v>
      </c>
      <c r="CS25">
        <v>43444.667951388888</v>
      </c>
      <c r="CT25" t="s">
        <v>93</v>
      </c>
      <c r="CU25" t="s">
        <v>134</v>
      </c>
      <c r="CV25" t="s">
        <v>135</v>
      </c>
      <c r="CW25" t="s">
        <v>136</v>
      </c>
      <c r="CX25" t="s">
        <v>155</v>
      </c>
      <c r="CY25" t="s">
        <v>138</v>
      </c>
      <c r="CZ25">
        <v>306</v>
      </c>
      <c r="DA25" t="s">
        <v>793</v>
      </c>
      <c r="DB25">
        <v>3</v>
      </c>
      <c r="DC25" t="s">
        <v>761</v>
      </c>
      <c r="DD25" t="s">
        <v>130</v>
      </c>
      <c r="DG25" t="s">
        <v>762</v>
      </c>
      <c r="DH25">
        <v>79.98</v>
      </c>
      <c r="DI25">
        <v>15.22</v>
      </c>
      <c r="DM25">
        <v>181</v>
      </c>
      <c r="DN25" t="s">
        <v>763</v>
      </c>
      <c r="DO25">
        <v>43410.567094907405</v>
      </c>
      <c r="DS25">
        <v>43453.435567129629</v>
      </c>
      <c r="DT25" t="s">
        <v>764</v>
      </c>
      <c r="DU25" t="s">
        <v>765</v>
      </c>
      <c r="DV25" t="s">
        <v>766</v>
      </c>
      <c r="DW25" t="s">
        <v>767</v>
      </c>
      <c r="DX25" t="s">
        <v>768</v>
      </c>
      <c r="DY25" t="s">
        <v>769</v>
      </c>
      <c r="DZ25">
        <v>4817</v>
      </c>
      <c r="EA25" t="s">
        <v>1040</v>
      </c>
      <c r="EB25">
        <v>3</v>
      </c>
      <c r="EC25" t="s">
        <v>92</v>
      </c>
      <c r="ED25" t="s">
        <v>998</v>
      </c>
      <c r="EG25" t="s">
        <v>872</v>
      </c>
      <c r="EH25">
        <v>46.95</v>
      </c>
      <c r="EI25">
        <v>63.1</v>
      </c>
      <c r="EM25" t="s">
        <v>873</v>
      </c>
      <c r="EN25" t="s">
        <v>874</v>
      </c>
      <c r="EO25">
        <v>43291.501388888886</v>
      </c>
      <c r="ES25">
        <v>43410.701388888891</v>
      </c>
      <c r="ET25" t="s">
        <v>93</v>
      </c>
      <c r="EU25" t="s">
        <v>875</v>
      </c>
      <c r="EV25" t="s">
        <v>876</v>
      </c>
      <c r="EW25" t="s">
        <v>877</v>
      </c>
      <c r="EX25" t="s">
        <v>878</v>
      </c>
      <c r="EY25" t="s">
        <v>879</v>
      </c>
      <c r="EZ25">
        <v>947</v>
      </c>
      <c r="FA25">
        <v>0</v>
      </c>
      <c r="FB25">
        <v>1</v>
      </c>
      <c r="FC25" t="s">
        <v>92</v>
      </c>
      <c r="FD25" t="s">
        <v>130</v>
      </c>
      <c r="FG25" t="s">
        <v>131</v>
      </c>
      <c r="FH25">
        <v>85.19</v>
      </c>
      <c r="FI25">
        <v>31.33</v>
      </c>
      <c r="FM25" t="s">
        <v>132</v>
      </c>
      <c r="FN25" t="s">
        <v>133</v>
      </c>
      <c r="FO25">
        <v>43299.665914351855</v>
      </c>
      <c r="FS25">
        <v>43444.667951388888</v>
      </c>
      <c r="FT25" t="s">
        <v>93</v>
      </c>
      <c r="FU25" t="s">
        <v>134</v>
      </c>
      <c r="FV25" t="s">
        <v>135</v>
      </c>
      <c r="FW25" t="s">
        <v>136</v>
      </c>
      <c r="FX25" t="s">
        <v>155</v>
      </c>
      <c r="FY25" t="s">
        <v>138</v>
      </c>
      <c r="FZ25" t="s">
        <v>156</v>
      </c>
      <c r="GA25" t="s">
        <v>157</v>
      </c>
      <c r="GB25" t="s">
        <v>141</v>
      </c>
      <c r="GC25" t="s">
        <v>142</v>
      </c>
      <c r="GJ25" t="s">
        <v>224</v>
      </c>
      <c r="GK25" t="s">
        <v>162</v>
      </c>
      <c r="GL25" t="s">
        <v>163</v>
      </c>
      <c r="GM25" t="s">
        <v>148</v>
      </c>
      <c r="GN25" t="s">
        <v>164</v>
      </c>
      <c r="GO25" t="s">
        <v>150</v>
      </c>
      <c r="GP25" t="s">
        <v>151</v>
      </c>
      <c r="GQ25" t="s">
        <v>152</v>
      </c>
    </row>
    <row r="26" spans="2:205" x14ac:dyDescent="0.25">
      <c r="B26" s="16"/>
      <c r="C26" s="1"/>
      <c r="D26" s="1"/>
      <c r="G26" s="8"/>
      <c r="H26" s="9"/>
      <c r="I26" s="10"/>
      <c r="AZ26">
        <v>202</v>
      </c>
      <c r="BA26">
        <v>46928</v>
      </c>
      <c r="BB26">
        <v>3</v>
      </c>
      <c r="BC26" t="s">
        <v>92</v>
      </c>
      <c r="BD26" t="s">
        <v>99</v>
      </c>
      <c r="BG26" t="s">
        <v>77</v>
      </c>
      <c r="BH26">
        <v>48.11</v>
      </c>
      <c r="BI26">
        <v>7.2</v>
      </c>
      <c r="BM26" t="s">
        <v>78</v>
      </c>
      <c r="BN26" t="s">
        <v>38</v>
      </c>
      <c r="BO26">
        <v>43311.638888888891</v>
      </c>
      <c r="BP26">
        <v>43371.672222222223</v>
      </c>
      <c r="BQ26">
        <v>43262.730555555558</v>
      </c>
      <c r="BS26">
        <v>43262.730555555558</v>
      </c>
      <c r="BT26" t="s">
        <v>93</v>
      </c>
      <c r="BU26" t="s">
        <v>94</v>
      </c>
      <c r="BV26" t="s">
        <v>95</v>
      </c>
      <c r="BW26" t="s">
        <v>96</v>
      </c>
      <c r="BX26" t="s">
        <v>97</v>
      </c>
      <c r="BY26" t="s">
        <v>100</v>
      </c>
      <c r="BZ26">
        <v>1013</v>
      </c>
      <c r="CA26">
        <v>0</v>
      </c>
      <c r="CB26">
        <v>1</v>
      </c>
      <c r="CC26" t="s">
        <v>92</v>
      </c>
      <c r="CD26" t="s">
        <v>130</v>
      </c>
      <c r="CG26" t="s">
        <v>188</v>
      </c>
      <c r="CH26">
        <v>21.17</v>
      </c>
      <c r="CI26">
        <v>71.38</v>
      </c>
      <c r="CM26" t="s">
        <v>132</v>
      </c>
      <c r="CN26" t="s">
        <v>189</v>
      </c>
      <c r="CO26">
        <v>43299.681226851855</v>
      </c>
      <c r="CS26">
        <v>43444.667974537035</v>
      </c>
      <c r="CT26" t="s">
        <v>93</v>
      </c>
      <c r="CU26" t="s">
        <v>134</v>
      </c>
      <c r="CV26" t="s">
        <v>135</v>
      </c>
      <c r="CW26" t="s">
        <v>136</v>
      </c>
      <c r="CX26" t="s">
        <v>191</v>
      </c>
      <c r="CY26" t="s">
        <v>138</v>
      </c>
      <c r="CZ26">
        <v>310</v>
      </c>
      <c r="DA26" t="s">
        <v>794</v>
      </c>
      <c r="DB26">
        <v>3</v>
      </c>
      <c r="DC26" t="s">
        <v>761</v>
      </c>
      <c r="DD26" t="s">
        <v>130</v>
      </c>
      <c r="DG26" t="s">
        <v>762</v>
      </c>
      <c r="DH26">
        <v>92.06</v>
      </c>
      <c r="DI26">
        <v>10.07</v>
      </c>
      <c r="DM26">
        <v>181</v>
      </c>
      <c r="DN26" t="s">
        <v>763</v>
      </c>
      <c r="DO26">
        <v>43410.567118055558</v>
      </c>
      <c r="DS26">
        <v>43453.435567129629</v>
      </c>
      <c r="DT26" t="s">
        <v>764</v>
      </c>
      <c r="DU26" t="s">
        <v>765</v>
      </c>
      <c r="DV26" t="s">
        <v>766</v>
      </c>
      <c r="DW26" t="s">
        <v>767</v>
      </c>
      <c r="DX26" t="s">
        <v>768</v>
      </c>
      <c r="DY26" t="s">
        <v>769</v>
      </c>
      <c r="DZ26">
        <v>4746</v>
      </c>
      <c r="EA26" t="s">
        <v>1047</v>
      </c>
      <c r="EB26">
        <v>3</v>
      </c>
      <c r="EC26" t="s">
        <v>92</v>
      </c>
      <c r="ED26" t="s">
        <v>998</v>
      </c>
      <c r="EG26" t="s">
        <v>872</v>
      </c>
      <c r="EH26">
        <v>43.54</v>
      </c>
      <c r="EI26">
        <v>81.849999999999994</v>
      </c>
      <c r="EM26" t="s">
        <v>873</v>
      </c>
      <c r="EN26" t="s">
        <v>874</v>
      </c>
      <c r="EO26">
        <v>43291.501388888886</v>
      </c>
      <c r="ES26">
        <v>43410.699305555558</v>
      </c>
      <c r="ET26" t="s">
        <v>93</v>
      </c>
      <c r="EU26" t="s">
        <v>875</v>
      </c>
      <c r="EV26" t="s">
        <v>876</v>
      </c>
      <c r="EW26" t="s">
        <v>877</v>
      </c>
      <c r="EX26" t="s">
        <v>878</v>
      </c>
      <c r="EY26" t="s">
        <v>879</v>
      </c>
      <c r="EZ26">
        <v>1013</v>
      </c>
      <c r="FA26">
        <v>0</v>
      </c>
      <c r="FB26">
        <v>1</v>
      </c>
      <c r="FC26" t="s">
        <v>92</v>
      </c>
      <c r="FD26" t="s">
        <v>130</v>
      </c>
      <c r="FG26" t="s">
        <v>188</v>
      </c>
      <c r="FH26">
        <v>21.17</v>
      </c>
      <c r="FI26">
        <v>71.38</v>
      </c>
      <c r="FM26" t="s">
        <v>132</v>
      </c>
      <c r="FN26" t="s">
        <v>189</v>
      </c>
      <c r="FO26">
        <v>43299.681226851855</v>
      </c>
      <c r="FS26">
        <v>43444.667974537035</v>
      </c>
      <c r="FT26" t="s">
        <v>93</v>
      </c>
      <c r="FU26" t="s">
        <v>134</v>
      </c>
      <c r="FV26" t="s">
        <v>135</v>
      </c>
      <c r="FW26" t="s">
        <v>136</v>
      </c>
      <c r="FX26" t="s">
        <v>191</v>
      </c>
      <c r="FY26" t="s">
        <v>138</v>
      </c>
      <c r="FZ26" t="s">
        <v>169</v>
      </c>
      <c r="GA26" t="s">
        <v>170</v>
      </c>
      <c r="GB26" t="s">
        <v>141</v>
      </c>
      <c r="GC26" t="s">
        <v>142</v>
      </c>
      <c r="GJ26" t="s">
        <v>225</v>
      </c>
      <c r="GK26" t="s">
        <v>226</v>
      </c>
      <c r="GL26" t="s">
        <v>199</v>
      </c>
      <c r="GM26" t="s">
        <v>173</v>
      </c>
      <c r="GN26" t="s">
        <v>227</v>
      </c>
      <c r="GO26" t="s">
        <v>160</v>
      </c>
      <c r="GP26" t="s">
        <v>148</v>
      </c>
      <c r="GQ26" t="s">
        <v>201</v>
      </c>
      <c r="GR26" t="s">
        <v>150</v>
      </c>
      <c r="GS26" t="s">
        <v>151</v>
      </c>
      <c r="GT26" t="s">
        <v>152</v>
      </c>
      <c r="GU26" t="s">
        <v>228</v>
      </c>
    </row>
    <row r="27" spans="2:205" x14ac:dyDescent="0.25">
      <c r="B27" s="16"/>
      <c r="C27" s="1"/>
      <c r="D27" s="1"/>
      <c r="G27" s="8"/>
      <c r="H27" s="9"/>
      <c r="I27" s="10"/>
      <c r="AZ27">
        <v>211</v>
      </c>
      <c r="BA27">
        <v>46912</v>
      </c>
      <c r="BB27">
        <v>1</v>
      </c>
      <c r="BC27" t="s">
        <v>92</v>
      </c>
      <c r="BD27" t="s">
        <v>99</v>
      </c>
      <c r="BG27" t="s">
        <v>77</v>
      </c>
      <c r="BH27">
        <v>68.19</v>
      </c>
      <c r="BI27">
        <v>52.2</v>
      </c>
      <c r="BM27" t="s">
        <v>78</v>
      </c>
      <c r="BN27" t="s">
        <v>38</v>
      </c>
      <c r="BO27">
        <v>43311.638888888891</v>
      </c>
      <c r="BP27">
        <v>43370.380555555559</v>
      </c>
      <c r="BQ27">
        <v>43370.380555555559</v>
      </c>
      <c r="BS27">
        <v>43370.380555555559</v>
      </c>
      <c r="BT27" t="s">
        <v>93</v>
      </c>
      <c r="BU27" t="s">
        <v>94</v>
      </c>
      <c r="BV27" t="s">
        <v>95</v>
      </c>
      <c r="BW27" t="s">
        <v>96</v>
      </c>
      <c r="BX27" t="s">
        <v>97</v>
      </c>
      <c r="BY27" t="s">
        <v>98</v>
      </c>
      <c r="BZ27">
        <v>948</v>
      </c>
      <c r="CA27">
        <v>0</v>
      </c>
      <c r="CB27">
        <v>1</v>
      </c>
      <c r="CC27" t="s">
        <v>92</v>
      </c>
      <c r="CD27" t="s">
        <v>130</v>
      </c>
      <c r="CG27" t="s">
        <v>131</v>
      </c>
      <c r="CH27">
        <v>82.99</v>
      </c>
      <c r="CI27">
        <v>16.84</v>
      </c>
      <c r="CM27" t="s">
        <v>132</v>
      </c>
      <c r="CN27" t="s">
        <v>133</v>
      </c>
      <c r="CO27">
        <v>43299.665925925925</v>
      </c>
      <c r="CS27">
        <v>43444.667951388888</v>
      </c>
      <c r="CT27" t="s">
        <v>93</v>
      </c>
      <c r="CU27" t="s">
        <v>134</v>
      </c>
      <c r="CV27" t="s">
        <v>135</v>
      </c>
      <c r="CW27" t="s">
        <v>136</v>
      </c>
      <c r="CX27" t="s">
        <v>155</v>
      </c>
      <c r="CY27" t="s">
        <v>138</v>
      </c>
      <c r="CZ27">
        <v>297</v>
      </c>
      <c r="DA27" t="s">
        <v>795</v>
      </c>
      <c r="DB27">
        <v>3</v>
      </c>
      <c r="DC27" t="s">
        <v>761</v>
      </c>
      <c r="DD27" t="s">
        <v>130</v>
      </c>
      <c r="DG27" t="s">
        <v>762</v>
      </c>
      <c r="DH27">
        <v>37.520000000000003</v>
      </c>
      <c r="DI27">
        <v>33.53</v>
      </c>
      <c r="DM27">
        <v>181</v>
      </c>
      <c r="DN27" t="s">
        <v>763</v>
      </c>
      <c r="DO27">
        <v>43410.567060185182</v>
      </c>
      <c r="DS27">
        <v>43453.435567129629</v>
      </c>
      <c r="DT27" t="s">
        <v>764</v>
      </c>
      <c r="DU27" t="s">
        <v>765</v>
      </c>
      <c r="DV27" t="s">
        <v>766</v>
      </c>
      <c r="DW27" t="s">
        <v>767</v>
      </c>
      <c r="DX27" t="s">
        <v>768</v>
      </c>
      <c r="DY27" t="s">
        <v>769</v>
      </c>
      <c r="DZ27">
        <v>4749</v>
      </c>
      <c r="EA27" t="s">
        <v>1053</v>
      </c>
      <c r="EB27">
        <v>3</v>
      </c>
      <c r="EC27" t="s">
        <v>92</v>
      </c>
      <c r="ED27" t="s">
        <v>998</v>
      </c>
      <c r="EG27" t="s">
        <v>872</v>
      </c>
      <c r="EH27">
        <v>39.659999999999997</v>
      </c>
      <c r="EI27">
        <v>86.01</v>
      </c>
      <c r="EM27" t="s">
        <v>873</v>
      </c>
      <c r="EN27" t="s">
        <v>874</v>
      </c>
      <c r="EO27">
        <v>43291.501388888886</v>
      </c>
      <c r="ES27">
        <v>43410.698611111111</v>
      </c>
      <c r="ET27" t="s">
        <v>93</v>
      </c>
      <c r="EU27" t="s">
        <v>875</v>
      </c>
      <c r="EV27" t="s">
        <v>876</v>
      </c>
      <c r="EW27" t="s">
        <v>877</v>
      </c>
      <c r="EX27" t="s">
        <v>878</v>
      </c>
      <c r="EY27" t="s">
        <v>879</v>
      </c>
      <c r="EZ27">
        <v>948</v>
      </c>
      <c r="FA27">
        <v>0</v>
      </c>
      <c r="FB27">
        <v>1</v>
      </c>
      <c r="FC27" t="s">
        <v>92</v>
      </c>
      <c r="FD27" t="s">
        <v>130</v>
      </c>
      <c r="FG27" t="s">
        <v>131</v>
      </c>
      <c r="FH27">
        <v>82.99</v>
      </c>
      <c r="FI27">
        <v>16.84</v>
      </c>
      <c r="FM27" t="s">
        <v>132</v>
      </c>
      <c r="FN27" t="s">
        <v>133</v>
      </c>
      <c r="FO27">
        <v>43299.665925925925</v>
      </c>
      <c r="FS27">
        <v>43444.667951388888</v>
      </c>
      <c r="FT27" t="s">
        <v>93</v>
      </c>
      <c r="FU27" t="s">
        <v>134</v>
      </c>
      <c r="FV27" t="s">
        <v>135</v>
      </c>
      <c r="FW27" t="s">
        <v>136</v>
      </c>
      <c r="FX27" t="s">
        <v>155</v>
      </c>
      <c r="FY27" t="s">
        <v>138</v>
      </c>
      <c r="FZ27" t="s">
        <v>156</v>
      </c>
      <c r="GA27" t="s">
        <v>157</v>
      </c>
      <c r="GB27" t="s">
        <v>141</v>
      </c>
      <c r="GC27" t="s">
        <v>142</v>
      </c>
      <c r="GJ27" t="s">
        <v>229</v>
      </c>
      <c r="GK27" t="s">
        <v>162</v>
      </c>
      <c r="GL27" t="s">
        <v>163</v>
      </c>
      <c r="GM27" t="s">
        <v>148</v>
      </c>
      <c r="GN27" t="s">
        <v>164</v>
      </c>
      <c r="GO27" t="s">
        <v>150</v>
      </c>
      <c r="GP27" t="s">
        <v>151</v>
      </c>
      <c r="GQ27" t="s">
        <v>152</v>
      </c>
    </row>
    <row r="28" spans="2:205" x14ac:dyDescent="0.25">
      <c r="B28" s="16"/>
      <c r="C28" s="1"/>
      <c r="D28" s="1"/>
      <c r="G28" s="8"/>
      <c r="H28" s="9"/>
      <c r="I28" s="10"/>
      <c r="AZ28">
        <v>214</v>
      </c>
      <c r="BA28">
        <v>46909</v>
      </c>
      <c r="BB28">
        <v>1</v>
      </c>
      <c r="BC28" t="s">
        <v>92</v>
      </c>
      <c r="BD28" t="s">
        <v>99</v>
      </c>
      <c r="BG28" t="s">
        <v>77</v>
      </c>
      <c r="BH28">
        <v>73.48</v>
      </c>
      <c r="BI28">
        <v>50.71</v>
      </c>
      <c r="BM28" t="s">
        <v>78</v>
      </c>
      <c r="BN28" t="s">
        <v>38</v>
      </c>
      <c r="BO28">
        <v>43311.638888888891</v>
      </c>
      <c r="BP28">
        <v>43370.381944444445</v>
      </c>
      <c r="BQ28">
        <v>43370.381944444445</v>
      </c>
      <c r="BS28">
        <v>43370.381944444445</v>
      </c>
      <c r="BT28" t="s">
        <v>93</v>
      </c>
      <c r="BU28" t="s">
        <v>94</v>
      </c>
      <c r="BV28" t="s">
        <v>95</v>
      </c>
      <c r="BW28" t="s">
        <v>96</v>
      </c>
      <c r="BX28" t="s">
        <v>97</v>
      </c>
      <c r="BY28" t="s">
        <v>98</v>
      </c>
      <c r="BZ28">
        <v>946</v>
      </c>
      <c r="CA28">
        <v>0</v>
      </c>
      <c r="CB28">
        <v>1</v>
      </c>
      <c r="CC28" t="s">
        <v>92</v>
      </c>
      <c r="CD28" t="s">
        <v>130</v>
      </c>
      <c r="CG28" t="s">
        <v>131</v>
      </c>
      <c r="CH28">
        <v>88.02</v>
      </c>
      <c r="CI28">
        <v>23.63</v>
      </c>
      <c r="CM28" t="s">
        <v>132</v>
      </c>
      <c r="CN28" t="s">
        <v>133</v>
      </c>
      <c r="CO28">
        <v>43299.665902777779</v>
      </c>
      <c r="CS28">
        <v>43444.667951388888</v>
      </c>
      <c r="CT28" t="s">
        <v>93</v>
      </c>
      <c r="CU28" t="s">
        <v>134</v>
      </c>
      <c r="CV28" t="s">
        <v>135</v>
      </c>
      <c r="CW28" t="s">
        <v>136</v>
      </c>
      <c r="CX28" t="s">
        <v>155</v>
      </c>
      <c r="CY28" t="s">
        <v>138</v>
      </c>
      <c r="CZ28">
        <v>311</v>
      </c>
      <c r="DA28" t="s">
        <v>796</v>
      </c>
      <c r="DB28">
        <v>3</v>
      </c>
      <c r="DC28" t="s">
        <v>761</v>
      </c>
      <c r="DD28" t="s">
        <v>130</v>
      </c>
      <c r="DG28" t="s">
        <v>762</v>
      </c>
      <c r="DH28">
        <v>89.66</v>
      </c>
      <c r="DI28">
        <v>11.56</v>
      </c>
      <c r="DM28">
        <v>181</v>
      </c>
      <c r="DN28" t="s">
        <v>763</v>
      </c>
      <c r="DO28">
        <v>43410.567118055558</v>
      </c>
      <c r="DS28">
        <v>43453.435567129629</v>
      </c>
      <c r="DT28" t="s">
        <v>764</v>
      </c>
      <c r="DU28" t="s">
        <v>765</v>
      </c>
      <c r="DV28" t="s">
        <v>766</v>
      </c>
      <c r="DW28" t="s">
        <v>767</v>
      </c>
      <c r="DX28" t="s">
        <v>768</v>
      </c>
      <c r="DY28" t="s">
        <v>769</v>
      </c>
      <c r="DZ28">
        <v>4731</v>
      </c>
      <c r="EA28" t="s">
        <v>1059</v>
      </c>
      <c r="EB28">
        <v>3</v>
      </c>
      <c r="EC28" t="s">
        <v>92</v>
      </c>
      <c r="ED28" t="s">
        <v>998</v>
      </c>
      <c r="EG28" t="s">
        <v>872</v>
      </c>
      <c r="EH28">
        <v>24.38</v>
      </c>
      <c r="EI28">
        <v>26.19</v>
      </c>
      <c r="EM28" t="s">
        <v>873</v>
      </c>
      <c r="EN28" t="s">
        <v>874</v>
      </c>
      <c r="EO28">
        <v>43291.500694444447</v>
      </c>
      <c r="ES28">
        <v>43427.388888888891</v>
      </c>
      <c r="ET28" t="s">
        <v>93</v>
      </c>
      <c r="EU28" t="s">
        <v>875</v>
      </c>
      <c r="EV28" t="s">
        <v>876</v>
      </c>
      <c r="EW28" t="s">
        <v>877</v>
      </c>
      <c r="EX28" t="s">
        <v>1060</v>
      </c>
      <c r="EY28" t="s">
        <v>938</v>
      </c>
      <c r="EZ28">
        <v>946</v>
      </c>
      <c r="FA28">
        <v>0</v>
      </c>
      <c r="FB28">
        <v>1</v>
      </c>
      <c r="FC28" t="s">
        <v>92</v>
      </c>
      <c r="FD28" t="s">
        <v>130</v>
      </c>
      <c r="FG28" t="s">
        <v>131</v>
      </c>
      <c r="FH28">
        <v>88.02</v>
      </c>
      <c r="FI28">
        <v>23.63</v>
      </c>
      <c r="FM28" t="s">
        <v>132</v>
      </c>
      <c r="FN28" t="s">
        <v>133</v>
      </c>
      <c r="FO28">
        <v>43299.665902777779</v>
      </c>
      <c r="FS28">
        <v>43444.667951388888</v>
      </c>
      <c r="FT28" t="s">
        <v>93</v>
      </c>
      <c r="FU28" t="s">
        <v>134</v>
      </c>
      <c r="FV28" t="s">
        <v>135</v>
      </c>
      <c r="FW28" t="s">
        <v>136</v>
      </c>
      <c r="FX28" t="s">
        <v>155</v>
      </c>
      <c r="FY28" t="s">
        <v>138</v>
      </c>
      <c r="FZ28" t="s">
        <v>156</v>
      </c>
      <c r="GA28" t="s">
        <v>157</v>
      </c>
      <c r="GB28" t="s">
        <v>141</v>
      </c>
      <c r="GC28" t="s">
        <v>142</v>
      </c>
      <c r="GJ28" t="s">
        <v>230</v>
      </c>
      <c r="GK28" t="s">
        <v>162</v>
      </c>
      <c r="GL28" t="s">
        <v>163</v>
      </c>
      <c r="GM28" t="s">
        <v>148</v>
      </c>
      <c r="GN28" t="s">
        <v>164</v>
      </c>
      <c r="GO28" t="s">
        <v>150</v>
      </c>
      <c r="GP28" t="s">
        <v>151</v>
      </c>
      <c r="GQ28" t="s">
        <v>152</v>
      </c>
    </row>
    <row r="29" spans="2:205" x14ac:dyDescent="0.25">
      <c r="B29" s="16"/>
      <c r="C29" s="1"/>
      <c r="D29" s="1"/>
      <c r="G29" s="8"/>
      <c r="H29" s="9"/>
      <c r="I29" s="10"/>
      <c r="AZ29">
        <v>220</v>
      </c>
      <c r="BA29">
        <v>46904</v>
      </c>
      <c r="BB29">
        <v>3</v>
      </c>
      <c r="BC29" t="s">
        <v>92</v>
      </c>
      <c r="BD29" t="s">
        <v>99</v>
      </c>
      <c r="BG29" t="s">
        <v>77</v>
      </c>
      <c r="BH29">
        <v>85.75</v>
      </c>
      <c r="BI29">
        <v>50.25</v>
      </c>
      <c r="BM29" t="s">
        <v>78</v>
      </c>
      <c r="BN29" t="s">
        <v>38</v>
      </c>
      <c r="BO29">
        <v>43311.638888888891</v>
      </c>
      <c r="BP29">
        <v>43414.548611111109</v>
      </c>
      <c r="BQ29">
        <v>43354.37222222222</v>
      </c>
      <c r="BS29">
        <v>43354.37222222222</v>
      </c>
      <c r="BT29" t="s">
        <v>93</v>
      </c>
      <c r="BU29" t="s">
        <v>94</v>
      </c>
      <c r="BV29" t="s">
        <v>95</v>
      </c>
      <c r="BW29" t="s">
        <v>96</v>
      </c>
      <c r="BX29" t="s">
        <v>97</v>
      </c>
      <c r="BY29" t="s">
        <v>98</v>
      </c>
      <c r="BZ29">
        <v>981</v>
      </c>
      <c r="CA29">
        <v>0</v>
      </c>
      <c r="CB29">
        <v>1</v>
      </c>
      <c r="CC29" t="s">
        <v>92</v>
      </c>
      <c r="CD29" t="s">
        <v>130</v>
      </c>
      <c r="CG29" t="s">
        <v>131</v>
      </c>
      <c r="CH29">
        <v>87.77</v>
      </c>
      <c r="CI29">
        <v>24.95</v>
      </c>
      <c r="CM29" t="s">
        <v>132</v>
      </c>
      <c r="CN29" t="s">
        <v>133</v>
      </c>
      <c r="CO29">
        <v>43299.66611111111</v>
      </c>
      <c r="CS29">
        <v>43444.667962962965</v>
      </c>
      <c r="CT29" t="s">
        <v>93</v>
      </c>
      <c r="CU29" t="s">
        <v>134</v>
      </c>
      <c r="CV29" t="s">
        <v>135</v>
      </c>
      <c r="CW29" t="s">
        <v>136</v>
      </c>
      <c r="CX29" t="s">
        <v>155</v>
      </c>
      <c r="CY29" t="s">
        <v>138</v>
      </c>
      <c r="CZ29">
        <v>308</v>
      </c>
      <c r="DA29" t="s">
        <v>797</v>
      </c>
      <c r="DB29">
        <v>3</v>
      </c>
      <c r="DC29" t="s">
        <v>761</v>
      </c>
      <c r="DD29" t="s">
        <v>798</v>
      </c>
      <c r="DG29" t="s">
        <v>762</v>
      </c>
      <c r="DH29">
        <v>80.88</v>
      </c>
      <c r="DI29">
        <v>11.48</v>
      </c>
      <c r="DM29">
        <v>181</v>
      </c>
      <c r="DN29" t="s">
        <v>763</v>
      </c>
      <c r="DO29">
        <v>43410.567106481481</v>
      </c>
      <c r="DS29">
        <v>43447.60365740741</v>
      </c>
      <c r="DT29" t="s">
        <v>764</v>
      </c>
      <c r="DU29" t="s">
        <v>765</v>
      </c>
      <c r="DV29" t="s">
        <v>766</v>
      </c>
      <c r="DW29" t="s">
        <v>799</v>
      </c>
      <c r="DX29" t="s">
        <v>768</v>
      </c>
      <c r="DY29" t="s">
        <v>769</v>
      </c>
      <c r="DZ29">
        <v>4740</v>
      </c>
      <c r="EA29" t="s">
        <v>1068</v>
      </c>
      <c r="EB29">
        <v>3</v>
      </c>
      <c r="EC29" t="s">
        <v>92</v>
      </c>
      <c r="ED29" t="s">
        <v>998</v>
      </c>
      <c r="EG29" t="s">
        <v>872</v>
      </c>
      <c r="EH29">
        <v>51.2</v>
      </c>
      <c r="EI29">
        <v>75.36</v>
      </c>
      <c r="EM29" t="s">
        <v>873</v>
      </c>
      <c r="EN29" t="s">
        <v>874</v>
      </c>
      <c r="EO29">
        <v>43291.501388888886</v>
      </c>
      <c r="ES29">
        <v>43410.7</v>
      </c>
      <c r="ET29" t="s">
        <v>93</v>
      </c>
      <c r="EU29" t="s">
        <v>875</v>
      </c>
      <c r="EV29" t="s">
        <v>876</v>
      </c>
      <c r="EW29" t="s">
        <v>877</v>
      </c>
      <c r="EX29" t="s">
        <v>878</v>
      </c>
      <c r="EY29" t="s">
        <v>879</v>
      </c>
      <c r="EZ29">
        <v>981</v>
      </c>
      <c r="FA29">
        <v>0</v>
      </c>
      <c r="FB29">
        <v>1</v>
      </c>
      <c r="FC29" t="s">
        <v>92</v>
      </c>
      <c r="FD29" t="s">
        <v>130</v>
      </c>
      <c r="FG29" t="s">
        <v>131</v>
      </c>
      <c r="FH29">
        <v>87.77</v>
      </c>
      <c r="FI29">
        <v>24.95</v>
      </c>
      <c r="FM29" t="s">
        <v>132</v>
      </c>
      <c r="FN29" t="s">
        <v>133</v>
      </c>
      <c r="FO29">
        <v>43299.66611111111</v>
      </c>
      <c r="FS29">
        <v>43444.667962962965</v>
      </c>
      <c r="FT29" t="s">
        <v>93</v>
      </c>
      <c r="FU29" t="s">
        <v>134</v>
      </c>
      <c r="FV29" t="s">
        <v>135</v>
      </c>
      <c r="FW29" t="s">
        <v>136</v>
      </c>
      <c r="FX29" t="s">
        <v>155</v>
      </c>
      <c r="FY29" t="s">
        <v>138</v>
      </c>
      <c r="FZ29" t="s">
        <v>156</v>
      </c>
      <c r="GA29" t="s">
        <v>157</v>
      </c>
      <c r="GB29" t="s">
        <v>141</v>
      </c>
      <c r="GC29" t="s">
        <v>142</v>
      </c>
      <c r="GJ29" t="s">
        <v>231</v>
      </c>
      <c r="GK29" t="s">
        <v>162</v>
      </c>
      <c r="GL29" t="s">
        <v>163</v>
      </c>
      <c r="GM29" t="s">
        <v>148</v>
      </c>
      <c r="GN29" t="s">
        <v>164</v>
      </c>
      <c r="GO29" t="s">
        <v>150</v>
      </c>
      <c r="GP29" t="s">
        <v>151</v>
      </c>
      <c r="GQ29" t="s">
        <v>152</v>
      </c>
    </row>
    <row r="30" spans="2:205" x14ac:dyDescent="0.25">
      <c r="G30" s="11"/>
      <c r="H30" s="12"/>
      <c r="I30" s="13"/>
      <c r="AZ30">
        <v>185</v>
      </c>
      <c r="BA30" t="s">
        <v>23</v>
      </c>
      <c r="BB30">
        <v>2</v>
      </c>
      <c r="BC30" t="s">
        <v>92</v>
      </c>
      <c r="BD30" t="s">
        <v>99</v>
      </c>
      <c r="BG30" t="s">
        <v>77</v>
      </c>
      <c r="BH30">
        <v>68.069999999999993</v>
      </c>
      <c r="BI30">
        <v>6.11</v>
      </c>
      <c r="BM30" t="s">
        <v>78</v>
      </c>
      <c r="BN30" t="s">
        <v>38</v>
      </c>
      <c r="BO30">
        <v>43311.638888888891</v>
      </c>
      <c r="BP30">
        <v>43370.464583333334</v>
      </c>
      <c r="BQ30">
        <v>43262.730555555558</v>
      </c>
      <c r="BS30">
        <v>43262.730555555558</v>
      </c>
      <c r="BT30" t="s">
        <v>93</v>
      </c>
      <c r="BU30" t="s">
        <v>94</v>
      </c>
      <c r="BV30" t="s">
        <v>95</v>
      </c>
      <c r="BW30" t="s">
        <v>96</v>
      </c>
      <c r="BX30" t="s">
        <v>97</v>
      </c>
      <c r="BY30" t="s">
        <v>98</v>
      </c>
      <c r="BZ30">
        <v>984</v>
      </c>
      <c r="CA30">
        <v>0</v>
      </c>
      <c r="CB30">
        <v>1</v>
      </c>
      <c r="CC30" t="s">
        <v>92</v>
      </c>
      <c r="CD30" t="s">
        <v>130</v>
      </c>
      <c r="CG30" t="s">
        <v>131</v>
      </c>
      <c r="CH30">
        <v>84.32</v>
      </c>
      <c r="CI30">
        <v>32.47</v>
      </c>
      <c r="CM30" t="s">
        <v>132</v>
      </c>
      <c r="CN30" t="s">
        <v>133</v>
      </c>
      <c r="CO30">
        <v>43299.666134259256</v>
      </c>
      <c r="CS30">
        <v>43444.667962962965</v>
      </c>
      <c r="CT30" t="s">
        <v>93</v>
      </c>
      <c r="CU30" t="s">
        <v>134</v>
      </c>
      <c r="CV30" t="s">
        <v>135</v>
      </c>
      <c r="CW30" t="s">
        <v>136</v>
      </c>
      <c r="CX30" t="s">
        <v>155</v>
      </c>
      <c r="CY30" t="s">
        <v>138</v>
      </c>
      <c r="CZ30">
        <v>296</v>
      </c>
      <c r="DA30" t="s">
        <v>800</v>
      </c>
      <c r="DB30">
        <v>3</v>
      </c>
      <c r="DC30" t="s">
        <v>761</v>
      </c>
      <c r="DD30" t="s">
        <v>798</v>
      </c>
      <c r="DG30" t="s">
        <v>762</v>
      </c>
      <c r="DH30">
        <v>68.61</v>
      </c>
      <c r="DI30">
        <v>5.62</v>
      </c>
      <c r="DM30">
        <v>181</v>
      </c>
      <c r="DN30" t="s">
        <v>763</v>
      </c>
      <c r="DO30">
        <v>43410.567048611112</v>
      </c>
      <c r="DS30">
        <v>43447.589479166665</v>
      </c>
      <c r="DT30" t="s">
        <v>764</v>
      </c>
      <c r="DU30" t="s">
        <v>765</v>
      </c>
      <c r="DV30" t="s">
        <v>766</v>
      </c>
      <c r="DW30" t="s">
        <v>799</v>
      </c>
      <c r="DX30" t="s">
        <v>768</v>
      </c>
      <c r="DY30" t="s">
        <v>769</v>
      </c>
      <c r="DZ30">
        <v>4801</v>
      </c>
      <c r="EA30" t="s">
        <v>1074</v>
      </c>
      <c r="EB30">
        <v>3</v>
      </c>
      <c r="EC30" t="s">
        <v>92</v>
      </c>
      <c r="ED30" t="s">
        <v>998</v>
      </c>
      <c r="EG30" t="s">
        <v>872</v>
      </c>
      <c r="EH30">
        <v>31.58</v>
      </c>
      <c r="EI30">
        <v>38.15</v>
      </c>
      <c r="EM30" t="s">
        <v>873</v>
      </c>
      <c r="EN30" t="s">
        <v>874</v>
      </c>
      <c r="EO30">
        <v>43291.501388888886</v>
      </c>
      <c r="ES30">
        <v>43410.701388888891</v>
      </c>
      <c r="ET30" t="s">
        <v>93</v>
      </c>
      <c r="EU30" t="s">
        <v>875</v>
      </c>
      <c r="EV30" t="s">
        <v>876</v>
      </c>
      <c r="EW30" t="s">
        <v>877</v>
      </c>
      <c r="EX30" t="s">
        <v>878</v>
      </c>
      <c r="EY30" t="s">
        <v>879</v>
      </c>
      <c r="EZ30">
        <v>984</v>
      </c>
      <c r="FA30">
        <v>0</v>
      </c>
      <c r="FB30">
        <v>1</v>
      </c>
      <c r="FC30" t="s">
        <v>92</v>
      </c>
      <c r="FD30" t="s">
        <v>130</v>
      </c>
      <c r="FG30" t="s">
        <v>131</v>
      </c>
      <c r="FH30">
        <v>84.32</v>
      </c>
      <c r="FI30">
        <v>32.47</v>
      </c>
      <c r="FM30" t="s">
        <v>132</v>
      </c>
      <c r="FN30" t="s">
        <v>133</v>
      </c>
      <c r="FO30">
        <v>43299.666134259256</v>
      </c>
      <c r="FS30">
        <v>43444.667962962965</v>
      </c>
      <c r="FT30" t="s">
        <v>93</v>
      </c>
      <c r="FU30" t="s">
        <v>134</v>
      </c>
      <c r="FV30" t="s">
        <v>135</v>
      </c>
      <c r="FW30" t="s">
        <v>136</v>
      </c>
      <c r="FX30" t="s">
        <v>155</v>
      </c>
      <c r="FY30" t="s">
        <v>138</v>
      </c>
      <c r="FZ30" t="s">
        <v>156</v>
      </c>
      <c r="GA30" t="s">
        <v>157</v>
      </c>
      <c r="GB30" t="s">
        <v>141</v>
      </c>
      <c r="GC30" t="s">
        <v>142</v>
      </c>
      <c r="GJ30" t="s">
        <v>232</v>
      </c>
      <c r="GK30" t="s">
        <v>162</v>
      </c>
      <c r="GL30" t="s">
        <v>163</v>
      </c>
      <c r="GM30" t="s">
        <v>148</v>
      </c>
      <c r="GN30" t="s">
        <v>164</v>
      </c>
      <c r="GO30" t="s">
        <v>150</v>
      </c>
      <c r="GP30" t="s">
        <v>151</v>
      </c>
      <c r="GQ30" t="s">
        <v>152</v>
      </c>
    </row>
    <row r="31" spans="2:205" x14ac:dyDescent="0.25">
      <c r="AZ31">
        <v>183</v>
      </c>
      <c r="BA31" t="s">
        <v>24</v>
      </c>
      <c r="BB31">
        <v>3</v>
      </c>
      <c r="BC31" t="s">
        <v>92</v>
      </c>
      <c r="BD31" t="s">
        <v>99</v>
      </c>
      <c r="BG31" t="s">
        <v>77</v>
      </c>
      <c r="BH31">
        <v>61.76</v>
      </c>
      <c r="BI31">
        <v>5.74</v>
      </c>
      <c r="BM31" t="s">
        <v>78</v>
      </c>
      <c r="BN31" t="s">
        <v>38</v>
      </c>
      <c r="BO31">
        <v>43311.638888888891</v>
      </c>
      <c r="BP31">
        <v>43370.465277777781</v>
      </c>
      <c r="BQ31">
        <v>43262.730555555558</v>
      </c>
      <c r="BS31">
        <v>43262.730555555558</v>
      </c>
      <c r="BT31" t="s">
        <v>93</v>
      </c>
      <c r="BU31" t="s">
        <v>94</v>
      </c>
      <c r="BV31" t="s">
        <v>95</v>
      </c>
      <c r="BW31" t="s">
        <v>96</v>
      </c>
      <c r="BX31" t="s">
        <v>97</v>
      </c>
      <c r="BY31" t="s">
        <v>98</v>
      </c>
      <c r="BZ31">
        <v>957</v>
      </c>
      <c r="CA31">
        <v>0</v>
      </c>
      <c r="CB31">
        <v>1</v>
      </c>
      <c r="CC31" t="s">
        <v>92</v>
      </c>
      <c r="CD31" t="s">
        <v>130</v>
      </c>
      <c r="CG31" t="s">
        <v>131</v>
      </c>
      <c r="CH31">
        <v>86.44</v>
      </c>
      <c r="CI31">
        <v>20.079999999999998</v>
      </c>
      <c r="CM31" t="s">
        <v>132</v>
      </c>
      <c r="CN31" t="s">
        <v>133</v>
      </c>
      <c r="CO31">
        <v>43299.665972222225</v>
      </c>
      <c r="CS31">
        <v>43444.667951388888</v>
      </c>
      <c r="CT31" t="s">
        <v>93</v>
      </c>
      <c r="CU31" t="s">
        <v>134</v>
      </c>
      <c r="CV31" t="s">
        <v>135</v>
      </c>
      <c r="CW31" t="s">
        <v>136</v>
      </c>
      <c r="CX31" t="s">
        <v>155</v>
      </c>
      <c r="CY31" t="s">
        <v>138</v>
      </c>
      <c r="CZ31">
        <v>313</v>
      </c>
      <c r="DA31" t="s">
        <v>801</v>
      </c>
      <c r="DB31">
        <v>3</v>
      </c>
      <c r="DC31" t="s">
        <v>761</v>
      </c>
      <c r="DD31" t="s">
        <v>798</v>
      </c>
      <c r="DG31" t="s">
        <v>762</v>
      </c>
      <c r="DH31">
        <v>84.73</v>
      </c>
      <c r="DI31">
        <v>13.98</v>
      </c>
      <c r="DM31">
        <v>181</v>
      </c>
      <c r="DN31" t="s">
        <v>763</v>
      </c>
      <c r="DO31">
        <v>43410.567129629628</v>
      </c>
      <c r="DS31">
        <v>43447.603472222225</v>
      </c>
      <c r="DT31" t="s">
        <v>764</v>
      </c>
      <c r="DU31" t="s">
        <v>765</v>
      </c>
      <c r="DV31" t="s">
        <v>766</v>
      </c>
      <c r="DW31" t="s">
        <v>799</v>
      </c>
      <c r="DX31" t="s">
        <v>768</v>
      </c>
      <c r="DY31" t="s">
        <v>769</v>
      </c>
      <c r="DZ31">
        <v>4781</v>
      </c>
      <c r="EA31" t="s">
        <v>1080</v>
      </c>
      <c r="EB31">
        <v>3</v>
      </c>
      <c r="EC31" t="s">
        <v>92</v>
      </c>
      <c r="ED31" t="s">
        <v>998</v>
      </c>
      <c r="EG31" t="s">
        <v>872</v>
      </c>
      <c r="EH31">
        <v>80.290000000000006</v>
      </c>
      <c r="EI31">
        <v>61.01</v>
      </c>
      <c r="EM31" t="s">
        <v>873</v>
      </c>
      <c r="EN31" t="s">
        <v>874</v>
      </c>
      <c r="EO31">
        <v>43291.501388888886</v>
      </c>
      <c r="ES31">
        <v>43426.605555555558</v>
      </c>
      <c r="ET31" t="s">
        <v>93</v>
      </c>
      <c r="EU31" t="s">
        <v>875</v>
      </c>
      <c r="EV31" t="s">
        <v>876</v>
      </c>
      <c r="EW31" t="s">
        <v>877</v>
      </c>
      <c r="EX31" t="s">
        <v>878</v>
      </c>
      <c r="EY31" t="s">
        <v>922</v>
      </c>
      <c r="EZ31">
        <v>957</v>
      </c>
      <c r="FA31">
        <v>0</v>
      </c>
      <c r="FB31">
        <v>1</v>
      </c>
      <c r="FC31" t="s">
        <v>92</v>
      </c>
      <c r="FD31" t="s">
        <v>130</v>
      </c>
      <c r="FG31" t="s">
        <v>131</v>
      </c>
      <c r="FH31">
        <v>86.44</v>
      </c>
      <c r="FI31">
        <v>20.079999999999998</v>
      </c>
      <c r="FM31" t="s">
        <v>132</v>
      </c>
      <c r="FN31" t="s">
        <v>133</v>
      </c>
      <c r="FO31">
        <v>43299.665972222225</v>
      </c>
      <c r="FS31">
        <v>43444.667951388888</v>
      </c>
      <c r="FT31" t="s">
        <v>93</v>
      </c>
      <c r="FU31" t="s">
        <v>134</v>
      </c>
      <c r="FV31" t="s">
        <v>135</v>
      </c>
      <c r="FW31" t="s">
        <v>136</v>
      </c>
      <c r="FX31" t="s">
        <v>155</v>
      </c>
      <c r="FY31" t="s">
        <v>138</v>
      </c>
      <c r="FZ31" t="s">
        <v>156</v>
      </c>
      <c r="GA31" t="s">
        <v>157</v>
      </c>
      <c r="GB31" t="s">
        <v>141</v>
      </c>
      <c r="GC31" t="s">
        <v>142</v>
      </c>
      <c r="GJ31" t="s">
        <v>233</v>
      </c>
      <c r="GK31" t="s">
        <v>162</v>
      </c>
      <c r="GL31" t="s">
        <v>163</v>
      </c>
      <c r="GM31" t="s">
        <v>148</v>
      </c>
      <c r="GN31" t="s">
        <v>164</v>
      </c>
      <c r="GO31" t="s">
        <v>150</v>
      </c>
      <c r="GP31" t="s">
        <v>151</v>
      </c>
      <c r="GQ31" t="s">
        <v>152</v>
      </c>
    </row>
    <row r="32" spans="2:205" x14ac:dyDescent="0.25">
      <c r="B32" s="16"/>
      <c r="C32" s="1"/>
      <c r="D32" s="1"/>
      <c r="AZ32">
        <v>212</v>
      </c>
      <c r="BA32">
        <v>46911</v>
      </c>
      <c r="BB32">
        <v>1</v>
      </c>
      <c r="BC32" t="s">
        <v>92</v>
      </c>
      <c r="BD32" t="s">
        <v>99</v>
      </c>
      <c r="BG32" t="s">
        <v>77</v>
      </c>
      <c r="BH32">
        <v>70.05</v>
      </c>
      <c r="BI32">
        <v>51.71</v>
      </c>
      <c r="BM32" t="s">
        <v>78</v>
      </c>
      <c r="BN32" t="s">
        <v>38</v>
      </c>
      <c r="BO32">
        <v>43311.638888888891</v>
      </c>
      <c r="BP32">
        <v>43370.381249999999</v>
      </c>
      <c r="BQ32">
        <v>43370.381249999999</v>
      </c>
      <c r="BS32">
        <v>43370.381249999999</v>
      </c>
      <c r="BT32" t="s">
        <v>93</v>
      </c>
      <c r="BU32" t="s">
        <v>94</v>
      </c>
      <c r="BV32" t="s">
        <v>95</v>
      </c>
      <c r="BW32" t="s">
        <v>96</v>
      </c>
      <c r="BX32" t="s">
        <v>97</v>
      </c>
      <c r="BY32" t="s">
        <v>98</v>
      </c>
      <c r="BZ32">
        <v>1092</v>
      </c>
      <c r="CA32">
        <v>0</v>
      </c>
      <c r="CB32">
        <v>1</v>
      </c>
      <c r="CC32" t="s">
        <v>92</v>
      </c>
      <c r="CD32" t="s">
        <v>130</v>
      </c>
      <c r="CG32" t="s">
        <v>206</v>
      </c>
      <c r="CH32">
        <v>51.62</v>
      </c>
      <c r="CI32">
        <v>44.44</v>
      </c>
      <c r="CM32" t="s">
        <v>132</v>
      </c>
      <c r="CN32" t="s">
        <v>207</v>
      </c>
      <c r="CO32">
        <v>43299.686111111114</v>
      </c>
      <c r="CS32">
        <v>43444.667974537035</v>
      </c>
      <c r="CT32" t="s">
        <v>93</v>
      </c>
      <c r="CU32" t="s">
        <v>134</v>
      </c>
      <c r="CV32" t="s">
        <v>135</v>
      </c>
      <c r="CW32" t="s">
        <v>136</v>
      </c>
      <c r="CX32" t="s">
        <v>191</v>
      </c>
      <c r="CY32" t="s">
        <v>168</v>
      </c>
      <c r="CZ32">
        <v>295</v>
      </c>
      <c r="DA32" t="s">
        <v>802</v>
      </c>
      <c r="DB32">
        <v>3</v>
      </c>
      <c r="DC32" t="s">
        <v>761</v>
      </c>
      <c r="DD32" t="s">
        <v>798</v>
      </c>
      <c r="DG32" t="s">
        <v>762</v>
      </c>
      <c r="DH32">
        <v>72.64</v>
      </c>
      <c r="DI32">
        <v>3.79</v>
      </c>
      <c r="DM32">
        <v>181</v>
      </c>
      <c r="DN32" t="s">
        <v>763</v>
      </c>
      <c r="DO32">
        <v>43410.567048611112</v>
      </c>
      <c r="DS32">
        <v>43447.589236111111</v>
      </c>
      <c r="DT32" t="s">
        <v>764</v>
      </c>
      <c r="DU32" t="s">
        <v>765</v>
      </c>
      <c r="DV32" t="s">
        <v>766</v>
      </c>
      <c r="DW32" t="s">
        <v>799</v>
      </c>
      <c r="DX32" t="s">
        <v>768</v>
      </c>
      <c r="DY32" t="s">
        <v>769</v>
      </c>
      <c r="DZ32">
        <v>4816</v>
      </c>
      <c r="EA32" t="s">
        <v>1087</v>
      </c>
      <c r="EB32">
        <v>3</v>
      </c>
      <c r="EC32" t="s">
        <v>92</v>
      </c>
      <c r="ED32" t="s">
        <v>998</v>
      </c>
      <c r="EG32" t="s">
        <v>872</v>
      </c>
      <c r="EH32">
        <v>46.11</v>
      </c>
      <c r="EI32">
        <v>61.49</v>
      </c>
      <c r="EM32" t="s">
        <v>873</v>
      </c>
      <c r="EN32" t="s">
        <v>874</v>
      </c>
      <c r="EO32">
        <v>43291.501388888886</v>
      </c>
      <c r="ES32">
        <v>43410.70416666667</v>
      </c>
      <c r="ET32" t="s">
        <v>93</v>
      </c>
      <c r="EU32" t="s">
        <v>875</v>
      </c>
      <c r="EV32" t="s">
        <v>876</v>
      </c>
      <c r="EW32" t="s">
        <v>877</v>
      </c>
      <c r="EX32" t="s">
        <v>878</v>
      </c>
      <c r="EY32" t="s">
        <v>879</v>
      </c>
      <c r="EZ32">
        <v>1092</v>
      </c>
      <c r="FA32">
        <v>0</v>
      </c>
      <c r="FB32">
        <v>1</v>
      </c>
      <c r="FC32" t="s">
        <v>92</v>
      </c>
      <c r="FD32" t="s">
        <v>130</v>
      </c>
      <c r="FG32" t="s">
        <v>206</v>
      </c>
      <c r="FH32">
        <v>51.62</v>
      </c>
      <c r="FI32">
        <v>44.44</v>
      </c>
      <c r="FM32" t="s">
        <v>132</v>
      </c>
      <c r="FN32" t="s">
        <v>207</v>
      </c>
      <c r="FO32">
        <v>43299.686111111114</v>
      </c>
      <c r="FS32">
        <v>43444.667974537035</v>
      </c>
      <c r="FT32" t="s">
        <v>93</v>
      </c>
      <c r="FU32" t="s">
        <v>134</v>
      </c>
      <c r="FV32" t="s">
        <v>135</v>
      </c>
      <c r="FW32" t="s">
        <v>136</v>
      </c>
      <c r="FX32" t="s">
        <v>191</v>
      </c>
      <c r="FY32" t="s">
        <v>168</v>
      </c>
      <c r="FZ32" t="s">
        <v>169</v>
      </c>
      <c r="GA32" t="s">
        <v>170</v>
      </c>
      <c r="GB32" t="s">
        <v>141</v>
      </c>
      <c r="GC32" t="s">
        <v>142</v>
      </c>
      <c r="GJ32" t="s">
        <v>234</v>
      </c>
      <c r="GK32" t="s">
        <v>235</v>
      </c>
      <c r="GL32" t="s">
        <v>236</v>
      </c>
      <c r="GM32" t="s">
        <v>173</v>
      </c>
      <c r="GN32" t="s">
        <v>160</v>
      </c>
      <c r="GO32" t="s">
        <v>148</v>
      </c>
      <c r="GP32" t="s">
        <v>164</v>
      </c>
      <c r="GQ32" t="s">
        <v>196</v>
      </c>
      <c r="GR32" t="s">
        <v>237</v>
      </c>
      <c r="GS32" t="s">
        <v>150</v>
      </c>
      <c r="GT32" t="s">
        <v>151</v>
      </c>
      <c r="GU32" t="s">
        <v>152</v>
      </c>
      <c r="GV32" t="s">
        <v>238</v>
      </c>
    </row>
    <row r="33" spans="2:207" x14ac:dyDescent="0.25">
      <c r="B33" s="16"/>
      <c r="C33" s="1"/>
      <c r="D33" s="1"/>
      <c r="AZ33">
        <v>221</v>
      </c>
      <c r="BA33">
        <v>46902</v>
      </c>
      <c r="BB33">
        <v>1</v>
      </c>
      <c r="BC33" t="s">
        <v>92</v>
      </c>
      <c r="BD33" t="s">
        <v>99</v>
      </c>
      <c r="BG33" t="s">
        <v>77</v>
      </c>
      <c r="BH33">
        <v>90.8</v>
      </c>
      <c r="BI33">
        <v>51</v>
      </c>
      <c r="BM33" t="s">
        <v>78</v>
      </c>
      <c r="BN33" t="s">
        <v>38</v>
      </c>
      <c r="BO33">
        <v>43311.638888888891</v>
      </c>
      <c r="BP33">
        <v>43370.386805555558</v>
      </c>
      <c r="BQ33">
        <v>43370.386805555558</v>
      </c>
      <c r="BS33">
        <v>43370.386805555558</v>
      </c>
      <c r="BT33" t="s">
        <v>93</v>
      </c>
      <c r="BU33" t="s">
        <v>94</v>
      </c>
      <c r="BV33" t="s">
        <v>95</v>
      </c>
      <c r="BW33" t="s">
        <v>96</v>
      </c>
      <c r="BX33" t="s">
        <v>97</v>
      </c>
      <c r="BY33" t="s">
        <v>98</v>
      </c>
      <c r="BZ33">
        <v>1035</v>
      </c>
      <c r="CA33" t="s">
        <v>239</v>
      </c>
      <c r="CB33">
        <v>1</v>
      </c>
      <c r="CC33" t="s">
        <v>92</v>
      </c>
      <c r="CD33" t="s">
        <v>130</v>
      </c>
      <c r="CG33" t="s">
        <v>206</v>
      </c>
      <c r="CH33">
        <v>74.25</v>
      </c>
      <c r="CI33">
        <v>82.14</v>
      </c>
      <c r="CM33" t="s">
        <v>132</v>
      </c>
      <c r="CN33" t="s">
        <v>207</v>
      </c>
      <c r="CO33">
        <v>43299.685752314814</v>
      </c>
      <c r="CS33">
        <v>43444.667974537035</v>
      </c>
      <c r="CT33" t="s">
        <v>93</v>
      </c>
      <c r="CU33" t="s">
        <v>134</v>
      </c>
      <c r="CV33" t="s">
        <v>135</v>
      </c>
      <c r="CW33" t="s">
        <v>136</v>
      </c>
      <c r="CX33" t="s">
        <v>191</v>
      </c>
      <c r="CY33" t="s">
        <v>138</v>
      </c>
      <c r="CZ33">
        <v>312</v>
      </c>
      <c r="DA33" t="s">
        <v>803</v>
      </c>
      <c r="DB33">
        <v>3</v>
      </c>
      <c r="DC33" t="s">
        <v>761</v>
      </c>
      <c r="DD33" t="s">
        <v>798</v>
      </c>
      <c r="DG33" t="s">
        <v>762</v>
      </c>
      <c r="DH33">
        <v>89.3</v>
      </c>
      <c r="DI33">
        <v>12.27</v>
      </c>
      <c r="DM33">
        <v>181</v>
      </c>
      <c r="DN33" t="s">
        <v>763</v>
      </c>
      <c r="DO33">
        <v>43410.567129629628</v>
      </c>
      <c r="DS33">
        <v>43453.435567129629</v>
      </c>
      <c r="DT33" t="s">
        <v>764</v>
      </c>
      <c r="DU33" t="s">
        <v>765</v>
      </c>
      <c r="DV33" t="s">
        <v>804</v>
      </c>
      <c r="DW33" t="s">
        <v>799</v>
      </c>
      <c r="DX33" t="s">
        <v>768</v>
      </c>
      <c r="DY33" t="s">
        <v>769</v>
      </c>
      <c r="DZ33">
        <v>4780</v>
      </c>
      <c r="EA33" t="s">
        <v>1093</v>
      </c>
      <c r="EB33">
        <v>3</v>
      </c>
      <c r="EC33" t="s">
        <v>92</v>
      </c>
      <c r="ED33" t="s">
        <v>998</v>
      </c>
      <c r="EG33" t="s">
        <v>872</v>
      </c>
      <c r="EH33">
        <v>78.91</v>
      </c>
      <c r="EI33">
        <v>61.49</v>
      </c>
      <c r="EM33" t="s">
        <v>873</v>
      </c>
      <c r="EN33" t="s">
        <v>874</v>
      </c>
      <c r="EO33">
        <v>43291.501388888886</v>
      </c>
      <c r="ES33">
        <v>43426.605555555558</v>
      </c>
      <c r="ET33" t="s">
        <v>93</v>
      </c>
      <c r="EU33" t="s">
        <v>875</v>
      </c>
      <c r="EV33" t="s">
        <v>876</v>
      </c>
      <c r="EW33" t="s">
        <v>877</v>
      </c>
      <c r="EX33" t="s">
        <v>878</v>
      </c>
      <c r="EY33" t="s">
        <v>922</v>
      </c>
      <c r="EZ33">
        <v>1035</v>
      </c>
      <c r="FA33" t="s">
        <v>239</v>
      </c>
      <c r="FB33">
        <v>1</v>
      </c>
      <c r="FC33" t="s">
        <v>92</v>
      </c>
      <c r="FD33" t="s">
        <v>130</v>
      </c>
      <c r="FG33" t="s">
        <v>206</v>
      </c>
      <c r="FH33">
        <v>74.25</v>
      </c>
      <c r="FI33">
        <v>82.14</v>
      </c>
      <c r="FM33" t="s">
        <v>132</v>
      </c>
      <c r="FN33" t="s">
        <v>207</v>
      </c>
      <c r="FO33">
        <v>43299.685752314814</v>
      </c>
      <c r="FS33">
        <v>43444.667974537035</v>
      </c>
      <c r="FT33" t="s">
        <v>93</v>
      </c>
      <c r="FU33" t="s">
        <v>134</v>
      </c>
      <c r="FV33" t="s">
        <v>135</v>
      </c>
      <c r="FW33" t="s">
        <v>136</v>
      </c>
      <c r="FX33" t="s">
        <v>191</v>
      </c>
      <c r="FY33" t="s">
        <v>138</v>
      </c>
      <c r="FZ33" t="s">
        <v>169</v>
      </c>
      <c r="GA33" t="s">
        <v>170</v>
      </c>
      <c r="GB33" t="s">
        <v>141</v>
      </c>
      <c r="GC33" t="s">
        <v>142</v>
      </c>
      <c r="GJ33" t="s">
        <v>240</v>
      </c>
      <c r="GK33" t="s">
        <v>173</v>
      </c>
      <c r="GL33" t="s">
        <v>241</v>
      </c>
      <c r="GM33" t="s">
        <v>242</v>
      </c>
      <c r="GN33" t="s">
        <v>160</v>
      </c>
      <c r="GO33" t="s">
        <v>148</v>
      </c>
      <c r="GP33" t="s">
        <v>201</v>
      </c>
      <c r="GQ33" t="s">
        <v>211</v>
      </c>
      <c r="GR33" t="s">
        <v>237</v>
      </c>
      <c r="GS33" t="s">
        <v>150</v>
      </c>
      <c r="GT33" t="s">
        <v>151</v>
      </c>
      <c r="GU33" t="s">
        <v>152</v>
      </c>
    </row>
    <row r="34" spans="2:207" x14ac:dyDescent="0.25">
      <c r="B34" s="16"/>
      <c r="C34" s="1"/>
      <c r="D34" s="1"/>
      <c r="AZ34">
        <v>378</v>
      </c>
      <c r="BA34">
        <v>5</v>
      </c>
      <c r="BB34">
        <v>1</v>
      </c>
      <c r="BC34" t="s">
        <v>101</v>
      </c>
      <c r="BD34" t="s">
        <v>99</v>
      </c>
      <c r="BE34">
        <v>43343</v>
      </c>
      <c r="BF34">
        <v>43371</v>
      </c>
      <c r="BG34" t="s">
        <v>77</v>
      </c>
      <c r="BH34">
        <v>47.56</v>
      </c>
      <c r="BI34">
        <v>71.05</v>
      </c>
      <c r="BM34" t="s">
        <v>78</v>
      </c>
      <c r="BN34" t="s">
        <v>38</v>
      </c>
      <c r="BO34">
        <v>43311.640277777777</v>
      </c>
      <c r="BP34">
        <v>43368.453472222223</v>
      </c>
      <c r="BQ34">
        <v>43368.453472222223</v>
      </c>
      <c r="BS34">
        <v>43368.453472222223</v>
      </c>
      <c r="BT34" t="s">
        <v>86</v>
      </c>
      <c r="BU34" t="s">
        <v>102</v>
      </c>
      <c r="BV34" t="s">
        <v>103</v>
      </c>
      <c r="BW34" t="s">
        <v>104</v>
      </c>
      <c r="BX34" t="s">
        <v>105</v>
      </c>
      <c r="BY34" t="s">
        <v>106</v>
      </c>
      <c r="BZ34">
        <v>919</v>
      </c>
      <c r="CA34" t="s">
        <v>243</v>
      </c>
      <c r="CB34">
        <v>1</v>
      </c>
      <c r="CC34" t="s">
        <v>92</v>
      </c>
      <c r="CD34" t="s">
        <v>130</v>
      </c>
      <c r="CG34" t="s">
        <v>131</v>
      </c>
      <c r="CH34">
        <v>84.9</v>
      </c>
      <c r="CI34">
        <v>19.12</v>
      </c>
      <c r="CM34" t="s">
        <v>132</v>
      </c>
      <c r="CN34" t="s">
        <v>133</v>
      </c>
      <c r="CO34">
        <v>43299.665752314817</v>
      </c>
      <c r="CS34">
        <v>43444.667939814812</v>
      </c>
      <c r="CT34" t="s">
        <v>93</v>
      </c>
      <c r="CU34" t="s">
        <v>134</v>
      </c>
      <c r="CV34" t="s">
        <v>135</v>
      </c>
      <c r="CW34" t="s">
        <v>136</v>
      </c>
      <c r="CX34" t="s">
        <v>155</v>
      </c>
      <c r="CY34" t="s">
        <v>138</v>
      </c>
      <c r="CZ34">
        <v>348</v>
      </c>
      <c r="DA34" t="s">
        <v>805</v>
      </c>
      <c r="DB34">
        <v>2</v>
      </c>
      <c r="DC34" t="s">
        <v>806</v>
      </c>
      <c r="DD34" t="s">
        <v>130</v>
      </c>
      <c r="DG34" t="s">
        <v>762</v>
      </c>
      <c r="DH34">
        <v>2.65</v>
      </c>
      <c r="DI34">
        <v>92.89</v>
      </c>
      <c r="DM34">
        <v>181</v>
      </c>
      <c r="DN34" t="s">
        <v>763</v>
      </c>
      <c r="DO34">
        <v>43410.567314814813</v>
      </c>
      <c r="DS34">
        <v>43413.484918981485</v>
      </c>
      <c r="DT34" t="s">
        <v>764</v>
      </c>
      <c r="DU34" t="s">
        <v>765</v>
      </c>
      <c r="DV34" t="s">
        <v>766</v>
      </c>
      <c r="DW34" t="s">
        <v>767</v>
      </c>
      <c r="DX34" t="s">
        <v>768</v>
      </c>
      <c r="DY34" t="s">
        <v>769</v>
      </c>
      <c r="DZ34">
        <v>4743</v>
      </c>
      <c r="EA34" t="s">
        <v>1099</v>
      </c>
      <c r="EB34">
        <v>3</v>
      </c>
      <c r="EC34" t="s">
        <v>92</v>
      </c>
      <c r="ED34" t="s">
        <v>998</v>
      </c>
      <c r="EG34" t="s">
        <v>872</v>
      </c>
      <c r="EH34">
        <v>46.99</v>
      </c>
      <c r="EI34">
        <v>78.75</v>
      </c>
      <c r="EM34" t="s">
        <v>873</v>
      </c>
      <c r="EN34" t="s">
        <v>874</v>
      </c>
      <c r="EO34">
        <v>43291.501388888886</v>
      </c>
      <c r="ES34">
        <v>43410.699305555558</v>
      </c>
      <c r="ET34" t="s">
        <v>93</v>
      </c>
      <c r="EU34" t="s">
        <v>875</v>
      </c>
      <c r="EV34" t="s">
        <v>876</v>
      </c>
      <c r="EW34" t="s">
        <v>877</v>
      </c>
      <c r="EX34" t="s">
        <v>878</v>
      </c>
      <c r="EY34" t="s">
        <v>879</v>
      </c>
      <c r="EZ34">
        <v>919</v>
      </c>
      <c r="FA34" t="s">
        <v>243</v>
      </c>
      <c r="FB34">
        <v>1</v>
      </c>
      <c r="FC34" t="s">
        <v>92</v>
      </c>
      <c r="FD34" t="s">
        <v>130</v>
      </c>
      <c r="FG34" t="s">
        <v>131</v>
      </c>
      <c r="FH34">
        <v>84.9</v>
      </c>
      <c r="FI34">
        <v>19.12</v>
      </c>
      <c r="FM34" t="s">
        <v>132</v>
      </c>
      <c r="FN34" t="s">
        <v>133</v>
      </c>
      <c r="FO34">
        <v>43299.665752314817</v>
      </c>
      <c r="FS34">
        <v>43444.667939814812</v>
      </c>
      <c r="FT34" t="s">
        <v>93</v>
      </c>
      <c r="FU34" t="s">
        <v>134</v>
      </c>
      <c r="FV34" t="s">
        <v>135</v>
      </c>
      <c r="FW34" t="s">
        <v>136</v>
      </c>
      <c r="FX34" t="s">
        <v>155</v>
      </c>
      <c r="FY34" t="s">
        <v>138</v>
      </c>
      <c r="FZ34" t="s">
        <v>156</v>
      </c>
      <c r="GA34" t="s">
        <v>157</v>
      </c>
      <c r="GB34" t="s">
        <v>141</v>
      </c>
      <c r="GC34" t="s">
        <v>142</v>
      </c>
      <c r="GJ34" t="s">
        <v>244</v>
      </c>
      <c r="GK34" t="s">
        <v>162</v>
      </c>
      <c r="GL34" t="s">
        <v>163</v>
      </c>
      <c r="GM34" t="s">
        <v>148</v>
      </c>
      <c r="GN34" t="s">
        <v>149</v>
      </c>
      <c r="GO34" t="s">
        <v>150</v>
      </c>
      <c r="GP34" t="s">
        <v>151</v>
      </c>
      <c r="GQ34" t="s">
        <v>152</v>
      </c>
    </row>
    <row r="35" spans="2:207" x14ac:dyDescent="0.25">
      <c r="B35" s="16"/>
      <c r="C35" s="1"/>
      <c r="D35" s="1"/>
      <c r="AZ35">
        <v>371</v>
      </c>
      <c r="BA35">
        <v>46</v>
      </c>
      <c r="BB35">
        <v>3</v>
      </c>
      <c r="BC35" t="s">
        <v>107</v>
      </c>
      <c r="BD35" t="s">
        <v>76</v>
      </c>
      <c r="BG35" t="s">
        <v>77</v>
      </c>
      <c r="BH35">
        <v>70.349999999999994</v>
      </c>
      <c r="BI35">
        <v>64.099999999999994</v>
      </c>
      <c r="BM35" t="s">
        <v>78</v>
      </c>
      <c r="BN35" t="s">
        <v>38</v>
      </c>
      <c r="BO35">
        <v>43311.640277777777</v>
      </c>
      <c r="BS35">
        <v>43354.370138888888</v>
      </c>
      <c r="BT35" t="s">
        <v>86</v>
      </c>
      <c r="BU35" t="s">
        <v>102</v>
      </c>
      <c r="BV35" t="s">
        <v>103</v>
      </c>
      <c r="BW35" t="s">
        <v>104</v>
      </c>
      <c r="BX35" t="s">
        <v>105</v>
      </c>
      <c r="BY35" t="s">
        <v>106</v>
      </c>
      <c r="BZ35">
        <v>976</v>
      </c>
      <c r="CA35">
        <v>0</v>
      </c>
      <c r="CB35">
        <v>1</v>
      </c>
      <c r="CC35" t="s">
        <v>92</v>
      </c>
      <c r="CD35" t="s">
        <v>130</v>
      </c>
      <c r="CG35" t="s">
        <v>131</v>
      </c>
      <c r="CH35">
        <v>83.9</v>
      </c>
      <c r="CI35">
        <v>32.83</v>
      </c>
      <c r="CM35" t="s">
        <v>132</v>
      </c>
      <c r="CN35" t="s">
        <v>133</v>
      </c>
      <c r="CO35">
        <v>43299.666076388887</v>
      </c>
      <c r="CS35">
        <v>43444.667951388888</v>
      </c>
      <c r="CT35" t="s">
        <v>93</v>
      </c>
      <c r="CU35" t="s">
        <v>134</v>
      </c>
      <c r="CV35" t="s">
        <v>135</v>
      </c>
      <c r="CW35" t="s">
        <v>136</v>
      </c>
      <c r="CX35" t="s">
        <v>155</v>
      </c>
      <c r="CY35" t="s">
        <v>138</v>
      </c>
      <c r="CZ35">
        <v>319</v>
      </c>
      <c r="DA35" t="s">
        <v>807</v>
      </c>
      <c r="DB35">
        <v>3</v>
      </c>
      <c r="DC35" t="s">
        <v>806</v>
      </c>
      <c r="DD35" t="s">
        <v>130</v>
      </c>
      <c r="DG35" t="s">
        <v>762</v>
      </c>
      <c r="DH35">
        <v>17.02</v>
      </c>
      <c r="DI35">
        <v>81.66</v>
      </c>
      <c r="DM35">
        <v>181</v>
      </c>
      <c r="DN35" t="s">
        <v>763</v>
      </c>
      <c r="DO35">
        <v>43410.567164351851</v>
      </c>
      <c r="DS35">
        <v>43417.625636574077</v>
      </c>
      <c r="DT35" t="s">
        <v>764</v>
      </c>
      <c r="DU35" t="s">
        <v>765</v>
      </c>
      <c r="DV35" t="s">
        <v>766</v>
      </c>
      <c r="DW35" t="s">
        <v>767</v>
      </c>
      <c r="DX35" t="s">
        <v>768</v>
      </c>
      <c r="DY35" t="s">
        <v>769</v>
      </c>
      <c r="DZ35">
        <v>4730</v>
      </c>
      <c r="EA35" t="s">
        <v>1105</v>
      </c>
      <c r="EB35">
        <v>3</v>
      </c>
      <c r="EC35" t="s">
        <v>92</v>
      </c>
      <c r="ED35" t="s">
        <v>998</v>
      </c>
      <c r="EG35" t="s">
        <v>872</v>
      </c>
      <c r="EH35">
        <v>23.66</v>
      </c>
      <c r="EI35">
        <v>29.05</v>
      </c>
      <c r="EM35" t="s">
        <v>873</v>
      </c>
      <c r="EN35" t="s">
        <v>874</v>
      </c>
      <c r="EO35">
        <v>43291.500694444447</v>
      </c>
      <c r="ES35">
        <v>43427.388888888891</v>
      </c>
      <c r="ET35" t="s">
        <v>93</v>
      </c>
      <c r="EU35" t="s">
        <v>875</v>
      </c>
      <c r="EV35" t="s">
        <v>876</v>
      </c>
      <c r="EW35" t="s">
        <v>877</v>
      </c>
      <c r="EX35" t="s">
        <v>1060</v>
      </c>
      <c r="EY35" t="s">
        <v>938</v>
      </c>
      <c r="EZ35">
        <v>976</v>
      </c>
      <c r="FA35">
        <v>0</v>
      </c>
      <c r="FB35">
        <v>1</v>
      </c>
      <c r="FC35" t="s">
        <v>92</v>
      </c>
      <c r="FD35" t="s">
        <v>130</v>
      </c>
      <c r="FG35" t="s">
        <v>131</v>
      </c>
      <c r="FH35">
        <v>83.9</v>
      </c>
      <c r="FI35">
        <v>32.83</v>
      </c>
      <c r="FM35" t="s">
        <v>132</v>
      </c>
      <c r="FN35" t="s">
        <v>133</v>
      </c>
      <c r="FO35">
        <v>43299.666076388887</v>
      </c>
      <c r="FS35">
        <v>43444.667951388888</v>
      </c>
      <c r="FT35" t="s">
        <v>93</v>
      </c>
      <c r="FU35" t="s">
        <v>134</v>
      </c>
      <c r="FV35" t="s">
        <v>135</v>
      </c>
      <c r="FW35" t="s">
        <v>136</v>
      </c>
      <c r="FX35" t="s">
        <v>155</v>
      </c>
      <c r="FY35" t="s">
        <v>138</v>
      </c>
      <c r="FZ35" t="s">
        <v>156</v>
      </c>
      <c r="GA35" t="s">
        <v>157</v>
      </c>
      <c r="GB35" t="s">
        <v>141</v>
      </c>
      <c r="GC35" t="s">
        <v>142</v>
      </c>
      <c r="GJ35" t="s">
        <v>245</v>
      </c>
      <c r="GK35" t="s">
        <v>162</v>
      </c>
      <c r="GL35" t="s">
        <v>163</v>
      </c>
      <c r="GM35" t="s">
        <v>148</v>
      </c>
      <c r="GN35" t="s">
        <v>164</v>
      </c>
      <c r="GO35" t="s">
        <v>150</v>
      </c>
      <c r="GP35" t="s">
        <v>151</v>
      </c>
      <c r="GQ35" t="s">
        <v>152</v>
      </c>
    </row>
    <row r="36" spans="2:207" x14ac:dyDescent="0.25">
      <c r="AZ36">
        <v>251</v>
      </c>
      <c r="BA36">
        <v>1295</v>
      </c>
      <c r="BB36">
        <v>3</v>
      </c>
      <c r="BC36" t="s">
        <v>107</v>
      </c>
      <c r="BD36" t="s">
        <v>76</v>
      </c>
      <c r="BG36" t="s">
        <v>77</v>
      </c>
      <c r="BH36">
        <v>65.3</v>
      </c>
      <c r="BI36">
        <v>63.14</v>
      </c>
      <c r="BM36" t="s">
        <v>78</v>
      </c>
      <c r="BN36" t="s">
        <v>38</v>
      </c>
      <c r="BO36">
        <v>43311.63958333333</v>
      </c>
      <c r="BS36">
        <v>43445.693749999999</v>
      </c>
      <c r="BT36" t="s">
        <v>86</v>
      </c>
      <c r="BU36" t="s">
        <v>102</v>
      </c>
      <c r="BV36" t="s">
        <v>103</v>
      </c>
      <c r="BW36" t="s">
        <v>104</v>
      </c>
      <c r="BX36" t="s">
        <v>105</v>
      </c>
      <c r="BY36" t="s">
        <v>106</v>
      </c>
      <c r="BZ36">
        <v>970</v>
      </c>
      <c r="CA36">
        <v>0</v>
      </c>
      <c r="CB36">
        <v>1</v>
      </c>
      <c r="CC36" t="s">
        <v>92</v>
      </c>
      <c r="CD36" t="s">
        <v>130</v>
      </c>
      <c r="CG36" t="s">
        <v>131</v>
      </c>
      <c r="CH36">
        <v>82.57</v>
      </c>
      <c r="CI36">
        <v>16.059999999999999</v>
      </c>
      <c r="CM36" t="s">
        <v>132</v>
      </c>
      <c r="CN36" t="s">
        <v>133</v>
      </c>
      <c r="CO36">
        <v>43299.666041666664</v>
      </c>
      <c r="CS36">
        <v>43444.667951388888</v>
      </c>
      <c r="CT36" t="s">
        <v>93</v>
      </c>
      <c r="CU36" t="s">
        <v>134</v>
      </c>
      <c r="CV36" t="s">
        <v>135</v>
      </c>
      <c r="CW36" t="s">
        <v>136</v>
      </c>
      <c r="CX36" t="s">
        <v>155</v>
      </c>
      <c r="CY36" t="s">
        <v>138</v>
      </c>
      <c r="CZ36">
        <v>344</v>
      </c>
      <c r="DA36" t="s">
        <v>808</v>
      </c>
      <c r="DB36">
        <v>3</v>
      </c>
      <c r="DC36" t="s">
        <v>806</v>
      </c>
      <c r="DD36" t="s">
        <v>130</v>
      </c>
      <c r="DG36" t="s">
        <v>762</v>
      </c>
      <c r="DH36">
        <v>17.02</v>
      </c>
      <c r="DI36">
        <v>87.77</v>
      </c>
      <c r="DM36">
        <v>181</v>
      </c>
      <c r="DN36" t="s">
        <v>763</v>
      </c>
      <c r="DO36">
        <v>43410.567291666666</v>
      </c>
      <c r="DS36">
        <v>43417.601585648146</v>
      </c>
      <c r="DT36" t="s">
        <v>764</v>
      </c>
      <c r="DU36" t="s">
        <v>765</v>
      </c>
      <c r="DV36" t="s">
        <v>766</v>
      </c>
      <c r="DW36" t="s">
        <v>767</v>
      </c>
      <c r="DX36" t="s">
        <v>809</v>
      </c>
      <c r="DY36" t="s">
        <v>769</v>
      </c>
      <c r="DZ36">
        <v>4783</v>
      </c>
      <c r="EA36" t="s">
        <v>1112</v>
      </c>
      <c r="EB36">
        <v>3</v>
      </c>
      <c r="EC36" t="s">
        <v>92</v>
      </c>
      <c r="ED36" t="s">
        <v>998</v>
      </c>
      <c r="EG36" t="s">
        <v>872</v>
      </c>
      <c r="EH36">
        <v>83.12</v>
      </c>
      <c r="EI36">
        <v>59.7</v>
      </c>
      <c r="EM36" t="s">
        <v>873</v>
      </c>
      <c r="EN36" t="s">
        <v>874</v>
      </c>
      <c r="EO36">
        <v>43291.501388888886</v>
      </c>
      <c r="ES36">
        <v>43426.605555555558</v>
      </c>
      <c r="ET36" t="s">
        <v>93</v>
      </c>
      <c r="EU36" t="s">
        <v>875</v>
      </c>
      <c r="EV36" t="s">
        <v>876</v>
      </c>
      <c r="EW36" t="s">
        <v>877</v>
      </c>
      <c r="EX36" t="s">
        <v>878</v>
      </c>
      <c r="EY36" t="s">
        <v>922</v>
      </c>
      <c r="EZ36">
        <v>970</v>
      </c>
      <c r="FA36">
        <v>0</v>
      </c>
      <c r="FB36">
        <v>1</v>
      </c>
      <c r="FC36" t="s">
        <v>92</v>
      </c>
      <c r="FD36" t="s">
        <v>130</v>
      </c>
      <c r="FG36" t="s">
        <v>131</v>
      </c>
      <c r="FH36">
        <v>82.57</v>
      </c>
      <c r="FI36">
        <v>16.059999999999999</v>
      </c>
      <c r="FM36" t="s">
        <v>132</v>
      </c>
      <c r="FN36" t="s">
        <v>133</v>
      </c>
      <c r="FO36">
        <v>43299.666041666664</v>
      </c>
      <c r="FS36">
        <v>43444.667951388888</v>
      </c>
      <c r="FT36" t="s">
        <v>93</v>
      </c>
      <c r="FU36" t="s">
        <v>134</v>
      </c>
      <c r="FV36" t="s">
        <v>135</v>
      </c>
      <c r="FW36" t="s">
        <v>136</v>
      </c>
      <c r="FX36" t="s">
        <v>155</v>
      </c>
      <c r="FY36" t="s">
        <v>138</v>
      </c>
      <c r="FZ36" t="s">
        <v>156</v>
      </c>
      <c r="GA36" t="s">
        <v>157</v>
      </c>
      <c r="GB36" t="s">
        <v>141</v>
      </c>
      <c r="GC36" t="s">
        <v>142</v>
      </c>
      <c r="GJ36" t="s">
        <v>246</v>
      </c>
      <c r="GK36" t="s">
        <v>162</v>
      </c>
      <c r="GL36" t="s">
        <v>163</v>
      </c>
      <c r="GM36" t="s">
        <v>148</v>
      </c>
      <c r="GN36" t="s">
        <v>164</v>
      </c>
      <c r="GO36" t="s">
        <v>150</v>
      </c>
      <c r="GP36" t="s">
        <v>151</v>
      </c>
      <c r="GQ36" t="s">
        <v>152</v>
      </c>
    </row>
    <row r="37" spans="2:207" x14ac:dyDescent="0.25">
      <c r="AZ37">
        <v>250</v>
      </c>
      <c r="BA37">
        <v>1297</v>
      </c>
      <c r="BB37">
        <v>3</v>
      </c>
      <c r="BC37" t="s">
        <v>107</v>
      </c>
      <c r="BD37" t="s">
        <v>76</v>
      </c>
      <c r="BG37" t="s">
        <v>77</v>
      </c>
      <c r="BH37">
        <v>64.099999999999994</v>
      </c>
      <c r="BI37">
        <v>63.19</v>
      </c>
      <c r="BM37" t="s">
        <v>78</v>
      </c>
      <c r="BN37" t="s">
        <v>38</v>
      </c>
      <c r="BO37">
        <v>43311.63958333333</v>
      </c>
      <c r="BS37">
        <v>43445.694444444445</v>
      </c>
      <c r="BT37" t="s">
        <v>86</v>
      </c>
      <c r="BU37" t="s">
        <v>102</v>
      </c>
      <c r="BV37" t="s">
        <v>103</v>
      </c>
      <c r="BW37" t="s">
        <v>104</v>
      </c>
      <c r="BX37" t="s">
        <v>105</v>
      </c>
      <c r="BY37" t="s">
        <v>106</v>
      </c>
      <c r="BZ37">
        <v>1095</v>
      </c>
      <c r="CA37">
        <v>0</v>
      </c>
      <c r="CB37">
        <v>3</v>
      </c>
      <c r="CC37" t="s">
        <v>92</v>
      </c>
      <c r="CD37" t="s">
        <v>130</v>
      </c>
      <c r="CG37" t="s">
        <v>206</v>
      </c>
      <c r="CH37">
        <v>64.599999999999994</v>
      </c>
      <c r="CI37">
        <v>62.6</v>
      </c>
      <c r="CM37" t="s">
        <v>132</v>
      </c>
      <c r="CN37" t="s">
        <v>207</v>
      </c>
      <c r="CO37">
        <v>43299.68613425926</v>
      </c>
      <c r="CS37">
        <v>43444.669085648151</v>
      </c>
      <c r="CT37" t="s">
        <v>93</v>
      </c>
      <c r="CU37" t="s">
        <v>134</v>
      </c>
      <c r="CV37" t="s">
        <v>135</v>
      </c>
      <c r="CW37" t="s">
        <v>136</v>
      </c>
      <c r="CX37" t="s">
        <v>155</v>
      </c>
      <c r="CY37" t="s">
        <v>168</v>
      </c>
      <c r="CZ37">
        <v>345</v>
      </c>
      <c r="DA37" t="s">
        <v>810</v>
      </c>
      <c r="DB37">
        <v>3</v>
      </c>
      <c r="DC37" t="s">
        <v>806</v>
      </c>
      <c r="DD37" t="s">
        <v>130</v>
      </c>
      <c r="DG37" t="s">
        <v>762</v>
      </c>
      <c r="DH37">
        <v>13.65</v>
      </c>
      <c r="DI37">
        <v>83.53</v>
      </c>
      <c r="DM37">
        <v>181</v>
      </c>
      <c r="DN37" t="s">
        <v>763</v>
      </c>
      <c r="DO37">
        <v>43410.567291666666</v>
      </c>
      <c r="DS37">
        <v>43417.6016087963</v>
      </c>
      <c r="DT37" t="s">
        <v>764</v>
      </c>
      <c r="DU37" t="s">
        <v>765</v>
      </c>
      <c r="DV37" t="s">
        <v>766</v>
      </c>
      <c r="DW37" t="s">
        <v>767</v>
      </c>
      <c r="DX37" t="s">
        <v>768</v>
      </c>
      <c r="DY37" t="s">
        <v>811</v>
      </c>
      <c r="DZ37">
        <v>4772</v>
      </c>
      <c r="EA37" t="s">
        <v>1118</v>
      </c>
      <c r="EB37">
        <v>3</v>
      </c>
      <c r="EC37" t="s">
        <v>92</v>
      </c>
      <c r="ED37" t="s">
        <v>998</v>
      </c>
      <c r="EG37" t="s">
        <v>872</v>
      </c>
      <c r="EH37">
        <v>65.47</v>
      </c>
      <c r="EI37">
        <v>66.13</v>
      </c>
      <c r="EM37" t="s">
        <v>873</v>
      </c>
      <c r="EN37" t="s">
        <v>874</v>
      </c>
      <c r="EO37">
        <v>43291.501388888886</v>
      </c>
      <c r="ES37">
        <v>43426.604166666664</v>
      </c>
      <c r="ET37" t="s">
        <v>93</v>
      </c>
      <c r="EU37" t="s">
        <v>875</v>
      </c>
      <c r="EV37" t="s">
        <v>876</v>
      </c>
      <c r="EW37" t="s">
        <v>877</v>
      </c>
      <c r="EX37" t="s">
        <v>878</v>
      </c>
      <c r="EY37" t="s">
        <v>922</v>
      </c>
      <c r="EZ37">
        <v>1095</v>
      </c>
      <c r="FA37">
        <v>0</v>
      </c>
      <c r="FB37">
        <v>3</v>
      </c>
      <c r="FC37" t="s">
        <v>92</v>
      </c>
      <c r="FD37" t="s">
        <v>130</v>
      </c>
      <c r="FG37" t="s">
        <v>206</v>
      </c>
      <c r="FH37">
        <v>64.599999999999994</v>
      </c>
      <c r="FI37">
        <v>62.6</v>
      </c>
      <c r="FM37" t="s">
        <v>132</v>
      </c>
      <c r="FN37" t="s">
        <v>207</v>
      </c>
      <c r="FO37">
        <v>43299.68613425926</v>
      </c>
      <c r="FS37">
        <v>43444.669085648151</v>
      </c>
      <c r="FT37" t="s">
        <v>93</v>
      </c>
      <c r="FU37" t="s">
        <v>134</v>
      </c>
      <c r="FV37" t="s">
        <v>135</v>
      </c>
      <c r="FW37" t="s">
        <v>136</v>
      </c>
      <c r="FX37" t="s">
        <v>155</v>
      </c>
      <c r="FY37" t="s">
        <v>168</v>
      </c>
      <c r="FZ37" t="s">
        <v>156</v>
      </c>
      <c r="GA37" t="s">
        <v>157</v>
      </c>
      <c r="GB37" t="s">
        <v>141</v>
      </c>
      <c r="GC37" t="s">
        <v>142</v>
      </c>
      <c r="GJ37" t="s">
        <v>247</v>
      </c>
      <c r="GK37" t="s">
        <v>248</v>
      </c>
      <c r="GL37" t="s">
        <v>148</v>
      </c>
      <c r="GM37" t="s">
        <v>212</v>
      </c>
      <c r="GN37" t="s">
        <v>152</v>
      </c>
    </row>
    <row r="38" spans="2:207" x14ac:dyDescent="0.25">
      <c r="B38" s="16"/>
      <c r="C38" s="1"/>
      <c r="D38" s="1"/>
      <c r="AZ38">
        <v>338</v>
      </c>
      <c r="BA38">
        <v>649</v>
      </c>
      <c r="BB38">
        <v>3</v>
      </c>
      <c r="BC38" t="s">
        <v>107</v>
      </c>
      <c r="BD38" t="s">
        <v>76</v>
      </c>
      <c r="BG38" t="s">
        <v>77</v>
      </c>
      <c r="BH38">
        <v>38.67</v>
      </c>
      <c r="BI38">
        <v>78.7</v>
      </c>
      <c r="BM38" t="s">
        <v>78</v>
      </c>
      <c r="BN38" t="s">
        <v>38</v>
      </c>
      <c r="BO38">
        <v>43311.640277777777</v>
      </c>
      <c r="BS38">
        <v>43494.482638888891</v>
      </c>
      <c r="BT38" t="s">
        <v>86</v>
      </c>
      <c r="BU38" t="s">
        <v>102</v>
      </c>
      <c r="BV38" t="s">
        <v>103</v>
      </c>
      <c r="BW38" t="s">
        <v>108</v>
      </c>
      <c r="BX38" t="s">
        <v>105</v>
      </c>
      <c r="BY38" t="s">
        <v>106</v>
      </c>
      <c r="BZ38">
        <v>1066</v>
      </c>
      <c r="CA38">
        <v>0</v>
      </c>
      <c r="CB38">
        <v>3</v>
      </c>
      <c r="CC38" t="s">
        <v>92</v>
      </c>
      <c r="CD38" t="s">
        <v>130</v>
      </c>
      <c r="CG38" t="s">
        <v>206</v>
      </c>
      <c r="CH38">
        <v>52.87</v>
      </c>
      <c r="CI38">
        <v>45.16</v>
      </c>
      <c r="CM38" t="s">
        <v>132</v>
      </c>
      <c r="CN38" t="s">
        <v>207</v>
      </c>
      <c r="CO38">
        <v>43299.685960648145</v>
      </c>
      <c r="CS38">
        <v>43444.669074074074</v>
      </c>
      <c r="CT38" t="s">
        <v>93</v>
      </c>
      <c r="CU38" t="s">
        <v>134</v>
      </c>
      <c r="CV38" t="s">
        <v>135</v>
      </c>
      <c r="CW38" t="s">
        <v>136</v>
      </c>
      <c r="CX38" t="s">
        <v>155</v>
      </c>
      <c r="CY38" t="s">
        <v>168</v>
      </c>
      <c r="CZ38">
        <v>342</v>
      </c>
      <c r="DA38" t="s">
        <v>812</v>
      </c>
      <c r="DB38">
        <v>3</v>
      </c>
      <c r="DC38" t="s">
        <v>806</v>
      </c>
      <c r="DD38" t="s">
        <v>130</v>
      </c>
      <c r="DG38" t="s">
        <v>762</v>
      </c>
      <c r="DH38">
        <v>22.31</v>
      </c>
      <c r="DI38">
        <v>80.7</v>
      </c>
      <c r="DM38">
        <v>181</v>
      </c>
      <c r="DN38" t="s">
        <v>763</v>
      </c>
      <c r="DO38">
        <v>43410.567280092589</v>
      </c>
      <c r="DS38">
        <v>43417.601527777777</v>
      </c>
      <c r="DT38" t="s">
        <v>764</v>
      </c>
      <c r="DU38" t="s">
        <v>765</v>
      </c>
      <c r="DV38" t="s">
        <v>766</v>
      </c>
      <c r="DW38" t="s">
        <v>767</v>
      </c>
      <c r="DX38" t="s">
        <v>768</v>
      </c>
      <c r="DY38" t="s">
        <v>769</v>
      </c>
      <c r="DZ38">
        <v>4792</v>
      </c>
      <c r="EA38" t="s">
        <v>1125</v>
      </c>
      <c r="EB38">
        <v>3</v>
      </c>
      <c r="EC38" t="s">
        <v>92</v>
      </c>
      <c r="ED38" t="s">
        <v>998</v>
      </c>
      <c r="EG38" t="s">
        <v>872</v>
      </c>
      <c r="EH38">
        <v>95.33</v>
      </c>
      <c r="EI38">
        <v>48.69</v>
      </c>
      <c r="EM38" t="s">
        <v>873</v>
      </c>
      <c r="EN38" t="s">
        <v>874</v>
      </c>
      <c r="EO38">
        <v>43291.501388888886</v>
      </c>
      <c r="ES38">
        <v>43426.606944444444</v>
      </c>
      <c r="ET38" t="s">
        <v>93</v>
      </c>
      <c r="EU38" t="s">
        <v>875</v>
      </c>
      <c r="EV38" t="s">
        <v>876</v>
      </c>
      <c r="EW38" t="s">
        <v>877</v>
      </c>
      <c r="EX38" t="s">
        <v>878</v>
      </c>
      <c r="EY38" t="s">
        <v>922</v>
      </c>
      <c r="EZ38">
        <v>1066</v>
      </c>
      <c r="FA38">
        <v>0</v>
      </c>
      <c r="FB38">
        <v>3</v>
      </c>
      <c r="FC38" t="s">
        <v>92</v>
      </c>
      <c r="FD38" t="s">
        <v>130</v>
      </c>
      <c r="FG38" t="s">
        <v>206</v>
      </c>
      <c r="FH38">
        <v>52.87</v>
      </c>
      <c r="FI38">
        <v>45.16</v>
      </c>
      <c r="FM38" t="s">
        <v>132</v>
      </c>
      <c r="FN38" t="s">
        <v>207</v>
      </c>
      <c r="FO38">
        <v>43299.685960648145</v>
      </c>
      <c r="FS38">
        <v>43444.669074074074</v>
      </c>
      <c r="FT38" t="s">
        <v>93</v>
      </c>
      <c r="FU38" t="s">
        <v>134</v>
      </c>
      <c r="FV38" t="s">
        <v>135</v>
      </c>
      <c r="FW38" t="s">
        <v>136</v>
      </c>
      <c r="FX38" t="s">
        <v>155</v>
      </c>
      <c r="FY38" t="s">
        <v>168</v>
      </c>
      <c r="FZ38" t="s">
        <v>156</v>
      </c>
      <c r="GA38" t="s">
        <v>157</v>
      </c>
      <c r="GB38" t="s">
        <v>141</v>
      </c>
      <c r="GC38" t="s">
        <v>142</v>
      </c>
      <c r="GJ38" t="s">
        <v>249</v>
      </c>
      <c r="GK38" t="s">
        <v>250</v>
      </c>
      <c r="GL38" t="s">
        <v>148</v>
      </c>
      <c r="GM38" t="s">
        <v>212</v>
      </c>
      <c r="GN38" t="s">
        <v>152</v>
      </c>
    </row>
    <row r="39" spans="2:207" x14ac:dyDescent="0.25">
      <c r="B39" s="16"/>
      <c r="C39" s="1"/>
      <c r="D39" s="1"/>
      <c r="AZ39">
        <v>301</v>
      </c>
      <c r="BA39">
        <v>859</v>
      </c>
      <c r="BB39">
        <v>1</v>
      </c>
      <c r="BC39" t="s">
        <v>107</v>
      </c>
      <c r="BD39" t="s">
        <v>85</v>
      </c>
      <c r="BG39" t="s">
        <v>77</v>
      </c>
      <c r="BH39">
        <v>46.12</v>
      </c>
      <c r="BI39">
        <v>75.67</v>
      </c>
      <c r="BM39" t="s">
        <v>78</v>
      </c>
      <c r="BN39" t="s">
        <v>38</v>
      </c>
      <c r="BO39">
        <v>43311.63958333333</v>
      </c>
      <c r="BS39">
        <v>43354.426388888889</v>
      </c>
      <c r="BT39" t="s">
        <v>86</v>
      </c>
      <c r="BU39" t="s">
        <v>102</v>
      </c>
      <c r="BV39" t="s">
        <v>103</v>
      </c>
      <c r="BW39" t="s">
        <v>104</v>
      </c>
      <c r="BX39" t="s">
        <v>105</v>
      </c>
      <c r="BY39" t="s">
        <v>106</v>
      </c>
      <c r="BZ39">
        <v>1042</v>
      </c>
      <c r="CA39" t="s">
        <v>251</v>
      </c>
      <c r="CB39">
        <v>3</v>
      </c>
      <c r="CC39" t="s">
        <v>92</v>
      </c>
      <c r="CD39" t="s">
        <v>130</v>
      </c>
      <c r="CG39" t="s">
        <v>206</v>
      </c>
      <c r="CH39">
        <v>75.17</v>
      </c>
      <c r="CI39">
        <v>86.11</v>
      </c>
      <c r="CM39" t="s">
        <v>132</v>
      </c>
      <c r="CN39" t="s">
        <v>207</v>
      </c>
      <c r="CO39">
        <v>43299.685798611114</v>
      </c>
      <c r="CS39">
        <v>43486.442708333336</v>
      </c>
      <c r="CT39" t="s">
        <v>93</v>
      </c>
      <c r="CU39" t="s">
        <v>134</v>
      </c>
      <c r="CV39" t="s">
        <v>135</v>
      </c>
      <c r="CW39" t="s">
        <v>136</v>
      </c>
      <c r="CX39" t="s">
        <v>252</v>
      </c>
      <c r="CY39" t="s">
        <v>138</v>
      </c>
      <c r="CZ39">
        <v>331</v>
      </c>
      <c r="DA39" t="s">
        <v>813</v>
      </c>
      <c r="DB39">
        <v>3</v>
      </c>
      <c r="DC39" t="s">
        <v>806</v>
      </c>
      <c r="DD39" t="s">
        <v>130</v>
      </c>
      <c r="DG39" t="s">
        <v>762</v>
      </c>
      <c r="DH39">
        <v>24.89</v>
      </c>
      <c r="DI39">
        <v>86.65</v>
      </c>
      <c r="DM39">
        <v>181</v>
      </c>
      <c r="DN39" t="s">
        <v>763</v>
      </c>
      <c r="DO39">
        <v>43410.56722222222</v>
      </c>
      <c r="DS39">
        <v>43417.626006944447</v>
      </c>
      <c r="DT39" t="s">
        <v>764</v>
      </c>
      <c r="DU39" t="s">
        <v>765</v>
      </c>
      <c r="DV39" t="s">
        <v>766</v>
      </c>
      <c r="DW39" t="s">
        <v>767</v>
      </c>
      <c r="DX39" t="s">
        <v>768</v>
      </c>
      <c r="DY39" t="s">
        <v>769</v>
      </c>
      <c r="DZ39">
        <v>4762</v>
      </c>
      <c r="EA39" t="s">
        <v>1131</v>
      </c>
      <c r="EB39">
        <v>3</v>
      </c>
      <c r="EC39" t="s">
        <v>92</v>
      </c>
      <c r="ED39" t="s">
        <v>998</v>
      </c>
      <c r="EG39" t="s">
        <v>872</v>
      </c>
      <c r="EH39">
        <v>53.14</v>
      </c>
      <c r="EI39">
        <v>74.760000000000005</v>
      </c>
      <c r="EM39" t="s">
        <v>873</v>
      </c>
      <c r="EN39" t="s">
        <v>874</v>
      </c>
      <c r="EO39">
        <v>43291.501388888886</v>
      </c>
      <c r="ES39">
        <v>43426.601388888892</v>
      </c>
      <c r="ET39" t="s">
        <v>93</v>
      </c>
      <c r="EU39" t="s">
        <v>875</v>
      </c>
      <c r="EV39" t="s">
        <v>876</v>
      </c>
      <c r="EW39" t="s">
        <v>877</v>
      </c>
      <c r="EX39" t="s">
        <v>878</v>
      </c>
      <c r="EY39" t="s">
        <v>922</v>
      </c>
      <c r="EZ39">
        <v>1042</v>
      </c>
      <c r="FA39" t="s">
        <v>251</v>
      </c>
      <c r="FB39">
        <v>3</v>
      </c>
      <c r="FC39" t="s">
        <v>92</v>
      </c>
      <c r="FD39" t="s">
        <v>130</v>
      </c>
      <c r="FG39" t="s">
        <v>206</v>
      </c>
      <c r="FH39">
        <v>75.17</v>
      </c>
      <c r="FI39">
        <v>86.11</v>
      </c>
      <c r="FM39" t="s">
        <v>132</v>
      </c>
      <c r="FN39" t="s">
        <v>207</v>
      </c>
      <c r="FO39">
        <v>43299.685798611114</v>
      </c>
      <c r="FS39">
        <v>43486.442708333336</v>
      </c>
      <c r="FT39" t="s">
        <v>93</v>
      </c>
      <c r="FU39" t="s">
        <v>134</v>
      </c>
      <c r="FV39" t="s">
        <v>135</v>
      </c>
      <c r="FW39" t="s">
        <v>136</v>
      </c>
      <c r="FX39" t="s">
        <v>252</v>
      </c>
      <c r="FY39" t="s">
        <v>138</v>
      </c>
      <c r="FZ39" t="s">
        <v>253</v>
      </c>
      <c r="GA39" t="s">
        <v>254</v>
      </c>
      <c r="GB39" t="s">
        <v>141</v>
      </c>
      <c r="GC39" t="s">
        <v>142</v>
      </c>
      <c r="GJ39" t="s">
        <v>255</v>
      </c>
      <c r="GK39" t="s">
        <v>173</v>
      </c>
      <c r="GL39" t="s">
        <v>256</v>
      </c>
      <c r="GM39" t="s">
        <v>257</v>
      </c>
      <c r="GN39" t="s">
        <v>258</v>
      </c>
      <c r="GO39" t="s">
        <v>259</v>
      </c>
      <c r="GP39" t="s">
        <v>160</v>
      </c>
      <c r="GQ39" t="s">
        <v>148</v>
      </c>
      <c r="GR39" t="s">
        <v>201</v>
      </c>
      <c r="GS39" t="s">
        <v>211</v>
      </c>
      <c r="GT39" t="s">
        <v>164</v>
      </c>
      <c r="GU39" t="s">
        <v>196</v>
      </c>
      <c r="GV39" t="s">
        <v>237</v>
      </c>
      <c r="GW39" t="s">
        <v>150</v>
      </c>
      <c r="GX39" t="s">
        <v>151</v>
      </c>
      <c r="GY39" t="s">
        <v>152</v>
      </c>
    </row>
    <row r="40" spans="2:207" x14ac:dyDescent="0.25">
      <c r="B40" s="16"/>
      <c r="C40" s="1"/>
      <c r="D40" s="1"/>
      <c r="AZ40">
        <v>300</v>
      </c>
      <c r="BA40">
        <v>860</v>
      </c>
      <c r="BB40">
        <v>1</v>
      </c>
      <c r="BC40" t="s">
        <v>107</v>
      </c>
      <c r="BD40" t="s">
        <v>85</v>
      </c>
      <c r="BG40" t="s">
        <v>77</v>
      </c>
      <c r="BH40">
        <v>49.37</v>
      </c>
      <c r="BI40">
        <v>73.88</v>
      </c>
      <c r="BM40" t="s">
        <v>78</v>
      </c>
      <c r="BN40" t="s">
        <v>38</v>
      </c>
      <c r="BO40">
        <v>43311.63958333333</v>
      </c>
      <c r="BS40">
        <v>43354.426388888889</v>
      </c>
      <c r="BT40" t="s">
        <v>86</v>
      </c>
      <c r="BU40" t="s">
        <v>102</v>
      </c>
      <c r="BV40" t="s">
        <v>103</v>
      </c>
      <c r="BW40" t="s">
        <v>104</v>
      </c>
      <c r="BX40" t="s">
        <v>105</v>
      </c>
      <c r="BY40" t="s">
        <v>106</v>
      </c>
      <c r="BZ40">
        <v>952</v>
      </c>
      <c r="CA40">
        <v>0</v>
      </c>
      <c r="CB40">
        <v>3</v>
      </c>
      <c r="CC40" t="s">
        <v>92</v>
      </c>
      <c r="CD40" t="s">
        <v>130</v>
      </c>
      <c r="CG40" t="s">
        <v>131</v>
      </c>
      <c r="CH40">
        <v>37.85</v>
      </c>
      <c r="CI40">
        <v>96.75</v>
      </c>
      <c r="CM40" t="s">
        <v>132</v>
      </c>
      <c r="CN40" t="s">
        <v>133</v>
      </c>
      <c r="CO40">
        <v>43299.665937500002</v>
      </c>
      <c r="CS40">
        <v>43444.669039351851</v>
      </c>
      <c r="CT40" t="s">
        <v>93</v>
      </c>
      <c r="CU40" t="s">
        <v>134</v>
      </c>
      <c r="CV40" t="s">
        <v>135</v>
      </c>
      <c r="CW40" t="s">
        <v>136</v>
      </c>
      <c r="CX40" t="s">
        <v>155</v>
      </c>
      <c r="CY40" t="s">
        <v>168</v>
      </c>
      <c r="CZ40">
        <v>339</v>
      </c>
      <c r="DA40" t="s">
        <v>814</v>
      </c>
      <c r="DB40">
        <v>3</v>
      </c>
      <c r="DC40" t="s">
        <v>806</v>
      </c>
      <c r="DD40" t="s">
        <v>130</v>
      </c>
      <c r="DG40" t="s">
        <v>762</v>
      </c>
      <c r="DH40">
        <v>22.49</v>
      </c>
      <c r="DI40">
        <v>81.7</v>
      </c>
      <c r="DM40">
        <v>181</v>
      </c>
      <c r="DN40" t="s">
        <v>763</v>
      </c>
      <c r="DO40">
        <v>43410.56726851852</v>
      </c>
      <c r="DS40">
        <v>43417.601423611108</v>
      </c>
      <c r="DT40" t="s">
        <v>764</v>
      </c>
      <c r="DU40" t="s">
        <v>765</v>
      </c>
      <c r="DV40" t="s">
        <v>766</v>
      </c>
      <c r="DW40" t="s">
        <v>767</v>
      </c>
      <c r="DX40" t="s">
        <v>768</v>
      </c>
      <c r="DY40" t="s">
        <v>769</v>
      </c>
      <c r="DZ40">
        <v>4755</v>
      </c>
      <c r="EA40" t="s">
        <v>1138</v>
      </c>
      <c r="EB40">
        <v>3</v>
      </c>
      <c r="EC40" t="s">
        <v>92</v>
      </c>
      <c r="ED40" t="s">
        <v>998</v>
      </c>
      <c r="EG40" t="s">
        <v>872</v>
      </c>
      <c r="EH40">
        <v>47.87</v>
      </c>
      <c r="EI40">
        <v>64.819999999999993</v>
      </c>
      <c r="EM40" t="s">
        <v>873</v>
      </c>
      <c r="EN40" t="s">
        <v>874</v>
      </c>
      <c r="EO40">
        <v>43291.501388888886</v>
      </c>
      <c r="ES40">
        <v>43410.701388888891</v>
      </c>
      <c r="ET40" t="s">
        <v>93</v>
      </c>
      <c r="EU40" t="s">
        <v>875</v>
      </c>
      <c r="EV40" t="s">
        <v>876</v>
      </c>
      <c r="EW40" t="s">
        <v>877</v>
      </c>
      <c r="EX40" t="s">
        <v>878</v>
      </c>
      <c r="EY40" t="s">
        <v>879</v>
      </c>
      <c r="EZ40">
        <v>952</v>
      </c>
      <c r="FA40">
        <v>0</v>
      </c>
      <c r="FB40">
        <v>3</v>
      </c>
      <c r="FC40" t="s">
        <v>92</v>
      </c>
      <c r="FD40" t="s">
        <v>130</v>
      </c>
      <c r="FG40" t="s">
        <v>131</v>
      </c>
      <c r="FH40">
        <v>37.85</v>
      </c>
      <c r="FI40">
        <v>96.75</v>
      </c>
      <c r="FM40" t="s">
        <v>132</v>
      </c>
      <c r="FN40" t="s">
        <v>133</v>
      </c>
      <c r="FO40">
        <v>43299.665937500002</v>
      </c>
      <c r="FS40">
        <v>43444.669039351851</v>
      </c>
      <c r="FT40" t="s">
        <v>93</v>
      </c>
      <c r="FU40" t="s">
        <v>134</v>
      </c>
      <c r="FV40" t="s">
        <v>135</v>
      </c>
      <c r="FW40" t="s">
        <v>136</v>
      </c>
      <c r="FX40" t="s">
        <v>155</v>
      </c>
      <c r="FY40" t="s">
        <v>168</v>
      </c>
      <c r="FZ40" t="s">
        <v>156</v>
      </c>
      <c r="GA40" t="s">
        <v>157</v>
      </c>
      <c r="GB40" t="s">
        <v>141</v>
      </c>
      <c r="GC40" t="s">
        <v>142</v>
      </c>
      <c r="GJ40" t="s">
        <v>260</v>
      </c>
      <c r="GK40" t="s">
        <v>248</v>
      </c>
      <c r="GL40" t="s">
        <v>148</v>
      </c>
      <c r="GM40" t="s">
        <v>149</v>
      </c>
      <c r="GN40" t="s">
        <v>152</v>
      </c>
    </row>
    <row r="41" spans="2:207" x14ac:dyDescent="0.25">
      <c r="B41" s="16"/>
      <c r="C41" s="1"/>
      <c r="D41" s="1"/>
      <c r="AZ41">
        <v>363</v>
      </c>
      <c r="BA41">
        <v>67</v>
      </c>
      <c r="BB41">
        <v>1</v>
      </c>
      <c r="BC41" t="s">
        <v>107</v>
      </c>
      <c r="BD41" t="s">
        <v>85</v>
      </c>
      <c r="BG41" t="s">
        <v>77</v>
      </c>
      <c r="BH41">
        <v>27.96</v>
      </c>
      <c r="BI41">
        <v>80.989999999999995</v>
      </c>
      <c r="BM41" t="s">
        <v>78</v>
      </c>
      <c r="BN41" t="s">
        <v>38</v>
      </c>
      <c r="BO41">
        <v>43311.640277777777</v>
      </c>
      <c r="BS41">
        <v>43354.426388888889</v>
      </c>
      <c r="BT41" t="s">
        <v>86</v>
      </c>
      <c r="BU41" t="s">
        <v>102</v>
      </c>
      <c r="BV41" t="s">
        <v>103</v>
      </c>
      <c r="BW41" t="s">
        <v>104</v>
      </c>
      <c r="BX41" t="s">
        <v>105</v>
      </c>
      <c r="BY41" t="s">
        <v>106</v>
      </c>
      <c r="BZ41">
        <v>1096</v>
      </c>
      <c r="CA41">
        <v>0</v>
      </c>
      <c r="CB41">
        <v>3</v>
      </c>
      <c r="CC41" t="s">
        <v>92</v>
      </c>
      <c r="CD41" t="s">
        <v>130</v>
      </c>
      <c r="CG41" t="s">
        <v>206</v>
      </c>
      <c r="CH41">
        <v>59.65</v>
      </c>
      <c r="CI41">
        <v>53.64</v>
      </c>
      <c r="CM41" t="s">
        <v>132</v>
      </c>
      <c r="CN41" t="s">
        <v>207</v>
      </c>
      <c r="CO41">
        <v>43299.68613425926</v>
      </c>
      <c r="CS41">
        <v>43444.669085648151</v>
      </c>
      <c r="CT41" t="s">
        <v>93</v>
      </c>
      <c r="CU41" t="s">
        <v>134</v>
      </c>
      <c r="CV41" t="s">
        <v>135</v>
      </c>
      <c r="CW41" t="s">
        <v>136</v>
      </c>
      <c r="CX41" t="s">
        <v>155</v>
      </c>
      <c r="CY41" t="s">
        <v>168</v>
      </c>
      <c r="CZ41">
        <v>338</v>
      </c>
      <c r="DA41" t="s">
        <v>815</v>
      </c>
      <c r="DB41">
        <v>3</v>
      </c>
      <c r="DC41" t="s">
        <v>806</v>
      </c>
      <c r="DD41" t="s">
        <v>130</v>
      </c>
      <c r="DG41" t="s">
        <v>762</v>
      </c>
      <c r="DH41">
        <v>21.65</v>
      </c>
      <c r="DI41">
        <v>82.65</v>
      </c>
      <c r="DM41">
        <v>181</v>
      </c>
      <c r="DN41" t="s">
        <v>763</v>
      </c>
      <c r="DO41">
        <v>43410.567256944443</v>
      </c>
      <c r="DS41">
        <v>43417.601388888892</v>
      </c>
      <c r="DT41" t="s">
        <v>764</v>
      </c>
      <c r="DU41" t="s">
        <v>765</v>
      </c>
      <c r="DV41" t="s">
        <v>766</v>
      </c>
      <c r="DW41" t="s">
        <v>767</v>
      </c>
      <c r="DX41" t="s">
        <v>768</v>
      </c>
      <c r="DY41" t="s">
        <v>769</v>
      </c>
      <c r="DZ41">
        <v>4745</v>
      </c>
      <c r="EA41" t="s">
        <v>1144</v>
      </c>
      <c r="EB41">
        <v>3</v>
      </c>
      <c r="EC41" t="s">
        <v>92</v>
      </c>
      <c r="ED41" t="s">
        <v>998</v>
      </c>
      <c r="EG41" t="s">
        <v>872</v>
      </c>
      <c r="EH41">
        <v>44.63</v>
      </c>
      <c r="EI41">
        <v>80.77</v>
      </c>
      <c r="EM41" t="s">
        <v>873</v>
      </c>
      <c r="EN41" t="s">
        <v>874</v>
      </c>
      <c r="EO41">
        <v>43291.501388888886</v>
      </c>
      <c r="ES41">
        <v>43410.699305555558</v>
      </c>
      <c r="ET41" t="s">
        <v>93</v>
      </c>
      <c r="EU41" t="s">
        <v>875</v>
      </c>
      <c r="EV41" t="s">
        <v>876</v>
      </c>
      <c r="EW41" t="s">
        <v>877</v>
      </c>
      <c r="EX41" t="s">
        <v>878</v>
      </c>
      <c r="EY41" t="s">
        <v>879</v>
      </c>
      <c r="EZ41">
        <v>1096</v>
      </c>
      <c r="FA41">
        <v>0</v>
      </c>
      <c r="FB41">
        <v>3</v>
      </c>
      <c r="FC41" t="s">
        <v>92</v>
      </c>
      <c r="FD41" t="s">
        <v>130</v>
      </c>
      <c r="FG41" t="s">
        <v>206</v>
      </c>
      <c r="FH41">
        <v>59.65</v>
      </c>
      <c r="FI41">
        <v>53.64</v>
      </c>
      <c r="FM41" t="s">
        <v>132</v>
      </c>
      <c r="FN41" t="s">
        <v>207</v>
      </c>
      <c r="FO41">
        <v>43299.68613425926</v>
      </c>
      <c r="FS41">
        <v>43444.669085648151</v>
      </c>
      <c r="FT41" t="s">
        <v>93</v>
      </c>
      <c r="FU41" t="s">
        <v>134</v>
      </c>
      <c r="FV41" t="s">
        <v>135</v>
      </c>
      <c r="FW41" t="s">
        <v>136</v>
      </c>
      <c r="FX41" t="s">
        <v>155</v>
      </c>
      <c r="FY41" t="s">
        <v>168</v>
      </c>
      <c r="FZ41" t="s">
        <v>156</v>
      </c>
      <c r="GA41" t="s">
        <v>157</v>
      </c>
      <c r="GB41" t="s">
        <v>141</v>
      </c>
      <c r="GC41" t="s">
        <v>142</v>
      </c>
      <c r="GJ41" t="s">
        <v>261</v>
      </c>
      <c r="GK41" t="s">
        <v>248</v>
      </c>
      <c r="GL41" t="s">
        <v>148</v>
      </c>
      <c r="GM41" t="s">
        <v>212</v>
      </c>
      <c r="GN41" t="s">
        <v>152</v>
      </c>
    </row>
    <row r="42" spans="2:207" x14ac:dyDescent="0.25">
      <c r="AZ42">
        <v>299</v>
      </c>
      <c r="BA42">
        <v>861</v>
      </c>
      <c r="BB42">
        <v>1</v>
      </c>
      <c r="BC42" t="s">
        <v>107</v>
      </c>
      <c r="BD42" t="s">
        <v>85</v>
      </c>
      <c r="BG42" t="s">
        <v>77</v>
      </c>
      <c r="BH42">
        <v>51.17</v>
      </c>
      <c r="BI42">
        <v>74.58</v>
      </c>
      <c r="BM42" t="s">
        <v>78</v>
      </c>
      <c r="BN42" t="s">
        <v>38</v>
      </c>
      <c r="BO42">
        <v>43311.63958333333</v>
      </c>
      <c r="BS42">
        <v>43354.426388888889</v>
      </c>
      <c r="BT42" t="s">
        <v>86</v>
      </c>
      <c r="BU42" t="s">
        <v>102</v>
      </c>
      <c r="BV42" t="s">
        <v>103</v>
      </c>
      <c r="BW42" t="s">
        <v>104</v>
      </c>
      <c r="BX42" t="s">
        <v>105</v>
      </c>
      <c r="BY42" t="s">
        <v>106</v>
      </c>
      <c r="BZ42">
        <v>1026</v>
      </c>
      <c r="CA42" t="s">
        <v>262</v>
      </c>
      <c r="CB42">
        <v>3</v>
      </c>
      <c r="CC42" t="s">
        <v>92</v>
      </c>
      <c r="CD42" t="s">
        <v>130</v>
      </c>
      <c r="CG42" t="s">
        <v>206</v>
      </c>
      <c r="CH42">
        <v>79.87</v>
      </c>
      <c r="CI42">
        <v>83.64</v>
      </c>
      <c r="CM42" t="s">
        <v>132</v>
      </c>
      <c r="CN42" t="s">
        <v>207</v>
      </c>
      <c r="CO42">
        <v>43299.685671296298</v>
      </c>
      <c r="CS42">
        <v>43486.445902777778</v>
      </c>
      <c r="CT42" t="s">
        <v>93</v>
      </c>
      <c r="CU42" t="s">
        <v>134</v>
      </c>
      <c r="CV42" t="s">
        <v>135</v>
      </c>
      <c r="CW42" t="s">
        <v>136</v>
      </c>
      <c r="CX42" t="s">
        <v>252</v>
      </c>
      <c r="CY42" t="s">
        <v>138</v>
      </c>
      <c r="CZ42">
        <v>336</v>
      </c>
      <c r="DA42" t="s">
        <v>816</v>
      </c>
      <c r="DB42">
        <v>3</v>
      </c>
      <c r="DC42" t="s">
        <v>806</v>
      </c>
      <c r="DD42" t="s">
        <v>130</v>
      </c>
      <c r="DG42" t="s">
        <v>762</v>
      </c>
      <c r="DH42">
        <v>22.91</v>
      </c>
      <c r="DI42">
        <v>82.57</v>
      </c>
      <c r="DM42">
        <v>181</v>
      </c>
      <c r="DN42" t="s">
        <v>763</v>
      </c>
      <c r="DO42">
        <v>43410.567245370374</v>
      </c>
      <c r="DS42">
        <v>43417.601365740738</v>
      </c>
      <c r="DT42" t="s">
        <v>764</v>
      </c>
      <c r="DU42" t="s">
        <v>765</v>
      </c>
      <c r="DV42" t="s">
        <v>766</v>
      </c>
      <c r="DW42" t="s">
        <v>767</v>
      </c>
      <c r="DX42" t="s">
        <v>768</v>
      </c>
      <c r="DY42" t="s">
        <v>769</v>
      </c>
      <c r="DZ42">
        <v>4794</v>
      </c>
      <c r="EA42" t="s">
        <v>1151</v>
      </c>
      <c r="EB42">
        <v>3</v>
      </c>
      <c r="EC42" t="s">
        <v>92</v>
      </c>
      <c r="ED42" t="s">
        <v>998</v>
      </c>
      <c r="EG42" t="s">
        <v>872</v>
      </c>
      <c r="EH42">
        <v>97.43</v>
      </c>
      <c r="EI42">
        <v>45.95</v>
      </c>
      <c r="EM42" t="s">
        <v>873</v>
      </c>
      <c r="EN42" t="s">
        <v>874</v>
      </c>
      <c r="EO42">
        <v>43291.501388888886</v>
      </c>
      <c r="ES42">
        <v>43426.702777777777</v>
      </c>
      <c r="ET42" t="s">
        <v>93</v>
      </c>
      <c r="EU42" t="s">
        <v>875</v>
      </c>
      <c r="EV42" t="s">
        <v>876</v>
      </c>
      <c r="EW42" t="s">
        <v>877</v>
      </c>
      <c r="EX42" t="s">
        <v>1152</v>
      </c>
      <c r="EY42" t="s">
        <v>922</v>
      </c>
      <c r="EZ42">
        <v>1026</v>
      </c>
      <c r="FA42" t="s">
        <v>262</v>
      </c>
      <c r="FB42">
        <v>3</v>
      </c>
      <c r="FC42" t="s">
        <v>92</v>
      </c>
      <c r="FD42" t="s">
        <v>130</v>
      </c>
      <c r="FG42" t="s">
        <v>206</v>
      </c>
      <c r="FH42">
        <v>79.87</v>
      </c>
      <c r="FI42">
        <v>83.64</v>
      </c>
      <c r="FM42" t="s">
        <v>132</v>
      </c>
      <c r="FN42" t="s">
        <v>207</v>
      </c>
      <c r="FO42">
        <v>43299.685671296298</v>
      </c>
      <c r="FS42">
        <v>43486.445902777778</v>
      </c>
      <c r="FT42" t="s">
        <v>93</v>
      </c>
      <c r="FU42" t="s">
        <v>134</v>
      </c>
      <c r="FV42" t="s">
        <v>135</v>
      </c>
      <c r="FW42" t="s">
        <v>136</v>
      </c>
      <c r="FX42" t="s">
        <v>252</v>
      </c>
      <c r="FY42" t="s">
        <v>138</v>
      </c>
      <c r="FZ42" t="s">
        <v>253</v>
      </c>
      <c r="GA42" t="s">
        <v>254</v>
      </c>
      <c r="GB42" t="s">
        <v>141</v>
      </c>
      <c r="GC42" t="s">
        <v>142</v>
      </c>
      <c r="GJ42" t="s">
        <v>263</v>
      </c>
      <c r="GK42" t="s">
        <v>259</v>
      </c>
      <c r="GL42" t="s">
        <v>264</v>
      </c>
      <c r="GM42" t="s">
        <v>265</v>
      </c>
      <c r="GN42" t="s">
        <v>266</v>
      </c>
      <c r="GO42" t="s">
        <v>173</v>
      </c>
      <c r="GP42" t="s">
        <v>160</v>
      </c>
      <c r="GQ42" t="s">
        <v>148</v>
      </c>
      <c r="GR42" t="s">
        <v>201</v>
      </c>
      <c r="GS42" t="s">
        <v>212</v>
      </c>
      <c r="GT42" t="s">
        <v>150</v>
      </c>
      <c r="GU42" t="s">
        <v>151</v>
      </c>
      <c r="GV42" t="s">
        <v>152</v>
      </c>
      <c r="GW42" t="s">
        <v>267</v>
      </c>
      <c r="GX42" t="s">
        <v>268</v>
      </c>
      <c r="GY42" t="s">
        <v>269</v>
      </c>
    </row>
    <row r="43" spans="2:207" x14ac:dyDescent="0.25">
      <c r="AZ43">
        <v>370</v>
      </c>
      <c r="BA43">
        <v>50</v>
      </c>
      <c r="BB43">
        <v>1</v>
      </c>
      <c r="BC43" t="s">
        <v>107</v>
      </c>
      <c r="BD43" t="s">
        <v>85</v>
      </c>
      <c r="BG43" t="s">
        <v>77</v>
      </c>
      <c r="BH43">
        <v>61.09</v>
      </c>
      <c r="BI43">
        <v>60.98</v>
      </c>
      <c r="BM43" t="s">
        <v>78</v>
      </c>
      <c r="BN43" t="s">
        <v>38</v>
      </c>
      <c r="BO43">
        <v>43311.640277777777</v>
      </c>
      <c r="BS43">
        <v>43354.426388888889</v>
      </c>
      <c r="BT43" t="s">
        <v>86</v>
      </c>
      <c r="BU43" t="s">
        <v>102</v>
      </c>
      <c r="BV43" t="s">
        <v>103</v>
      </c>
      <c r="BW43" t="s">
        <v>104</v>
      </c>
      <c r="BX43" t="s">
        <v>105</v>
      </c>
      <c r="BY43" t="s">
        <v>106</v>
      </c>
      <c r="BZ43">
        <v>1016</v>
      </c>
      <c r="CA43">
        <v>0</v>
      </c>
      <c r="CB43">
        <v>3</v>
      </c>
      <c r="CC43" t="s">
        <v>92</v>
      </c>
      <c r="CD43" t="s">
        <v>130</v>
      </c>
      <c r="CG43" t="s">
        <v>188</v>
      </c>
      <c r="CH43">
        <v>24.21</v>
      </c>
      <c r="CI43">
        <v>72.819999999999993</v>
      </c>
      <c r="CM43" t="s">
        <v>132</v>
      </c>
      <c r="CN43" t="s">
        <v>189</v>
      </c>
      <c r="CO43">
        <v>43299.681238425925</v>
      </c>
      <c r="CS43">
        <v>43444.669050925928</v>
      </c>
      <c r="CT43" t="s">
        <v>93</v>
      </c>
      <c r="CU43" t="s">
        <v>134</v>
      </c>
      <c r="CV43" t="s">
        <v>135</v>
      </c>
      <c r="CW43" t="s">
        <v>136</v>
      </c>
      <c r="CX43" t="s">
        <v>155</v>
      </c>
      <c r="CY43" t="s">
        <v>168</v>
      </c>
      <c r="CZ43">
        <v>326</v>
      </c>
      <c r="DA43" t="s">
        <v>817</v>
      </c>
      <c r="DB43">
        <v>3</v>
      </c>
      <c r="DC43" t="s">
        <v>806</v>
      </c>
      <c r="DD43" t="s">
        <v>130</v>
      </c>
      <c r="DG43" t="s">
        <v>762</v>
      </c>
      <c r="DH43">
        <v>27</v>
      </c>
      <c r="DI43">
        <v>90.14</v>
      </c>
      <c r="DM43">
        <v>181</v>
      </c>
      <c r="DN43" t="s">
        <v>763</v>
      </c>
      <c r="DO43">
        <v>43410.567199074074</v>
      </c>
      <c r="DS43">
        <v>43417.595567129632</v>
      </c>
      <c r="DT43" t="s">
        <v>764</v>
      </c>
      <c r="DU43" t="s">
        <v>765</v>
      </c>
      <c r="DV43" t="s">
        <v>766</v>
      </c>
      <c r="DW43" t="s">
        <v>767</v>
      </c>
      <c r="DX43" t="s">
        <v>768</v>
      </c>
      <c r="DY43" t="s">
        <v>769</v>
      </c>
      <c r="DZ43">
        <v>4787</v>
      </c>
      <c r="EA43" t="s">
        <v>1159</v>
      </c>
      <c r="EB43">
        <v>3</v>
      </c>
      <c r="EC43" t="s">
        <v>92</v>
      </c>
      <c r="ED43" t="s">
        <v>998</v>
      </c>
      <c r="EG43" t="s">
        <v>872</v>
      </c>
      <c r="EH43">
        <v>89.47</v>
      </c>
      <c r="EI43">
        <v>56.67</v>
      </c>
      <c r="EM43" t="s">
        <v>873</v>
      </c>
      <c r="EN43" t="s">
        <v>874</v>
      </c>
      <c r="EO43">
        <v>43291.501388888886</v>
      </c>
      <c r="ES43">
        <v>43426.606249999997</v>
      </c>
      <c r="ET43" t="s">
        <v>93</v>
      </c>
      <c r="EU43" t="s">
        <v>875</v>
      </c>
      <c r="EV43" t="s">
        <v>1160</v>
      </c>
      <c r="EW43" t="s">
        <v>877</v>
      </c>
      <c r="EX43" t="s">
        <v>878</v>
      </c>
      <c r="EY43" t="s">
        <v>922</v>
      </c>
      <c r="EZ43">
        <v>1016</v>
      </c>
      <c r="FA43">
        <v>0</v>
      </c>
      <c r="FB43">
        <v>3</v>
      </c>
      <c r="FC43" t="s">
        <v>92</v>
      </c>
      <c r="FD43" t="s">
        <v>130</v>
      </c>
      <c r="FG43" t="s">
        <v>188</v>
      </c>
      <c r="FH43">
        <v>24.21</v>
      </c>
      <c r="FI43">
        <v>72.819999999999993</v>
      </c>
      <c r="FM43" t="s">
        <v>132</v>
      </c>
      <c r="FN43" t="s">
        <v>189</v>
      </c>
      <c r="FO43">
        <v>43299.681238425925</v>
      </c>
      <c r="FS43">
        <v>43444.669050925928</v>
      </c>
      <c r="FT43" t="s">
        <v>93</v>
      </c>
      <c r="FU43" t="s">
        <v>134</v>
      </c>
      <c r="FV43" t="s">
        <v>135</v>
      </c>
      <c r="FW43" t="s">
        <v>136</v>
      </c>
      <c r="FX43" t="s">
        <v>155</v>
      </c>
      <c r="FY43" t="s">
        <v>168</v>
      </c>
      <c r="FZ43" t="s">
        <v>156</v>
      </c>
      <c r="GA43" t="s">
        <v>157</v>
      </c>
      <c r="GB43" t="s">
        <v>141</v>
      </c>
      <c r="GC43" t="s">
        <v>142</v>
      </c>
      <c r="GJ43" t="s">
        <v>270</v>
      </c>
      <c r="GK43" t="s">
        <v>271</v>
      </c>
      <c r="GL43" t="s">
        <v>272</v>
      </c>
      <c r="GM43" t="s">
        <v>273</v>
      </c>
      <c r="GN43" t="s">
        <v>259</v>
      </c>
      <c r="GO43" t="s">
        <v>248</v>
      </c>
      <c r="GP43" t="s">
        <v>148</v>
      </c>
      <c r="GQ43" t="s">
        <v>201</v>
      </c>
      <c r="GR43" t="s">
        <v>152</v>
      </c>
    </row>
    <row r="44" spans="2:207" x14ac:dyDescent="0.25">
      <c r="AZ44">
        <v>333</v>
      </c>
      <c r="BA44">
        <v>654</v>
      </c>
      <c r="BB44">
        <v>1</v>
      </c>
      <c r="BC44" t="s">
        <v>107</v>
      </c>
      <c r="BD44" t="s">
        <v>85</v>
      </c>
      <c r="BG44" t="s">
        <v>77</v>
      </c>
      <c r="BH44">
        <v>32.47</v>
      </c>
      <c r="BI44">
        <v>78.66</v>
      </c>
      <c r="BM44" t="s">
        <v>78</v>
      </c>
      <c r="BN44" t="s">
        <v>38</v>
      </c>
      <c r="BO44">
        <v>43311.640277777777</v>
      </c>
      <c r="BS44">
        <v>43354.426388888889</v>
      </c>
      <c r="BT44" t="s">
        <v>86</v>
      </c>
      <c r="BU44" t="s">
        <v>102</v>
      </c>
      <c r="BV44" t="s">
        <v>103</v>
      </c>
      <c r="BW44" t="s">
        <v>104</v>
      </c>
      <c r="BX44" t="s">
        <v>105</v>
      </c>
      <c r="BY44" t="s">
        <v>106</v>
      </c>
      <c r="BZ44">
        <v>974</v>
      </c>
      <c r="CA44">
        <v>0</v>
      </c>
      <c r="CB44">
        <v>3</v>
      </c>
      <c r="CC44" t="s">
        <v>92</v>
      </c>
      <c r="CD44" t="s">
        <v>130</v>
      </c>
      <c r="CG44" t="s">
        <v>131</v>
      </c>
      <c r="CH44">
        <v>40.72</v>
      </c>
      <c r="CI44">
        <v>90.5</v>
      </c>
      <c r="CM44" t="s">
        <v>132</v>
      </c>
      <c r="CN44" t="s">
        <v>133</v>
      </c>
      <c r="CO44">
        <v>43299.666076388887</v>
      </c>
      <c r="CS44">
        <v>43444.669050925928</v>
      </c>
      <c r="CT44" t="s">
        <v>93</v>
      </c>
      <c r="CU44" t="s">
        <v>134</v>
      </c>
      <c r="CV44" t="s">
        <v>135</v>
      </c>
      <c r="CW44" t="s">
        <v>136</v>
      </c>
      <c r="CX44" t="s">
        <v>155</v>
      </c>
      <c r="CY44" t="s">
        <v>168</v>
      </c>
      <c r="CZ44">
        <v>341</v>
      </c>
      <c r="DA44" t="s">
        <v>818</v>
      </c>
      <c r="DB44">
        <v>3</v>
      </c>
      <c r="DC44" t="s">
        <v>806</v>
      </c>
      <c r="DD44" t="s">
        <v>130</v>
      </c>
      <c r="DG44" t="s">
        <v>762</v>
      </c>
      <c r="DH44">
        <v>21.83</v>
      </c>
      <c r="DI44">
        <v>78.95</v>
      </c>
      <c r="DM44">
        <v>181</v>
      </c>
      <c r="DN44" t="s">
        <v>763</v>
      </c>
      <c r="DO44">
        <v>43410.56726851852</v>
      </c>
      <c r="DS44">
        <v>43417.601481481484</v>
      </c>
      <c r="DT44" t="s">
        <v>764</v>
      </c>
      <c r="DU44" t="s">
        <v>765</v>
      </c>
      <c r="DV44" t="s">
        <v>766</v>
      </c>
      <c r="DW44" t="s">
        <v>767</v>
      </c>
      <c r="DX44" t="s">
        <v>768</v>
      </c>
      <c r="DY44" t="s">
        <v>769</v>
      </c>
      <c r="DZ44">
        <v>4736</v>
      </c>
      <c r="EA44" t="s">
        <v>1168</v>
      </c>
      <c r="EB44">
        <v>3</v>
      </c>
      <c r="EC44" t="s">
        <v>92</v>
      </c>
      <c r="ED44" t="s">
        <v>998</v>
      </c>
      <c r="EG44" t="s">
        <v>872</v>
      </c>
      <c r="EH44">
        <v>29.35</v>
      </c>
      <c r="EI44">
        <v>95.24</v>
      </c>
      <c r="EM44" t="s">
        <v>873</v>
      </c>
      <c r="EN44" t="s">
        <v>874</v>
      </c>
      <c r="EO44">
        <v>43291.501388888886</v>
      </c>
      <c r="ES44">
        <v>43410.697222222225</v>
      </c>
      <c r="ET44" t="s">
        <v>93</v>
      </c>
      <c r="EU44" t="s">
        <v>875</v>
      </c>
      <c r="EV44" t="s">
        <v>876</v>
      </c>
      <c r="EW44" t="s">
        <v>877</v>
      </c>
      <c r="EX44" t="s">
        <v>878</v>
      </c>
      <c r="EY44" t="s">
        <v>879</v>
      </c>
      <c r="EZ44">
        <v>974</v>
      </c>
      <c r="FA44">
        <v>0</v>
      </c>
      <c r="FB44">
        <v>3</v>
      </c>
      <c r="FC44" t="s">
        <v>92</v>
      </c>
      <c r="FD44" t="s">
        <v>130</v>
      </c>
      <c r="FG44" t="s">
        <v>131</v>
      </c>
      <c r="FH44">
        <v>40.72</v>
      </c>
      <c r="FI44">
        <v>90.5</v>
      </c>
      <c r="FM44" t="s">
        <v>132</v>
      </c>
      <c r="FN44" t="s">
        <v>133</v>
      </c>
      <c r="FO44">
        <v>43299.666076388887</v>
      </c>
      <c r="FS44">
        <v>43444.669050925928</v>
      </c>
      <c r="FT44" t="s">
        <v>93</v>
      </c>
      <c r="FU44" t="s">
        <v>134</v>
      </c>
      <c r="FV44" t="s">
        <v>135</v>
      </c>
      <c r="FW44" t="s">
        <v>136</v>
      </c>
      <c r="FX44" t="s">
        <v>155</v>
      </c>
      <c r="FY44" t="s">
        <v>168</v>
      </c>
      <c r="FZ44" t="s">
        <v>156</v>
      </c>
      <c r="GA44" t="s">
        <v>157</v>
      </c>
      <c r="GB44" t="s">
        <v>141</v>
      </c>
      <c r="GC44" t="s">
        <v>142</v>
      </c>
      <c r="GJ44" t="s">
        <v>274</v>
      </c>
      <c r="GK44" t="s">
        <v>248</v>
      </c>
      <c r="GL44" t="s">
        <v>148</v>
      </c>
      <c r="GM44" t="s">
        <v>149</v>
      </c>
      <c r="GN44" t="s">
        <v>152</v>
      </c>
    </row>
    <row r="45" spans="2:207" x14ac:dyDescent="0.25">
      <c r="AZ45">
        <v>302</v>
      </c>
      <c r="BA45">
        <v>858</v>
      </c>
      <c r="BB45">
        <v>1</v>
      </c>
      <c r="BC45" t="s">
        <v>107</v>
      </c>
      <c r="BD45" t="s">
        <v>85</v>
      </c>
      <c r="BG45" t="s">
        <v>77</v>
      </c>
      <c r="BH45">
        <v>47.44</v>
      </c>
      <c r="BI45">
        <v>74.33</v>
      </c>
      <c r="BM45" t="s">
        <v>78</v>
      </c>
      <c r="BN45" t="s">
        <v>38</v>
      </c>
      <c r="BO45">
        <v>43311.63958333333</v>
      </c>
      <c r="BS45">
        <v>43354.426388888889</v>
      </c>
      <c r="BT45" t="s">
        <v>86</v>
      </c>
      <c r="BU45" t="s">
        <v>102</v>
      </c>
      <c r="BV45" t="s">
        <v>103</v>
      </c>
      <c r="BW45" t="s">
        <v>104</v>
      </c>
      <c r="BX45" t="s">
        <v>105</v>
      </c>
      <c r="BY45" t="s">
        <v>106</v>
      </c>
      <c r="BZ45">
        <v>958</v>
      </c>
      <c r="CA45">
        <v>0</v>
      </c>
      <c r="CB45">
        <v>3</v>
      </c>
      <c r="CC45" t="s">
        <v>92</v>
      </c>
      <c r="CD45" t="s">
        <v>130</v>
      </c>
      <c r="CG45" t="s">
        <v>131</v>
      </c>
      <c r="CH45">
        <v>37.479999999999997</v>
      </c>
      <c r="CI45">
        <v>98.74</v>
      </c>
      <c r="CM45" t="s">
        <v>132</v>
      </c>
      <c r="CN45" t="s">
        <v>133</v>
      </c>
      <c r="CO45">
        <v>43299.665972222225</v>
      </c>
      <c r="CS45">
        <v>43444.669039351851</v>
      </c>
      <c r="CT45" t="s">
        <v>93</v>
      </c>
      <c r="CU45" t="s">
        <v>134</v>
      </c>
      <c r="CV45" t="s">
        <v>135</v>
      </c>
      <c r="CW45" t="s">
        <v>136</v>
      </c>
      <c r="CX45" t="s">
        <v>155</v>
      </c>
      <c r="CY45" t="s">
        <v>168</v>
      </c>
      <c r="CZ45">
        <v>321</v>
      </c>
      <c r="DA45" t="s">
        <v>819</v>
      </c>
      <c r="DB45">
        <v>3</v>
      </c>
      <c r="DC45" t="s">
        <v>806</v>
      </c>
      <c r="DD45" t="s">
        <v>130</v>
      </c>
      <c r="DG45" t="s">
        <v>762</v>
      </c>
      <c r="DH45">
        <v>20.63</v>
      </c>
      <c r="DI45">
        <v>80.53</v>
      </c>
      <c r="DM45">
        <v>181</v>
      </c>
      <c r="DN45" t="s">
        <v>763</v>
      </c>
      <c r="DO45">
        <v>43410.567175925928</v>
      </c>
      <c r="DS45">
        <v>43417.594594907408</v>
      </c>
      <c r="DT45" t="s">
        <v>764</v>
      </c>
      <c r="DU45" t="s">
        <v>765</v>
      </c>
      <c r="DV45" t="s">
        <v>766</v>
      </c>
      <c r="DW45" t="s">
        <v>767</v>
      </c>
      <c r="DX45" t="s">
        <v>768</v>
      </c>
      <c r="DY45" t="s">
        <v>769</v>
      </c>
      <c r="DZ45">
        <v>4789</v>
      </c>
      <c r="EA45" t="s">
        <v>1174</v>
      </c>
      <c r="EB45">
        <v>3</v>
      </c>
      <c r="EC45" t="s">
        <v>92</v>
      </c>
      <c r="ED45" t="s">
        <v>998</v>
      </c>
      <c r="EG45" t="s">
        <v>872</v>
      </c>
      <c r="EH45">
        <v>92</v>
      </c>
      <c r="EI45">
        <v>53.81</v>
      </c>
      <c r="EM45" t="s">
        <v>873</v>
      </c>
      <c r="EN45" t="s">
        <v>874</v>
      </c>
      <c r="EO45">
        <v>43291.501388888886</v>
      </c>
      <c r="ES45">
        <v>43426.606944444444</v>
      </c>
      <c r="ET45" t="s">
        <v>93</v>
      </c>
      <c r="EU45" t="s">
        <v>875</v>
      </c>
      <c r="EV45" t="s">
        <v>876</v>
      </c>
      <c r="EW45" t="s">
        <v>877</v>
      </c>
      <c r="EX45" t="s">
        <v>878</v>
      </c>
      <c r="EY45" t="s">
        <v>922</v>
      </c>
      <c r="EZ45">
        <v>958</v>
      </c>
      <c r="FA45">
        <v>0</v>
      </c>
      <c r="FB45">
        <v>3</v>
      </c>
      <c r="FC45" t="s">
        <v>92</v>
      </c>
      <c r="FD45" t="s">
        <v>130</v>
      </c>
      <c r="FG45" t="s">
        <v>131</v>
      </c>
      <c r="FH45">
        <v>37.479999999999997</v>
      </c>
      <c r="FI45">
        <v>98.74</v>
      </c>
      <c r="FM45" t="s">
        <v>132</v>
      </c>
      <c r="FN45" t="s">
        <v>133</v>
      </c>
      <c r="FO45">
        <v>43299.665972222225</v>
      </c>
      <c r="FS45">
        <v>43444.669039351851</v>
      </c>
      <c r="FT45" t="s">
        <v>93</v>
      </c>
      <c r="FU45" t="s">
        <v>134</v>
      </c>
      <c r="FV45" t="s">
        <v>135</v>
      </c>
      <c r="FW45" t="s">
        <v>136</v>
      </c>
      <c r="FX45" t="s">
        <v>155</v>
      </c>
      <c r="FY45" t="s">
        <v>168</v>
      </c>
      <c r="FZ45" t="s">
        <v>156</v>
      </c>
      <c r="GA45" t="s">
        <v>157</v>
      </c>
      <c r="GB45" t="s">
        <v>141</v>
      </c>
      <c r="GC45" t="s">
        <v>142</v>
      </c>
      <c r="GJ45" t="s">
        <v>275</v>
      </c>
      <c r="GK45" t="s">
        <v>248</v>
      </c>
      <c r="GL45" t="s">
        <v>148</v>
      </c>
      <c r="GM45" t="s">
        <v>149</v>
      </c>
      <c r="GN45" t="s">
        <v>201</v>
      </c>
      <c r="GO45" t="s">
        <v>212</v>
      </c>
      <c r="GP45" t="s">
        <v>149</v>
      </c>
      <c r="GQ45" t="s">
        <v>152</v>
      </c>
    </row>
    <row r="46" spans="2:207" x14ac:dyDescent="0.25">
      <c r="AZ46">
        <v>1454</v>
      </c>
      <c r="BA46" t="s">
        <v>25</v>
      </c>
      <c r="BB46">
        <v>2</v>
      </c>
      <c r="BC46" t="s">
        <v>107</v>
      </c>
      <c r="BD46" t="s">
        <v>85</v>
      </c>
      <c r="BG46" t="s">
        <v>77</v>
      </c>
      <c r="BH46">
        <v>62.42</v>
      </c>
      <c r="BI46">
        <v>63.1</v>
      </c>
      <c r="BM46" t="s">
        <v>78</v>
      </c>
      <c r="BN46" t="s">
        <v>38</v>
      </c>
      <c r="BO46">
        <v>43369.465277777781</v>
      </c>
      <c r="BS46">
        <v>43263.353472222225</v>
      </c>
      <c r="BT46" t="s">
        <v>86</v>
      </c>
      <c r="BU46" t="s">
        <v>109</v>
      </c>
      <c r="BV46" t="s">
        <v>110</v>
      </c>
      <c r="BW46" t="s">
        <v>111</v>
      </c>
      <c r="BX46" t="s">
        <v>112</v>
      </c>
      <c r="BY46" t="s">
        <v>113</v>
      </c>
      <c r="BZ46">
        <v>1071</v>
      </c>
      <c r="CA46">
        <v>0</v>
      </c>
      <c r="CB46">
        <v>3</v>
      </c>
      <c r="CC46" t="s">
        <v>92</v>
      </c>
      <c r="CD46" t="s">
        <v>130</v>
      </c>
      <c r="CG46" t="s">
        <v>206</v>
      </c>
      <c r="CH46">
        <v>31.82</v>
      </c>
      <c r="CI46">
        <v>19.239999999999998</v>
      </c>
      <c r="CM46" t="s">
        <v>132</v>
      </c>
      <c r="CN46" t="s">
        <v>207</v>
      </c>
      <c r="CO46">
        <v>43299.685995370368</v>
      </c>
      <c r="CS46">
        <v>43444.669074074074</v>
      </c>
      <c r="CT46" t="s">
        <v>93</v>
      </c>
      <c r="CU46" t="s">
        <v>134</v>
      </c>
      <c r="CV46" t="s">
        <v>135</v>
      </c>
      <c r="CW46" t="s">
        <v>136</v>
      </c>
      <c r="CX46" t="s">
        <v>155</v>
      </c>
      <c r="CY46" t="s">
        <v>168</v>
      </c>
      <c r="CZ46">
        <v>343</v>
      </c>
      <c r="DA46" t="s">
        <v>820</v>
      </c>
      <c r="DB46">
        <v>3</v>
      </c>
      <c r="DC46" t="s">
        <v>806</v>
      </c>
      <c r="DD46" t="s">
        <v>130</v>
      </c>
      <c r="DG46" t="s">
        <v>762</v>
      </c>
      <c r="DH46">
        <v>11.24</v>
      </c>
      <c r="DI46">
        <v>89.23</v>
      </c>
      <c r="DM46">
        <v>181</v>
      </c>
      <c r="DN46" t="s">
        <v>763</v>
      </c>
      <c r="DO46">
        <v>43410.567280092589</v>
      </c>
      <c r="DS46">
        <v>43417.601550925923</v>
      </c>
      <c r="DT46" t="s">
        <v>764</v>
      </c>
      <c r="DU46" t="s">
        <v>765</v>
      </c>
      <c r="DV46" t="s">
        <v>766</v>
      </c>
      <c r="DW46" t="s">
        <v>767</v>
      </c>
      <c r="DX46" t="s">
        <v>768</v>
      </c>
      <c r="DY46" t="s">
        <v>769</v>
      </c>
      <c r="DZ46">
        <v>4796</v>
      </c>
      <c r="EA46" t="s">
        <v>1180</v>
      </c>
      <c r="EB46">
        <v>3</v>
      </c>
      <c r="EC46" t="s">
        <v>92</v>
      </c>
      <c r="ED46" t="s">
        <v>998</v>
      </c>
      <c r="EG46" t="s">
        <v>872</v>
      </c>
      <c r="EH46">
        <v>26.32</v>
      </c>
      <c r="EI46">
        <v>30.65</v>
      </c>
      <c r="EM46" t="s">
        <v>873</v>
      </c>
      <c r="EN46" t="s">
        <v>874</v>
      </c>
      <c r="EO46">
        <v>43291.501388888886</v>
      </c>
      <c r="ES46">
        <v>43410.692361111112</v>
      </c>
      <c r="ET46" t="s">
        <v>93</v>
      </c>
      <c r="EU46" t="s">
        <v>875</v>
      </c>
      <c r="EV46" t="s">
        <v>876</v>
      </c>
      <c r="EW46" t="s">
        <v>877</v>
      </c>
      <c r="EX46" t="s">
        <v>878</v>
      </c>
      <c r="EY46" t="s">
        <v>879</v>
      </c>
      <c r="EZ46">
        <v>1071</v>
      </c>
      <c r="FA46">
        <v>0</v>
      </c>
      <c r="FB46">
        <v>3</v>
      </c>
      <c r="FC46" t="s">
        <v>92</v>
      </c>
      <c r="FD46" t="s">
        <v>130</v>
      </c>
      <c r="FG46" t="s">
        <v>206</v>
      </c>
      <c r="FH46">
        <v>31.82</v>
      </c>
      <c r="FI46">
        <v>19.239999999999998</v>
      </c>
      <c r="FM46" t="s">
        <v>132</v>
      </c>
      <c r="FN46" t="s">
        <v>207</v>
      </c>
      <c r="FO46">
        <v>43299.685995370368</v>
      </c>
      <c r="FS46">
        <v>43444.669074074074</v>
      </c>
      <c r="FT46" t="s">
        <v>93</v>
      </c>
      <c r="FU46" t="s">
        <v>134</v>
      </c>
      <c r="FV46" t="s">
        <v>135</v>
      </c>
      <c r="FW46" t="s">
        <v>136</v>
      </c>
      <c r="FX46" t="s">
        <v>155</v>
      </c>
      <c r="FY46" t="s">
        <v>168</v>
      </c>
      <c r="FZ46" t="s">
        <v>156</v>
      </c>
      <c r="GA46" t="s">
        <v>157</v>
      </c>
      <c r="GB46" t="s">
        <v>141</v>
      </c>
      <c r="GC46" t="s">
        <v>171</v>
      </c>
      <c r="GJ46" t="s">
        <v>276</v>
      </c>
      <c r="GK46" t="s">
        <v>277</v>
      </c>
      <c r="GL46" t="s">
        <v>248</v>
      </c>
      <c r="GM46" t="s">
        <v>148</v>
      </c>
      <c r="GN46" t="s">
        <v>164</v>
      </c>
      <c r="GO46" t="s">
        <v>196</v>
      </c>
      <c r="GP46" t="s">
        <v>278</v>
      </c>
      <c r="GQ46" t="s">
        <v>196</v>
      </c>
      <c r="GR46" t="s">
        <v>237</v>
      </c>
      <c r="GS46" t="s">
        <v>152</v>
      </c>
    </row>
    <row r="47" spans="2:207" x14ac:dyDescent="0.25">
      <c r="AZ47">
        <v>293</v>
      </c>
      <c r="BA47">
        <v>869</v>
      </c>
      <c r="BB47">
        <v>3</v>
      </c>
      <c r="BC47" t="s">
        <v>107</v>
      </c>
      <c r="BD47" t="s">
        <v>85</v>
      </c>
      <c r="BG47" t="s">
        <v>77</v>
      </c>
      <c r="BH47">
        <v>59.83</v>
      </c>
      <c r="BI47">
        <v>68.97</v>
      </c>
      <c r="BM47" t="s">
        <v>78</v>
      </c>
      <c r="BN47" t="s">
        <v>38</v>
      </c>
      <c r="BO47">
        <v>43311.63958333333</v>
      </c>
      <c r="BP47">
        <v>43494.476388888892</v>
      </c>
      <c r="BS47">
        <v>43494.476388888892</v>
      </c>
      <c r="BT47" t="s">
        <v>86</v>
      </c>
      <c r="BU47" t="s">
        <v>102</v>
      </c>
      <c r="BV47" t="s">
        <v>103</v>
      </c>
      <c r="BW47" t="s">
        <v>104</v>
      </c>
      <c r="BX47" t="s">
        <v>105</v>
      </c>
      <c r="BY47" t="s">
        <v>106</v>
      </c>
      <c r="BZ47">
        <v>1079</v>
      </c>
      <c r="CA47">
        <v>0</v>
      </c>
      <c r="CB47">
        <v>3</v>
      </c>
      <c r="CC47" t="s">
        <v>92</v>
      </c>
      <c r="CD47" t="s">
        <v>130</v>
      </c>
      <c r="CG47" t="s">
        <v>206</v>
      </c>
      <c r="CH47">
        <v>74.08</v>
      </c>
      <c r="CI47">
        <v>83.4</v>
      </c>
      <c r="CM47" t="s">
        <v>132</v>
      </c>
      <c r="CN47" t="s">
        <v>207</v>
      </c>
      <c r="CO47">
        <v>43299.686041666668</v>
      </c>
      <c r="CS47">
        <v>43444.669074074074</v>
      </c>
      <c r="CT47" t="s">
        <v>93</v>
      </c>
      <c r="CU47" t="s">
        <v>134</v>
      </c>
      <c r="CV47" t="s">
        <v>135</v>
      </c>
      <c r="CW47" t="s">
        <v>136</v>
      </c>
      <c r="CX47" t="s">
        <v>155</v>
      </c>
      <c r="CY47" t="s">
        <v>168</v>
      </c>
      <c r="CZ47">
        <v>323</v>
      </c>
      <c r="DA47" t="s">
        <v>821</v>
      </c>
      <c r="DB47">
        <v>3</v>
      </c>
      <c r="DC47" t="s">
        <v>806</v>
      </c>
      <c r="DD47" t="s">
        <v>130</v>
      </c>
      <c r="DG47" t="s">
        <v>762</v>
      </c>
      <c r="DH47">
        <v>31.27</v>
      </c>
      <c r="DI47">
        <v>95.17</v>
      </c>
      <c r="DM47">
        <v>181</v>
      </c>
      <c r="DN47" t="s">
        <v>763</v>
      </c>
      <c r="DO47">
        <v>43410.567187499997</v>
      </c>
      <c r="DS47">
        <v>43417.594837962963</v>
      </c>
      <c r="DT47" t="s">
        <v>764</v>
      </c>
      <c r="DU47" t="s">
        <v>765</v>
      </c>
      <c r="DV47" t="s">
        <v>766</v>
      </c>
      <c r="DW47" t="s">
        <v>767</v>
      </c>
      <c r="DX47" t="s">
        <v>768</v>
      </c>
      <c r="DY47" t="s">
        <v>769</v>
      </c>
      <c r="DZ47">
        <v>4842</v>
      </c>
      <c r="EA47" t="s">
        <v>1183</v>
      </c>
      <c r="EB47">
        <v>3</v>
      </c>
      <c r="EC47" t="s">
        <v>92</v>
      </c>
      <c r="ED47" t="s">
        <v>998</v>
      </c>
      <c r="EG47" t="s">
        <v>936</v>
      </c>
      <c r="EH47">
        <v>56.84</v>
      </c>
      <c r="EI47">
        <v>31.37</v>
      </c>
      <c r="EM47" t="s">
        <v>873</v>
      </c>
      <c r="EN47" t="s">
        <v>937</v>
      </c>
      <c r="EO47">
        <v>43291.618750000001</v>
      </c>
      <c r="ES47">
        <v>43410.711111111108</v>
      </c>
      <c r="ET47" t="s">
        <v>93</v>
      </c>
      <c r="EU47" t="s">
        <v>875</v>
      </c>
      <c r="EV47" t="s">
        <v>876</v>
      </c>
      <c r="EW47" t="s">
        <v>877</v>
      </c>
      <c r="EX47" t="s">
        <v>878</v>
      </c>
      <c r="EY47" t="s">
        <v>879</v>
      </c>
      <c r="EZ47">
        <v>1079</v>
      </c>
      <c r="FA47">
        <v>0</v>
      </c>
      <c r="FB47">
        <v>3</v>
      </c>
      <c r="FC47" t="s">
        <v>92</v>
      </c>
      <c r="FD47" t="s">
        <v>130</v>
      </c>
      <c r="FG47" t="s">
        <v>206</v>
      </c>
      <c r="FH47">
        <v>74.08</v>
      </c>
      <c r="FI47">
        <v>83.4</v>
      </c>
      <c r="FM47" t="s">
        <v>132</v>
      </c>
      <c r="FN47" t="s">
        <v>207</v>
      </c>
      <c r="FO47">
        <v>43299.686041666668</v>
      </c>
      <c r="FS47">
        <v>43444.669074074074</v>
      </c>
      <c r="FT47" t="s">
        <v>93</v>
      </c>
      <c r="FU47" t="s">
        <v>134</v>
      </c>
      <c r="FV47" t="s">
        <v>135</v>
      </c>
      <c r="FW47" t="s">
        <v>136</v>
      </c>
      <c r="FX47" t="s">
        <v>155</v>
      </c>
      <c r="FY47" t="s">
        <v>168</v>
      </c>
      <c r="FZ47" t="s">
        <v>156</v>
      </c>
      <c r="GA47" t="s">
        <v>157</v>
      </c>
      <c r="GB47" t="s">
        <v>141</v>
      </c>
      <c r="GC47" t="s">
        <v>142</v>
      </c>
      <c r="GJ47" t="s">
        <v>279</v>
      </c>
      <c r="GK47" t="s">
        <v>259</v>
      </c>
      <c r="GL47" t="s">
        <v>280</v>
      </c>
      <c r="GM47" t="s">
        <v>248</v>
      </c>
      <c r="GN47" t="s">
        <v>148</v>
      </c>
      <c r="GO47" t="s">
        <v>212</v>
      </c>
      <c r="GP47" t="s">
        <v>152</v>
      </c>
    </row>
    <row r="48" spans="2:207" x14ac:dyDescent="0.25">
      <c r="AZ48">
        <v>306</v>
      </c>
      <c r="BA48">
        <v>834</v>
      </c>
      <c r="BB48">
        <v>3</v>
      </c>
      <c r="BC48" t="s">
        <v>107</v>
      </c>
      <c r="BD48" t="s">
        <v>85</v>
      </c>
      <c r="BG48" t="s">
        <v>77</v>
      </c>
      <c r="BH48">
        <v>59.11</v>
      </c>
      <c r="BI48">
        <v>80.319999999999993</v>
      </c>
      <c r="BM48" t="s">
        <v>78</v>
      </c>
      <c r="BN48" t="s">
        <v>38</v>
      </c>
      <c r="BO48">
        <v>43311.63958333333</v>
      </c>
      <c r="BP48">
        <v>43494.477777777778</v>
      </c>
      <c r="BS48">
        <v>43494.477777777778</v>
      </c>
      <c r="BT48" t="s">
        <v>86</v>
      </c>
      <c r="BU48" t="s">
        <v>102</v>
      </c>
      <c r="BV48" t="s">
        <v>103</v>
      </c>
      <c r="BW48" t="s">
        <v>104</v>
      </c>
      <c r="BX48" t="s">
        <v>105</v>
      </c>
      <c r="BY48" t="s">
        <v>106</v>
      </c>
      <c r="BZ48">
        <v>1089</v>
      </c>
      <c r="CA48">
        <v>0</v>
      </c>
      <c r="CB48">
        <v>3</v>
      </c>
      <c r="CC48" t="s">
        <v>92</v>
      </c>
      <c r="CD48" t="s">
        <v>130</v>
      </c>
      <c r="CG48" t="s">
        <v>206</v>
      </c>
      <c r="CH48">
        <v>47.38</v>
      </c>
      <c r="CI48">
        <v>38.67</v>
      </c>
      <c r="CM48" t="s">
        <v>132</v>
      </c>
      <c r="CN48" t="s">
        <v>207</v>
      </c>
      <c r="CO48">
        <v>43299.686099537037</v>
      </c>
      <c r="CS48">
        <v>43444.669085648151</v>
      </c>
      <c r="CT48" t="s">
        <v>93</v>
      </c>
      <c r="CU48" t="s">
        <v>134</v>
      </c>
      <c r="CV48" t="s">
        <v>135</v>
      </c>
      <c r="CW48" t="s">
        <v>136</v>
      </c>
      <c r="CX48" t="s">
        <v>155</v>
      </c>
      <c r="CY48" t="s">
        <v>168</v>
      </c>
      <c r="CZ48">
        <v>324</v>
      </c>
      <c r="DA48" t="s">
        <v>822</v>
      </c>
      <c r="DB48">
        <v>3</v>
      </c>
      <c r="DC48" t="s">
        <v>806</v>
      </c>
      <c r="DD48" t="s">
        <v>130</v>
      </c>
      <c r="DG48" t="s">
        <v>762</v>
      </c>
      <c r="DH48">
        <v>27.06</v>
      </c>
      <c r="DI48">
        <v>93.3</v>
      </c>
      <c r="DM48">
        <v>181</v>
      </c>
      <c r="DN48" t="s">
        <v>763</v>
      </c>
      <c r="DO48">
        <v>43410.567187499997</v>
      </c>
      <c r="DS48">
        <v>43417.594976851855</v>
      </c>
      <c r="DT48" t="s">
        <v>764</v>
      </c>
      <c r="DU48" t="s">
        <v>765</v>
      </c>
      <c r="DV48" t="s">
        <v>766</v>
      </c>
      <c r="DW48" t="s">
        <v>767</v>
      </c>
      <c r="DX48" t="s">
        <v>768</v>
      </c>
      <c r="DY48" t="s">
        <v>769</v>
      </c>
      <c r="DZ48">
        <v>4834</v>
      </c>
      <c r="EA48" t="s">
        <v>1189</v>
      </c>
      <c r="EB48">
        <v>3</v>
      </c>
      <c r="EC48" t="s">
        <v>92</v>
      </c>
      <c r="ED48" t="s">
        <v>998</v>
      </c>
      <c r="EG48" t="s">
        <v>936</v>
      </c>
      <c r="EH48">
        <v>63.33</v>
      </c>
      <c r="EI48">
        <v>7.02</v>
      </c>
      <c r="EM48" t="s">
        <v>873</v>
      </c>
      <c r="EN48" t="s">
        <v>937</v>
      </c>
      <c r="EO48">
        <v>43291.618750000001</v>
      </c>
      <c r="ES48">
        <v>43410.706944444442</v>
      </c>
      <c r="ET48" t="s">
        <v>93</v>
      </c>
      <c r="EU48" t="s">
        <v>1190</v>
      </c>
      <c r="EV48" t="s">
        <v>876</v>
      </c>
      <c r="EW48" t="s">
        <v>877</v>
      </c>
      <c r="EX48" t="s">
        <v>878</v>
      </c>
      <c r="EY48" t="s">
        <v>879</v>
      </c>
      <c r="EZ48">
        <v>1089</v>
      </c>
      <c r="FA48">
        <v>0</v>
      </c>
      <c r="FB48">
        <v>3</v>
      </c>
      <c r="FC48" t="s">
        <v>92</v>
      </c>
      <c r="FD48" t="s">
        <v>130</v>
      </c>
      <c r="FG48" t="s">
        <v>206</v>
      </c>
      <c r="FH48">
        <v>47.38</v>
      </c>
      <c r="FI48">
        <v>38.67</v>
      </c>
      <c r="FM48" t="s">
        <v>132</v>
      </c>
      <c r="FN48" t="s">
        <v>207</v>
      </c>
      <c r="FO48">
        <v>43299.686099537037</v>
      </c>
      <c r="FS48">
        <v>43444.669085648151</v>
      </c>
      <c r="FT48" t="s">
        <v>93</v>
      </c>
      <c r="FU48" t="s">
        <v>134</v>
      </c>
      <c r="FV48" t="s">
        <v>135</v>
      </c>
      <c r="FW48" t="s">
        <v>136</v>
      </c>
      <c r="FX48" t="s">
        <v>155</v>
      </c>
      <c r="FY48" t="s">
        <v>168</v>
      </c>
      <c r="FZ48" t="s">
        <v>156</v>
      </c>
      <c r="GA48" t="s">
        <v>157</v>
      </c>
      <c r="GB48" t="s">
        <v>141</v>
      </c>
      <c r="GC48" t="s">
        <v>142</v>
      </c>
      <c r="GJ48" t="s">
        <v>281</v>
      </c>
      <c r="GK48" t="s">
        <v>250</v>
      </c>
      <c r="GL48" t="s">
        <v>148</v>
      </c>
      <c r="GM48" t="s">
        <v>212</v>
      </c>
      <c r="GN48" t="s">
        <v>152</v>
      </c>
    </row>
    <row r="49" spans="52:207" x14ac:dyDescent="0.25">
      <c r="AZ49">
        <v>278</v>
      </c>
      <c r="BA49">
        <v>894</v>
      </c>
      <c r="BB49">
        <v>3</v>
      </c>
      <c r="BC49" t="s">
        <v>107</v>
      </c>
      <c r="BD49" t="s">
        <v>85</v>
      </c>
      <c r="BG49" t="s">
        <v>77</v>
      </c>
      <c r="BH49">
        <v>50.57</v>
      </c>
      <c r="BI49">
        <v>34.979999999999997</v>
      </c>
      <c r="BM49" t="s">
        <v>78</v>
      </c>
      <c r="BN49" t="s">
        <v>38</v>
      </c>
      <c r="BO49">
        <v>43311.63958333333</v>
      </c>
      <c r="BP49">
        <v>43494.438888888886</v>
      </c>
      <c r="BQ49">
        <v>43495.404861111114</v>
      </c>
      <c r="BS49">
        <v>43495.404861111114</v>
      </c>
      <c r="BT49" t="s">
        <v>86</v>
      </c>
      <c r="BU49" t="s">
        <v>102</v>
      </c>
      <c r="BV49" t="s">
        <v>103</v>
      </c>
      <c r="BW49" t="s">
        <v>104</v>
      </c>
      <c r="BX49" t="s">
        <v>105</v>
      </c>
      <c r="BY49" t="s">
        <v>106</v>
      </c>
      <c r="BZ49">
        <v>1060</v>
      </c>
      <c r="CA49">
        <v>0</v>
      </c>
      <c r="CB49">
        <v>3</v>
      </c>
      <c r="CC49" t="s">
        <v>92</v>
      </c>
      <c r="CD49" t="s">
        <v>130</v>
      </c>
      <c r="CG49" t="s">
        <v>206</v>
      </c>
      <c r="CH49">
        <v>30.78</v>
      </c>
      <c r="CI49">
        <v>17.62</v>
      </c>
      <c r="CM49" t="s">
        <v>132</v>
      </c>
      <c r="CN49" t="s">
        <v>207</v>
      </c>
      <c r="CO49">
        <v>43299.685914351852</v>
      </c>
      <c r="CS49">
        <v>43444.669062499997</v>
      </c>
      <c r="CT49" t="s">
        <v>93</v>
      </c>
      <c r="CU49" t="s">
        <v>134</v>
      </c>
      <c r="CV49" t="s">
        <v>135</v>
      </c>
      <c r="CW49" t="s">
        <v>136</v>
      </c>
      <c r="CX49" t="s">
        <v>155</v>
      </c>
      <c r="CY49" t="s">
        <v>168</v>
      </c>
      <c r="CZ49">
        <v>332</v>
      </c>
      <c r="DA49" t="s">
        <v>823</v>
      </c>
      <c r="DB49">
        <v>3</v>
      </c>
      <c r="DC49" t="s">
        <v>806</v>
      </c>
      <c r="DD49" t="s">
        <v>130</v>
      </c>
      <c r="DG49" t="s">
        <v>762</v>
      </c>
      <c r="DH49">
        <v>35.119999999999997</v>
      </c>
      <c r="DI49">
        <v>86.11</v>
      </c>
      <c r="DM49">
        <v>181</v>
      </c>
      <c r="DN49" t="s">
        <v>763</v>
      </c>
      <c r="DO49">
        <v>43410.567233796297</v>
      </c>
      <c r="DS49">
        <v>43417.601238425923</v>
      </c>
      <c r="DT49" t="s">
        <v>764</v>
      </c>
      <c r="DU49" t="s">
        <v>765</v>
      </c>
      <c r="DV49" t="s">
        <v>766</v>
      </c>
      <c r="DW49" t="s">
        <v>767</v>
      </c>
      <c r="DX49" t="s">
        <v>768</v>
      </c>
      <c r="DY49" t="s">
        <v>769</v>
      </c>
      <c r="DZ49">
        <v>4839</v>
      </c>
      <c r="EA49" t="s">
        <v>1196</v>
      </c>
      <c r="EB49">
        <v>3</v>
      </c>
      <c r="EC49" t="s">
        <v>92</v>
      </c>
      <c r="ED49" t="s">
        <v>998</v>
      </c>
      <c r="EG49" t="s">
        <v>936</v>
      </c>
      <c r="EH49">
        <v>58.11</v>
      </c>
      <c r="EI49">
        <v>21.73</v>
      </c>
      <c r="EM49" t="s">
        <v>873</v>
      </c>
      <c r="EN49" t="s">
        <v>937</v>
      </c>
      <c r="EO49">
        <v>43291.618750000001</v>
      </c>
      <c r="ES49">
        <v>43410.711805555555</v>
      </c>
      <c r="ET49" t="s">
        <v>93</v>
      </c>
      <c r="EU49" t="s">
        <v>875</v>
      </c>
      <c r="EV49" t="s">
        <v>876</v>
      </c>
      <c r="EW49" t="s">
        <v>877</v>
      </c>
      <c r="EX49" t="s">
        <v>878</v>
      </c>
      <c r="EY49" t="s">
        <v>879</v>
      </c>
      <c r="EZ49">
        <v>1060</v>
      </c>
      <c r="FA49">
        <v>0</v>
      </c>
      <c r="FB49">
        <v>3</v>
      </c>
      <c r="FC49" t="s">
        <v>92</v>
      </c>
      <c r="FD49" t="s">
        <v>130</v>
      </c>
      <c r="FG49" t="s">
        <v>206</v>
      </c>
      <c r="FH49">
        <v>30.78</v>
      </c>
      <c r="FI49">
        <v>17.62</v>
      </c>
      <c r="FM49" t="s">
        <v>132</v>
      </c>
      <c r="FN49" t="s">
        <v>207</v>
      </c>
      <c r="FO49">
        <v>43299.685914351852</v>
      </c>
      <c r="FS49">
        <v>43444.669062499997</v>
      </c>
      <c r="FT49" t="s">
        <v>93</v>
      </c>
      <c r="FU49" t="s">
        <v>134</v>
      </c>
      <c r="FV49" t="s">
        <v>135</v>
      </c>
      <c r="FW49" t="s">
        <v>136</v>
      </c>
      <c r="FX49" t="s">
        <v>155</v>
      </c>
      <c r="FY49" t="s">
        <v>168</v>
      </c>
      <c r="FZ49" t="s">
        <v>156</v>
      </c>
      <c r="GA49" t="s">
        <v>157</v>
      </c>
      <c r="GB49" t="s">
        <v>141</v>
      </c>
      <c r="GC49" t="s">
        <v>142</v>
      </c>
      <c r="GJ49" t="s">
        <v>282</v>
      </c>
      <c r="GK49" t="s">
        <v>250</v>
      </c>
      <c r="GL49" t="s">
        <v>148</v>
      </c>
      <c r="GM49" t="s">
        <v>212</v>
      </c>
      <c r="GN49" t="s">
        <v>152</v>
      </c>
    </row>
    <row r="50" spans="52:207" x14ac:dyDescent="0.25">
      <c r="AZ50">
        <v>311</v>
      </c>
      <c r="BA50">
        <v>688</v>
      </c>
      <c r="BB50">
        <v>2</v>
      </c>
      <c r="BC50" t="s">
        <v>107</v>
      </c>
      <c r="BD50" t="s">
        <v>85</v>
      </c>
      <c r="BG50" t="s">
        <v>77</v>
      </c>
      <c r="BH50">
        <v>43.84</v>
      </c>
      <c r="BI50">
        <v>75.5</v>
      </c>
      <c r="BM50" t="s">
        <v>78</v>
      </c>
      <c r="BN50" t="s">
        <v>38</v>
      </c>
      <c r="BO50">
        <v>43311.63958333333</v>
      </c>
      <c r="BP50">
        <v>43413.654166666667</v>
      </c>
      <c r="BQ50">
        <v>43448.432638888888</v>
      </c>
      <c r="BS50">
        <v>43448.432638888888</v>
      </c>
      <c r="BT50" t="s">
        <v>86</v>
      </c>
      <c r="BU50" t="s">
        <v>102</v>
      </c>
      <c r="BV50" t="s">
        <v>103</v>
      </c>
      <c r="BW50" t="s">
        <v>104</v>
      </c>
      <c r="BX50" t="s">
        <v>105</v>
      </c>
      <c r="BY50" t="s">
        <v>106</v>
      </c>
      <c r="BZ50">
        <v>1086</v>
      </c>
      <c r="CA50">
        <v>0</v>
      </c>
      <c r="CB50">
        <v>3</v>
      </c>
      <c r="CC50" t="s">
        <v>92</v>
      </c>
      <c r="CD50" t="s">
        <v>130</v>
      </c>
      <c r="CG50" t="s">
        <v>206</v>
      </c>
      <c r="CH50">
        <v>43.72</v>
      </c>
      <c r="CI50">
        <v>34.03</v>
      </c>
      <c r="CM50" t="s">
        <v>132</v>
      </c>
      <c r="CN50" t="s">
        <v>207</v>
      </c>
      <c r="CO50">
        <v>43299.686076388891</v>
      </c>
      <c r="CS50">
        <v>43444.669085648151</v>
      </c>
      <c r="CT50" t="s">
        <v>93</v>
      </c>
      <c r="CU50" t="s">
        <v>134</v>
      </c>
      <c r="CV50" t="s">
        <v>135</v>
      </c>
      <c r="CW50" t="s">
        <v>136</v>
      </c>
      <c r="CX50" t="s">
        <v>155</v>
      </c>
      <c r="CY50" t="s">
        <v>168</v>
      </c>
      <c r="CZ50">
        <v>334</v>
      </c>
      <c r="DA50" t="s">
        <v>824</v>
      </c>
      <c r="DB50">
        <v>3</v>
      </c>
      <c r="DC50" t="s">
        <v>806</v>
      </c>
      <c r="DD50" t="s">
        <v>130</v>
      </c>
      <c r="DG50" t="s">
        <v>762</v>
      </c>
      <c r="DH50">
        <v>24.35</v>
      </c>
      <c r="DI50">
        <v>85.32</v>
      </c>
      <c r="DM50">
        <v>181</v>
      </c>
      <c r="DN50" t="s">
        <v>763</v>
      </c>
      <c r="DO50">
        <v>43410.567233796297</v>
      </c>
      <c r="DS50">
        <v>43417.601307870369</v>
      </c>
      <c r="DT50" t="s">
        <v>764</v>
      </c>
      <c r="DU50" t="s">
        <v>765</v>
      </c>
      <c r="DV50" t="s">
        <v>766</v>
      </c>
      <c r="DW50" t="s">
        <v>767</v>
      </c>
      <c r="DX50" t="s">
        <v>768</v>
      </c>
      <c r="DY50" t="s">
        <v>769</v>
      </c>
      <c r="DZ50">
        <v>4836</v>
      </c>
      <c r="EA50" t="s">
        <v>1205</v>
      </c>
      <c r="EB50">
        <v>3</v>
      </c>
      <c r="EC50" t="s">
        <v>92</v>
      </c>
      <c r="ED50" t="s">
        <v>998</v>
      </c>
      <c r="EG50" t="s">
        <v>936</v>
      </c>
      <c r="EH50">
        <v>60.67</v>
      </c>
      <c r="EI50">
        <v>12.62</v>
      </c>
      <c r="EM50" t="s">
        <v>873</v>
      </c>
      <c r="EN50" t="s">
        <v>937</v>
      </c>
      <c r="EO50">
        <v>43291.618750000001</v>
      </c>
      <c r="ES50">
        <v>43410.707638888889</v>
      </c>
      <c r="ET50" t="s">
        <v>93</v>
      </c>
      <c r="EU50" t="s">
        <v>875</v>
      </c>
      <c r="EV50" t="s">
        <v>876</v>
      </c>
      <c r="EW50" t="s">
        <v>877</v>
      </c>
      <c r="EX50" t="s">
        <v>878</v>
      </c>
      <c r="EY50" t="s">
        <v>879</v>
      </c>
      <c r="EZ50">
        <v>1086</v>
      </c>
      <c r="FA50">
        <v>0</v>
      </c>
      <c r="FB50">
        <v>3</v>
      </c>
      <c r="FC50" t="s">
        <v>92</v>
      </c>
      <c r="FD50" t="s">
        <v>130</v>
      </c>
      <c r="FG50" t="s">
        <v>206</v>
      </c>
      <c r="FH50">
        <v>43.72</v>
      </c>
      <c r="FI50">
        <v>34.03</v>
      </c>
      <c r="FM50" t="s">
        <v>132</v>
      </c>
      <c r="FN50" t="s">
        <v>207</v>
      </c>
      <c r="FO50">
        <v>43299.686076388891</v>
      </c>
      <c r="FS50">
        <v>43444.669085648151</v>
      </c>
      <c r="FT50" t="s">
        <v>93</v>
      </c>
      <c r="FU50" t="s">
        <v>134</v>
      </c>
      <c r="FV50" t="s">
        <v>135</v>
      </c>
      <c r="FW50" t="s">
        <v>136</v>
      </c>
      <c r="FX50" t="s">
        <v>155</v>
      </c>
      <c r="FY50" t="s">
        <v>168</v>
      </c>
      <c r="FZ50" t="s">
        <v>156</v>
      </c>
      <c r="GA50" t="s">
        <v>157</v>
      </c>
      <c r="GB50" t="s">
        <v>141</v>
      </c>
      <c r="GC50" t="s">
        <v>142</v>
      </c>
      <c r="GJ50" t="s">
        <v>283</v>
      </c>
      <c r="GK50" t="s">
        <v>250</v>
      </c>
      <c r="GL50" t="s">
        <v>148</v>
      </c>
      <c r="GM50" t="s">
        <v>201</v>
      </c>
      <c r="GN50" t="s">
        <v>212</v>
      </c>
      <c r="GO50" t="s">
        <v>152</v>
      </c>
    </row>
    <row r="51" spans="52:207" x14ac:dyDescent="0.25">
      <c r="AZ51">
        <v>364</v>
      </c>
      <c r="BA51">
        <v>61</v>
      </c>
      <c r="BB51">
        <v>2</v>
      </c>
      <c r="BC51" t="s">
        <v>107</v>
      </c>
      <c r="BD51" t="s">
        <v>99</v>
      </c>
      <c r="BG51" t="s">
        <v>77</v>
      </c>
      <c r="BH51">
        <v>24.89</v>
      </c>
      <c r="BI51">
        <v>77.540000000000006</v>
      </c>
      <c r="BM51" t="s">
        <v>78</v>
      </c>
      <c r="BN51" t="s">
        <v>38</v>
      </c>
      <c r="BO51">
        <v>43311.640277777777</v>
      </c>
      <c r="BP51">
        <v>43413.640972222223</v>
      </c>
      <c r="BQ51">
        <v>43368.474305555559</v>
      </c>
      <c r="BS51">
        <v>43368.474305555559</v>
      </c>
      <c r="BT51" t="s">
        <v>86</v>
      </c>
      <c r="BU51" t="s">
        <v>102</v>
      </c>
      <c r="BV51" t="s">
        <v>103</v>
      </c>
      <c r="BW51" t="s">
        <v>104</v>
      </c>
      <c r="BX51" t="s">
        <v>105</v>
      </c>
      <c r="BY51" t="s">
        <v>106</v>
      </c>
      <c r="BZ51">
        <v>1065</v>
      </c>
      <c r="CA51">
        <v>0</v>
      </c>
      <c r="CB51">
        <v>3</v>
      </c>
      <c r="CC51" t="s">
        <v>92</v>
      </c>
      <c r="CD51" t="s">
        <v>130</v>
      </c>
      <c r="CG51" t="s">
        <v>206</v>
      </c>
      <c r="CH51">
        <v>69.680000000000007</v>
      </c>
      <c r="CI51">
        <v>74.2</v>
      </c>
      <c r="CM51" t="s">
        <v>132</v>
      </c>
      <c r="CN51" t="s">
        <v>207</v>
      </c>
      <c r="CO51">
        <v>43299.685960648145</v>
      </c>
      <c r="CS51">
        <v>43444.669074074074</v>
      </c>
      <c r="CT51" t="s">
        <v>93</v>
      </c>
      <c r="CU51" t="s">
        <v>134</v>
      </c>
      <c r="CV51" t="s">
        <v>135</v>
      </c>
      <c r="CW51" t="s">
        <v>136</v>
      </c>
      <c r="CX51" t="s">
        <v>155</v>
      </c>
      <c r="CY51" t="s">
        <v>168</v>
      </c>
      <c r="CZ51">
        <v>329</v>
      </c>
      <c r="DA51" t="s">
        <v>825</v>
      </c>
      <c r="DB51">
        <v>3</v>
      </c>
      <c r="DC51" t="s">
        <v>806</v>
      </c>
      <c r="DD51" t="s">
        <v>130</v>
      </c>
      <c r="DG51" t="s">
        <v>762</v>
      </c>
      <c r="DH51">
        <v>26.82</v>
      </c>
      <c r="DI51">
        <v>88.89</v>
      </c>
      <c r="DM51">
        <v>181</v>
      </c>
      <c r="DN51" t="s">
        <v>763</v>
      </c>
      <c r="DO51">
        <v>43410.567210648151</v>
      </c>
      <c r="DS51">
        <v>43417.601157407407</v>
      </c>
      <c r="DT51" t="s">
        <v>764</v>
      </c>
      <c r="DU51" t="s">
        <v>765</v>
      </c>
      <c r="DV51" t="s">
        <v>766</v>
      </c>
      <c r="DW51" t="s">
        <v>767</v>
      </c>
      <c r="DX51" t="s">
        <v>768</v>
      </c>
      <c r="DY51" t="s">
        <v>769</v>
      </c>
      <c r="DZ51">
        <v>4845</v>
      </c>
      <c r="EA51" t="s">
        <v>1213</v>
      </c>
      <c r="EB51">
        <v>3</v>
      </c>
      <c r="EC51" t="s">
        <v>92</v>
      </c>
      <c r="ED51" t="s">
        <v>998</v>
      </c>
      <c r="EG51" t="s">
        <v>936</v>
      </c>
      <c r="EH51">
        <v>55.41</v>
      </c>
      <c r="EI51">
        <v>38.75</v>
      </c>
      <c r="EM51" t="s">
        <v>873</v>
      </c>
      <c r="EN51" t="s">
        <v>937</v>
      </c>
      <c r="EO51">
        <v>43291.618750000001</v>
      </c>
      <c r="ES51">
        <v>43410.711111111108</v>
      </c>
      <c r="ET51" t="s">
        <v>93</v>
      </c>
      <c r="EU51" t="s">
        <v>875</v>
      </c>
      <c r="EV51" t="s">
        <v>876</v>
      </c>
      <c r="EW51" t="s">
        <v>877</v>
      </c>
      <c r="EX51" t="s">
        <v>878</v>
      </c>
      <c r="EY51" t="s">
        <v>879</v>
      </c>
      <c r="EZ51">
        <v>1065</v>
      </c>
      <c r="FA51">
        <v>0</v>
      </c>
      <c r="FB51">
        <v>3</v>
      </c>
      <c r="FC51" t="s">
        <v>92</v>
      </c>
      <c r="FD51" t="s">
        <v>130</v>
      </c>
      <c r="FG51" t="s">
        <v>206</v>
      </c>
      <c r="FH51">
        <v>69.680000000000007</v>
      </c>
      <c r="FI51">
        <v>74.2</v>
      </c>
      <c r="FM51" t="s">
        <v>132</v>
      </c>
      <c r="FN51" t="s">
        <v>207</v>
      </c>
      <c r="FO51">
        <v>43299.685960648145</v>
      </c>
      <c r="FS51">
        <v>43444.669074074074</v>
      </c>
      <c r="FT51" t="s">
        <v>93</v>
      </c>
      <c r="FU51" t="s">
        <v>134</v>
      </c>
      <c r="FV51" t="s">
        <v>135</v>
      </c>
      <c r="FW51" t="s">
        <v>136</v>
      </c>
      <c r="FX51" t="s">
        <v>155</v>
      </c>
      <c r="FY51" t="s">
        <v>168</v>
      </c>
      <c r="FZ51" t="s">
        <v>156</v>
      </c>
      <c r="GA51" t="s">
        <v>157</v>
      </c>
      <c r="GB51" t="s">
        <v>141</v>
      </c>
      <c r="GC51" t="s">
        <v>142</v>
      </c>
      <c r="GJ51" t="s">
        <v>284</v>
      </c>
      <c r="GK51" t="s">
        <v>248</v>
      </c>
      <c r="GL51" t="s">
        <v>148</v>
      </c>
      <c r="GM51" t="s">
        <v>212</v>
      </c>
      <c r="GN51" t="s">
        <v>152</v>
      </c>
    </row>
    <row r="52" spans="52:207" x14ac:dyDescent="0.25">
      <c r="AZ52">
        <v>347</v>
      </c>
      <c r="BA52">
        <v>639</v>
      </c>
      <c r="BB52">
        <v>3</v>
      </c>
      <c r="BC52" t="s">
        <v>107</v>
      </c>
      <c r="BD52" t="s">
        <v>99</v>
      </c>
      <c r="BG52" t="s">
        <v>77</v>
      </c>
      <c r="BH52">
        <v>34.76</v>
      </c>
      <c r="BI52">
        <v>85.11</v>
      </c>
      <c r="BM52" t="s">
        <v>78</v>
      </c>
      <c r="BN52" t="s">
        <v>38</v>
      </c>
      <c r="BO52">
        <v>43311.640277777777</v>
      </c>
      <c r="BP52">
        <v>43368.601388888892</v>
      </c>
      <c r="BQ52">
        <v>43368.601388888892</v>
      </c>
      <c r="BS52">
        <v>43368.601388888892</v>
      </c>
      <c r="BT52" t="s">
        <v>86</v>
      </c>
      <c r="BU52" t="s">
        <v>102</v>
      </c>
      <c r="BV52" t="s">
        <v>103</v>
      </c>
      <c r="BW52" t="s">
        <v>104</v>
      </c>
      <c r="BX52" t="s">
        <v>105</v>
      </c>
      <c r="BY52" t="s">
        <v>106</v>
      </c>
      <c r="BZ52">
        <v>1087</v>
      </c>
      <c r="CA52">
        <v>0</v>
      </c>
      <c r="CB52">
        <v>3</v>
      </c>
      <c r="CC52" t="s">
        <v>92</v>
      </c>
      <c r="CD52" t="s">
        <v>130</v>
      </c>
      <c r="CG52" t="s">
        <v>206</v>
      </c>
      <c r="CH52">
        <v>66.349999999999994</v>
      </c>
      <c r="CI52">
        <v>66.510000000000005</v>
      </c>
      <c r="CM52" t="s">
        <v>132</v>
      </c>
      <c r="CN52" t="s">
        <v>207</v>
      </c>
      <c r="CO52">
        <v>43299.68608796296</v>
      </c>
      <c r="CS52">
        <v>43444.669085648151</v>
      </c>
      <c r="CT52" t="s">
        <v>93</v>
      </c>
      <c r="CU52" t="s">
        <v>134</v>
      </c>
      <c r="CV52" t="s">
        <v>135</v>
      </c>
      <c r="CW52" t="s">
        <v>136</v>
      </c>
      <c r="CX52" t="s">
        <v>155</v>
      </c>
      <c r="CY52" t="s">
        <v>168</v>
      </c>
      <c r="CZ52">
        <v>346</v>
      </c>
      <c r="DA52" t="s">
        <v>826</v>
      </c>
      <c r="DB52">
        <v>3</v>
      </c>
      <c r="DC52" t="s">
        <v>806</v>
      </c>
      <c r="DD52" t="s">
        <v>130</v>
      </c>
      <c r="DG52" t="s">
        <v>762</v>
      </c>
      <c r="DH52">
        <v>18.760000000000002</v>
      </c>
      <c r="DI52">
        <v>78.91</v>
      </c>
      <c r="DM52">
        <v>181</v>
      </c>
      <c r="DN52" t="s">
        <v>763</v>
      </c>
      <c r="DO52">
        <v>43410.567303240743</v>
      </c>
      <c r="DS52">
        <v>43417.601631944446</v>
      </c>
      <c r="DT52" t="s">
        <v>764</v>
      </c>
      <c r="DU52" t="s">
        <v>765</v>
      </c>
      <c r="DV52" t="s">
        <v>766</v>
      </c>
      <c r="DW52" t="s">
        <v>767</v>
      </c>
      <c r="DX52" t="s">
        <v>768</v>
      </c>
      <c r="DY52" t="s">
        <v>769</v>
      </c>
      <c r="DZ52">
        <v>4848</v>
      </c>
      <c r="EA52" t="s">
        <v>1219</v>
      </c>
      <c r="EB52">
        <v>3</v>
      </c>
      <c r="EC52" t="s">
        <v>92</v>
      </c>
      <c r="ED52" t="s">
        <v>998</v>
      </c>
      <c r="EG52" t="s">
        <v>936</v>
      </c>
      <c r="EH52">
        <v>51.58</v>
      </c>
      <c r="EI52">
        <v>46.9</v>
      </c>
      <c r="EM52" t="s">
        <v>873</v>
      </c>
      <c r="EN52" t="s">
        <v>937</v>
      </c>
      <c r="EO52">
        <v>43291.618750000001</v>
      </c>
      <c r="ES52">
        <v>43410.709027777775</v>
      </c>
      <c r="ET52" t="s">
        <v>93</v>
      </c>
      <c r="EU52" t="s">
        <v>875</v>
      </c>
      <c r="EV52" t="s">
        <v>876</v>
      </c>
      <c r="EW52" t="s">
        <v>877</v>
      </c>
      <c r="EX52" t="s">
        <v>878</v>
      </c>
      <c r="EY52" t="s">
        <v>879</v>
      </c>
      <c r="EZ52">
        <v>1087</v>
      </c>
      <c r="FA52">
        <v>0</v>
      </c>
      <c r="FB52">
        <v>3</v>
      </c>
      <c r="FC52" t="s">
        <v>92</v>
      </c>
      <c r="FD52" t="s">
        <v>130</v>
      </c>
      <c r="FG52" t="s">
        <v>206</v>
      </c>
      <c r="FH52">
        <v>66.349999999999994</v>
      </c>
      <c r="FI52">
        <v>66.510000000000005</v>
      </c>
      <c r="FM52" t="s">
        <v>132</v>
      </c>
      <c r="FN52" t="s">
        <v>207</v>
      </c>
      <c r="FO52">
        <v>43299.68608796296</v>
      </c>
      <c r="FS52">
        <v>43444.669085648151</v>
      </c>
      <c r="FT52" t="s">
        <v>93</v>
      </c>
      <c r="FU52" t="s">
        <v>134</v>
      </c>
      <c r="FV52" t="s">
        <v>135</v>
      </c>
      <c r="FW52" t="s">
        <v>136</v>
      </c>
      <c r="FX52" t="s">
        <v>155</v>
      </c>
      <c r="FY52" t="s">
        <v>168</v>
      </c>
      <c r="FZ52" t="s">
        <v>156</v>
      </c>
      <c r="GA52" t="s">
        <v>157</v>
      </c>
      <c r="GB52" t="s">
        <v>141</v>
      </c>
      <c r="GC52" t="s">
        <v>142</v>
      </c>
      <c r="GJ52" t="s">
        <v>285</v>
      </c>
      <c r="GK52" t="s">
        <v>248</v>
      </c>
      <c r="GL52" t="s">
        <v>148</v>
      </c>
      <c r="GM52" t="s">
        <v>212</v>
      </c>
      <c r="GN52" t="s">
        <v>152</v>
      </c>
    </row>
    <row r="53" spans="52:207" x14ac:dyDescent="0.25">
      <c r="AZ53">
        <v>312</v>
      </c>
      <c r="BA53">
        <v>687</v>
      </c>
      <c r="BB53">
        <v>1</v>
      </c>
      <c r="BC53" t="s">
        <v>107</v>
      </c>
      <c r="BD53" t="s">
        <v>99</v>
      </c>
      <c r="BG53" t="s">
        <v>77</v>
      </c>
      <c r="BH53">
        <v>40.53</v>
      </c>
      <c r="BI53">
        <v>77.91</v>
      </c>
      <c r="BM53" t="s">
        <v>78</v>
      </c>
      <c r="BN53" t="s">
        <v>38</v>
      </c>
      <c r="BO53">
        <v>43311.63958333333</v>
      </c>
      <c r="BP53">
        <v>43368.583333333336</v>
      </c>
      <c r="BQ53">
        <v>43368.583333333336</v>
      </c>
      <c r="BS53">
        <v>43368.583333333336</v>
      </c>
      <c r="BT53" t="s">
        <v>86</v>
      </c>
      <c r="BU53" t="s">
        <v>102</v>
      </c>
      <c r="BV53" t="s">
        <v>103</v>
      </c>
      <c r="BW53" t="s">
        <v>104</v>
      </c>
      <c r="BX53" t="s">
        <v>105</v>
      </c>
      <c r="BY53" t="s">
        <v>106</v>
      </c>
      <c r="BZ53">
        <v>1082</v>
      </c>
      <c r="CA53">
        <v>0</v>
      </c>
      <c r="CB53">
        <v>3</v>
      </c>
      <c r="CC53" t="s">
        <v>92</v>
      </c>
      <c r="CD53" t="s">
        <v>130</v>
      </c>
      <c r="CG53" t="s">
        <v>206</v>
      </c>
      <c r="CH53">
        <v>54.12</v>
      </c>
      <c r="CI53">
        <v>46</v>
      </c>
      <c r="CM53" t="s">
        <v>132</v>
      </c>
      <c r="CN53" t="s">
        <v>207</v>
      </c>
      <c r="CO53">
        <v>43299.686053240737</v>
      </c>
      <c r="CS53">
        <v>43444.669085648151</v>
      </c>
      <c r="CT53" t="s">
        <v>93</v>
      </c>
      <c r="CU53" t="s">
        <v>134</v>
      </c>
      <c r="CV53" t="s">
        <v>135</v>
      </c>
      <c r="CW53" t="s">
        <v>136</v>
      </c>
      <c r="CX53" t="s">
        <v>155</v>
      </c>
      <c r="CY53" t="s">
        <v>168</v>
      </c>
      <c r="CZ53">
        <v>322</v>
      </c>
      <c r="DA53" t="s">
        <v>827</v>
      </c>
      <c r="DB53">
        <v>3</v>
      </c>
      <c r="DC53" t="s">
        <v>806</v>
      </c>
      <c r="DD53" t="s">
        <v>130</v>
      </c>
      <c r="DG53" t="s">
        <v>762</v>
      </c>
      <c r="DH53">
        <v>19.420000000000002</v>
      </c>
      <c r="DI53">
        <v>80.28</v>
      </c>
      <c r="DM53">
        <v>181</v>
      </c>
      <c r="DN53" t="s">
        <v>763</v>
      </c>
      <c r="DO53">
        <v>43410.567175925928</v>
      </c>
      <c r="DS53">
        <v>43417.594710648147</v>
      </c>
      <c r="DT53" t="s">
        <v>764</v>
      </c>
      <c r="DU53" t="s">
        <v>765</v>
      </c>
      <c r="DV53" t="s">
        <v>766</v>
      </c>
      <c r="DW53" t="s">
        <v>767</v>
      </c>
      <c r="DX53" t="s">
        <v>768</v>
      </c>
      <c r="DY53" t="s">
        <v>769</v>
      </c>
      <c r="DZ53">
        <v>4840</v>
      </c>
      <c r="EA53" t="s">
        <v>1225</v>
      </c>
      <c r="EB53">
        <v>3</v>
      </c>
      <c r="EC53" t="s">
        <v>92</v>
      </c>
      <c r="ED53" t="s">
        <v>998</v>
      </c>
      <c r="EG53" t="s">
        <v>936</v>
      </c>
      <c r="EH53">
        <v>57.47</v>
      </c>
      <c r="EI53">
        <v>25.18</v>
      </c>
      <c r="EM53" t="s">
        <v>873</v>
      </c>
      <c r="EN53" t="s">
        <v>937</v>
      </c>
      <c r="EO53">
        <v>43291.618750000001</v>
      </c>
      <c r="ES53">
        <v>43410.711805555555</v>
      </c>
      <c r="ET53" t="s">
        <v>93</v>
      </c>
      <c r="EU53" t="s">
        <v>875</v>
      </c>
      <c r="EV53" t="s">
        <v>876</v>
      </c>
      <c r="EW53" t="s">
        <v>877</v>
      </c>
      <c r="EX53" t="s">
        <v>878</v>
      </c>
      <c r="EY53" t="s">
        <v>879</v>
      </c>
      <c r="EZ53">
        <v>1082</v>
      </c>
      <c r="FA53">
        <v>0</v>
      </c>
      <c r="FB53">
        <v>3</v>
      </c>
      <c r="FC53" t="s">
        <v>92</v>
      </c>
      <c r="FD53" t="s">
        <v>130</v>
      </c>
      <c r="FG53" t="s">
        <v>206</v>
      </c>
      <c r="FH53">
        <v>54.12</v>
      </c>
      <c r="FI53">
        <v>46</v>
      </c>
      <c r="FM53" t="s">
        <v>132</v>
      </c>
      <c r="FN53" t="s">
        <v>207</v>
      </c>
      <c r="FO53">
        <v>43299.686053240737</v>
      </c>
      <c r="FS53">
        <v>43444.669085648151</v>
      </c>
      <c r="FT53" t="s">
        <v>93</v>
      </c>
      <c r="FU53" t="s">
        <v>134</v>
      </c>
      <c r="FV53" t="s">
        <v>135</v>
      </c>
      <c r="FW53" t="s">
        <v>136</v>
      </c>
      <c r="FX53" t="s">
        <v>155</v>
      </c>
      <c r="FY53" t="s">
        <v>168</v>
      </c>
      <c r="FZ53" t="s">
        <v>156</v>
      </c>
      <c r="GA53" t="s">
        <v>157</v>
      </c>
      <c r="GB53" t="s">
        <v>141</v>
      </c>
      <c r="GC53" t="s">
        <v>142</v>
      </c>
      <c r="GJ53" t="s">
        <v>286</v>
      </c>
      <c r="GK53" t="s">
        <v>250</v>
      </c>
      <c r="GL53" t="s">
        <v>148</v>
      </c>
      <c r="GM53" t="s">
        <v>212</v>
      </c>
      <c r="GN53" t="s">
        <v>152</v>
      </c>
    </row>
    <row r="54" spans="52:207" x14ac:dyDescent="0.25">
      <c r="AZ54">
        <v>274</v>
      </c>
      <c r="BA54">
        <v>932</v>
      </c>
      <c r="BB54">
        <v>3</v>
      </c>
      <c r="BC54" t="s">
        <v>107</v>
      </c>
      <c r="BD54" t="s">
        <v>99</v>
      </c>
      <c r="BG54" t="s">
        <v>77</v>
      </c>
      <c r="BH54">
        <v>76.489999999999995</v>
      </c>
      <c r="BI54">
        <v>67.510000000000005</v>
      </c>
      <c r="BM54" t="s">
        <v>78</v>
      </c>
      <c r="BN54" t="s">
        <v>38</v>
      </c>
      <c r="BO54">
        <v>43311.63958333333</v>
      </c>
      <c r="BP54">
        <v>43371.595833333333</v>
      </c>
      <c r="BQ54">
        <v>43141.448611111111</v>
      </c>
      <c r="BS54">
        <v>43141.448611111111</v>
      </c>
      <c r="BT54" t="s">
        <v>86</v>
      </c>
      <c r="BU54" t="s">
        <v>102</v>
      </c>
      <c r="BV54" t="s">
        <v>103</v>
      </c>
      <c r="BW54" t="s">
        <v>104</v>
      </c>
      <c r="BX54" t="s">
        <v>105</v>
      </c>
      <c r="BY54" t="s">
        <v>106</v>
      </c>
      <c r="BZ54">
        <v>1076</v>
      </c>
      <c r="CA54">
        <v>0</v>
      </c>
      <c r="CB54">
        <v>3</v>
      </c>
      <c r="CC54" t="s">
        <v>92</v>
      </c>
      <c r="CD54" t="s">
        <v>130</v>
      </c>
      <c r="CG54" t="s">
        <v>206</v>
      </c>
      <c r="CH54">
        <v>57.4</v>
      </c>
      <c r="CI54">
        <v>48.71</v>
      </c>
      <c r="CM54" t="s">
        <v>132</v>
      </c>
      <c r="CN54" t="s">
        <v>207</v>
      </c>
      <c r="CO54">
        <v>43299.686018518521</v>
      </c>
      <c r="CS54">
        <v>43444.669074074074</v>
      </c>
      <c r="CT54" t="s">
        <v>93</v>
      </c>
      <c r="CU54" t="s">
        <v>134</v>
      </c>
      <c r="CV54" t="s">
        <v>135</v>
      </c>
      <c r="CW54" t="s">
        <v>136</v>
      </c>
      <c r="CX54" t="s">
        <v>155</v>
      </c>
      <c r="CY54" t="s">
        <v>168</v>
      </c>
      <c r="CZ54">
        <v>325</v>
      </c>
      <c r="DA54" t="s">
        <v>828</v>
      </c>
      <c r="DB54">
        <v>3</v>
      </c>
      <c r="DC54" t="s">
        <v>806</v>
      </c>
      <c r="DD54" t="s">
        <v>130</v>
      </c>
      <c r="DG54" t="s">
        <v>762</v>
      </c>
      <c r="DH54">
        <v>25.14</v>
      </c>
      <c r="DI54">
        <v>91.97</v>
      </c>
      <c r="DM54">
        <v>181</v>
      </c>
      <c r="DN54" t="s">
        <v>763</v>
      </c>
      <c r="DO54">
        <v>43410.567187499997</v>
      </c>
      <c r="DS54">
        <v>43417.595208333332</v>
      </c>
      <c r="DT54" t="s">
        <v>764</v>
      </c>
      <c r="DU54" t="s">
        <v>765</v>
      </c>
      <c r="DV54" t="s">
        <v>766</v>
      </c>
      <c r="DW54" t="s">
        <v>767</v>
      </c>
      <c r="DX54" t="s">
        <v>768</v>
      </c>
      <c r="DY54" t="s">
        <v>769</v>
      </c>
      <c r="DZ54">
        <v>4837</v>
      </c>
      <c r="EA54" t="s">
        <v>1231</v>
      </c>
      <c r="EB54">
        <v>3</v>
      </c>
      <c r="EC54" t="s">
        <v>92</v>
      </c>
      <c r="ED54" t="s">
        <v>998</v>
      </c>
      <c r="EG54" t="s">
        <v>936</v>
      </c>
      <c r="EH54">
        <v>59.75</v>
      </c>
      <c r="EI54">
        <v>15.54</v>
      </c>
      <c r="EM54" t="s">
        <v>873</v>
      </c>
      <c r="EN54" t="s">
        <v>937</v>
      </c>
      <c r="EO54">
        <v>43291.618750000001</v>
      </c>
      <c r="ES54">
        <v>43410.707638888889</v>
      </c>
      <c r="ET54" t="s">
        <v>93</v>
      </c>
      <c r="EU54" t="s">
        <v>875</v>
      </c>
      <c r="EV54" t="s">
        <v>876</v>
      </c>
      <c r="EW54" t="s">
        <v>877</v>
      </c>
      <c r="EX54" t="s">
        <v>878</v>
      </c>
      <c r="EY54" t="s">
        <v>879</v>
      </c>
      <c r="EZ54">
        <v>1076</v>
      </c>
      <c r="FA54">
        <v>0</v>
      </c>
      <c r="FB54">
        <v>3</v>
      </c>
      <c r="FC54" t="s">
        <v>92</v>
      </c>
      <c r="FD54" t="s">
        <v>130</v>
      </c>
      <c r="FG54" t="s">
        <v>206</v>
      </c>
      <c r="FH54">
        <v>57.4</v>
      </c>
      <c r="FI54">
        <v>48.71</v>
      </c>
      <c r="FM54" t="s">
        <v>132</v>
      </c>
      <c r="FN54" t="s">
        <v>207</v>
      </c>
      <c r="FO54">
        <v>43299.686018518521</v>
      </c>
      <c r="FS54">
        <v>43444.669074074074</v>
      </c>
      <c r="FT54" t="s">
        <v>93</v>
      </c>
      <c r="FU54" t="s">
        <v>134</v>
      </c>
      <c r="FV54" t="s">
        <v>135</v>
      </c>
      <c r="FW54" t="s">
        <v>136</v>
      </c>
      <c r="FX54" t="s">
        <v>155</v>
      </c>
      <c r="FY54" t="s">
        <v>168</v>
      </c>
      <c r="FZ54" t="s">
        <v>156</v>
      </c>
      <c r="GA54" t="s">
        <v>157</v>
      </c>
      <c r="GB54" t="s">
        <v>141</v>
      </c>
      <c r="GC54" t="s">
        <v>142</v>
      </c>
      <c r="GJ54" t="s">
        <v>287</v>
      </c>
      <c r="GK54" t="s">
        <v>248</v>
      </c>
      <c r="GL54" t="s">
        <v>148</v>
      </c>
      <c r="GM54" t="s">
        <v>212</v>
      </c>
      <c r="GN54" t="s">
        <v>152</v>
      </c>
    </row>
    <row r="55" spans="52:207" x14ac:dyDescent="0.25">
      <c r="AZ55">
        <v>359</v>
      </c>
      <c r="BA55">
        <v>625</v>
      </c>
      <c r="BB55">
        <v>2</v>
      </c>
      <c r="BC55" t="s">
        <v>107</v>
      </c>
      <c r="BD55" t="s">
        <v>99</v>
      </c>
      <c r="BG55" t="s">
        <v>77</v>
      </c>
      <c r="BH55">
        <v>34.28</v>
      </c>
      <c r="BI55">
        <v>94.43</v>
      </c>
      <c r="BM55" t="s">
        <v>78</v>
      </c>
      <c r="BN55" t="s">
        <v>38</v>
      </c>
      <c r="BO55">
        <v>43311.640277777777</v>
      </c>
      <c r="BP55">
        <v>43382.728472222225</v>
      </c>
      <c r="BQ55">
        <v>43368.613194444442</v>
      </c>
      <c r="BS55">
        <v>43368.613194444442</v>
      </c>
      <c r="BT55" t="s">
        <v>86</v>
      </c>
      <c r="BU55" t="s">
        <v>102</v>
      </c>
      <c r="BV55" t="s">
        <v>103</v>
      </c>
      <c r="BW55" t="s">
        <v>104</v>
      </c>
      <c r="BX55" t="s">
        <v>105</v>
      </c>
      <c r="BY55" t="s">
        <v>106</v>
      </c>
      <c r="BZ55">
        <v>1097</v>
      </c>
      <c r="CA55">
        <v>0</v>
      </c>
      <c r="CB55">
        <v>3</v>
      </c>
      <c r="CC55" t="s">
        <v>92</v>
      </c>
      <c r="CD55" t="s">
        <v>130</v>
      </c>
      <c r="CG55" t="s">
        <v>206</v>
      </c>
      <c r="CH55">
        <v>46.09</v>
      </c>
      <c r="CI55">
        <v>37.340000000000003</v>
      </c>
      <c r="CM55" t="s">
        <v>132</v>
      </c>
      <c r="CN55" t="s">
        <v>207</v>
      </c>
      <c r="CO55">
        <v>43299.686145833337</v>
      </c>
      <c r="CS55">
        <v>43444.669085648151</v>
      </c>
      <c r="CT55" t="s">
        <v>93</v>
      </c>
      <c r="CU55" t="s">
        <v>134</v>
      </c>
      <c r="CV55" t="s">
        <v>135</v>
      </c>
      <c r="CW55" t="s">
        <v>136</v>
      </c>
      <c r="CX55" t="s">
        <v>155</v>
      </c>
      <c r="CY55" t="s">
        <v>168</v>
      </c>
      <c r="CZ55">
        <v>335</v>
      </c>
      <c r="DA55" t="s">
        <v>829</v>
      </c>
      <c r="DB55">
        <v>3</v>
      </c>
      <c r="DC55" t="s">
        <v>806</v>
      </c>
      <c r="DD55" t="s">
        <v>130</v>
      </c>
      <c r="DG55" t="s">
        <v>762</v>
      </c>
      <c r="DH55">
        <v>23.45</v>
      </c>
      <c r="DI55">
        <v>83.44</v>
      </c>
      <c r="DM55">
        <v>181</v>
      </c>
      <c r="DN55" t="s">
        <v>763</v>
      </c>
      <c r="DO55">
        <v>43410.567245370374</v>
      </c>
      <c r="DS55">
        <v>43417.601331018515</v>
      </c>
      <c r="DT55" t="s">
        <v>764</v>
      </c>
      <c r="DU55" t="s">
        <v>765</v>
      </c>
      <c r="DV55" t="s">
        <v>766</v>
      </c>
      <c r="DW55" t="s">
        <v>767</v>
      </c>
      <c r="DX55" t="s">
        <v>768</v>
      </c>
      <c r="DY55" t="s">
        <v>769</v>
      </c>
      <c r="DZ55">
        <v>4846</v>
      </c>
      <c r="EA55" t="s">
        <v>1238</v>
      </c>
      <c r="EB55">
        <v>3</v>
      </c>
      <c r="EC55" t="s">
        <v>92</v>
      </c>
      <c r="ED55" t="s">
        <v>998</v>
      </c>
      <c r="EG55" t="s">
        <v>936</v>
      </c>
      <c r="EH55">
        <v>54.27</v>
      </c>
      <c r="EI55">
        <v>41.55</v>
      </c>
      <c r="EM55" t="s">
        <v>873</v>
      </c>
      <c r="EN55" t="s">
        <v>937</v>
      </c>
      <c r="EO55">
        <v>43291.618750000001</v>
      </c>
      <c r="ES55">
        <v>43410.710416666669</v>
      </c>
      <c r="ET55" t="s">
        <v>93</v>
      </c>
      <c r="EU55" t="s">
        <v>875</v>
      </c>
      <c r="EV55" t="s">
        <v>876</v>
      </c>
      <c r="EW55" t="s">
        <v>877</v>
      </c>
      <c r="EX55" t="s">
        <v>878</v>
      </c>
      <c r="EY55" t="s">
        <v>879</v>
      </c>
      <c r="EZ55">
        <v>1097</v>
      </c>
      <c r="FA55">
        <v>0</v>
      </c>
      <c r="FB55">
        <v>3</v>
      </c>
      <c r="FC55" t="s">
        <v>92</v>
      </c>
      <c r="FD55" t="s">
        <v>130</v>
      </c>
      <c r="FG55" t="s">
        <v>206</v>
      </c>
      <c r="FH55">
        <v>46.09</v>
      </c>
      <c r="FI55">
        <v>37.340000000000003</v>
      </c>
      <c r="FM55" t="s">
        <v>132</v>
      </c>
      <c r="FN55" t="s">
        <v>207</v>
      </c>
      <c r="FO55">
        <v>43299.686145833337</v>
      </c>
      <c r="FS55">
        <v>43444.669085648151</v>
      </c>
      <c r="FT55" t="s">
        <v>93</v>
      </c>
      <c r="FU55" t="s">
        <v>134</v>
      </c>
      <c r="FV55" t="s">
        <v>135</v>
      </c>
      <c r="FW55" t="s">
        <v>136</v>
      </c>
      <c r="FX55" t="s">
        <v>155</v>
      </c>
      <c r="FY55" t="s">
        <v>168</v>
      </c>
      <c r="FZ55" t="s">
        <v>156</v>
      </c>
      <c r="GA55" t="s">
        <v>157</v>
      </c>
      <c r="GB55" t="s">
        <v>141</v>
      </c>
      <c r="GC55" t="s">
        <v>142</v>
      </c>
      <c r="GJ55" t="s">
        <v>288</v>
      </c>
      <c r="GK55" t="s">
        <v>250</v>
      </c>
      <c r="GL55" t="s">
        <v>148</v>
      </c>
      <c r="GM55" t="s">
        <v>212</v>
      </c>
      <c r="GN55" t="s">
        <v>152</v>
      </c>
    </row>
    <row r="56" spans="52:207" x14ac:dyDescent="0.25">
      <c r="AZ56">
        <v>357</v>
      </c>
      <c r="BA56">
        <v>627</v>
      </c>
      <c r="BB56">
        <v>2</v>
      </c>
      <c r="BC56" t="s">
        <v>107</v>
      </c>
      <c r="BD56" t="s">
        <v>99</v>
      </c>
      <c r="BG56" t="s">
        <v>77</v>
      </c>
      <c r="BH56">
        <v>40.17</v>
      </c>
      <c r="BI56">
        <v>93.76</v>
      </c>
      <c r="BM56" t="s">
        <v>78</v>
      </c>
      <c r="BN56" t="s">
        <v>38</v>
      </c>
      <c r="BO56">
        <v>43311.640277777777</v>
      </c>
      <c r="BP56">
        <v>43382.728472222225</v>
      </c>
      <c r="BQ56">
        <v>43368.611805555556</v>
      </c>
      <c r="BS56">
        <v>43368.611805555556</v>
      </c>
      <c r="BT56" t="s">
        <v>86</v>
      </c>
      <c r="BU56" t="s">
        <v>102</v>
      </c>
      <c r="BV56" t="s">
        <v>103</v>
      </c>
      <c r="BW56" t="s">
        <v>104</v>
      </c>
      <c r="BX56" t="s">
        <v>105</v>
      </c>
      <c r="BY56" t="s">
        <v>106</v>
      </c>
      <c r="BZ56">
        <v>978</v>
      </c>
      <c r="CA56">
        <v>0</v>
      </c>
      <c r="CB56">
        <v>3</v>
      </c>
      <c r="CC56" t="s">
        <v>92</v>
      </c>
      <c r="CD56" t="s">
        <v>130</v>
      </c>
      <c r="CG56" t="s">
        <v>131</v>
      </c>
      <c r="CH56">
        <v>39.85</v>
      </c>
      <c r="CI56">
        <v>92.06</v>
      </c>
      <c r="CM56" t="s">
        <v>132</v>
      </c>
      <c r="CN56" t="s">
        <v>133</v>
      </c>
      <c r="CO56">
        <v>43299.666087962964</v>
      </c>
      <c r="CS56">
        <v>43444.669050925928</v>
      </c>
      <c r="CT56" t="s">
        <v>93</v>
      </c>
      <c r="CU56" t="s">
        <v>134</v>
      </c>
      <c r="CV56" t="s">
        <v>135</v>
      </c>
      <c r="CW56" t="s">
        <v>136</v>
      </c>
      <c r="CX56" t="s">
        <v>155</v>
      </c>
      <c r="CY56" t="s">
        <v>168</v>
      </c>
      <c r="CZ56">
        <v>330</v>
      </c>
      <c r="DA56" t="s">
        <v>830</v>
      </c>
      <c r="DB56">
        <v>3</v>
      </c>
      <c r="DC56" t="s">
        <v>806</v>
      </c>
      <c r="DD56" t="s">
        <v>130</v>
      </c>
      <c r="DG56" t="s">
        <v>762</v>
      </c>
      <c r="DH56">
        <v>25.5</v>
      </c>
      <c r="DI56">
        <v>88.1</v>
      </c>
      <c r="DM56">
        <v>181</v>
      </c>
      <c r="DN56" t="s">
        <v>763</v>
      </c>
      <c r="DO56">
        <v>43410.56722222222</v>
      </c>
      <c r="DS56">
        <v>43417.60119212963</v>
      </c>
      <c r="DT56" t="s">
        <v>764</v>
      </c>
      <c r="DU56" t="s">
        <v>765</v>
      </c>
      <c r="DV56" t="s">
        <v>766</v>
      </c>
      <c r="DW56" t="s">
        <v>767</v>
      </c>
      <c r="DX56" t="s">
        <v>768</v>
      </c>
      <c r="DY56" t="s">
        <v>769</v>
      </c>
      <c r="DZ56">
        <v>4850</v>
      </c>
      <c r="EA56" t="s">
        <v>1245</v>
      </c>
      <c r="EB56">
        <v>3</v>
      </c>
      <c r="EC56" t="s">
        <v>92</v>
      </c>
      <c r="ED56" t="s">
        <v>998</v>
      </c>
      <c r="EG56" t="s">
        <v>936</v>
      </c>
      <c r="EH56">
        <v>49.81</v>
      </c>
      <c r="EI56">
        <v>53.15</v>
      </c>
      <c r="EM56" t="s">
        <v>873</v>
      </c>
      <c r="EN56" t="s">
        <v>937</v>
      </c>
      <c r="EO56">
        <v>43291.618750000001</v>
      </c>
      <c r="ES56">
        <v>43410.708333333336</v>
      </c>
      <c r="ET56" t="s">
        <v>93</v>
      </c>
      <c r="EU56" t="s">
        <v>875</v>
      </c>
      <c r="EV56" t="s">
        <v>876</v>
      </c>
      <c r="EW56" t="s">
        <v>877</v>
      </c>
      <c r="EX56" t="s">
        <v>878</v>
      </c>
      <c r="EY56" t="s">
        <v>879</v>
      </c>
      <c r="EZ56">
        <v>978</v>
      </c>
      <c r="FA56">
        <v>0</v>
      </c>
      <c r="FB56">
        <v>3</v>
      </c>
      <c r="FC56" t="s">
        <v>92</v>
      </c>
      <c r="FD56" t="s">
        <v>130</v>
      </c>
      <c r="FG56" t="s">
        <v>131</v>
      </c>
      <c r="FH56">
        <v>39.85</v>
      </c>
      <c r="FI56">
        <v>92.06</v>
      </c>
      <c r="FM56" t="s">
        <v>132</v>
      </c>
      <c r="FN56" t="s">
        <v>133</v>
      </c>
      <c r="FO56">
        <v>43299.666087962964</v>
      </c>
      <c r="FS56">
        <v>43444.669050925928</v>
      </c>
      <c r="FT56" t="s">
        <v>93</v>
      </c>
      <c r="FU56" t="s">
        <v>134</v>
      </c>
      <c r="FV56" t="s">
        <v>135</v>
      </c>
      <c r="FW56" t="s">
        <v>136</v>
      </c>
      <c r="FX56" t="s">
        <v>155</v>
      </c>
      <c r="FY56" t="s">
        <v>168</v>
      </c>
      <c r="FZ56" t="s">
        <v>156</v>
      </c>
      <c r="GA56" t="s">
        <v>157</v>
      </c>
      <c r="GB56" t="s">
        <v>141</v>
      </c>
      <c r="GC56" t="s">
        <v>142</v>
      </c>
      <c r="GJ56" t="s">
        <v>289</v>
      </c>
      <c r="GK56" t="s">
        <v>248</v>
      </c>
      <c r="GL56" t="s">
        <v>148</v>
      </c>
      <c r="GM56" t="s">
        <v>149</v>
      </c>
      <c r="GN56" t="s">
        <v>152</v>
      </c>
    </row>
    <row r="57" spans="52:207" x14ac:dyDescent="0.25">
      <c r="AZ57">
        <v>284</v>
      </c>
      <c r="BA57">
        <v>883</v>
      </c>
      <c r="BB57">
        <v>2</v>
      </c>
      <c r="BC57" t="s">
        <v>107</v>
      </c>
      <c r="BD57" t="s">
        <v>99</v>
      </c>
      <c r="BG57" t="s">
        <v>77</v>
      </c>
      <c r="BH57">
        <v>56.95</v>
      </c>
      <c r="BI57">
        <v>59.82</v>
      </c>
      <c r="BM57" t="s">
        <v>78</v>
      </c>
      <c r="BN57" t="s">
        <v>38</v>
      </c>
      <c r="BO57">
        <v>43311.63958333333</v>
      </c>
      <c r="BP57">
        <v>43382.584027777775</v>
      </c>
      <c r="BQ57">
        <v>43370.508333333331</v>
      </c>
      <c r="BS57">
        <v>43370.508333333331</v>
      </c>
      <c r="BT57" t="s">
        <v>86</v>
      </c>
      <c r="BU57" t="s">
        <v>102</v>
      </c>
      <c r="BV57" t="s">
        <v>103</v>
      </c>
      <c r="BW57" t="s">
        <v>104</v>
      </c>
      <c r="BX57" t="s">
        <v>105</v>
      </c>
      <c r="BY57" t="s">
        <v>106</v>
      </c>
      <c r="BZ57">
        <v>995</v>
      </c>
      <c r="CA57" t="s">
        <v>290</v>
      </c>
      <c r="CB57">
        <v>3</v>
      </c>
      <c r="CC57" t="s">
        <v>92</v>
      </c>
      <c r="CD57" t="s">
        <v>130</v>
      </c>
      <c r="CG57" t="s">
        <v>188</v>
      </c>
      <c r="CH57">
        <v>22.88</v>
      </c>
      <c r="CI57">
        <v>66.510000000000005</v>
      </c>
      <c r="CM57" t="s">
        <v>132</v>
      </c>
      <c r="CN57" t="s">
        <v>189</v>
      </c>
      <c r="CO57">
        <v>43299.681030092594</v>
      </c>
      <c r="CS57">
        <v>43486.458136574074</v>
      </c>
      <c r="CT57" t="s">
        <v>93</v>
      </c>
      <c r="CU57" t="s">
        <v>134</v>
      </c>
      <c r="CV57" t="s">
        <v>135</v>
      </c>
      <c r="CW57" t="s">
        <v>136</v>
      </c>
      <c r="CX57" t="s">
        <v>252</v>
      </c>
      <c r="CY57" t="s">
        <v>291</v>
      </c>
      <c r="CZ57">
        <v>328</v>
      </c>
      <c r="DA57" t="s">
        <v>831</v>
      </c>
      <c r="DB57">
        <v>3</v>
      </c>
      <c r="DC57" t="s">
        <v>806</v>
      </c>
      <c r="DD57" t="s">
        <v>130</v>
      </c>
      <c r="DG57" t="s">
        <v>762</v>
      </c>
      <c r="DH57">
        <v>17.920000000000002</v>
      </c>
      <c r="DI57">
        <v>83.99</v>
      </c>
      <c r="DM57">
        <v>181</v>
      </c>
      <c r="DN57" t="s">
        <v>763</v>
      </c>
      <c r="DO57">
        <v>43410.567210648151</v>
      </c>
      <c r="DS57">
        <v>43417.601122685184</v>
      </c>
      <c r="DT57" t="s">
        <v>764</v>
      </c>
      <c r="DU57" t="s">
        <v>765</v>
      </c>
      <c r="DV57" t="s">
        <v>766</v>
      </c>
      <c r="DW57" t="s">
        <v>767</v>
      </c>
      <c r="DX57" t="s">
        <v>768</v>
      </c>
      <c r="DY57" t="s">
        <v>811</v>
      </c>
      <c r="DZ57">
        <v>4841</v>
      </c>
      <c r="EA57" t="s">
        <v>1251</v>
      </c>
      <c r="EB57">
        <v>3</v>
      </c>
      <c r="EC57" t="s">
        <v>92</v>
      </c>
      <c r="ED57" t="s">
        <v>998</v>
      </c>
      <c r="EG57" t="s">
        <v>936</v>
      </c>
      <c r="EH57">
        <v>56.97</v>
      </c>
      <c r="EI57">
        <v>28.51</v>
      </c>
      <c r="EM57" t="s">
        <v>873</v>
      </c>
      <c r="EN57" t="s">
        <v>937</v>
      </c>
      <c r="EO57">
        <v>43291.618750000001</v>
      </c>
      <c r="ES57">
        <v>43410.711111111108</v>
      </c>
      <c r="ET57" t="s">
        <v>93</v>
      </c>
      <c r="EU57" t="s">
        <v>875</v>
      </c>
      <c r="EV57" t="s">
        <v>876</v>
      </c>
      <c r="EW57" t="s">
        <v>877</v>
      </c>
      <c r="EX57" t="s">
        <v>878</v>
      </c>
      <c r="EY57" t="s">
        <v>879</v>
      </c>
      <c r="EZ57">
        <v>995</v>
      </c>
      <c r="FA57" t="s">
        <v>290</v>
      </c>
      <c r="FB57">
        <v>3</v>
      </c>
      <c r="FC57" t="s">
        <v>92</v>
      </c>
      <c r="FD57" t="s">
        <v>130</v>
      </c>
      <c r="FG57" t="s">
        <v>188</v>
      </c>
      <c r="FH57">
        <v>22.88</v>
      </c>
      <c r="FI57">
        <v>66.510000000000005</v>
      </c>
      <c r="FM57" t="s">
        <v>132</v>
      </c>
      <c r="FN57" t="s">
        <v>189</v>
      </c>
      <c r="FO57">
        <v>43299.681030092594</v>
      </c>
      <c r="FS57">
        <v>43486.458136574074</v>
      </c>
      <c r="FT57" t="s">
        <v>93</v>
      </c>
      <c r="FU57" t="s">
        <v>134</v>
      </c>
      <c r="FV57" t="s">
        <v>135</v>
      </c>
      <c r="FW57" t="s">
        <v>136</v>
      </c>
      <c r="FX57" t="s">
        <v>252</v>
      </c>
      <c r="FY57" t="s">
        <v>291</v>
      </c>
      <c r="FZ57" t="s">
        <v>292</v>
      </c>
      <c r="GA57" t="s">
        <v>293</v>
      </c>
      <c r="GB57" t="s">
        <v>294</v>
      </c>
      <c r="GC57" t="s">
        <v>142</v>
      </c>
      <c r="GJ57" t="s">
        <v>295</v>
      </c>
      <c r="GK57" t="s">
        <v>173</v>
      </c>
      <c r="GL57" t="s">
        <v>296</v>
      </c>
      <c r="GM57" t="s">
        <v>297</v>
      </c>
      <c r="GN57" t="s">
        <v>298</v>
      </c>
      <c r="GO57" t="s">
        <v>160</v>
      </c>
      <c r="GP57" t="s">
        <v>148</v>
      </c>
      <c r="GQ57" t="s">
        <v>149</v>
      </c>
      <c r="GR57" t="s">
        <v>196</v>
      </c>
      <c r="GS57" t="s">
        <v>150</v>
      </c>
      <c r="GT57" t="s">
        <v>151</v>
      </c>
      <c r="GU57" t="s">
        <v>152</v>
      </c>
      <c r="GV57" t="s">
        <v>299</v>
      </c>
      <c r="GW57" t="s">
        <v>300</v>
      </c>
      <c r="GX57" t="s">
        <v>301</v>
      </c>
      <c r="GY57" t="s">
        <v>302</v>
      </c>
    </row>
    <row r="58" spans="52:207" x14ac:dyDescent="0.25">
      <c r="AZ58">
        <v>383</v>
      </c>
      <c r="BA58">
        <v>0</v>
      </c>
      <c r="BB58">
        <v>2</v>
      </c>
      <c r="BC58" t="s">
        <v>107</v>
      </c>
      <c r="BD58" t="s">
        <v>99</v>
      </c>
      <c r="BG58" t="s">
        <v>77</v>
      </c>
      <c r="BH58">
        <v>81.42</v>
      </c>
      <c r="BI58">
        <v>76.41</v>
      </c>
      <c r="BM58" t="s">
        <v>78</v>
      </c>
      <c r="BN58" t="s">
        <v>38</v>
      </c>
      <c r="BO58">
        <v>43311.640277777777</v>
      </c>
      <c r="BP58">
        <v>43382.734722222223</v>
      </c>
      <c r="BQ58">
        <v>43370.363194444442</v>
      </c>
      <c r="BS58">
        <v>43370.363194444442</v>
      </c>
      <c r="BT58" t="s">
        <v>86</v>
      </c>
      <c r="BU58" t="s">
        <v>102</v>
      </c>
      <c r="BV58" t="s">
        <v>103</v>
      </c>
      <c r="BW58" t="s">
        <v>104</v>
      </c>
      <c r="BX58" t="s">
        <v>105</v>
      </c>
      <c r="BY58" t="s">
        <v>106</v>
      </c>
      <c r="BZ58">
        <v>990</v>
      </c>
      <c r="CA58" t="s">
        <v>303</v>
      </c>
      <c r="CB58">
        <v>3</v>
      </c>
      <c r="CC58" t="s">
        <v>92</v>
      </c>
      <c r="CD58" t="s">
        <v>130</v>
      </c>
      <c r="CG58" t="s">
        <v>188</v>
      </c>
      <c r="CH58">
        <v>18.64</v>
      </c>
      <c r="CI58">
        <v>68.010000000000005</v>
      </c>
      <c r="CM58" t="s">
        <v>132</v>
      </c>
      <c r="CN58" t="s">
        <v>189</v>
      </c>
      <c r="CO58">
        <v>43299.680983796294</v>
      </c>
      <c r="CS58">
        <v>43486.454328703701</v>
      </c>
      <c r="CT58" t="s">
        <v>93</v>
      </c>
      <c r="CU58" t="s">
        <v>134</v>
      </c>
      <c r="CV58" t="s">
        <v>135</v>
      </c>
      <c r="CW58" t="s">
        <v>136</v>
      </c>
      <c r="CX58" t="s">
        <v>252</v>
      </c>
      <c r="CY58" t="s">
        <v>304</v>
      </c>
      <c r="CZ58">
        <v>327</v>
      </c>
      <c r="DA58" t="s">
        <v>832</v>
      </c>
      <c r="DB58">
        <v>3</v>
      </c>
      <c r="DC58" t="s">
        <v>806</v>
      </c>
      <c r="DD58" t="s">
        <v>130</v>
      </c>
      <c r="DG58" t="s">
        <v>762</v>
      </c>
      <c r="DH58">
        <v>26.22</v>
      </c>
      <c r="DI58">
        <v>90.64</v>
      </c>
      <c r="DM58">
        <v>181</v>
      </c>
      <c r="DN58" t="s">
        <v>763</v>
      </c>
      <c r="DO58">
        <v>43410.567199074074</v>
      </c>
      <c r="DS58">
        <v>43417.59574074074</v>
      </c>
      <c r="DT58" t="s">
        <v>764</v>
      </c>
      <c r="DU58" t="s">
        <v>765</v>
      </c>
      <c r="DV58" t="s">
        <v>766</v>
      </c>
      <c r="DW58" t="s">
        <v>767</v>
      </c>
      <c r="DX58" t="s">
        <v>768</v>
      </c>
      <c r="DY58" t="s">
        <v>769</v>
      </c>
      <c r="DZ58">
        <v>5015</v>
      </c>
      <c r="EA58" t="s">
        <v>1257</v>
      </c>
      <c r="EB58">
        <v>3</v>
      </c>
      <c r="EC58" t="s">
        <v>92</v>
      </c>
      <c r="ED58" t="s">
        <v>998</v>
      </c>
      <c r="EG58" t="s">
        <v>897</v>
      </c>
      <c r="EH58">
        <v>27.79</v>
      </c>
      <c r="EI58">
        <v>43.75</v>
      </c>
      <c r="EM58" t="s">
        <v>873</v>
      </c>
      <c r="EN58" t="s">
        <v>898</v>
      </c>
      <c r="EO58">
        <v>43315.367361111108</v>
      </c>
      <c r="ES58">
        <v>43426.60833333333</v>
      </c>
      <c r="ET58" t="s">
        <v>93</v>
      </c>
      <c r="EU58" t="s">
        <v>899</v>
      </c>
      <c r="EV58" t="s">
        <v>900</v>
      </c>
      <c r="EW58" t="s">
        <v>901</v>
      </c>
      <c r="EX58" t="s">
        <v>902</v>
      </c>
      <c r="EY58" t="s">
        <v>903</v>
      </c>
      <c r="EZ58">
        <v>990</v>
      </c>
      <c r="FA58" t="s">
        <v>303</v>
      </c>
      <c r="FB58">
        <v>3</v>
      </c>
      <c r="FC58" t="s">
        <v>92</v>
      </c>
      <c r="FD58" t="s">
        <v>130</v>
      </c>
      <c r="FG58" t="s">
        <v>188</v>
      </c>
      <c r="FH58">
        <v>18.64</v>
      </c>
      <c r="FI58">
        <v>68.010000000000005</v>
      </c>
      <c r="FM58" t="s">
        <v>132</v>
      </c>
      <c r="FN58" t="s">
        <v>189</v>
      </c>
      <c r="FO58">
        <v>43299.680983796294</v>
      </c>
      <c r="FS58">
        <v>43486.454328703701</v>
      </c>
      <c r="FT58" t="s">
        <v>93</v>
      </c>
      <c r="FU58" t="s">
        <v>134</v>
      </c>
      <c r="FV58" t="s">
        <v>135</v>
      </c>
      <c r="FW58" t="s">
        <v>136</v>
      </c>
      <c r="FX58" t="s">
        <v>252</v>
      </c>
      <c r="FY58" t="s">
        <v>304</v>
      </c>
      <c r="FZ58" t="s">
        <v>292</v>
      </c>
      <c r="GA58" t="s">
        <v>293</v>
      </c>
      <c r="GB58" t="s">
        <v>141</v>
      </c>
      <c r="GC58" t="s">
        <v>142</v>
      </c>
      <c r="GJ58" t="s">
        <v>305</v>
      </c>
      <c r="GK58" t="s">
        <v>306</v>
      </c>
      <c r="GL58" t="s">
        <v>307</v>
      </c>
      <c r="GM58" t="s">
        <v>308</v>
      </c>
      <c r="GN58" t="s">
        <v>173</v>
      </c>
      <c r="GO58" t="s">
        <v>259</v>
      </c>
      <c r="GP58" t="s">
        <v>248</v>
      </c>
      <c r="GQ58" t="s">
        <v>160</v>
      </c>
      <c r="GR58" t="s">
        <v>148</v>
      </c>
      <c r="GS58" t="s">
        <v>149</v>
      </c>
      <c r="GT58" t="s">
        <v>196</v>
      </c>
      <c r="GU58" t="s">
        <v>150</v>
      </c>
      <c r="GV58" t="s">
        <v>151</v>
      </c>
      <c r="GW58" t="s">
        <v>152</v>
      </c>
      <c r="GX58" t="s">
        <v>309</v>
      </c>
      <c r="GY58" t="s">
        <v>310</v>
      </c>
    </row>
    <row r="59" spans="52:207" x14ac:dyDescent="0.25">
      <c r="AZ59">
        <v>304</v>
      </c>
      <c r="BA59">
        <v>856</v>
      </c>
      <c r="BB59">
        <v>2</v>
      </c>
      <c r="BC59" t="s">
        <v>107</v>
      </c>
      <c r="BD59" t="s">
        <v>99</v>
      </c>
      <c r="BG59" t="s">
        <v>77</v>
      </c>
      <c r="BH59">
        <v>45.64</v>
      </c>
      <c r="BI59">
        <v>73.84</v>
      </c>
      <c r="BM59" t="s">
        <v>78</v>
      </c>
      <c r="BN59" t="s">
        <v>38</v>
      </c>
      <c r="BO59">
        <v>43311.63958333333</v>
      </c>
      <c r="BP59">
        <v>43413.654166666667</v>
      </c>
      <c r="BQ59">
        <v>43368.584722222222</v>
      </c>
      <c r="BS59">
        <v>43368.584722222222</v>
      </c>
      <c r="BT59" t="s">
        <v>86</v>
      </c>
      <c r="BU59" t="s">
        <v>102</v>
      </c>
      <c r="BV59" t="s">
        <v>103</v>
      </c>
      <c r="BW59" t="s">
        <v>104</v>
      </c>
      <c r="BX59" t="s">
        <v>105</v>
      </c>
      <c r="BY59" t="s">
        <v>106</v>
      </c>
      <c r="BZ59">
        <v>1070</v>
      </c>
      <c r="CA59">
        <v>0</v>
      </c>
      <c r="CB59">
        <v>3</v>
      </c>
      <c r="CC59" t="s">
        <v>92</v>
      </c>
      <c r="CD59" t="s">
        <v>130</v>
      </c>
      <c r="CG59" t="s">
        <v>206</v>
      </c>
      <c r="CH59">
        <v>61.73</v>
      </c>
      <c r="CI59">
        <v>57.13</v>
      </c>
      <c r="CM59" t="s">
        <v>132</v>
      </c>
      <c r="CN59" t="s">
        <v>207</v>
      </c>
      <c r="CO59">
        <v>43299.685995370368</v>
      </c>
      <c r="CS59">
        <v>43444.669074074074</v>
      </c>
      <c r="CT59" t="s">
        <v>93</v>
      </c>
      <c r="CU59" t="s">
        <v>134</v>
      </c>
      <c r="CV59" t="s">
        <v>135</v>
      </c>
      <c r="CW59" t="s">
        <v>136</v>
      </c>
      <c r="CX59" t="s">
        <v>155</v>
      </c>
      <c r="CY59" t="s">
        <v>168</v>
      </c>
      <c r="CZ59">
        <v>318</v>
      </c>
      <c r="DA59" t="s">
        <v>833</v>
      </c>
      <c r="DB59">
        <v>3</v>
      </c>
      <c r="DC59" t="s">
        <v>806</v>
      </c>
      <c r="DD59" t="s">
        <v>130</v>
      </c>
      <c r="DG59" t="s">
        <v>762</v>
      </c>
      <c r="DH59">
        <v>15.45</v>
      </c>
      <c r="DI59">
        <v>82.65</v>
      </c>
      <c r="DM59">
        <v>181</v>
      </c>
      <c r="DN59" t="s">
        <v>763</v>
      </c>
      <c r="DO59">
        <v>43410.567152777781</v>
      </c>
      <c r="DS59">
        <v>43417.625520833331</v>
      </c>
      <c r="DT59" t="s">
        <v>764</v>
      </c>
      <c r="DU59" t="s">
        <v>765</v>
      </c>
      <c r="DV59" t="s">
        <v>766</v>
      </c>
      <c r="DW59" t="s">
        <v>767</v>
      </c>
      <c r="DX59" t="s">
        <v>768</v>
      </c>
      <c r="DY59" t="s">
        <v>769</v>
      </c>
      <c r="DZ59">
        <v>5001</v>
      </c>
      <c r="EA59" t="s">
        <v>1263</v>
      </c>
      <c r="EB59">
        <v>3</v>
      </c>
      <c r="EC59" t="s">
        <v>92</v>
      </c>
      <c r="ED59" t="s">
        <v>998</v>
      </c>
      <c r="EG59" t="s">
        <v>897</v>
      </c>
      <c r="EH59">
        <v>13.31</v>
      </c>
      <c r="EI59">
        <v>59.82</v>
      </c>
      <c r="EM59" t="s">
        <v>873</v>
      </c>
      <c r="EN59" t="s">
        <v>898</v>
      </c>
      <c r="EO59">
        <v>43315.366666666669</v>
      </c>
      <c r="ES59">
        <v>43426.705555555556</v>
      </c>
      <c r="ET59" t="s">
        <v>93</v>
      </c>
      <c r="EU59" t="s">
        <v>899</v>
      </c>
      <c r="EV59" t="s">
        <v>900</v>
      </c>
      <c r="EW59" t="s">
        <v>901</v>
      </c>
      <c r="EX59" t="s">
        <v>902</v>
      </c>
      <c r="EY59" t="s">
        <v>903</v>
      </c>
      <c r="EZ59">
        <v>1070</v>
      </c>
      <c r="FA59">
        <v>0</v>
      </c>
      <c r="FB59">
        <v>3</v>
      </c>
      <c r="FC59" t="s">
        <v>92</v>
      </c>
      <c r="FD59" t="s">
        <v>130</v>
      </c>
      <c r="FG59" t="s">
        <v>206</v>
      </c>
      <c r="FH59">
        <v>61.73</v>
      </c>
      <c r="FI59">
        <v>57.13</v>
      </c>
      <c r="FM59" t="s">
        <v>132</v>
      </c>
      <c r="FN59" t="s">
        <v>207</v>
      </c>
      <c r="FO59">
        <v>43299.685995370368</v>
      </c>
      <c r="FS59">
        <v>43444.669074074074</v>
      </c>
      <c r="FT59" t="s">
        <v>93</v>
      </c>
      <c r="FU59" t="s">
        <v>134</v>
      </c>
      <c r="FV59" t="s">
        <v>135</v>
      </c>
      <c r="FW59" t="s">
        <v>136</v>
      </c>
      <c r="FX59" t="s">
        <v>155</v>
      </c>
      <c r="FY59" t="s">
        <v>168</v>
      </c>
      <c r="FZ59" t="s">
        <v>156</v>
      </c>
      <c r="GA59" t="s">
        <v>157</v>
      </c>
      <c r="GB59" t="s">
        <v>141</v>
      </c>
      <c r="GC59" t="s">
        <v>142</v>
      </c>
      <c r="GJ59" t="s">
        <v>311</v>
      </c>
      <c r="GK59" t="s">
        <v>248</v>
      </c>
      <c r="GL59" t="s">
        <v>148</v>
      </c>
      <c r="GM59" t="s">
        <v>212</v>
      </c>
      <c r="GN59" t="s">
        <v>152</v>
      </c>
    </row>
    <row r="60" spans="52:207" x14ac:dyDescent="0.25">
      <c r="AZ60">
        <v>294</v>
      </c>
      <c r="BA60">
        <v>868</v>
      </c>
      <c r="BB60">
        <v>2</v>
      </c>
      <c r="BC60" t="s">
        <v>107</v>
      </c>
      <c r="BD60" t="s">
        <v>99</v>
      </c>
      <c r="BG60" t="s">
        <v>77</v>
      </c>
      <c r="BH60">
        <v>58.09</v>
      </c>
      <c r="BI60">
        <v>68.680000000000007</v>
      </c>
      <c r="BM60" t="s">
        <v>78</v>
      </c>
      <c r="BN60" t="s">
        <v>38</v>
      </c>
      <c r="BO60">
        <v>43311.63958333333</v>
      </c>
      <c r="BP60">
        <v>43382.740277777775</v>
      </c>
      <c r="BQ60">
        <v>43369.4375</v>
      </c>
      <c r="BS60">
        <v>43369.4375</v>
      </c>
      <c r="BT60" t="s">
        <v>86</v>
      </c>
      <c r="BU60" t="s">
        <v>102</v>
      </c>
      <c r="BV60" t="s">
        <v>103</v>
      </c>
      <c r="BW60" t="s">
        <v>104</v>
      </c>
      <c r="BX60" t="s">
        <v>105</v>
      </c>
      <c r="BY60" t="s">
        <v>106</v>
      </c>
      <c r="BZ60">
        <v>1052</v>
      </c>
      <c r="CA60">
        <v>0</v>
      </c>
      <c r="CB60">
        <v>3</v>
      </c>
      <c r="CC60" t="s">
        <v>92</v>
      </c>
      <c r="CD60" t="s">
        <v>130</v>
      </c>
      <c r="CG60" t="s">
        <v>206</v>
      </c>
      <c r="CH60">
        <v>63.73</v>
      </c>
      <c r="CI60">
        <v>60.73</v>
      </c>
      <c r="CM60" t="s">
        <v>132</v>
      </c>
      <c r="CN60" t="s">
        <v>207</v>
      </c>
      <c r="CO60">
        <v>43299.685856481483</v>
      </c>
      <c r="CS60">
        <v>43444.669062499997</v>
      </c>
      <c r="CT60" t="s">
        <v>93</v>
      </c>
      <c r="CU60" t="s">
        <v>134</v>
      </c>
      <c r="CV60" t="s">
        <v>135</v>
      </c>
      <c r="CW60" t="s">
        <v>136</v>
      </c>
      <c r="CX60" t="s">
        <v>155</v>
      </c>
      <c r="CY60" t="s">
        <v>168</v>
      </c>
      <c r="CZ60">
        <v>340</v>
      </c>
      <c r="DA60" t="s">
        <v>834</v>
      </c>
      <c r="DB60">
        <v>3</v>
      </c>
      <c r="DC60" t="s">
        <v>806</v>
      </c>
      <c r="DD60" t="s">
        <v>130</v>
      </c>
      <c r="DG60" t="s">
        <v>762</v>
      </c>
      <c r="DH60">
        <v>23.27</v>
      </c>
      <c r="DI60">
        <v>76.33</v>
      </c>
      <c r="DM60">
        <v>181</v>
      </c>
      <c r="DN60" t="s">
        <v>763</v>
      </c>
      <c r="DO60">
        <v>43410.56726851852</v>
      </c>
      <c r="DS60">
        <v>43417.601458333331</v>
      </c>
      <c r="DT60" t="s">
        <v>764</v>
      </c>
      <c r="DU60" t="s">
        <v>765</v>
      </c>
      <c r="DV60" t="s">
        <v>766</v>
      </c>
      <c r="DW60" t="s">
        <v>767</v>
      </c>
      <c r="DX60" t="s">
        <v>768</v>
      </c>
      <c r="DY60" t="s">
        <v>769</v>
      </c>
      <c r="DZ60">
        <v>5006</v>
      </c>
      <c r="EA60" t="s">
        <v>1269</v>
      </c>
      <c r="EB60">
        <v>3</v>
      </c>
      <c r="EC60" t="s">
        <v>92</v>
      </c>
      <c r="ED60" t="s">
        <v>998</v>
      </c>
      <c r="EG60" t="s">
        <v>897</v>
      </c>
      <c r="EH60">
        <v>18.95</v>
      </c>
      <c r="EI60">
        <v>54.35</v>
      </c>
      <c r="EM60" t="s">
        <v>873</v>
      </c>
      <c r="EN60" t="s">
        <v>898</v>
      </c>
      <c r="EO60">
        <v>43315.367361111108</v>
      </c>
      <c r="ES60">
        <v>43426.706250000003</v>
      </c>
      <c r="ET60" t="s">
        <v>93</v>
      </c>
      <c r="EU60" t="s">
        <v>899</v>
      </c>
      <c r="EV60" t="s">
        <v>900</v>
      </c>
      <c r="EW60" t="s">
        <v>901</v>
      </c>
      <c r="EX60" t="s">
        <v>902</v>
      </c>
      <c r="EY60" t="s">
        <v>903</v>
      </c>
      <c r="EZ60">
        <v>1052</v>
      </c>
      <c r="FA60">
        <v>0</v>
      </c>
      <c r="FB60">
        <v>3</v>
      </c>
      <c r="FC60" t="s">
        <v>92</v>
      </c>
      <c r="FD60" t="s">
        <v>130</v>
      </c>
      <c r="FG60" t="s">
        <v>206</v>
      </c>
      <c r="FH60">
        <v>63.73</v>
      </c>
      <c r="FI60">
        <v>60.73</v>
      </c>
      <c r="FM60" t="s">
        <v>132</v>
      </c>
      <c r="FN60" t="s">
        <v>207</v>
      </c>
      <c r="FO60">
        <v>43299.685856481483</v>
      </c>
      <c r="FS60">
        <v>43444.669062499997</v>
      </c>
      <c r="FT60" t="s">
        <v>93</v>
      </c>
      <c r="FU60" t="s">
        <v>134</v>
      </c>
      <c r="FV60" t="s">
        <v>135</v>
      </c>
      <c r="FW60" t="s">
        <v>136</v>
      </c>
      <c r="FX60" t="s">
        <v>155</v>
      </c>
      <c r="FY60" t="s">
        <v>168</v>
      </c>
      <c r="FZ60" t="s">
        <v>156</v>
      </c>
      <c r="GA60" t="s">
        <v>157</v>
      </c>
      <c r="GB60" t="s">
        <v>141</v>
      </c>
      <c r="GC60" t="s">
        <v>142</v>
      </c>
      <c r="GJ60" t="s">
        <v>312</v>
      </c>
      <c r="GK60" t="s">
        <v>248</v>
      </c>
      <c r="GL60" t="s">
        <v>148</v>
      </c>
      <c r="GM60" t="s">
        <v>212</v>
      </c>
      <c r="GN60" t="s">
        <v>152</v>
      </c>
    </row>
    <row r="61" spans="52:207" x14ac:dyDescent="0.25">
      <c r="AZ61">
        <v>266</v>
      </c>
      <c r="BA61">
        <v>953</v>
      </c>
      <c r="BB61">
        <v>2</v>
      </c>
      <c r="BC61" t="s">
        <v>107</v>
      </c>
      <c r="BD61" t="s">
        <v>99</v>
      </c>
      <c r="BG61" t="s">
        <v>77</v>
      </c>
      <c r="BH61">
        <v>78.83</v>
      </c>
      <c r="BI61">
        <v>65.89</v>
      </c>
      <c r="BM61" t="s">
        <v>78</v>
      </c>
      <c r="BN61" t="s">
        <v>38</v>
      </c>
      <c r="BO61">
        <v>43311.63958333333</v>
      </c>
      <c r="BP61">
        <v>43382.738888888889</v>
      </c>
      <c r="BQ61">
        <v>43369.445138888892</v>
      </c>
      <c r="BS61">
        <v>43369.445138888892</v>
      </c>
      <c r="BT61" t="s">
        <v>86</v>
      </c>
      <c r="BU61" t="s">
        <v>102</v>
      </c>
      <c r="BV61" t="s">
        <v>103</v>
      </c>
      <c r="BW61" t="s">
        <v>104</v>
      </c>
      <c r="BX61" t="s">
        <v>105</v>
      </c>
      <c r="BY61" t="s">
        <v>106</v>
      </c>
      <c r="BZ61">
        <v>1047</v>
      </c>
      <c r="CA61">
        <v>0</v>
      </c>
      <c r="CB61">
        <v>3</v>
      </c>
      <c r="CC61" t="s">
        <v>92</v>
      </c>
      <c r="CD61" t="s">
        <v>130</v>
      </c>
      <c r="CG61" t="s">
        <v>206</v>
      </c>
      <c r="CH61">
        <v>49.54</v>
      </c>
      <c r="CI61">
        <v>42.27</v>
      </c>
      <c r="CM61" t="s">
        <v>132</v>
      </c>
      <c r="CN61" t="s">
        <v>207</v>
      </c>
      <c r="CO61">
        <v>43299.68582175926</v>
      </c>
      <c r="CS61">
        <v>43444.669050925928</v>
      </c>
      <c r="CT61" t="s">
        <v>93</v>
      </c>
      <c r="CU61" t="s">
        <v>134</v>
      </c>
      <c r="CV61" t="s">
        <v>135</v>
      </c>
      <c r="CW61" t="s">
        <v>136</v>
      </c>
      <c r="CX61" t="s">
        <v>155</v>
      </c>
      <c r="CY61" t="s">
        <v>168</v>
      </c>
      <c r="CZ61">
        <v>320</v>
      </c>
      <c r="DA61" t="s">
        <v>835</v>
      </c>
      <c r="DB61">
        <v>3</v>
      </c>
      <c r="DC61" t="s">
        <v>806</v>
      </c>
      <c r="DD61" t="s">
        <v>130</v>
      </c>
      <c r="DG61" t="s">
        <v>762</v>
      </c>
      <c r="DH61">
        <v>18.579999999999998</v>
      </c>
      <c r="DI61">
        <v>80.95</v>
      </c>
      <c r="DM61">
        <v>181</v>
      </c>
      <c r="DN61" t="s">
        <v>763</v>
      </c>
      <c r="DO61">
        <v>43410.567164351851</v>
      </c>
      <c r="DS61">
        <v>43417.625752314816</v>
      </c>
      <c r="DT61" t="s">
        <v>764</v>
      </c>
      <c r="DU61" t="s">
        <v>765</v>
      </c>
      <c r="DV61" t="s">
        <v>766</v>
      </c>
      <c r="DW61" t="s">
        <v>767</v>
      </c>
      <c r="DX61" t="s">
        <v>768</v>
      </c>
      <c r="DY61" t="s">
        <v>769</v>
      </c>
      <c r="DZ61">
        <v>5014</v>
      </c>
      <c r="EA61" t="s">
        <v>1257</v>
      </c>
      <c r="EB61">
        <v>3</v>
      </c>
      <c r="EC61" t="s">
        <v>92</v>
      </c>
      <c r="ED61" t="s">
        <v>998</v>
      </c>
      <c r="EG61" t="s">
        <v>897</v>
      </c>
      <c r="EH61">
        <v>28.8</v>
      </c>
      <c r="EI61">
        <v>43.39</v>
      </c>
      <c r="EM61" t="s">
        <v>873</v>
      </c>
      <c r="EN61" t="s">
        <v>898</v>
      </c>
      <c r="EO61">
        <v>43315.367361111108</v>
      </c>
      <c r="ES61">
        <v>43426.60833333333</v>
      </c>
      <c r="ET61" t="s">
        <v>93</v>
      </c>
      <c r="EU61" t="s">
        <v>899</v>
      </c>
      <c r="EV61" t="s">
        <v>900</v>
      </c>
      <c r="EW61" t="s">
        <v>901</v>
      </c>
      <c r="EX61" t="s">
        <v>902</v>
      </c>
      <c r="EY61" t="s">
        <v>903</v>
      </c>
      <c r="EZ61">
        <v>1047</v>
      </c>
      <c r="FA61">
        <v>0</v>
      </c>
      <c r="FB61">
        <v>3</v>
      </c>
      <c r="FC61" t="s">
        <v>92</v>
      </c>
      <c r="FD61" t="s">
        <v>130</v>
      </c>
      <c r="FG61" t="s">
        <v>206</v>
      </c>
      <c r="FH61">
        <v>49.54</v>
      </c>
      <c r="FI61">
        <v>42.27</v>
      </c>
      <c r="FM61" t="s">
        <v>132</v>
      </c>
      <c r="FN61" t="s">
        <v>207</v>
      </c>
      <c r="FO61">
        <v>43299.68582175926</v>
      </c>
      <c r="FS61">
        <v>43444.669050925928</v>
      </c>
      <c r="FT61" t="s">
        <v>93</v>
      </c>
      <c r="FU61" t="s">
        <v>134</v>
      </c>
      <c r="FV61" t="s">
        <v>135</v>
      </c>
      <c r="FW61" t="s">
        <v>136</v>
      </c>
      <c r="FX61" t="s">
        <v>155</v>
      </c>
      <c r="FY61" t="s">
        <v>168</v>
      </c>
      <c r="FZ61" t="s">
        <v>156</v>
      </c>
      <c r="GA61" t="s">
        <v>157</v>
      </c>
      <c r="GB61" t="s">
        <v>141</v>
      </c>
      <c r="GC61" t="s">
        <v>142</v>
      </c>
      <c r="GJ61" t="s">
        <v>313</v>
      </c>
      <c r="GK61" t="s">
        <v>250</v>
      </c>
      <c r="GL61" t="s">
        <v>148</v>
      </c>
      <c r="GM61" t="s">
        <v>212</v>
      </c>
      <c r="GN61" t="s">
        <v>152</v>
      </c>
    </row>
    <row r="62" spans="52:207" x14ac:dyDescent="0.25">
      <c r="AZ62">
        <v>367</v>
      </c>
      <c r="BA62">
        <v>55</v>
      </c>
      <c r="BB62">
        <v>2</v>
      </c>
      <c r="BC62" t="s">
        <v>107</v>
      </c>
      <c r="BD62" t="s">
        <v>99</v>
      </c>
      <c r="BG62" t="s">
        <v>77</v>
      </c>
      <c r="BH62">
        <v>73.599999999999994</v>
      </c>
      <c r="BI62">
        <v>73.63</v>
      </c>
      <c r="BM62" t="s">
        <v>78</v>
      </c>
      <c r="BN62" t="s">
        <v>38</v>
      </c>
      <c r="BO62">
        <v>43311.640277777777</v>
      </c>
      <c r="BP62">
        <v>43382.734027777777</v>
      </c>
      <c r="BQ62">
        <v>43370.35833333333</v>
      </c>
      <c r="BS62">
        <v>43370.35833333333</v>
      </c>
      <c r="BT62" t="s">
        <v>86</v>
      </c>
      <c r="BU62" t="s">
        <v>102</v>
      </c>
      <c r="BV62" t="s">
        <v>103</v>
      </c>
      <c r="BW62" t="s">
        <v>104</v>
      </c>
      <c r="BX62" t="s">
        <v>105</v>
      </c>
      <c r="BY62" t="s">
        <v>106</v>
      </c>
      <c r="BZ62">
        <v>1074</v>
      </c>
      <c r="CA62">
        <v>0</v>
      </c>
      <c r="CB62">
        <v>3</v>
      </c>
      <c r="CC62" t="s">
        <v>92</v>
      </c>
      <c r="CD62" t="s">
        <v>130</v>
      </c>
      <c r="CG62" t="s">
        <v>206</v>
      </c>
      <c r="CH62">
        <v>71.09</v>
      </c>
      <c r="CI62">
        <v>75.83</v>
      </c>
      <c r="CM62" t="s">
        <v>132</v>
      </c>
      <c r="CN62" t="s">
        <v>207</v>
      </c>
      <c r="CO62">
        <v>43299.686006944445</v>
      </c>
      <c r="CS62">
        <v>43444.669074074074</v>
      </c>
      <c r="CT62" t="s">
        <v>93</v>
      </c>
      <c r="CU62" t="s">
        <v>134</v>
      </c>
      <c r="CV62" t="s">
        <v>135</v>
      </c>
      <c r="CW62" t="s">
        <v>136</v>
      </c>
      <c r="CX62" t="s">
        <v>155</v>
      </c>
      <c r="CY62" t="s">
        <v>168</v>
      </c>
      <c r="CZ62">
        <v>333</v>
      </c>
      <c r="DA62" t="s">
        <v>836</v>
      </c>
      <c r="DB62">
        <v>3</v>
      </c>
      <c r="DC62" t="s">
        <v>806</v>
      </c>
      <c r="DD62" t="s">
        <v>130</v>
      </c>
      <c r="DG62" t="s">
        <v>762</v>
      </c>
      <c r="DH62">
        <v>27.96</v>
      </c>
      <c r="DI62">
        <v>84.9</v>
      </c>
      <c r="DM62">
        <v>181</v>
      </c>
      <c r="DN62" t="s">
        <v>763</v>
      </c>
      <c r="DO62">
        <v>43410.567233796297</v>
      </c>
      <c r="DS62">
        <v>43417.601273148146</v>
      </c>
      <c r="DT62" t="s">
        <v>764</v>
      </c>
      <c r="DU62" t="s">
        <v>765</v>
      </c>
      <c r="DV62" t="s">
        <v>766</v>
      </c>
      <c r="DW62" t="s">
        <v>767</v>
      </c>
      <c r="DX62" t="s">
        <v>768</v>
      </c>
      <c r="DY62" t="s">
        <v>769</v>
      </c>
      <c r="DZ62">
        <v>4987</v>
      </c>
      <c r="EA62" t="s">
        <v>1280</v>
      </c>
      <c r="EB62">
        <v>3</v>
      </c>
      <c r="EC62" t="s">
        <v>92</v>
      </c>
      <c r="ED62" t="s">
        <v>998</v>
      </c>
      <c r="EG62" t="s">
        <v>897</v>
      </c>
      <c r="EH62">
        <v>3.33</v>
      </c>
      <c r="EI62">
        <v>63.57</v>
      </c>
      <c r="EM62" t="s">
        <v>873</v>
      </c>
      <c r="EN62" t="s">
        <v>898</v>
      </c>
      <c r="EO62">
        <v>43315.366666666669</v>
      </c>
      <c r="ES62">
        <v>43426.702777777777</v>
      </c>
      <c r="ET62" t="s">
        <v>93</v>
      </c>
      <c r="EU62" t="s">
        <v>899</v>
      </c>
      <c r="EV62" t="s">
        <v>900</v>
      </c>
      <c r="EW62" t="s">
        <v>901</v>
      </c>
      <c r="EX62" t="s">
        <v>902</v>
      </c>
      <c r="EY62" t="s">
        <v>903</v>
      </c>
      <c r="EZ62">
        <v>1074</v>
      </c>
      <c r="FA62">
        <v>0</v>
      </c>
      <c r="FB62">
        <v>3</v>
      </c>
      <c r="FC62" t="s">
        <v>92</v>
      </c>
      <c r="FD62" t="s">
        <v>130</v>
      </c>
      <c r="FG62" t="s">
        <v>206</v>
      </c>
      <c r="FH62">
        <v>71.09</v>
      </c>
      <c r="FI62">
        <v>75.83</v>
      </c>
      <c r="FM62" t="s">
        <v>132</v>
      </c>
      <c r="FN62" t="s">
        <v>207</v>
      </c>
      <c r="FO62">
        <v>43299.686006944445</v>
      </c>
      <c r="FS62">
        <v>43444.669074074074</v>
      </c>
      <c r="FT62" t="s">
        <v>93</v>
      </c>
      <c r="FU62" t="s">
        <v>134</v>
      </c>
      <c r="FV62" t="s">
        <v>135</v>
      </c>
      <c r="FW62" t="s">
        <v>136</v>
      </c>
      <c r="FX62" t="s">
        <v>155</v>
      </c>
      <c r="FY62" t="s">
        <v>168</v>
      </c>
      <c r="FZ62" t="s">
        <v>156</v>
      </c>
      <c r="GA62" t="s">
        <v>157</v>
      </c>
      <c r="GB62" t="s">
        <v>141</v>
      </c>
      <c r="GC62" t="s">
        <v>142</v>
      </c>
      <c r="GJ62" t="s">
        <v>314</v>
      </c>
      <c r="GK62" t="s">
        <v>248</v>
      </c>
      <c r="GL62" t="s">
        <v>148</v>
      </c>
      <c r="GM62" t="s">
        <v>212</v>
      </c>
      <c r="GN62" t="s">
        <v>152</v>
      </c>
    </row>
    <row r="63" spans="52:207" x14ac:dyDescent="0.25">
      <c r="AZ63">
        <v>272</v>
      </c>
      <c r="BA63">
        <v>934</v>
      </c>
      <c r="BB63">
        <v>3</v>
      </c>
      <c r="BC63" t="s">
        <v>107</v>
      </c>
      <c r="BD63" t="s">
        <v>99</v>
      </c>
      <c r="BG63" t="s">
        <v>77</v>
      </c>
      <c r="BH63">
        <v>82.26</v>
      </c>
      <c r="BI63">
        <v>71.13</v>
      </c>
      <c r="BM63" t="s">
        <v>78</v>
      </c>
      <c r="BN63" t="s">
        <v>38</v>
      </c>
      <c r="BO63">
        <v>43311.63958333333</v>
      </c>
      <c r="BP63">
        <v>43371.587500000001</v>
      </c>
      <c r="BQ63">
        <v>43141.448611111111</v>
      </c>
      <c r="BS63">
        <v>43141.448611111111</v>
      </c>
      <c r="BT63" t="s">
        <v>86</v>
      </c>
      <c r="BU63" t="s">
        <v>102</v>
      </c>
      <c r="BV63" t="s">
        <v>103</v>
      </c>
      <c r="BW63" t="s">
        <v>104</v>
      </c>
      <c r="BX63" t="s">
        <v>105</v>
      </c>
      <c r="BY63" t="s">
        <v>106</v>
      </c>
      <c r="BZ63">
        <v>1049</v>
      </c>
      <c r="CA63">
        <v>0</v>
      </c>
      <c r="CB63">
        <v>3</v>
      </c>
      <c r="CC63" t="s">
        <v>92</v>
      </c>
      <c r="CD63" t="s">
        <v>130</v>
      </c>
      <c r="CG63" t="s">
        <v>206</v>
      </c>
      <c r="CH63">
        <v>36.729999999999997</v>
      </c>
      <c r="CI63">
        <v>29.16</v>
      </c>
      <c r="CM63" t="s">
        <v>132</v>
      </c>
      <c r="CN63" t="s">
        <v>207</v>
      </c>
      <c r="CO63">
        <v>43299.685833333337</v>
      </c>
      <c r="CS63">
        <v>43444.669062499997</v>
      </c>
      <c r="CT63" t="s">
        <v>93</v>
      </c>
      <c r="CU63" t="s">
        <v>134</v>
      </c>
      <c r="CV63" t="s">
        <v>135</v>
      </c>
      <c r="CW63" t="s">
        <v>136</v>
      </c>
      <c r="CX63" t="s">
        <v>155</v>
      </c>
      <c r="CY63" t="s">
        <v>168</v>
      </c>
      <c r="CZ63">
        <v>337</v>
      </c>
      <c r="DA63" t="s">
        <v>837</v>
      </c>
      <c r="DB63">
        <v>3</v>
      </c>
      <c r="DC63" t="s">
        <v>806</v>
      </c>
      <c r="DD63" t="s">
        <v>130</v>
      </c>
      <c r="DG63" t="s">
        <v>762</v>
      </c>
      <c r="DH63">
        <v>18.940000000000001</v>
      </c>
      <c r="DI63">
        <v>83.57</v>
      </c>
      <c r="DM63">
        <v>181</v>
      </c>
      <c r="DN63" t="s">
        <v>763</v>
      </c>
      <c r="DO63">
        <v>43410.567256944443</v>
      </c>
      <c r="DS63">
        <v>43417.626192129632</v>
      </c>
      <c r="DT63" t="s">
        <v>764</v>
      </c>
      <c r="DU63" t="s">
        <v>765</v>
      </c>
      <c r="DV63" t="s">
        <v>766</v>
      </c>
      <c r="DW63" t="s">
        <v>767</v>
      </c>
      <c r="DX63" t="s">
        <v>768</v>
      </c>
      <c r="DY63" t="s">
        <v>769</v>
      </c>
      <c r="DZ63">
        <v>5003</v>
      </c>
      <c r="EA63" t="s">
        <v>1287</v>
      </c>
      <c r="EB63">
        <v>3</v>
      </c>
      <c r="EC63" t="s">
        <v>92</v>
      </c>
      <c r="ED63" t="s">
        <v>998</v>
      </c>
      <c r="EG63" t="s">
        <v>897</v>
      </c>
      <c r="EH63">
        <v>15.96</v>
      </c>
      <c r="EI63">
        <v>59.17</v>
      </c>
      <c r="EM63" t="s">
        <v>873</v>
      </c>
      <c r="EN63" t="s">
        <v>898</v>
      </c>
      <c r="EO63">
        <v>43315.366666666669</v>
      </c>
      <c r="ES63">
        <v>43426.705555555556</v>
      </c>
      <c r="ET63" t="s">
        <v>93</v>
      </c>
      <c r="EU63" t="s">
        <v>899</v>
      </c>
      <c r="EV63" t="s">
        <v>900</v>
      </c>
      <c r="EW63" t="s">
        <v>901</v>
      </c>
      <c r="EX63" t="s">
        <v>902</v>
      </c>
      <c r="EY63" t="s">
        <v>903</v>
      </c>
      <c r="EZ63">
        <v>1049</v>
      </c>
      <c r="FA63">
        <v>0</v>
      </c>
      <c r="FB63">
        <v>3</v>
      </c>
      <c r="FC63" t="s">
        <v>92</v>
      </c>
      <c r="FD63" t="s">
        <v>130</v>
      </c>
      <c r="FG63" t="s">
        <v>206</v>
      </c>
      <c r="FH63">
        <v>36.729999999999997</v>
      </c>
      <c r="FI63">
        <v>29.16</v>
      </c>
      <c r="FM63" t="s">
        <v>132</v>
      </c>
      <c r="FN63" t="s">
        <v>207</v>
      </c>
      <c r="FO63">
        <v>43299.685833333337</v>
      </c>
      <c r="FS63">
        <v>43444.669062499997</v>
      </c>
      <c r="FT63" t="s">
        <v>93</v>
      </c>
      <c r="FU63" t="s">
        <v>134</v>
      </c>
      <c r="FV63" t="s">
        <v>135</v>
      </c>
      <c r="FW63" t="s">
        <v>136</v>
      </c>
      <c r="FX63" t="s">
        <v>155</v>
      </c>
      <c r="FY63" t="s">
        <v>168</v>
      </c>
      <c r="FZ63" t="s">
        <v>156</v>
      </c>
      <c r="GA63" t="s">
        <v>157</v>
      </c>
      <c r="GB63" t="s">
        <v>141</v>
      </c>
      <c r="GC63" t="s">
        <v>142</v>
      </c>
      <c r="GJ63" t="s">
        <v>315</v>
      </c>
      <c r="GK63" t="s">
        <v>250</v>
      </c>
      <c r="GL63" t="s">
        <v>148</v>
      </c>
      <c r="GM63" t="s">
        <v>212</v>
      </c>
      <c r="GN63" t="s">
        <v>152</v>
      </c>
    </row>
    <row r="64" spans="52:207" x14ac:dyDescent="0.25">
      <c r="AZ64">
        <v>254</v>
      </c>
      <c r="BA64">
        <v>1245</v>
      </c>
      <c r="BB64">
        <v>2</v>
      </c>
      <c r="BC64" t="s">
        <v>107</v>
      </c>
      <c r="BD64" t="s">
        <v>99</v>
      </c>
      <c r="BG64" t="s">
        <v>77</v>
      </c>
      <c r="BH64">
        <v>64.22</v>
      </c>
      <c r="BI64">
        <v>54.37</v>
      </c>
      <c r="BM64" t="s">
        <v>78</v>
      </c>
      <c r="BN64" t="s">
        <v>38</v>
      </c>
      <c r="BO64">
        <v>43311.63958333333</v>
      </c>
      <c r="BP64">
        <v>43382.581250000003</v>
      </c>
      <c r="BQ64">
        <v>43370.393750000003</v>
      </c>
      <c r="BS64">
        <v>43370.393750000003</v>
      </c>
      <c r="BT64" t="s">
        <v>86</v>
      </c>
      <c r="BU64" t="s">
        <v>102</v>
      </c>
      <c r="BV64" t="s">
        <v>103</v>
      </c>
      <c r="BW64" t="s">
        <v>104</v>
      </c>
      <c r="BX64" t="s">
        <v>105</v>
      </c>
      <c r="BY64" t="s">
        <v>106</v>
      </c>
      <c r="BZ64">
        <v>1057</v>
      </c>
      <c r="CA64">
        <v>0</v>
      </c>
      <c r="CB64">
        <v>3</v>
      </c>
      <c r="CC64" t="s">
        <v>92</v>
      </c>
      <c r="CD64" t="s">
        <v>130</v>
      </c>
      <c r="CG64" t="s">
        <v>206</v>
      </c>
      <c r="CH64">
        <v>72.34</v>
      </c>
      <c r="CI64">
        <v>77.63</v>
      </c>
      <c r="CM64" t="s">
        <v>132</v>
      </c>
      <c r="CN64" t="s">
        <v>207</v>
      </c>
      <c r="CO64">
        <v>43299.685891203706</v>
      </c>
      <c r="CS64">
        <v>43444.669062499997</v>
      </c>
      <c r="CT64" t="s">
        <v>93</v>
      </c>
      <c r="CU64" t="s">
        <v>134</v>
      </c>
      <c r="CV64" t="s">
        <v>135</v>
      </c>
      <c r="CW64" t="s">
        <v>136</v>
      </c>
      <c r="CX64" t="s">
        <v>155</v>
      </c>
      <c r="CY64" t="s">
        <v>168</v>
      </c>
      <c r="CZ64">
        <v>347</v>
      </c>
      <c r="DA64" t="s">
        <v>838</v>
      </c>
      <c r="DB64">
        <v>3</v>
      </c>
      <c r="DC64" t="s">
        <v>806</v>
      </c>
      <c r="DD64" t="s">
        <v>130</v>
      </c>
      <c r="DG64" t="s">
        <v>762</v>
      </c>
      <c r="DH64">
        <v>13.59</v>
      </c>
      <c r="DI64">
        <v>80.41</v>
      </c>
      <c r="DM64">
        <v>181</v>
      </c>
      <c r="DN64" t="s">
        <v>763</v>
      </c>
      <c r="DO64">
        <v>43410.567303240743</v>
      </c>
      <c r="DS64">
        <v>43417.601666666669</v>
      </c>
      <c r="DT64" t="s">
        <v>764</v>
      </c>
      <c r="DU64" t="s">
        <v>765</v>
      </c>
      <c r="DV64" t="s">
        <v>766</v>
      </c>
      <c r="DW64" t="s">
        <v>767</v>
      </c>
      <c r="DX64" t="s">
        <v>768</v>
      </c>
      <c r="DY64" t="s">
        <v>769</v>
      </c>
      <c r="DZ64">
        <v>4773</v>
      </c>
      <c r="EA64" t="s">
        <v>1293</v>
      </c>
      <c r="EB64">
        <v>3</v>
      </c>
      <c r="EC64" t="s">
        <v>92</v>
      </c>
      <c r="ED64" t="s">
        <v>998</v>
      </c>
      <c r="EG64" t="s">
        <v>872</v>
      </c>
      <c r="EH64">
        <v>66.739999999999995</v>
      </c>
      <c r="EI64">
        <v>65.77</v>
      </c>
      <c r="EM64" t="s">
        <v>873</v>
      </c>
      <c r="EN64" t="s">
        <v>874</v>
      </c>
      <c r="EO64">
        <v>43291.501388888886</v>
      </c>
      <c r="ES64">
        <v>43426.604166666664</v>
      </c>
      <c r="ET64" t="s">
        <v>93</v>
      </c>
      <c r="EU64" t="s">
        <v>875</v>
      </c>
      <c r="EV64" t="s">
        <v>876</v>
      </c>
      <c r="EW64" t="s">
        <v>877</v>
      </c>
      <c r="EX64" t="s">
        <v>878</v>
      </c>
      <c r="EY64" t="s">
        <v>922</v>
      </c>
      <c r="EZ64">
        <v>1057</v>
      </c>
      <c r="FA64">
        <v>0</v>
      </c>
      <c r="FB64">
        <v>3</v>
      </c>
      <c r="FC64" t="s">
        <v>92</v>
      </c>
      <c r="FD64" t="s">
        <v>130</v>
      </c>
      <c r="FG64" t="s">
        <v>206</v>
      </c>
      <c r="FH64">
        <v>72.34</v>
      </c>
      <c r="FI64">
        <v>77.63</v>
      </c>
      <c r="FM64" t="s">
        <v>132</v>
      </c>
      <c r="FN64" t="s">
        <v>207</v>
      </c>
      <c r="FO64">
        <v>43299.685891203706</v>
      </c>
      <c r="FS64">
        <v>43444.669062499997</v>
      </c>
      <c r="FT64" t="s">
        <v>93</v>
      </c>
      <c r="FU64" t="s">
        <v>134</v>
      </c>
      <c r="FV64" t="s">
        <v>135</v>
      </c>
      <c r="FW64" t="s">
        <v>136</v>
      </c>
      <c r="FX64" t="s">
        <v>155</v>
      </c>
      <c r="FY64" t="s">
        <v>168</v>
      </c>
      <c r="FZ64" t="s">
        <v>156</v>
      </c>
      <c r="GA64" t="s">
        <v>157</v>
      </c>
      <c r="GB64" t="s">
        <v>141</v>
      </c>
      <c r="GC64" t="s">
        <v>142</v>
      </c>
      <c r="GJ64" t="s">
        <v>316</v>
      </c>
      <c r="GK64" t="s">
        <v>248</v>
      </c>
      <c r="GL64" t="s">
        <v>148</v>
      </c>
      <c r="GM64" t="s">
        <v>212</v>
      </c>
      <c r="GN64" t="s">
        <v>152</v>
      </c>
    </row>
    <row r="65" spans="52:206" x14ac:dyDescent="0.25">
      <c r="AZ65">
        <v>262</v>
      </c>
      <c r="BA65">
        <v>957</v>
      </c>
      <c r="BB65">
        <v>2</v>
      </c>
      <c r="BC65" t="s">
        <v>107</v>
      </c>
      <c r="BD65" t="s">
        <v>99</v>
      </c>
      <c r="BG65" t="s">
        <v>77</v>
      </c>
      <c r="BH65">
        <v>85.51</v>
      </c>
      <c r="BI65">
        <v>66.22</v>
      </c>
      <c r="BM65" t="s">
        <v>78</v>
      </c>
      <c r="BN65" t="s">
        <v>38</v>
      </c>
      <c r="BO65">
        <v>43311.63958333333</v>
      </c>
      <c r="BP65">
        <v>43382.738888888889</v>
      </c>
      <c r="BQ65">
        <v>43369.450694444444</v>
      </c>
      <c r="BS65">
        <v>43369.450694444444</v>
      </c>
      <c r="BT65" t="s">
        <v>86</v>
      </c>
      <c r="BU65" t="s">
        <v>102</v>
      </c>
      <c r="BV65" t="s">
        <v>103</v>
      </c>
      <c r="BW65" t="s">
        <v>104</v>
      </c>
      <c r="BX65" t="s">
        <v>105</v>
      </c>
      <c r="BY65" t="s">
        <v>106</v>
      </c>
      <c r="BZ65">
        <v>1081</v>
      </c>
      <c r="CA65">
        <v>0</v>
      </c>
      <c r="CB65">
        <v>3</v>
      </c>
      <c r="CC65" t="s">
        <v>92</v>
      </c>
      <c r="CD65" t="s">
        <v>130</v>
      </c>
      <c r="CG65" t="s">
        <v>206</v>
      </c>
      <c r="CH65">
        <v>58.19</v>
      </c>
      <c r="CI65">
        <v>50.45</v>
      </c>
      <c r="CM65" t="s">
        <v>132</v>
      </c>
      <c r="CN65" t="s">
        <v>207</v>
      </c>
      <c r="CO65">
        <v>43299.686053240737</v>
      </c>
      <c r="CS65">
        <v>43444.669085648151</v>
      </c>
      <c r="CT65" t="s">
        <v>93</v>
      </c>
      <c r="CU65" t="s">
        <v>134</v>
      </c>
      <c r="CV65" t="s">
        <v>135</v>
      </c>
      <c r="CW65" t="s">
        <v>136</v>
      </c>
      <c r="CX65" t="s">
        <v>155</v>
      </c>
      <c r="CY65" t="s">
        <v>168</v>
      </c>
      <c r="CZ65">
        <v>285</v>
      </c>
      <c r="DA65" t="s">
        <v>839</v>
      </c>
      <c r="DB65">
        <v>3</v>
      </c>
      <c r="DC65" t="s">
        <v>806</v>
      </c>
      <c r="DD65" t="s">
        <v>130</v>
      </c>
      <c r="DG65" t="s">
        <v>762</v>
      </c>
      <c r="DH65">
        <v>29.59</v>
      </c>
      <c r="DI65">
        <v>94.38</v>
      </c>
      <c r="DM65">
        <v>181</v>
      </c>
      <c r="DN65" t="s">
        <v>763</v>
      </c>
      <c r="DO65">
        <v>43410.566990740743</v>
      </c>
      <c r="DS65">
        <v>43417.594409722224</v>
      </c>
      <c r="DT65" t="s">
        <v>764</v>
      </c>
      <c r="DU65" t="s">
        <v>765</v>
      </c>
      <c r="DV65" t="s">
        <v>766</v>
      </c>
      <c r="DW65" t="s">
        <v>767</v>
      </c>
      <c r="DX65" t="s">
        <v>768</v>
      </c>
      <c r="DY65" t="s">
        <v>769</v>
      </c>
      <c r="DZ65">
        <v>4800</v>
      </c>
      <c r="EA65" t="s">
        <v>1300</v>
      </c>
      <c r="EB65">
        <v>3</v>
      </c>
      <c r="EC65" t="s">
        <v>92</v>
      </c>
      <c r="ED65" t="s">
        <v>998</v>
      </c>
      <c r="EG65" t="s">
        <v>872</v>
      </c>
      <c r="EH65">
        <v>31.03</v>
      </c>
      <c r="EI65">
        <v>36.96</v>
      </c>
      <c r="EM65" t="s">
        <v>873</v>
      </c>
      <c r="EN65" t="s">
        <v>874</v>
      </c>
      <c r="EO65">
        <v>43291.501388888886</v>
      </c>
      <c r="ES65">
        <v>43410.701388888891</v>
      </c>
      <c r="ET65" t="s">
        <v>93</v>
      </c>
      <c r="EU65" t="s">
        <v>875</v>
      </c>
      <c r="EV65" t="s">
        <v>876</v>
      </c>
      <c r="EW65" t="s">
        <v>877</v>
      </c>
      <c r="EX65" t="s">
        <v>878</v>
      </c>
      <c r="EY65" t="s">
        <v>879</v>
      </c>
      <c r="EZ65">
        <v>1081</v>
      </c>
      <c r="FA65">
        <v>0</v>
      </c>
      <c r="FB65">
        <v>3</v>
      </c>
      <c r="FC65" t="s">
        <v>92</v>
      </c>
      <c r="FD65" t="s">
        <v>130</v>
      </c>
      <c r="FG65" t="s">
        <v>206</v>
      </c>
      <c r="FH65">
        <v>58.19</v>
      </c>
      <c r="FI65">
        <v>50.45</v>
      </c>
      <c r="FM65" t="s">
        <v>132</v>
      </c>
      <c r="FN65" t="s">
        <v>207</v>
      </c>
      <c r="FO65">
        <v>43299.686053240737</v>
      </c>
      <c r="FS65">
        <v>43444.669085648151</v>
      </c>
      <c r="FT65" t="s">
        <v>93</v>
      </c>
      <c r="FU65" t="s">
        <v>134</v>
      </c>
      <c r="FV65" t="s">
        <v>135</v>
      </c>
      <c r="FW65" t="s">
        <v>136</v>
      </c>
      <c r="FX65" t="s">
        <v>155</v>
      </c>
      <c r="FY65" t="s">
        <v>168</v>
      </c>
      <c r="FZ65" t="s">
        <v>156</v>
      </c>
      <c r="GA65" t="s">
        <v>157</v>
      </c>
      <c r="GB65" t="s">
        <v>141</v>
      </c>
      <c r="GC65" t="s">
        <v>142</v>
      </c>
      <c r="GJ65" t="s">
        <v>317</v>
      </c>
      <c r="GK65" t="s">
        <v>248</v>
      </c>
      <c r="GL65" t="s">
        <v>148</v>
      </c>
      <c r="GM65" t="s">
        <v>212</v>
      </c>
      <c r="GN65" t="s">
        <v>152</v>
      </c>
    </row>
    <row r="66" spans="52:206" x14ac:dyDescent="0.25">
      <c r="AZ66">
        <v>350</v>
      </c>
      <c r="BA66">
        <v>636</v>
      </c>
      <c r="BB66">
        <v>2</v>
      </c>
      <c r="BC66" t="s">
        <v>107</v>
      </c>
      <c r="BD66" t="s">
        <v>99</v>
      </c>
      <c r="BG66" t="s">
        <v>77</v>
      </c>
      <c r="BH66">
        <v>35.36</v>
      </c>
      <c r="BI66">
        <v>83.9</v>
      </c>
      <c r="BM66" t="s">
        <v>78</v>
      </c>
      <c r="BN66" t="s">
        <v>38</v>
      </c>
      <c r="BO66">
        <v>43311.640277777777</v>
      </c>
      <c r="BP66">
        <v>43382.731944444444</v>
      </c>
      <c r="BQ66">
        <v>43368.598611111112</v>
      </c>
      <c r="BS66">
        <v>43368.598611111112</v>
      </c>
      <c r="BT66" t="s">
        <v>86</v>
      </c>
      <c r="BU66" t="s">
        <v>102</v>
      </c>
      <c r="BV66" t="s">
        <v>103</v>
      </c>
      <c r="BW66" t="s">
        <v>104</v>
      </c>
      <c r="BX66" t="s">
        <v>105</v>
      </c>
      <c r="BY66" t="s">
        <v>106</v>
      </c>
      <c r="BZ66">
        <v>1080</v>
      </c>
      <c r="CA66">
        <v>0</v>
      </c>
      <c r="CB66">
        <v>3</v>
      </c>
      <c r="CC66" t="s">
        <v>92</v>
      </c>
      <c r="CD66" t="s">
        <v>130</v>
      </c>
      <c r="CG66" t="s">
        <v>206</v>
      </c>
      <c r="CH66">
        <v>73.709999999999994</v>
      </c>
      <c r="CI66">
        <v>80.88</v>
      </c>
      <c r="CM66" t="s">
        <v>132</v>
      </c>
      <c r="CN66" t="s">
        <v>207</v>
      </c>
      <c r="CO66">
        <v>43299.686041666668</v>
      </c>
      <c r="CS66">
        <v>43444.669085648151</v>
      </c>
      <c r="CT66" t="s">
        <v>93</v>
      </c>
      <c r="CU66" t="s">
        <v>134</v>
      </c>
      <c r="CV66" t="s">
        <v>135</v>
      </c>
      <c r="CW66" t="s">
        <v>136</v>
      </c>
      <c r="CX66" t="s">
        <v>155</v>
      </c>
      <c r="CY66" t="s">
        <v>168</v>
      </c>
      <c r="CZ66">
        <v>317</v>
      </c>
      <c r="DA66" t="s">
        <v>840</v>
      </c>
      <c r="DB66">
        <v>3</v>
      </c>
      <c r="DC66" t="s">
        <v>806</v>
      </c>
      <c r="DD66" t="s">
        <v>130</v>
      </c>
      <c r="DG66" t="s">
        <v>762</v>
      </c>
      <c r="DH66">
        <v>19.36</v>
      </c>
      <c r="DI66">
        <v>81.78</v>
      </c>
      <c r="DM66">
        <v>181</v>
      </c>
      <c r="DN66" t="s">
        <v>763</v>
      </c>
      <c r="DO66">
        <v>43410.567152777781</v>
      </c>
      <c r="DS66">
        <v>43417.62537037037</v>
      </c>
      <c r="DT66" t="s">
        <v>764</v>
      </c>
      <c r="DU66" t="s">
        <v>765</v>
      </c>
      <c r="DV66" t="s">
        <v>766</v>
      </c>
      <c r="DW66" t="s">
        <v>767</v>
      </c>
      <c r="DX66" t="s">
        <v>768</v>
      </c>
      <c r="DY66" t="s">
        <v>769</v>
      </c>
      <c r="DZ66">
        <v>4763</v>
      </c>
      <c r="EA66" t="s">
        <v>1306</v>
      </c>
      <c r="EB66">
        <v>3</v>
      </c>
      <c r="EC66" t="s">
        <v>92</v>
      </c>
      <c r="ED66" t="s">
        <v>998</v>
      </c>
      <c r="EG66" t="s">
        <v>872</v>
      </c>
      <c r="EH66">
        <v>54.32</v>
      </c>
      <c r="EI66">
        <v>73.87</v>
      </c>
      <c r="EM66" t="s">
        <v>873</v>
      </c>
      <c r="EN66" t="s">
        <v>874</v>
      </c>
      <c r="EO66">
        <v>43291.501388888886</v>
      </c>
      <c r="ES66">
        <v>43426.601388888892</v>
      </c>
      <c r="ET66" t="s">
        <v>93</v>
      </c>
      <c r="EU66" t="s">
        <v>875</v>
      </c>
      <c r="EV66" t="s">
        <v>876</v>
      </c>
      <c r="EW66" t="s">
        <v>877</v>
      </c>
      <c r="EX66" t="s">
        <v>878</v>
      </c>
      <c r="EY66" t="s">
        <v>922</v>
      </c>
      <c r="EZ66">
        <v>1080</v>
      </c>
      <c r="FA66">
        <v>0</v>
      </c>
      <c r="FB66">
        <v>3</v>
      </c>
      <c r="FC66" t="s">
        <v>92</v>
      </c>
      <c r="FD66" t="s">
        <v>130</v>
      </c>
      <c r="FG66" t="s">
        <v>206</v>
      </c>
      <c r="FH66">
        <v>73.709999999999994</v>
      </c>
      <c r="FI66">
        <v>80.88</v>
      </c>
      <c r="FM66" t="s">
        <v>132</v>
      </c>
      <c r="FN66" t="s">
        <v>207</v>
      </c>
      <c r="FO66">
        <v>43299.686041666668</v>
      </c>
      <c r="FS66">
        <v>43444.669085648151</v>
      </c>
      <c r="FT66" t="s">
        <v>93</v>
      </c>
      <c r="FU66" t="s">
        <v>134</v>
      </c>
      <c r="FV66" t="s">
        <v>135</v>
      </c>
      <c r="FW66" t="s">
        <v>136</v>
      </c>
      <c r="FX66" t="s">
        <v>155</v>
      </c>
      <c r="FY66" t="s">
        <v>168</v>
      </c>
      <c r="FZ66" t="s">
        <v>156</v>
      </c>
      <c r="GA66" t="s">
        <v>157</v>
      </c>
      <c r="GB66" t="s">
        <v>141</v>
      </c>
      <c r="GC66" t="s">
        <v>142</v>
      </c>
      <c r="GJ66" t="s">
        <v>318</v>
      </c>
      <c r="GK66" t="s">
        <v>259</v>
      </c>
      <c r="GL66" t="s">
        <v>319</v>
      </c>
      <c r="GM66" t="s">
        <v>248</v>
      </c>
      <c r="GN66" t="s">
        <v>148</v>
      </c>
      <c r="GO66" t="s">
        <v>212</v>
      </c>
      <c r="GP66" t="s">
        <v>152</v>
      </c>
    </row>
    <row r="67" spans="52:206" x14ac:dyDescent="0.25">
      <c r="AZ67">
        <v>352</v>
      </c>
      <c r="BA67">
        <v>633</v>
      </c>
      <c r="BB67">
        <v>3</v>
      </c>
      <c r="BC67" t="s">
        <v>107</v>
      </c>
      <c r="BD67" t="s">
        <v>99</v>
      </c>
      <c r="BG67" t="s">
        <v>77</v>
      </c>
      <c r="BH67">
        <v>35.840000000000003</v>
      </c>
      <c r="BI67">
        <v>88.56</v>
      </c>
      <c r="BM67" t="s">
        <v>78</v>
      </c>
      <c r="BN67" t="s">
        <v>38</v>
      </c>
      <c r="BO67">
        <v>43311.640277777777</v>
      </c>
      <c r="BP67">
        <v>43363.663888888892</v>
      </c>
      <c r="BQ67">
        <v>43368.604861111111</v>
      </c>
      <c r="BS67">
        <v>43368.604861111111</v>
      </c>
      <c r="BT67" t="s">
        <v>86</v>
      </c>
      <c r="BU67" t="s">
        <v>102</v>
      </c>
      <c r="BV67" t="s">
        <v>103</v>
      </c>
      <c r="BW67" t="s">
        <v>104</v>
      </c>
      <c r="BX67" t="s">
        <v>105</v>
      </c>
      <c r="BY67" t="s">
        <v>106</v>
      </c>
      <c r="BZ67">
        <v>1054</v>
      </c>
      <c r="CA67">
        <v>0</v>
      </c>
      <c r="CB67">
        <v>3</v>
      </c>
      <c r="CC67" t="s">
        <v>92</v>
      </c>
      <c r="CD67" t="s">
        <v>130</v>
      </c>
      <c r="CG67" t="s">
        <v>206</v>
      </c>
      <c r="CH67">
        <v>67.22</v>
      </c>
      <c r="CI67">
        <v>68.73</v>
      </c>
      <c r="CM67" t="s">
        <v>132</v>
      </c>
      <c r="CN67" t="s">
        <v>207</v>
      </c>
      <c r="CO67">
        <v>43299.685868055552</v>
      </c>
      <c r="CS67">
        <v>43444.669062499997</v>
      </c>
      <c r="CT67" t="s">
        <v>93</v>
      </c>
      <c r="CU67" t="s">
        <v>134</v>
      </c>
      <c r="CV67" t="s">
        <v>135</v>
      </c>
      <c r="CW67" t="s">
        <v>136</v>
      </c>
      <c r="CX67" t="s">
        <v>155</v>
      </c>
      <c r="CY67" t="s">
        <v>168</v>
      </c>
      <c r="CZ67">
        <v>286</v>
      </c>
      <c r="DA67" t="s">
        <v>841</v>
      </c>
      <c r="DB67">
        <v>1</v>
      </c>
      <c r="DC67" t="s">
        <v>806</v>
      </c>
      <c r="DD67" t="s">
        <v>798</v>
      </c>
      <c r="DE67">
        <v>43428</v>
      </c>
      <c r="DF67">
        <v>43428</v>
      </c>
      <c r="DG67" t="s">
        <v>762</v>
      </c>
      <c r="DH67">
        <v>22.19</v>
      </c>
      <c r="DI67">
        <v>80.03</v>
      </c>
      <c r="DM67">
        <v>181</v>
      </c>
      <c r="DN67" t="s">
        <v>763</v>
      </c>
      <c r="DO67">
        <v>43410.567002314812</v>
      </c>
      <c r="DP67">
        <v>43424.598240740743</v>
      </c>
      <c r="DQ67">
        <v>43425.389768518522</v>
      </c>
      <c r="DS67">
        <v>43425.389826388891</v>
      </c>
      <c r="DT67" t="s">
        <v>764</v>
      </c>
      <c r="DV67" t="s">
        <v>766</v>
      </c>
      <c r="DW67" t="s">
        <v>767</v>
      </c>
      <c r="DX67" t="s">
        <v>768</v>
      </c>
      <c r="DY67" t="s">
        <v>769</v>
      </c>
      <c r="DZ67">
        <v>4752</v>
      </c>
      <c r="EA67" t="s">
        <v>1312</v>
      </c>
      <c r="EB67">
        <v>3</v>
      </c>
      <c r="EC67" t="s">
        <v>92</v>
      </c>
      <c r="ED67" t="s">
        <v>998</v>
      </c>
      <c r="EG67" t="s">
        <v>872</v>
      </c>
      <c r="EH67">
        <v>35.869999999999997</v>
      </c>
      <c r="EI67">
        <v>90</v>
      </c>
      <c r="EM67" t="s">
        <v>873</v>
      </c>
      <c r="EN67" t="s">
        <v>874</v>
      </c>
      <c r="EO67">
        <v>43291.501388888886</v>
      </c>
      <c r="ES67">
        <v>43410.698611111111</v>
      </c>
      <c r="ET67" t="s">
        <v>93</v>
      </c>
      <c r="EU67" t="s">
        <v>875</v>
      </c>
      <c r="EV67" t="s">
        <v>876</v>
      </c>
      <c r="EW67" t="s">
        <v>877</v>
      </c>
      <c r="EX67" t="s">
        <v>878</v>
      </c>
      <c r="EY67" t="s">
        <v>879</v>
      </c>
      <c r="EZ67">
        <v>1054</v>
      </c>
      <c r="FA67">
        <v>0</v>
      </c>
      <c r="FB67">
        <v>3</v>
      </c>
      <c r="FC67" t="s">
        <v>92</v>
      </c>
      <c r="FD67" t="s">
        <v>130</v>
      </c>
      <c r="FG67" t="s">
        <v>206</v>
      </c>
      <c r="FH67">
        <v>67.22</v>
      </c>
      <c r="FI67">
        <v>68.73</v>
      </c>
      <c r="FM67" t="s">
        <v>132</v>
      </c>
      <c r="FN67" t="s">
        <v>207</v>
      </c>
      <c r="FO67">
        <v>43299.685868055552</v>
      </c>
      <c r="FS67">
        <v>43444.669062499997</v>
      </c>
      <c r="FT67" t="s">
        <v>93</v>
      </c>
      <c r="FU67" t="s">
        <v>134</v>
      </c>
      <c r="FV67" t="s">
        <v>135</v>
      </c>
      <c r="FW67" t="s">
        <v>136</v>
      </c>
      <c r="FX67" t="s">
        <v>155</v>
      </c>
      <c r="FY67" t="s">
        <v>168</v>
      </c>
      <c r="FZ67" t="s">
        <v>156</v>
      </c>
      <c r="GA67" t="s">
        <v>157</v>
      </c>
      <c r="GB67" t="s">
        <v>141</v>
      </c>
      <c r="GC67" t="s">
        <v>142</v>
      </c>
      <c r="GJ67" t="s">
        <v>320</v>
      </c>
      <c r="GK67" t="s">
        <v>248</v>
      </c>
      <c r="GL67" t="s">
        <v>148</v>
      </c>
      <c r="GM67" t="s">
        <v>212</v>
      </c>
      <c r="GN67" t="s">
        <v>152</v>
      </c>
    </row>
    <row r="68" spans="52:206" x14ac:dyDescent="0.25">
      <c r="AZ68">
        <v>388</v>
      </c>
      <c r="BA68">
        <v>0</v>
      </c>
      <c r="BB68">
        <v>2</v>
      </c>
      <c r="BC68" t="s">
        <v>107</v>
      </c>
      <c r="BD68" t="s">
        <v>99</v>
      </c>
      <c r="BG68" t="s">
        <v>77</v>
      </c>
      <c r="BH68">
        <v>75.650000000000006</v>
      </c>
      <c r="BI68">
        <v>79.2</v>
      </c>
      <c r="BM68" t="s">
        <v>78</v>
      </c>
      <c r="BN68" t="s">
        <v>38</v>
      </c>
      <c r="BO68">
        <v>43311.640277777777</v>
      </c>
      <c r="BP68">
        <v>43382.734722222223</v>
      </c>
      <c r="BQ68">
        <v>43370.368750000001</v>
      </c>
      <c r="BS68">
        <v>43370.368750000001</v>
      </c>
      <c r="BT68" t="s">
        <v>86</v>
      </c>
      <c r="BU68" t="s">
        <v>102</v>
      </c>
      <c r="BV68" t="s">
        <v>103</v>
      </c>
      <c r="BW68" t="s">
        <v>104</v>
      </c>
      <c r="BX68" t="s">
        <v>105</v>
      </c>
      <c r="BY68" t="s">
        <v>106</v>
      </c>
      <c r="BZ68">
        <v>1084</v>
      </c>
      <c r="CA68">
        <v>0</v>
      </c>
      <c r="CB68">
        <v>3</v>
      </c>
      <c r="CC68" t="s">
        <v>92</v>
      </c>
      <c r="CD68" t="s">
        <v>130</v>
      </c>
      <c r="CG68" t="s">
        <v>206</v>
      </c>
      <c r="CH68">
        <v>33.78</v>
      </c>
      <c r="CI68">
        <v>22.07</v>
      </c>
      <c r="CM68" t="s">
        <v>132</v>
      </c>
      <c r="CN68" t="s">
        <v>207</v>
      </c>
      <c r="CO68">
        <v>43299.686064814814</v>
      </c>
      <c r="CS68">
        <v>43444.669085648151</v>
      </c>
      <c r="CT68" t="s">
        <v>93</v>
      </c>
      <c r="CU68" t="s">
        <v>134</v>
      </c>
      <c r="CV68" t="s">
        <v>135</v>
      </c>
      <c r="CW68" t="s">
        <v>136</v>
      </c>
      <c r="CX68" t="s">
        <v>155</v>
      </c>
      <c r="CY68" t="s">
        <v>168</v>
      </c>
      <c r="CZ68">
        <v>287</v>
      </c>
      <c r="DA68" t="s">
        <v>842</v>
      </c>
      <c r="DB68">
        <v>1</v>
      </c>
      <c r="DC68" t="s">
        <v>806</v>
      </c>
      <c r="DD68" t="s">
        <v>798</v>
      </c>
      <c r="DE68">
        <v>43428</v>
      </c>
      <c r="DF68">
        <v>43428</v>
      </c>
      <c r="DG68" t="s">
        <v>762</v>
      </c>
      <c r="DH68">
        <v>12.03</v>
      </c>
      <c r="DI68">
        <v>81.7</v>
      </c>
      <c r="DM68">
        <v>181</v>
      </c>
      <c r="DN68" t="s">
        <v>763</v>
      </c>
      <c r="DO68">
        <v>43410.567002314812</v>
      </c>
      <c r="DP68">
        <v>43424.602314814816</v>
      </c>
      <c r="DQ68">
        <v>43425.393171296295</v>
      </c>
      <c r="DS68">
        <v>43425.393240740741</v>
      </c>
      <c r="DT68" t="s">
        <v>764</v>
      </c>
      <c r="DV68" t="s">
        <v>766</v>
      </c>
      <c r="DW68" t="s">
        <v>767</v>
      </c>
      <c r="DX68" t="s">
        <v>768</v>
      </c>
      <c r="DY68" t="s">
        <v>769</v>
      </c>
      <c r="DZ68">
        <v>5013</v>
      </c>
      <c r="EA68" t="s">
        <v>1318</v>
      </c>
      <c r="EB68">
        <v>3</v>
      </c>
      <c r="EC68" t="s">
        <v>92</v>
      </c>
      <c r="ED68" t="s">
        <v>998</v>
      </c>
      <c r="EG68" t="s">
        <v>897</v>
      </c>
      <c r="EH68">
        <v>26.74</v>
      </c>
      <c r="EI68">
        <v>44.23</v>
      </c>
      <c r="EM68" t="s">
        <v>873</v>
      </c>
      <c r="EN68" t="s">
        <v>898</v>
      </c>
      <c r="EO68">
        <v>43315.367361111108</v>
      </c>
      <c r="ES68">
        <v>43426.609027777777</v>
      </c>
      <c r="ET68" t="s">
        <v>93</v>
      </c>
      <c r="EU68" t="s">
        <v>899</v>
      </c>
      <c r="EV68" t="s">
        <v>900</v>
      </c>
      <c r="EW68" t="s">
        <v>901</v>
      </c>
      <c r="EX68" t="s">
        <v>902</v>
      </c>
      <c r="EY68" t="s">
        <v>903</v>
      </c>
      <c r="EZ68">
        <v>1084</v>
      </c>
      <c r="FA68">
        <v>0</v>
      </c>
      <c r="FB68">
        <v>3</v>
      </c>
      <c r="FC68" t="s">
        <v>92</v>
      </c>
      <c r="FD68" t="s">
        <v>130</v>
      </c>
      <c r="FG68" t="s">
        <v>206</v>
      </c>
      <c r="FH68">
        <v>33.78</v>
      </c>
      <c r="FI68">
        <v>22.07</v>
      </c>
      <c r="FM68" t="s">
        <v>132</v>
      </c>
      <c r="FN68" t="s">
        <v>207</v>
      </c>
      <c r="FO68">
        <v>43299.686064814814</v>
      </c>
      <c r="FS68">
        <v>43444.669085648151</v>
      </c>
      <c r="FT68" t="s">
        <v>93</v>
      </c>
      <c r="FU68" t="s">
        <v>134</v>
      </c>
      <c r="FV68" t="s">
        <v>135</v>
      </c>
      <c r="FW68" t="s">
        <v>136</v>
      </c>
      <c r="FX68" t="s">
        <v>155</v>
      </c>
      <c r="FY68" t="s">
        <v>168</v>
      </c>
      <c r="FZ68" t="s">
        <v>156</v>
      </c>
      <c r="GA68" t="s">
        <v>157</v>
      </c>
      <c r="GB68" t="s">
        <v>141</v>
      </c>
      <c r="GC68" t="s">
        <v>142</v>
      </c>
      <c r="GJ68" t="s">
        <v>321</v>
      </c>
      <c r="GK68" t="s">
        <v>250</v>
      </c>
      <c r="GL68" t="s">
        <v>148</v>
      </c>
      <c r="GM68" t="s">
        <v>212</v>
      </c>
      <c r="GN68" t="s">
        <v>152</v>
      </c>
    </row>
    <row r="69" spans="52:206" x14ac:dyDescent="0.25">
      <c r="AZ69">
        <v>282</v>
      </c>
      <c r="BA69">
        <v>886</v>
      </c>
      <c r="BB69">
        <v>1</v>
      </c>
      <c r="BC69" t="s">
        <v>107</v>
      </c>
      <c r="BD69" t="s">
        <v>99</v>
      </c>
      <c r="BG69" t="s">
        <v>77</v>
      </c>
      <c r="BH69">
        <v>71.739999999999995</v>
      </c>
      <c r="BI69">
        <v>66.72</v>
      </c>
      <c r="BM69" t="s">
        <v>78</v>
      </c>
      <c r="BN69" t="s">
        <v>38</v>
      </c>
      <c r="BO69">
        <v>43311.63958333333</v>
      </c>
      <c r="BP69">
        <v>43371.604166666664</v>
      </c>
      <c r="BQ69">
        <v>43262.731944444444</v>
      </c>
      <c r="BS69">
        <v>43262.731944444444</v>
      </c>
      <c r="BT69" t="s">
        <v>86</v>
      </c>
      <c r="BU69" t="s">
        <v>102</v>
      </c>
      <c r="BV69" t="s">
        <v>103</v>
      </c>
      <c r="BW69" t="s">
        <v>104</v>
      </c>
      <c r="BX69" t="s">
        <v>105</v>
      </c>
      <c r="BY69" t="s">
        <v>106</v>
      </c>
      <c r="BZ69">
        <v>1077</v>
      </c>
      <c r="CA69">
        <v>0</v>
      </c>
      <c r="CB69">
        <v>3</v>
      </c>
      <c r="CC69" t="s">
        <v>92</v>
      </c>
      <c r="CD69" t="s">
        <v>130</v>
      </c>
      <c r="CG69" t="s">
        <v>206</v>
      </c>
      <c r="CH69">
        <v>58.9</v>
      </c>
      <c r="CI69">
        <v>52.07</v>
      </c>
      <c r="CM69" t="s">
        <v>132</v>
      </c>
      <c r="CN69" t="s">
        <v>207</v>
      </c>
      <c r="CO69">
        <v>43299.686030092591</v>
      </c>
      <c r="CS69">
        <v>43444.669074074074</v>
      </c>
      <c r="CT69" t="s">
        <v>93</v>
      </c>
      <c r="CU69" t="s">
        <v>134</v>
      </c>
      <c r="CV69" t="s">
        <v>135</v>
      </c>
      <c r="CW69" t="s">
        <v>136</v>
      </c>
      <c r="CX69" t="s">
        <v>155</v>
      </c>
      <c r="CY69" t="s">
        <v>138</v>
      </c>
      <c r="CZ69">
        <v>357</v>
      </c>
      <c r="DA69" t="s">
        <v>843</v>
      </c>
      <c r="DB69">
        <v>2</v>
      </c>
      <c r="DC69" t="s">
        <v>844</v>
      </c>
      <c r="DD69" t="s">
        <v>798</v>
      </c>
      <c r="DG69" t="s">
        <v>845</v>
      </c>
      <c r="DH69">
        <v>38.94</v>
      </c>
      <c r="DI69">
        <v>27.3</v>
      </c>
      <c r="DM69">
        <v>181</v>
      </c>
      <c r="DN69" t="s">
        <v>846</v>
      </c>
      <c r="DO69">
        <v>43410.599803240744</v>
      </c>
      <c r="DS69">
        <v>43434.479178240741</v>
      </c>
      <c r="DT69" t="s">
        <v>764</v>
      </c>
      <c r="DV69" t="s">
        <v>766</v>
      </c>
      <c r="DW69" t="s">
        <v>767</v>
      </c>
      <c r="DX69" t="s">
        <v>768</v>
      </c>
      <c r="DY69" t="s">
        <v>769</v>
      </c>
      <c r="DZ69">
        <v>4759</v>
      </c>
      <c r="EA69" t="s">
        <v>1325</v>
      </c>
      <c r="EB69">
        <v>3</v>
      </c>
      <c r="EC69" t="s">
        <v>92</v>
      </c>
      <c r="ED69" t="s">
        <v>998</v>
      </c>
      <c r="EG69" t="s">
        <v>872</v>
      </c>
      <c r="EH69">
        <v>50.74</v>
      </c>
      <c r="EI69">
        <v>72.02</v>
      </c>
      <c r="EM69" t="s">
        <v>873</v>
      </c>
      <c r="EN69" t="s">
        <v>874</v>
      </c>
      <c r="EO69">
        <v>43291.501388888886</v>
      </c>
      <c r="ES69">
        <v>43410.700694444444</v>
      </c>
      <c r="ET69" t="s">
        <v>93</v>
      </c>
      <c r="EU69" t="s">
        <v>875</v>
      </c>
      <c r="EV69" t="s">
        <v>876</v>
      </c>
      <c r="EW69" t="s">
        <v>877</v>
      </c>
      <c r="EX69" t="s">
        <v>878</v>
      </c>
      <c r="EY69" t="s">
        <v>879</v>
      </c>
      <c r="EZ69">
        <v>1077</v>
      </c>
      <c r="FA69">
        <v>0</v>
      </c>
      <c r="FB69">
        <v>3</v>
      </c>
      <c r="FC69" t="s">
        <v>92</v>
      </c>
      <c r="FD69" t="s">
        <v>130</v>
      </c>
      <c r="FG69" t="s">
        <v>206</v>
      </c>
      <c r="FH69">
        <v>58.9</v>
      </c>
      <c r="FI69">
        <v>52.07</v>
      </c>
      <c r="FM69" t="s">
        <v>132</v>
      </c>
      <c r="FN69" t="s">
        <v>207</v>
      </c>
      <c r="FO69">
        <v>43299.686030092591</v>
      </c>
      <c r="FS69">
        <v>43444.669074074074</v>
      </c>
      <c r="FT69" t="s">
        <v>93</v>
      </c>
      <c r="FU69" t="s">
        <v>134</v>
      </c>
      <c r="FV69" t="s">
        <v>135</v>
      </c>
      <c r="FW69" t="s">
        <v>136</v>
      </c>
      <c r="FX69" t="s">
        <v>155</v>
      </c>
      <c r="FY69" t="s">
        <v>138</v>
      </c>
      <c r="FZ69" t="s">
        <v>156</v>
      </c>
      <c r="GA69" t="s">
        <v>157</v>
      </c>
      <c r="GB69" t="s">
        <v>141</v>
      </c>
      <c r="GC69" t="s">
        <v>142</v>
      </c>
      <c r="GJ69" t="s">
        <v>322</v>
      </c>
      <c r="GK69" t="s">
        <v>323</v>
      </c>
      <c r="GL69" t="s">
        <v>259</v>
      </c>
      <c r="GM69" t="s">
        <v>248</v>
      </c>
      <c r="GN69" t="s">
        <v>148</v>
      </c>
      <c r="GO69" t="s">
        <v>212</v>
      </c>
      <c r="GP69" t="s">
        <v>152</v>
      </c>
    </row>
    <row r="70" spans="52:206" x14ac:dyDescent="0.25">
      <c r="AZ70">
        <v>246</v>
      </c>
      <c r="BA70">
        <v>1428</v>
      </c>
      <c r="BB70">
        <v>3</v>
      </c>
      <c r="BC70" t="s">
        <v>107</v>
      </c>
      <c r="BD70" t="s">
        <v>99</v>
      </c>
      <c r="BG70" t="s">
        <v>77</v>
      </c>
      <c r="BH70">
        <v>29.22</v>
      </c>
      <c r="BI70">
        <v>72.59</v>
      </c>
      <c r="BM70" t="s">
        <v>78</v>
      </c>
      <c r="BN70" t="s">
        <v>38</v>
      </c>
      <c r="BO70">
        <v>43311.63958333333</v>
      </c>
      <c r="BP70">
        <v>43370.779861111114</v>
      </c>
      <c r="BQ70">
        <v>43262.732638888891</v>
      </c>
      <c r="BS70">
        <v>43262.732638888891</v>
      </c>
      <c r="BT70" t="s">
        <v>86</v>
      </c>
      <c r="BU70" t="s">
        <v>102</v>
      </c>
      <c r="BV70" t="s">
        <v>103</v>
      </c>
      <c r="BW70" t="s">
        <v>104</v>
      </c>
      <c r="BX70" t="s">
        <v>105</v>
      </c>
      <c r="BY70" t="s">
        <v>106</v>
      </c>
      <c r="BZ70">
        <v>1030</v>
      </c>
      <c r="CA70" t="s">
        <v>324</v>
      </c>
      <c r="CB70">
        <v>3</v>
      </c>
      <c r="CC70" t="s">
        <v>92</v>
      </c>
      <c r="CD70" t="s">
        <v>130</v>
      </c>
      <c r="CG70" t="s">
        <v>206</v>
      </c>
      <c r="CH70">
        <v>77.2</v>
      </c>
      <c r="CI70">
        <v>92.18</v>
      </c>
      <c r="CM70" t="s">
        <v>132</v>
      </c>
      <c r="CN70" t="s">
        <v>207</v>
      </c>
      <c r="CO70">
        <v>43299.685729166667</v>
      </c>
      <c r="CS70">
        <v>43444.669050925928</v>
      </c>
      <c r="CT70" t="s">
        <v>93</v>
      </c>
      <c r="CU70" t="s">
        <v>134</v>
      </c>
      <c r="CV70" t="s">
        <v>135</v>
      </c>
      <c r="CW70" t="s">
        <v>136</v>
      </c>
      <c r="CX70" t="s">
        <v>155</v>
      </c>
      <c r="CY70" t="s">
        <v>138</v>
      </c>
      <c r="CZ70">
        <v>364</v>
      </c>
      <c r="DA70" t="s">
        <v>847</v>
      </c>
      <c r="DB70">
        <v>2</v>
      </c>
      <c r="DC70" t="s">
        <v>844</v>
      </c>
      <c r="DD70" t="s">
        <v>798</v>
      </c>
      <c r="DG70" t="s">
        <v>845</v>
      </c>
      <c r="DH70">
        <v>52.7</v>
      </c>
      <c r="DI70">
        <v>23.27</v>
      </c>
      <c r="DM70">
        <v>181</v>
      </c>
      <c r="DN70" t="s">
        <v>846</v>
      </c>
      <c r="DO70">
        <v>43410.59983796296</v>
      </c>
      <c r="DS70">
        <v>43434.479178240741</v>
      </c>
      <c r="DT70" t="s">
        <v>764</v>
      </c>
      <c r="DV70" t="s">
        <v>766</v>
      </c>
      <c r="DW70" t="s">
        <v>767</v>
      </c>
      <c r="DX70" t="s">
        <v>768</v>
      </c>
      <c r="DY70" t="s">
        <v>769</v>
      </c>
      <c r="DZ70">
        <v>4724</v>
      </c>
      <c r="EA70" t="s">
        <v>1332</v>
      </c>
      <c r="EB70">
        <v>3</v>
      </c>
      <c r="EC70" t="s">
        <v>92</v>
      </c>
      <c r="ED70" t="s">
        <v>998</v>
      </c>
      <c r="EG70" t="s">
        <v>872</v>
      </c>
      <c r="EH70">
        <v>29.22</v>
      </c>
      <c r="EI70">
        <v>23.15</v>
      </c>
      <c r="EM70" t="s">
        <v>873</v>
      </c>
      <c r="EN70" t="s">
        <v>874</v>
      </c>
      <c r="EO70">
        <v>43291.500694444447</v>
      </c>
      <c r="ES70">
        <v>43427.390277777777</v>
      </c>
      <c r="ET70" t="s">
        <v>93</v>
      </c>
      <c r="EU70" t="s">
        <v>875</v>
      </c>
      <c r="EV70" t="s">
        <v>876</v>
      </c>
      <c r="EW70" t="s">
        <v>877</v>
      </c>
      <c r="EX70" t="s">
        <v>1060</v>
      </c>
      <c r="EY70" t="s">
        <v>938</v>
      </c>
      <c r="EZ70">
        <v>1030</v>
      </c>
      <c r="FA70" t="s">
        <v>324</v>
      </c>
      <c r="FB70">
        <v>3</v>
      </c>
      <c r="FC70" t="s">
        <v>92</v>
      </c>
      <c r="FD70" t="s">
        <v>130</v>
      </c>
      <c r="FG70" t="s">
        <v>206</v>
      </c>
      <c r="FH70">
        <v>77.2</v>
      </c>
      <c r="FI70">
        <v>92.18</v>
      </c>
      <c r="FM70" t="s">
        <v>132</v>
      </c>
      <c r="FN70" t="s">
        <v>207</v>
      </c>
      <c r="FO70">
        <v>43299.685729166667</v>
      </c>
      <c r="FS70">
        <v>43444.669050925928</v>
      </c>
      <c r="FT70" t="s">
        <v>93</v>
      </c>
      <c r="FU70" t="s">
        <v>134</v>
      </c>
      <c r="FV70" t="s">
        <v>135</v>
      </c>
      <c r="FW70" t="s">
        <v>136</v>
      </c>
      <c r="FX70" t="s">
        <v>155</v>
      </c>
      <c r="FY70" t="s">
        <v>138</v>
      </c>
      <c r="FZ70" t="s">
        <v>156</v>
      </c>
      <c r="GA70" t="s">
        <v>157</v>
      </c>
      <c r="GB70" t="s">
        <v>141</v>
      </c>
      <c r="GC70" t="s">
        <v>142</v>
      </c>
      <c r="GJ70" t="s">
        <v>325</v>
      </c>
      <c r="GK70" t="s">
        <v>259</v>
      </c>
      <c r="GL70" t="s">
        <v>326</v>
      </c>
      <c r="GM70" t="s">
        <v>248</v>
      </c>
      <c r="GN70" t="s">
        <v>148</v>
      </c>
      <c r="GO70" t="s">
        <v>212</v>
      </c>
      <c r="GP70" t="s">
        <v>152</v>
      </c>
    </row>
    <row r="71" spans="52:206" x14ac:dyDescent="0.25">
      <c r="AZ71">
        <v>344</v>
      </c>
      <c r="BA71">
        <v>643</v>
      </c>
      <c r="BB71">
        <v>3</v>
      </c>
      <c r="BC71" t="s">
        <v>107</v>
      </c>
      <c r="BD71" t="s">
        <v>99</v>
      </c>
      <c r="BG71" t="s">
        <v>77</v>
      </c>
      <c r="BH71">
        <v>44.5</v>
      </c>
      <c r="BI71">
        <v>93.26</v>
      </c>
      <c r="BM71" t="s">
        <v>78</v>
      </c>
      <c r="BN71" t="s">
        <v>38</v>
      </c>
      <c r="BO71">
        <v>43311.640277777777</v>
      </c>
      <c r="BP71">
        <v>43363.663888888892</v>
      </c>
      <c r="BQ71">
        <v>43368.609722222223</v>
      </c>
      <c r="BS71">
        <v>43368.609722222223</v>
      </c>
      <c r="BT71" t="s">
        <v>86</v>
      </c>
      <c r="BU71" t="s">
        <v>102</v>
      </c>
      <c r="BV71" t="s">
        <v>103</v>
      </c>
      <c r="BW71" t="s">
        <v>104</v>
      </c>
      <c r="BX71" t="s">
        <v>105</v>
      </c>
      <c r="BY71" t="s">
        <v>106</v>
      </c>
      <c r="BZ71">
        <v>1048</v>
      </c>
      <c r="CA71">
        <v>0</v>
      </c>
      <c r="CB71">
        <v>3</v>
      </c>
      <c r="CC71" t="s">
        <v>92</v>
      </c>
      <c r="CD71" t="s">
        <v>130</v>
      </c>
      <c r="CG71" t="s">
        <v>206</v>
      </c>
      <c r="CH71">
        <v>44.8</v>
      </c>
      <c r="CI71">
        <v>35.479999999999997</v>
      </c>
      <c r="CM71" t="s">
        <v>132</v>
      </c>
      <c r="CN71" t="s">
        <v>207</v>
      </c>
      <c r="CO71">
        <v>43299.685833333337</v>
      </c>
      <c r="CS71">
        <v>43444.669050925928</v>
      </c>
      <c r="CT71" t="s">
        <v>93</v>
      </c>
      <c r="CU71" t="s">
        <v>134</v>
      </c>
      <c r="CV71" t="s">
        <v>135</v>
      </c>
      <c r="CW71" t="s">
        <v>136</v>
      </c>
      <c r="CX71" t="s">
        <v>155</v>
      </c>
      <c r="CY71" t="s">
        <v>168</v>
      </c>
      <c r="CZ71">
        <v>361</v>
      </c>
      <c r="DA71" t="s">
        <v>848</v>
      </c>
      <c r="DB71">
        <v>2</v>
      </c>
      <c r="DC71" t="s">
        <v>844</v>
      </c>
      <c r="DD71" t="s">
        <v>798</v>
      </c>
      <c r="DG71" t="s">
        <v>845</v>
      </c>
      <c r="DH71">
        <v>46.55</v>
      </c>
      <c r="DI71">
        <v>23.21</v>
      </c>
      <c r="DM71">
        <v>181</v>
      </c>
      <c r="DN71" t="s">
        <v>846</v>
      </c>
      <c r="DO71">
        <v>43410.599826388891</v>
      </c>
      <c r="DS71">
        <v>43434.479178240741</v>
      </c>
      <c r="DT71" t="s">
        <v>764</v>
      </c>
      <c r="DV71" t="s">
        <v>766</v>
      </c>
      <c r="DW71" t="s">
        <v>767</v>
      </c>
      <c r="DX71" t="s">
        <v>768</v>
      </c>
      <c r="DY71" t="s">
        <v>769</v>
      </c>
      <c r="DZ71">
        <v>4849</v>
      </c>
      <c r="EA71" t="s">
        <v>1340</v>
      </c>
      <c r="EB71">
        <v>3</v>
      </c>
      <c r="EC71" t="s">
        <v>92</v>
      </c>
      <c r="ED71" t="s">
        <v>998</v>
      </c>
      <c r="EG71" t="s">
        <v>936</v>
      </c>
      <c r="EH71">
        <v>50.65</v>
      </c>
      <c r="EI71">
        <v>50.06</v>
      </c>
      <c r="EM71" t="s">
        <v>873</v>
      </c>
      <c r="EN71" t="s">
        <v>937</v>
      </c>
      <c r="EO71">
        <v>43291.618750000001</v>
      </c>
      <c r="ES71">
        <v>43410.709027777775</v>
      </c>
      <c r="ET71" t="s">
        <v>93</v>
      </c>
      <c r="EU71" t="s">
        <v>875</v>
      </c>
      <c r="EV71" t="s">
        <v>876</v>
      </c>
      <c r="EW71" t="s">
        <v>877</v>
      </c>
      <c r="EX71" t="s">
        <v>878</v>
      </c>
      <c r="EY71" t="s">
        <v>879</v>
      </c>
      <c r="EZ71">
        <v>1048</v>
      </c>
      <c r="FA71">
        <v>0</v>
      </c>
      <c r="FB71">
        <v>3</v>
      </c>
      <c r="FC71" t="s">
        <v>92</v>
      </c>
      <c r="FD71" t="s">
        <v>130</v>
      </c>
      <c r="FG71" t="s">
        <v>206</v>
      </c>
      <c r="FH71">
        <v>44.8</v>
      </c>
      <c r="FI71">
        <v>35.479999999999997</v>
      </c>
      <c r="FM71" t="s">
        <v>132</v>
      </c>
      <c r="FN71" t="s">
        <v>207</v>
      </c>
      <c r="FO71">
        <v>43299.685833333337</v>
      </c>
      <c r="FS71">
        <v>43444.669050925928</v>
      </c>
      <c r="FT71" t="s">
        <v>93</v>
      </c>
      <c r="FU71" t="s">
        <v>134</v>
      </c>
      <c r="FV71" t="s">
        <v>135</v>
      </c>
      <c r="FW71" t="s">
        <v>136</v>
      </c>
      <c r="FX71" t="s">
        <v>155</v>
      </c>
      <c r="FY71" t="s">
        <v>168</v>
      </c>
      <c r="FZ71" t="s">
        <v>156</v>
      </c>
      <c r="GA71" t="s">
        <v>157</v>
      </c>
      <c r="GB71" t="s">
        <v>141</v>
      </c>
      <c r="GC71" t="s">
        <v>142</v>
      </c>
      <c r="GJ71" t="s">
        <v>327</v>
      </c>
      <c r="GK71" t="s">
        <v>250</v>
      </c>
      <c r="GL71" t="s">
        <v>148</v>
      </c>
      <c r="GM71" t="s">
        <v>212</v>
      </c>
      <c r="GN71" t="s">
        <v>152</v>
      </c>
    </row>
    <row r="72" spans="52:206" x14ac:dyDescent="0.25">
      <c r="AZ72">
        <v>365</v>
      </c>
      <c r="BA72">
        <v>57</v>
      </c>
      <c r="BB72">
        <v>2</v>
      </c>
      <c r="BC72" t="s">
        <v>107</v>
      </c>
      <c r="BD72" t="s">
        <v>99</v>
      </c>
      <c r="BG72" t="s">
        <v>77</v>
      </c>
      <c r="BH72">
        <v>79.31</v>
      </c>
      <c r="BI72">
        <v>80.91</v>
      </c>
      <c r="BM72" t="s">
        <v>78</v>
      </c>
      <c r="BN72" t="s">
        <v>38</v>
      </c>
      <c r="BO72">
        <v>43311.640277777777</v>
      </c>
      <c r="BP72">
        <v>43382.734722222223</v>
      </c>
      <c r="BQ72">
        <v>43370.370833333334</v>
      </c>
      <c r="BS72">
        <v>43370.370833333334</v>
      </c>
      <c r="BT72" t="s">
        <v>86</v>
      </c>
      <c r="BU72" t="s">
        <v>102</v>
      </c>
      <c r="BV72" t="s">
        <v>103</v>
      </c>
      <c r="BW72" t="s">
        <v>104</v>
      </c>
      <c r="BX72" t="s">
        <v>105</v>
      </c>
      <c r="BY72" t="s">
        <v>106</v>
      </c>
      <c r="BZ72">
        <v>1094</v>
      </c>
      <c r="CA72">
        <v>0</v>
      </c>
      <c r="CB72">
        <v>3</v>
      </c>
      <c r="CC72" t="s">
        <v>92</v>
      </c>
      <c r="CD72" t="s">
        <v>130</v>
      </c>
      <c r="CG72" t="s">
        <v>206</v>
      </c>
      <c r="CH72">
        <v>28.33</v>
      </c>
      <c r="CI72">
        <v>10.88</v>
      </c>
      <c r="CM72" t="s">
        <v>132</v>
      </c>
      <c r="CN72" t="s">
        <v>207</v>
      </c>
      <c r="CO72">
        <v>43299.686122685183</v>
      </c>
      <c r="CS72">
        <v>43444.669085648151</v>
      </c>
      <c r="CT72" t="s">
        <v>93</v>
      </c>
      <c r="CU72" t="s">
        <v>134</v>
      </c>
      <c r="CV72" t="s">
        <v>135</v>
      </c>
      <c r="CW72" t="s">
        <v>136</v>
      </c>
      <c r="CX72" t="s">
        <v>155</v>
      </c>
      <c r="CY72" t="s">
        <v>168</v>
      </c>
      <c r="CZ72">
        <v>354</v>
      </c>
      <c r="DA72" t="s">
        <v>849</v>
      </c>
      <c r="DB72">
        <v>2</v>
      </c>
      <c r="DC72" t="s">
        <v>844</v>
      </c>
      <c r="DD72" t="s">
        <v>798</v>
      </c>
      <c r="DG72" t="s">
        <v>845</v>
      </c>
      <c r="DH72">
        <v>37.6</v>
      </c>
      <c r="DI72">
        <v>31.09</v>
      </c>
      <c r="DM72">
        <v>181</v>
      </c>
      <c r="DN72" t="s">
        <v>846</v>
      </c>
      <c r="DO72">
        <v>43410.599791666667</v>
      </c>
      <c r="DS72">
        <v>43434.479178240741</v>
      </c>
      <c r="DT72" t="s">
        <v>764</v>
      </c>
      <c r="DV72" t="s">
        <v>766</v>
      </c>
      <c r="DW72" t="s">
        <v>767</v>
      </c>
      <c r="DX72" t="s">
        <v>768</v>
      </c>
      <c r="DY72" t="s">
        <v>769</v>
      </c>
      <c r="DZ72">
        <v>4824</v>
      </c>
      <c r="EA72" t="s">
        <v>1348</v>
      </c>
      <c r="EB72">
        <v>3</v>
      </c>
      <c r="EC72" t="s">
        <v>92</v>
      </c>
      <c r="ED72" t="s">
        <v>998</v>
      </c>
      <c r="EG72" t="s">
        <v>936</v>
      </c>
      <c r="EH72">
        <v>45.09</v>
      </c>
      <c r="EI72">
        <v>63.39</v>
      </c>
      <c r="EM72" t="s">
        <v>873</v>
      </c>
      <c r="EN72" t="s">
        <v>937</v>
      </c>
      <c r="EO72">
        <v>43291.618750000001</v>
      </c>
      <c r="ES72">
        <v>43410.706944444442</v>
      </c>
      <c r="ET72" t="s">
        <v>93</v>
      </c>
      <c r="EU72" t="s">
        <v>875</v>
      </c>
      <c r="EV72" t="s">
        <v>876</v>
      </c>
      <c r="EW72" t="s">
        <v>877</v>
      </c>
      <c r="EX72" t="s">
        <v>878</v>
      </c>
      <c r="EY72" t="s">
        <v>879</v>
      </c>
      <c r="EZ72">
        <v>1094</v>
      </c>
      <c r="FA72">
        <v>0</v>
      </c>
      <c r="FB72">
        <v>3</v>
      </c>
      <c r="FC72" t="s">
        <v>92</v>
      </c>
      <c r="FD72" t="s">
        <v>130</v>
      </c>
      <c r="FG72" t="s">
        <v>206</v>
      </c>
      <c r="FH72">
        <v>28.33</v>
      </c>
      <c r="FI72">
        <v>10.88</v>
      </c>
      <c r="FM72" t="s">
        <v>132</v>
      </c>
      <c r="FN72" t="s">
        <v>207</v>
      </c>
      <c r="FO72">
        <v>43299.686122685183</v>
      </c>
      <c r="FS72">
        <v>43444.669085648151</v>
      </c>
      <c r="FT72" t="s">
        <v>93</v>
      </c>
      <c r="FU72" t="s">
        <v>134</v>
      </c>
      <c r="FV72" t="s">
        <v>135</v>
      </c>
      <c r="FW72" t="s">
        <v>136</v>
      </c>
      <c r="FX72" t="s">
        <v>155</v>
      </c>
      <c r="FY72" t="s">
        <v>168</v>
      </c>
      <c r="FZ72" t="s">
        <v>156</v>
      </c>
      <c r="GA72" t="s">
        <v>157</v>
      </c>
      <c r="GB72" t="s">
        <v>141</v>
      </c>
      <c r="GC72" t="s">
        <v>142</v>
      </c>
      <c r="GJ72" t="s">
        <v>328</v>
      </c>
      <c r="GK72" t="s">
        <v>250</v>
      </c>
      <c r="GL72" t="s">
        <v>148</v>
      </c>
      <c r="GM72" t="s">
        <v>212</v>
      </c>
      <c r="GN72" t="s">
        <v>152</v>
      </c>
    </row>
    <row r="73" spans="52:206" x14ac:dyDescent="0.25">
      <c r="AZ73">
        <v>377</v>
      </c>
      <c r="BA73">
        <v>40</v>
      </c>
      <c r="BB73">
        <v>3</v>
      </c>
      <c r="BC73" t="s">
        <v>107</v>
      </c>
      <c r="BD73" t="s">
        <v>99</v>
      </c>
      <c r="BG73" t="s">
        <v>77</v>
      </c>
      <c r="BH73">
        <v>69.75</v>
      </c>
      <c r="BI73">
        <v>54.95</v>
      </c>
      <c r="BM73" t="s">
        <v>78</v>
      </c>
      <c r="BN73" t="s">
        <v>38</v>
      </c>
      <c r="BO73">
        <v>43311.640277777777</v>
      </c>
      <c r="BP73">
        <v>43370.395138888889</v>
      </c>
      <c r="BQ73">
        <v>43370.395138888889</v>
      </c>
      <c r="BS73">
        <v>43370.395138888889</v>
      </c>
      <c r="BT73" t="s">
        <v>86</v>
      </c>
      <c r="BU73" t="s">
        <v>102</v>
      </c>
      <c r="BV73" t="s">
        <v>103</v>
      </c>
      <c r="BW73" t="s">
        <v>104</v>
      </c>
      <c r="BX73" t="s">
        <v>105</v>
      </c>
      <c r="BY73" t="s">
        <v>106</v>
      </c>
      <c r="BZ73">
        <v>1050</v>
      </c>
      <c r="CA73">
        <v>0</v>
      </c>
      <c r="CB73">
        <v>3</v>
      </c>
      <c r="CC73" t="s">
        <v>92</v>
      </c>
      <c r="CD73" t="s">
        <v>130</v>
      </c>
      <c r="CG73" t="s">
        <v>206</v>
      </c>
      <c r="CH73">
        <v>37.729999999999997</v>
      </c>
      <c r="CI73">
        <v>29.83</v>
      </c>
      <c r="CM73" t="s">
        <v>132</v>
      </c>
      <c r="CN73" t="s">
        <v>207</v>
      </c>
      <c r="CO73">
        <v>43299.685844907406</v>
      </c>
      <c r="CS73">
        <v>43444.669062499997</v>
      </c>
      <c r="CT73" t="s">
        <v>93</v>
      </c>
      <c r="CU73" t="s">
        <v>134</v>
      </c>
      <c r="CV73" t="s">
        <v>135</v>
      </c>
      <c r="CW73" t="s">
        <v>136</v>
      </c>
      <c r="CX73" t="s">
        <v>155</v>
      </c>
      <c r="CY73" t="s">
        <v>168</v>
      </c>
      <c r="CZ73">
        <v>352</v>
      </c>
      <c r="DA73" t="s">
        <v>850</v>
      </c>
      <c r="DB73">
        <v>2</v>
      </c>
      <c r="DC73" t="s">
        <v>844</v>
      </c>
      <c r="DD73" t="s">
        <v>798</v>
      </c>
      <c r="DG73" t="s">
        <v>845</v>
      </c>
      <c r="DH73">
        <v>35.229999999999997</v>
      </c>
      <c r="DI73">
        <v>40.47</v>
      </c>
      <c r="DM73">
        <v>181</v>
      </c>
      <c r="DN73" t="s">
        <v>846</v>
      </c>
      <c r="DO73">
        <v>43410.599780092591</v>
      </c>
      <c r="DS73">
        <v>43434.479178240741</v>
      </c>
      <c r="DT73" t="s">
        <v>764</v>
      </c>
      <c r="DV73" t="s">
        <v>766</v>
      </c>
      <c r="DW73" t="s">
        <v>767</v>
      </c>
      <c r="DX73" t="s">
        <v>768</v>
      </c>
      <c r="DY73" t="s">
        <v>769</v>
      </c>
      <c r="DZ73">
        <v>4844</v>
      </c>
      <c r="EA73" t="s">
        <v>1354</v>
      </c>
      <c r="EB73">
        <v>3</v>
      </c>
      <c r="EC73" t="s">
        <v>92</v>
      </c>
      <c r="ED73" t="s">
        <v>998</v>
      </c>
      <c r="EG73" t="s">
        <v>936</v>
      </c>
      <c r="EH73">
        <v>56.72</v>
      </c>
      <c r="EI73">
        <v>36.61</v>
      </c>
      <c r="EM73" t="s">
        <v>873</v>
      </c>
      <c r="EN73" t="s">
        <v>937</v>
      </c>
      <c r="EO73">
        <v>43291.618750000001</v>
      </c>
      <c r="ES73">
        <v>43410.711111111108</v>
      </c>
      <c r="ET73" t="s">
        <v>93</v>
      </c>
      <c r="EU73" t="s">
        <v>875</v>
      </c>
      <c r="EV73" t="s">
        <v>876</v>
      </c>
      <c r="EW73" t="s">
        <v>877</v>
      </c>
      <c r="EX73" t="s">
        <v>878</v>
      </c>
      <c r="EY73" t="s">
        <v>879</v>
      </c>
      <c r="EZ73">
        <v>1050</v>
      </c>
      <c r="FA73">
        <v>0</v>
      </c>
      <c r="FB73">
        <v>3</v>
      </c>
      <c r="FC73" t="s">
        <v>92</v>
      </c>
      <c r="FD73" t="s">
        <v>130</v>
      </c>
      <c r="FG73" t="s">
        <v>206</v>
      </c>
      <c r="FH73">
        <v>37.729999999999997</v>
      </c>
      <c r="FI73">
        <v>29.83</v>
      </c>
      <c r="FM73" t="s">
        <v>132</v>
      </c>
      <c r="FN73" t="s">
        <v>207</v>
      </c>
      <c r="FO73">
        <v>43299.685844907406</v>
      </c>
      <c r="FS73">
        <v>43444.669062499997</v>
      </c>
      <c r="FT73" t="s">
        <v>93</v>
      </c>
      <c r="FU73" t="s">
        <v>134</v>
      </c>
      <c r="FV73" t="s">
        <v>135</v>
      </c>
      <c r="FW73" t="s">
        <v>136</v>
      </c>
      <c r="FX73" t="s">
        <v>155</v>
      </c>
      <c r="FY73" t="s">
        <v>168</v>
      </c>
      <c r="FZ73" t="s">
        <v>156</v>
      </c>
      <c r="GA73" t="s">
        <v>157</v>
      </c>
      <c r="GB73" t="s">
        <v>141</v>
      </c>
      <c r="GC73" t="s">
        <v>142</v>
      </c>
      <c r="GJ73" t="s">
        <v>329</v>
      </c>
      <c r="GK73" t="s">
        <v>250</v>
      </c>
      <c r="GL73" t="s">
        <v>148</v>
      </c>
      <c r="GM73" t="s">
        <v>212</v>
      </c>
      <c r="GN73" t="s">
        <v>152</v>
      </c>
    </row>
    <row r="74" spans="52:206" x14ac:dyDescent="0.25">
      <c r="AZ74">
        <v>279</v>
      </c>
      <c r="BA74">
        <v>892</v>
      </c>
      <c r="BB74">
        <v>3</v>
      </c>
      <c r="BC74" t="s">
        <v>107</v>
      </c>
      <c r="BD74" t="s">
        <v>99</v>
      </c>
      <c r="BG74" t="s">
        <v>77</v>
      </c>
      <c r="BH74">
        <v>54.24</v>
      </c>
      <c r="BI74">
        <v>47.34</v>
      </c>
      <c r="BM74" t="s">
        <v>78</v>
      </c>
      <c r="BN74" t="s">
        <v>38</v>
      </c>
      <c r="BO74">
        <v>43311.63958333333</v>
      </c>
      <c r="BP74">
        <v>43370.460416666669</v>
      </c>
      <c r="BQ74">
        <v>43370.487500000003</v>
      </c>
      <c r="BS74">
        <v>43370.487500000003</v>
      </c>
      <c r="BT74" t="s">
        <v>86</v>
      </c>
      <c r="BU74" t="s">
        <v>102</v>
      </c>
      <c r="BV74" t="s">
        <v>103</v>
      </c>
      <c r="BW74" t="s">
        <v>104</v>
      </c>
      <c r="BX74" t="s">
        <v>105</v>
      </c>
      <c r="BY74" t="s">
        <v>106</v>
      </c>
      <c r="BZ74">
        <v>1058</v>
      </c>
      <c r="CA74">
        <v>0</v>
      </c>
      <c r="CB74">
        <v>3</v>
      </c>
      <c r="CC74" t="s">
        <v>92</v>
      </c>
      <c r="CD74" t="s">
        <v>130</v>
      </c>
      <c r="CG74" t="s">
        <v>206</v>
      </c>
      <c r="CH74">
        <v>60.65</v>
      </c>
      <c r="CI74">
        <v>55.32</v>
      </c>
      <c r="CM74" t="s">
        <v>132</v>
      </c>
      <c r="CN74" t="s">
        <v>207</v>
      </c>
      <c r="CO74">
        <v>43299.685902777775</v>
      </c>
      <c r="CS74">
        <v>43444.669062499997</v>
      </c>
      <c r="CT74" t="s">
        <v>93</v>
      </c>
      <c r="CU74" t="s">
        <v>134</v>
      </c>
      <c r="CV74" t="s">
        <v>135</v>
      </c>
      <c r="CW74" t="s">
        <v>136</v>
      </c>
      <c r="CX74" t="s">
        <v>155</v>
      </c>
      <c r="CY74" t="s">
        <v>138</v>
      </c>
      <c r="CZ74">
        <v>366</v>
      </c>
      <c r="DA74" t="s">
        <v>851</v>
      </c>
      <c r="DB74">
        <v>2</v>
      </c>
      <c r="DC74" t="s">
        <v>844</v>
      </c>
      <c r="DD74" t="s">
        <v>798</v>
      </c>
      <c r="DG74" t="s">
        <v>845</v>
      </c>
      <c r="DH74">
        <v>51.21</v>
      </c>
      <c r="DI74">
        <v>21.77</v>
      </c>
      <c r="DM74">
        <v>181</v>
      </c>
      <c r="DN74" t="s">
        <v>846</v>
      </c>
      <c r="DO74">
        <v>43410.599849537037</v>
      </c>
      <c r="DS74">
        <v>43434.479178240741</v>
      </c>
      <c r="DT74" t="s">
        <v>764</v>
      </c>
      <c r="DV74" t="s">
        <v>766</v>
      </c>
      <c r="DW74" t="s">
        <v>767</v>
      </c>
      <c r="DX74" t="s">
        <v>768</v>
      </c>
      <c r="DY74" t="s">
        <v>769</v>
      </c>
      <c r="DZ74">
        <v>4853</v>
      </c>
      <c r="EA74" t="s">
        <v>1360</v>
      </c>
      <c r="EB74">
        <v>3</v>
      </c>
      <c r="EC74" t="s">
        <v>92</v>
      </c>
      <c r="ED74" t="s">
        <v>998</v>
      </c>
      <c r="EG74" t="s">
        <v>936</v>
      </c>
      <c r="EH74">
        <v>47.58</v>
      </c>
      <c r="EI74">
        <v>60.77</v>
      </c>
      <c r="EM74" t="s">
        <v>873</v>
      </c>
      <c r="EN74" t="s">
        <v>937</v>
      </c>
      <c r="EO74">
        <v>43291.618750000001</v>
      </c>
      <c r="ES74">
        <v>43410.706944444442</v>
      </c>
      <c r="ET74" t="s">
        <v>93</v>
      </c>
      <c r="EU74" t="s">
        <v>875</v>
      </c>
      <c r="EV74" t="s">
        <v>876</v>
      </c>
      <c r="EW74" t="s">
        <v>877</v>
      </c>
      <c r="EX74" t="s">
        <v>878</v>
      </c>
      <c r="EY74" t="s">
        <v>879</v>
      </c>
      <c r="EZ74">
        <v>1058</v>
      </c>
      <c r="FA74">
        <v>0</v>
      </c>
      <c r="FB74">
        <v>3</v>
      </c>
      <c r="FC74" t="s">
        <v>92</v>
      </c>
      <c r="FD74" t="s">
        <v>130</v>
      </c>
      <c r="FG74" t="s">
        <v>206</v>
      </c>
      <c r="FH74">
        <v>60.65</v>
      </c>
      <c r="FI74">
        <v>55.32</v>
      </c>
      <c r="FM74" t="s">
        <v>132</v>
      </c>
      <c r="FN74" t="s">
        <v>207</v>
      </c>
      <c r="FO74">
        <v>43299.685902777775</v>
      </c>
      <c r="FS74">
        <v>43444.669062499997</v>
      </c>
      <c r="FT74" t="s">
        <v>93</v>
      </c>
      <c r="FU74" t="s">
        <v>134</v>
      </c>
      <c r="FV74" t="s">
        <v>135</v>
      </c>
      <c r="FW74" t="s">
        <v>136</v>
      </c>
      <c r="FX74" t="s">
        <v>155</v>
      </c>
      <c r="FY74" t="s">
        <v>138</v>
      </c>
      <c r="FZ74" t="s">
        <v>156</v>
      </c>
      <c r="GA74" t="s">
        <v>157</v>
      </c>
      <c r="GB74" t="s">
        <v>141</v>
      </c>
      <c r="GC74" t="s">
        <v>171</v>
      </c>
      <c r="GJ74" t="s">
        <v>330</v>
      </c>
      <c r="GK74" t="s">
        <v>331</v>
      </c>
      <c r="GL74" t="s">
        <v>248</v>
      </c>
      <c r="GM74" t="s">
        <v>148</v>
      </c>
      <c r="GN74" t="s">
        <v>212</v>
      </c>
      <c r="GO74" t="s">
        <v>152</v>
      </c>
    </row>
    <row r="75" spans="52:206" x14ac:dyDescent="0.25">
      <c r="AZ75">
        <v>269</v>
      </c>
      <c r="BA75">
        <v>937</v>
      </c>
      <c r="BB75">
        <v>3</v>
      </c>
      <c r="BC75" t="s">
        <v>107</v>
      </c>
      <c r="BD75" t="s">
        <v>99</v>
      </c>
      <c r="BG75" t="s">
        <v>77</v>
      </c>
      <c r="BH75">
        <v>76.19</v>
      </c>
      <c r="BI75">
        <v>68.97</v>
      </c>
      <c r="BM75" t="s">
        <v>78</v>
      </c>
      <c r="BN75" t="s">
        <v>38</v>
      </c>
      <c r="BO75">
        <v>43311.63958333333</v>
      </c>
      <c r="BP75">
        <v>43110.489583333336</v>
      </c>
      <c r="BQ75">
        <v>43141.449305555558</v>
      </c>
      <c r="BS75">
        <v>43141.449305555558</v>
      </c>
      <c r="BT75" t="s">
        <v>86</v>
      </c>
      <c r="BU75" t="s">
        <v>102</v>
      </c>
      <c r="BV75" t="s">
        <v>103</v>
      </c>
      <c r="BW75" t="s">
        <v>104</v>
      </c>
      <c r="BX75" t="s">
        <v>105</v>
      </c>
      <c r="BY75" t="s">
        <v>106</v>
      </c>
      <c r="BZ75">
        <v>1064</v>
      </c>
      <c r="CA75">
        <v>0</v>
      </c>
      <c r="CB75">
        <v>3</v>
      </c>
      <c r="CC75" t="s">
        <v>92</v>
      </c>
      <c r="CD75" t="s">
        <v>130</v>
      </c>
      <c r="CG75" t="s">
        <v>206</v>
      </c>
      <c r="CH75">
        <v>28.16</v>
      </c>
      <c r="CI75">
        <v>12.93</v>
      </c>
      <c r="CM75" t="s">
        <v>132</v>
      </c>
      <c r="CN75" t="s">
        <v>207</v>
      </c>
      <c r="CO75">
        <v>43299.685949074075</v>
      </c>
      <c r="CS75">
        <v>43444.669062499997</v>
      </c>
      <c r="CT75" t="s">
        <v>93</v>
      </c>
      <c r="CU75" t="s">
        <v>134</v>
      </c>
      <c r="CV75" t="s">
        <v>135</v>
      </c>
      <c r="CW75" t="s">
        <v>136</v>
      </c>
      <c r="CX75" t="s">
        <v>155</v>
      </c>
      <c r="CY75" t="s">
        <v>168</v>
      </c>
      <c r="CZ75">
        <v>351</v>
      </c>
      <c r="DA75" t="s">
        <v>852</v>
      </c>
      <c r="DB75">
        <v>2</v>
      </c>
      <c r="DC75" t="s">
        <v>844</v>
      </c>
      <c r="DD75" t="s">
        <v>798</v>
      </c>
      <c r="DG75" t="s">
        <v>845</v>
      </c>
      <c r="DH75">
        <v>50.21</v>
      </c>
      <c r="DI75">
        <v>17.38</v>
      </c>
      <c r="DM75">
        <v>181</v>
      </c>
      <c r="DN75" t="s">
        <v>846</v>
      </c>
      <c r="DO75">
        <v>43410.599768518521</v>
      </c>
      <c r="DS75">
        <v>43434.479178240741</v>
      </c>
      <c r="DT75" t="s">
        <v>764</v>
      </c>
      <c r="DV75" t="s">
        <v>766</v>
      </c>
      <c r="DW75" t="s">
        <v>767</v>
      </c>
      <c r="DX75" t="s">
        <v>768</v>
      </c>
      <c r="DY75" t="s">
        <v>769</v>
      </c>
      <c r="DZ75">
        <v>4851</v>
      </c>
      <c r="EA75" t="s">
        <v>1366</v>
      </c>
      <c r="EB75">
        <v>3</v>
      </c>
      <c r="EC75" t="s">
        <v>92</v>
      </c>
      <c r="ED75" t="s">
        <v>998</v>
      </c>
      <c r="EG75" t="s">
        <v>936</v>
      </c>
      <c r="EH75">
        <v>49.26</v>
      </c>
      <c r="EI75">
        <v>56.13</v>
      </c>
      <c r="EM75" t="s">
        <v>873</v>
      </c>
      <c r="EN75" t="s">
        <v>937</v>
      </c>
      <c r="EO75">
        <v>43291.618750000001</v>
      </c>
      <c r="ES75">
        <v>43410.708333333336</v>
      </c>
      <c r="ET75" t="s">
        <v>93</v>
      </c>
      <c r="EU75" t="s">
        <v>875</v>
      </c>
      <c r="EV75" t="s">
        <v>876</v>
      </c>
      <c r="EW75" t="s">
        <v>877</v>
      </c>
      <c r="EX75" t="s">
        <v>878</v>
      </c>
      <c r="EY75" t="s">
        <v>879</v>
      </c>
      <c r="EZ75">
        <v>1064</v>
      </c>
      <c r="FA75">
        <v>0</v>
      </c>
      <c r="FB75">
        <v>3</v>
      </c>
      <c r="FC75" t="s">
        <v>92</v>
      </c>
      <c r="FD75" t="s">
        <v>130</v>
      </c>
      <c r="FG75" t="s">
        <v>206</v>
      </c>
      <c r="FH75">
        <v>28.16</v>
      </c>
      <c r="FI75">
        <v>12.93</v>
      </c>
      <c r="FM75" t="s">
        <v>132</v>
      </c>
      <c r="FN75" t="s">
        <v>207</v>
      </c>
      <c r="FO75">
        <v>43299.685949074075</v>
      </c>
      <c r="FS75">
        <v>43444.669062499997</v>
      </c>
      <c r="FT75" t="s">
        <v>93</v>
      </c>
      <c r="FU75" t="s">
        <v>134</v>
      </c>
      <c r="FV75" t="s">
        <v>135</v>
      </c>
      <c r="FW75" t="s">
        <v>136</v>
      </c>
      <c r="FX75" t="s">
        <v>155</v>
      </c>
      <c r="FY75" t="s">
        <v>168</v>
      </c>
      <c r="FZ75" t="s">
        <v>156</v>
      </c>
      <c r="GA75" t="s">
        <v>157</v>
      </c>
      <c r="GB75" t="s">
        <v>141</v>
      </c>
      <c r="GC75" t="s">
        <v>142</v>
      </c>
      <c r="GJ75" t="s">
        <v>332</v>
      </c>
      <c r="GK75" t="s">
        <v>250</v>
      </c>
      <c r="GL75" t="s">
        <v>148</v>
      </c>
      <c r="GM75" t="s">
        <v>212</v>
      </c>
      <c r="GN75" t="s">
        <v>152</v>
      </c>
    </row>
    <row r="76" spans="52:206" x14ac:dyDescent="0.25">
      <c r="AZ76">
        <v>314</v>
      </c>
      <c r="BA76">
        <v>685</v>
      </c>
      <c r="BB76">
        <v>2</v>
      </c>
      <c r="BC76" t="s">
        <v>107</v>
      </c>
      <c r="BD76" t="s">
        <v>99</v>
      </c>
      <c r="BG76" t="s">
        <v>77</v>
      </c>
      <c r="BH76">
        <v>25.86</v>
      </c>
      <c r="BI76">
        <v>77.12</v>
      </c>
      <c r="BM76" t="s">
        <v>78</v>
      </c>
      <c r="BN76" t="s">
        <v>38</v>
      </c>
      <c r="BO76">
        <v>43311.63958333333</v>
      </c>
      <c r="BP76">
        <v>43413.640972222223</v>
      </c>
      <c r="BQ76">
        <v>43368.472222222219</v>
      </c>
      <c r="BS76">
        <v>43368.472222222219</v>
      </c>
      <c r="BT76" t="s">
        <v>86</v>
      </c>
      <c r="BU76" t="s">
        <v>102</v>
      </c>
      <c r="BV76" t="s">
        <v>103</v>
      </c>
      <c r="BW76" t="s">
        <v>104</v>
      </c>
      <c r="BX76" t="s">
        <v>105</v>
      </c>
      <c r="BY76" t="s">
        <v>106</v>
      </c>
      <c r="BZ76">
        <v>1085</v>
      </c>
      <c r="CA76">
        <v>0</v>
      </c>
      <c r="CB76">
        <v>3</v>
      </c>
      <c r="CC76" t="s">
        <v>92</v>
      </c>
      <c r="CD76" t="s">
        <v>130</v>
      </c>
      <c r="CG76" t="s">
        <v>206</v>
      </c>
      <c r="CH76">
        <v>68.72</v>
      </c>
      <c r="CI76">
        <v>72.58</v>
      </c>
      <c r="CM76" t="s">
        <v>132</v>
      </c>
      <c r="CN76" t="s">
        <v>207</v>
      </c>
      <c r="CO76">
        <v>43299.686076388891</v>
      </c>
      <c r="CS76">
        <v>43444.669085648151</v>
      </c>
      <c r="CT76" t="s">
        <v>93</v>
      </c>
      <c r="CU76" t="s">
        <v>134</v>
      </c>
      <c r="CV76" t="s">
        <v>135</v>
      </c>
      <c r="CW76" t="s">
        <v>136</v>
      </c>
      <c r="CX76" t="s">
        <v>155</v>
      </c>
      <c r="CY76" t="s">
        <v>168</v>
      </c>
      <c r="CZ76">
        <v>350</v>
      </c>
      <c r="DA76" t="s">
        <v>853</v>
      </c>
      <c r="DB76">
        <v>2</v>
      </c>
      <c r="DC76" t="s">
        <v>844</v>
      </c>
      <c r="DD76" t="s">
        <v>798</v>
      </c>
      <c r="DG76" t="s">
        <v>845</v>
      </c>
      <c r="DH76">
        <v>52.12</v>
      </c>
      <c r="DI76">
        <v>15.27</v>
      </c>
      <c r="DM76">
        <v>181</v>
      </c>
      <c r="DN76" t="s">
        <v>846</v>
      </c>
      <c r="DO76">
        <v>43410.599756944444</v>
      </c>
      <c r="DS76">
        <v>43434.479178240741</v>
      </c>
      <c r="DT76" t="s">
        <v>764</v>
      </c>
      <c r="DV76" t="s">
        <v>766</v>
      </c>
      <c r="DW76" t="s">
        <v>767</v>
      </c>
      <c r="DX76" t="s">
        <v>768</v>
      </c>
      <c r="DY76" t="s">
        <v>769</v>
      </c>
      <c r="DZ76">
        <v>4784</v>
      </c>
      <c r="EA76" t="s">
        <v>1372</v>
      </c>
      <c r="EB76">
        <v>3</v>
      </c>
      <c r="EC76" t="s">
        <v>92</v>
      </c>
      <c r="ED76" t="s">
        <v>998</v>
      </c>
      <c r="EG76" t="s">
        <v>872</v>
      </c>
      <c r="EH76">
        <v>85.01</v>
      </c>
      <c r="EI76">
        <v>59.05</v>
      </c>
      <c r="EM76" t="s">
        <v>873</v>
      </c>
      <c r="EN76" t="s">
        <v>874</v>
      </c>
      <c r="EO76">
        <v>43291.501388888886</v>
      </c>
      <c r="ES76">
        <v>43426.605555555558</v>
      </c>
      <c r="ET76" t="s">
        <v>93</v>
      </c>
      <c r="EU76" t="s">
        <v>875</v>
      </c>
      <c r="EV76" t="s">
        <v>876</v>
      </c>
      <c r="EW76" t="s">
        <v>877</v>
      </c>
      <c r="EX76" t="s">
        <v>878</v>
      </c>
      <c r="EY76" t="s">
        <v>922</v>
      </c>
      <c r="EZ76">
        <v>1085</v>
      </c>
      <c r="FA76">
        <v>0</v>
      </c>
      <c r="FB76">
        <v>3</v>
      </c>
      <c r="FC76" t="s">
        <v>92</v>
      </c>
      <c r="FD76" t="s">
        <v>130</v>
      </c>
      <c r="FG76" t="s">
        <v>206</v>
      </c>
      <c r="FH76">
        <v>68.72</v>
      </c>
      <c r="FI76">
        <v>72.58</v>
      </c>
      <c r="FM76" t="s">
        <v>132</v>
      </c>
      <c r="FN76" t="s">
        <v>207</v>
      </c>
      <c r="FO76">
        <v>43299.686076388891</v>
      </c>
      <c r="FS76">
        <v>43444.669085648151</v>
      </c>
      <c r="FT76" t="s">
        <v>93</v>
      </c>
      <c r="FU76" t="s">
        <v>134</v>
      </c>
      <c r="FV76" t="s">
        <v>135</v>
      </c>
      <c r="FW76" t="s">
        <v>136</v>
      </c>
      <c r="FX76" t="s">
        <v>155</v>
      </c>
      <c r="FY76" t="s">
        <v>168</v>
      </c>
      <c r="FZ76" t="s">
        <v>156</v>
      </c>
      <c r="GA76" t="s">
        <v>157</v>
      </c>
      <c r="GB76" t="s">
        <v>141</v>
      </c>
      <c r="GC76" t="s">
        <v>142</v>
      </c>
      <c r="GJ76" t="s">
        <v>333</v>
      </c>
      <c r="GK76" t="s">
        <v>248</v>
      </c>
      <c r="GL76" t="s">
        <v>148</v>
      </c>
      <c r="GM76" t="s">
        <v>212</v>
      </c>
      <c r="GN76" t="s">
        <v>152</v>
      </c>
    </row>
    <row r="77" spans="52:206" x14ac:dyDescent="0.25">
      <c r="AZ77">
        <v>309</v>
      </c>
      <c r="BA77">
        <v>829</v>
      </c>
      <c r="BB77">
        <v>2</v>
      </c>
      <c r="BC77" t="s">
        <v>107</v>
      </c>
      <c r="BD77" t="s">
        <v>99</v>
      </c>
      <c r="BG77" t="s">
        <v>77</v>
      </c>
      <c r="BH77">
        <v>46.3</v>
      </c>
      <c r="BI77">
        <v>82.36</v>
      </c>
      <c r="BM77" t="s">
        <v>78</v>
      </c>
      <c r="BN77" t="s">
        <v>38</v>
      </c>
      <c r="BO77">
        <v>43311.63958333333</v>
      </c>
      <c r="BP77">
        <v>43382.732638888891</v>
      </c>
      <c r="BQ77">
        <v>43368.580555555556</v>
      </c>
      <c r="BS77">
        <v>43368.580555555556</v>
      </c>
      <c r="BT77" t="s">
        <v>86</v>
      </c>
      <c r="BU77" t="s">
        <v>102</v>
      </c>
      <c r="BV77" t="s">
        <v>103</v>
      </c>
      <c r="BW77" t="s">
        <v>104</v>
      </c>
      <c r="BX77" t="s">
        <v>105</v>
      </c>
      <c r="BY77" t="s">
        <v>106</v>
      </c>
      <c r="BZ77">
        <v>1051</v>
      </c>
      <c r="CA77">
        <v>0</v>
      </c>
      <c r="CB77">
        <v>3</v>
      </c>
      <c r="CC77" t="s">
        <v>92</v>
      </c>
      <c r="CD77" t="s">
        <v>130</v>
      </c>
      <c r="CG77" t="s">
        <v>206</v>
      </c>
      <c r="CH77">
        <v>32.65</v>
      </c>
      <c r="CI77">
        <v>20.51</v>
      </c>
      <c r="CM77" t="s">
        <v>132</v>
      </c>
      <c r="CN77" t="s">
        <v>207</v>
      </c>
      <c r="CO77">
        <v>43299.685844907406</v>
      </c>
      <c r="CS77">
        <v>43444.669062499997</v>
      </c>
      <c r="CT77" t="s">
        <v>93</v>
      </c>
      <c r="CU77" t="s">
        <v>134</v>
      </c>
      <c r="CV77" t="s">
        <v>135</v>
      </c>
      <c r="CW77" t="s">
        <v>136</v>
      </c>
      <c r="CX77" t="s">
        <v>155</v>
      </c>
      <c r="CY77" t="s">
        <v>168</v>
      </c>
      <c r="CZ77">
        <v>368</v>
      </c>
      <c r="DA77" t="s">
        <v>854</v>
      </c>
      <c r="DB77">
        <v>2</v>
      </c>
      <c r="DC77" t="s">
        <v>844</v>
      </c>
      <c r="DD77" t="s">
        <v>798</v>
      </c>
      <c r="DG77" t="s">
        <v>845</v>
      </c>
      <c r="DH77">
        <v>55.53</v>
      </c>
      <c r="DI77">
        <v>30.13</v>
      </c>
      <c r="DM77">
        <v>181</v>
      </c>
      <c r="DN77" t="s">
        <v>846</v>
      </c>
      <c r="DO77">
        <v>43410.599861111114</v>
      </c>
      <c r="DS77">
        <v>43434.479178240741</v>
      </c>
      <c r="DT77" t="s">
        <v>764</v>
      </c>
      <c r="DV77" t="s">
        <v>766</v>
      </c>
      <c r="DW77" t="s">
        <v>767</v>
      </c>
      <c r="DX77" t="s">
        <v>768</v>
      </c>
      <c r="DY77" t="s">
        <v>769</v>
      </c>
      <c r="DZ77">
        <v>5004</v>
      </c>
      <c r="EA77" t="s">
        <v>1379</v>
      </c>
      <c r="EB77">
        <v>3</v>
      </c>
      <c r="EC77" t="s">
        <v>92</v>
      </c>
      <c r="ED77" t="s">
        <v>998</v>
      </c>
      <c r="EG77" t="s">
        <v>897</v>
      </c>
      <c r="EH77">
        <v>16.97</v>
      </c>
      <c r="EI77">
        <v>58.1</v>
      </c>
      <c r="EM77" t="s">
        <v>873</v>
      </c>
      <c r="EN77" t="s">
        <v>898</v>
      </c>
      <c r="EO77">
        <v>43315.366666666669</v>
      </c>
      <c r="ES77">
        <v>43426.706250000003</v>
      </c>
      <c r="ET77" t="s">
        <v>93</v>
      </c>
      <c r="EU77" t="s">
        <v>899</v>
      </c>
      <c r="EV77" t="s">
        <v>900</v>
      </c>
      <c r="EW77" t="s">
        <v>901</v>
      </c>
      <c r="EX77" t="s">
        <v>902</v>
      </c>
      <c r="EY77" t="s">
        <v>903</v>
      </c>
      <c r="EZ77">
        <v>1051</v>
      </c>
      <c r="FA77">
        <v>0</v>
      </c>
      <c r="FB77">
        <v>3</v>
      </c>
      <c r="FC77" t="s">
        <v>92</v>
      </c>
      <c r="FD77" t="s">
        <v>130</v>
      </c>
      <c r="FG77" t="s">
        <v>206</v>
      </c>
      <c r="FH77">
        <v>32.65</v>
      </c>
      <c r="FI77">
        <v>20.51</v>
      </c>
      <c r="FM77" t="s">
        <v>132</v>
      </c>
      <c r="FN77" t="s">
        <v>207</v>
      </c>
      <c r="FO77">
        <v>43299.685844907406</v>
      </c>
      <c r="FS77">
        <v>43444.669062499997</v>
      </c>
      <c r="FT77" t="s">
        <v>93</v>
      </c>
      <c r="FU77" t="s">
        <v>134</v>
      </c>
      <c r="FV77" t="s">
        <v>135</v>
      </c>
      <c r="FW77" t="s">
        <v>136</v>
      </c>
      <c r="FX77" t="s">
        <v>155</v>
      </c>
      <c r="FY77" t="s">
        <v>168</v>
      </c>
      <c r="FZ77" t="s">
        <v>156</v>
      </c>
      <c r="GA77" t="s">
        <v>157</v>
      </c>
      <c r="GB77" t="s">
        <v>141</v>
      </c>
      <c r="GC77" t="s">
        <v>142</v>
      </c>
      <c r="GJ77" t="s">
        <v>334</v>
      </c>
      <c r="GK77" t="s">
        <v>250</v>
      </c>
      <c r="GL77" t="s">
        <v>148</v>
      </c>
      <c r="GM77" t="s">
        <v>212</v>
      </c>
      <c r="GN77" t="s">
        <v>152</v>
      </c>
    </row>
    <row r="78" spans="52:206" x14ac:dyDescent="0.25">
      <c r="AZ78">
        <v>288</v>
      </c>
      <c r="BA78">
        <v>874</v>
      </c>
      <c r="BB78">
        <v>2</v>
      </c>
      <c r="BC78" t="s">
        <v>107</v>
      </c>
      <c r="BD78" t="s">
        <v>99</v>
      </c>
      <c r="BG78" t="s">
        <v>77</v>
      </c>
      <c r="BH78">
        <v>73.42</v>
      </c>
      <c r="BI78">
        <v>64.180000000000007</v>
      </c>
      <c r="BM78" t="s">
        <v>78</v>
      </c>
      <c r="BN78" t="s">
        <v>38</v>
      </c>
      <c r="BO78">
        <v>43311.63958333333</v>
      </c>
      <c r="BP78">
        <v>43168.479166666664</v>
      </c>
      <c r="BQ78">
        <v>43290.473611111112</v>
      </c>
      <c r="BS78">
        <v>43290.473611111112</v>
      </c>
      <c r="BT78" t="s">
        <v>86</v>
      </c>
      <c r="BU78" t="s">
        <v>102</v>
      </c>
      <c r="BV78" t="s">
        <v>114</v>
      </c>
      <c r="BW78" t="s">
        <v>104</v>
      </c>
      <c r="BX78" t="s">
        <v>105</v>
      </c>
      <c r="BY78" t="s">
        <v>106</v>
      </c>
      <c r="BZ78">
        <v>1078</v>
      </c>
      <c r="CA78">
        <v>0</v>
      </c>
      <c r="CB78">
        <v>3</v>
      </c>
      <c r="CC78" t="s">
        <v>92</v>
      </c>
      <c r="CD78" t="s">
        <v>130</v>
      </c>
      <c r="CG78" t="s">
        <v>206</v>
      </c>
      <c r="CH78">
        <v>42.68</v>
      </c>
      <c r="CI78">
        <v>33.19</v>
      </c>
      <c r="CM78" t="s">
        <v>132</v>
      </c>
      <c r="CN78" t="s">
        <v>207</v>
      </c>
      <c r="CO78">
        <v>43299.686041666668</v>
      </c>
      <c r="CS78">
        <v>43444.669074074074</v>
      </c>
      <c r="CT78" t="s">
        <v>93</v>
      </c>
      <c r="CU78" t="s">
        <v>134</v>
      </c>
      <c r="CV78" t="s">
        <v>135</v>
      </c>
      <c r="CW78" t="s">
        <v>136</v>
      </c>
      <c r="CX78" t="s">
        <v>155</v>
      </c>
      <c r="CY78" t="s">
        <v>168</v>
      </c>
      <c r="CZ78">
        <v>355</v>
      </c>
      <c r="DA78" t="s">
        <v>855</v>
      </c>
      <c r="DB78">
        <v>2</v>
      </c>
      <c r="DC78" t="s">
        <v>844</v>
      </c>
      <c r="DD78" t="s">
        <v>798</v>
      </c>
      <c r="DG78" t="s">
        <v>845</v>
      </c>
      <c r="DH78">
        <v>38.56</v>
      </c>
      <c r="DI78">
        <v>35.6</v>
      </c>
      <c r="DM78">
        <v>181</v>
      </c>
      <c r="DN78" t="s">
        <v>846</v>
      </c>
      <c r="DO78">
        <v>43410.599791666667</v>
      </c>
      <c r="DS78">
        <v>43434.479178240741</v>
      </c>
      <c r="DT78" t="s">
        <v>764</v>
      </c>
      <c r="DV78" t="s">
        <v>766</v>
      </c>
      <c r="DW78" t="s">
        <v>767</v>
      </c>
      <c r="DX78" t="s">
        <v>768</v>
      </c>
      <c r="DY78" t="s">
        <v>769</v>
      </c>
      <c r="DZ78">
        <v>4814</v>
      </c>
      <c r="EA78" t="s">
        <v>1385</v>
      </c>
      <c r="EB78">
        <v>3</v>
      </c>
      <c r="EC78" t="s">
        <v>92</v>
      </c>
      <c r="ED78" t="s">
        <v>998</v>
      </c>
      <c r="EG78" t="s">
        <v>872</v>
      </c>
      <c r="EH78">
        <v>44.04</v>
      </c>
      <c r="EI78">
        <v>58.57</v>
      </c>
      <c r="EM78" t="s">
        <v>873</v>
      </c>
      <c r="EN78" t="s">
        <v>874</v>
      </c>
      <c r="EO78">
        <v>43291.501388888886</v>
      </c>
      <c r="ES78">
        <v>43410.70416666667</v>
      </c>
      <c r="ET78" t="s">
        <v>93</v>
      </c>
      <c r="EU78" t="s">
        <v>875</v>
      </c>
      <c r="EV78" t="s">
        <v>876</v>
      </c>
      <c r="EW78" t="s">
        <v>877</v>
      </c>
      <c r="EX78" t="s">
        <v>878</v>
      </c>
      <c r="EY78" t="s">
        <v>879</v>
      </c>
      <c r="EZ78">
        <v>1078</v>
      </c>
      <c r="FA78">
        <v>0</v>
      </c>
      <c r="FB78">
        <v>3</v>
      </c>
      <c r="FC78" t="s">
        <v>92</v>
      </c>
      <c r="FD78" t="s">
        <v>130</v>
      </c>
      <c r="FG78" t="s">
        <v>206</v>
      </c>
      <c r="FH78">
        <v>42.68</v>
      </c>
      <c r="FI78">
        <v>33.19</v>
      </c>
      <c r="FM78" t="s">
        <v>132</v>
      </c>
      <c r="FN78" t="s">
        <v>207</v>
      </c>
      <c r="FO78">
        <v>43299.686041666668</v>
      </c>
      <c r="FS78">
        <v>43444.669074074074</v>
      </c>
      <c r="FT78" t="s">
        <v>93</v>
      </c>
      <c r="FU78" t="s">
        <v>134</v>
      </c>
      <c r="FV78" t="s">
        <v>135</v>
      </c>
      <c r="FW78" t="s">
        <v>136</v>
      </c>
      <c r="FX78" t="s">
        <v>155</v>
      </c>
      <c r="FY78" t="s">
        <v>168</v>
      </c>
      <c r="FZ78" t="s">
        <v>156</v>
      </c>
      <c r="GA78" t="s">
        <v>157</v>
      </c>
      <c r="GB78" t="s">
        <v>141</v>
      </c>
      <c r="GC78" t="s">
        <v>142</v>
      </c>
      <c r="GJ78" t="s">
        <v>335</v>
      </c>
      <c r="GK78" t="s">
        <v>250</v>
      </c>
      <c r="GL78" t="s">
        <v>148</v>
      </c>
      <c r="GM78" t="s">
        <v>212</v>
      </c>
      <c r="GN78" t="s">
        <v>152</v>
      </c>
    </row>
    <row r="79" spans="52:206" x14ac:dyDescent="0.25">
      <c r="AZ79">
        <v>331</v>
      </c>
      <c r="BA79">
        <v>663</v>
      </c>
      <c r="BB79">
        <v>2</v>
      </c>
      <c r="BC79" t="s">
        <v>107</v>
      </c>
      <c r="BD79" t="s">
        <v>99</v>
      </c>
      <c r="BG79" t="s">
        <v>77</v>
      </c>
      <c r="BH79">
        <v>19.84</v>
      </c>
      <c r="BI79">
        <v>91.1</v>
      </c>
      <c r="BM79" t="s">
        <v>78</v>
      </c>
      <c r="BN79" t="s">
        <v>38</v>
      </c>
      <c r="BO79">
        <v>43311.640277777777</v>
      </c>
      <c r="BP79">
        <v>43382.729861111111</v>
      </c>
      <c r="BQ79">
        <v>43368.488194444442</v>
      </c>
      <c r="BS79">
        <v>43368.488888888889</v>
      </c>
      <c r="BT79" t="s">
        <v>86</v>
      </c>
      <c r="BU79" t="s">
        <v>102</v>
      </c>
      <c r="BV79" t="s">
        <v>103</v>
      </c>
      <c r="BW79" t="s">
        <v>104</v>
      </c>
      <c r="BX79" t="s">
        <v>105</v>
      </c>
      <c r="BY79" t="s">
        <v>106</v>
      </c>
      <c r="BZ79">
        <v>1028</v>
      </c>
      <c r="CA79" t="s">
        <v>336</v>
      </c>
      <c r="CB79">
        <v>3</v>
      </c>
      <c r="CC79" t="s">
        <v>92</v>
      </c>
      <c r="CD79" t="s">
        <v>130</v>
      </c>
      <c r="CG79" t="s">
        <v>206</v>
      </c>
      <c r="CH79">
        <v>78.790000000000006</v>
      </c>
      <c r="CI79">
        <v>87.61</v>
      </c>
      <c r="CM79" t="s">
        <v>132</v>
      </c>
      <c r="CN79" t="s">
        <v>207</v>
      </c>
      <c r="CO79">
        <v>43299.685706018521</v>
      </c>
      <c r="CS79">
        <v>43444.669050925928</v>
      </c>
      <c r="CT79" t="s">
        <v>93</v>
      </c>
      <c r="CU79" t="s">
        <v>134</v>
      </c>
      <c r="CV79" t="s">
        <v>135</v>
      </c>
      <c r="CW79" t="s">
        <v>136</v>
      </c>
      <c r="CX79" t="s">
        <v>155</v>
      </c>
      <c r="CY79" t="s">
        <v>138</v>
      </c>
      <c r="CZ79">
        <v>360</v>
      </c>
      <c r="DA79" t="s">
        <v>856</v>
      </c>
      <c r="DB79">
        <v>2</v>
      </c>
      <c r="DC79" t="s">
        <v>844</v>
      </c>
      <c r="DD79" t="s">
        <v>798</v>
      </c>
      <c r="DG79" t="s">
        <v>845</v>
      </c>
      <c r="DH79">
        <v>44.47</v>
      </c>
      <c r="DI79">
        <v>26.46</v>
      </c>
      <c r="DM79">
        <v>181</v>
      </c>
      <c r="DN79" t="s">
        <v>846</v>
      </c>
      <c r="DO79">
        <v>43410.599814814814</v>
      </c>
      <c r="DS79">
        <v>43434.479178240741</v>
      </c>
      <c r="DT79" t="s">
        <v>764</v>
      </c>
      <c r="DV79" t="s">
        <v>766</v>
      </c>
      <c r="DW79" t="s">
        <v>767</v>
      </c>
      <c r="DX79" t="s">
        <v>768</v>
      </c>
      <c r="DY79" t="s">
        <v>769</v>
      </c>
      <c r="DZ79">
        <v>4778</v>
      </c>
      <c r="EA79" t="s">
        <v>1391</v>
      </c>
      <c r="EB79">
        <v>3</v>
      </c>
      <c r="EC79" t="s">
        <v>92</v>
      </c>
      <c r="ED79" t="s">
        <v>998</v>
      </c>
      <c r="EG79" t="s">
        <v>872</v>
      </c>
      <c r="EH79">
        <v>73.89</v>
      </c>
      <c r="EI79">
        <v>63.1</v>
      </c>
      <c r="EM79" t="s">
        <v>873</v>
      </c>
      <c r="EN79" t="s">
        <v>874</v>
      </c>
      <c r="EO79">
        <v>43291.501388888886</v>
      </c>
      <c r="ES79">
        <v>43426.604861111111</v>
      </c>
      <c r="ET79" t="s">
        <v>93</v>
      </c>
      <c r="EU79" t="s">
        <v>875</v>
      </c>
      <c r="EV79" t="s">
        <v>876</v>
      </c>
      <c r="EW79" t="s">
        <v>877</v>
      </c>
      <c r="EX79" t="s">
        <v>878</v>
      </c>
      <c r="EY79" t="s">
        <v>922</v>
      </c>
      <c r="EZ79">
        <v>1028</v>
      </c>
      <c r="FA79" t="s">
        <v>336</v>
      </c>
      <c r="FB79">
        <v>3</v>
      </c>
      <c r="FC79" t="s">
        <v>92</v>
      </c>
      <c r="FD79" t="s">
        <v>130</v>
      </c>
      <c r="FG79" t="s">
        <v>206</v>
      </c>
      <c r="FH79">
        <v>78.790000000000006</v>
      </c>
      <c r="FI79">
        <v>87.61</v>
      </c>
      <c r="FM79" t="s">
        <v>132</v>
      </c>
      <c r="FN79" t="s">
        <v>207</v>
      </c>
      <c r="FO79">
        <v>43299.685706018521</v>
      </c>
      <c r="FS79">
        <v>43444.669050925928</v>
      </c>
      <c r="FT79" t="s">
        <v>93</v>
      </c>
      <c r="FU79" t="s">
        <v>134</v>
      </c>
      <c r="FV79" t="s">
        <v>135</v>
      </c>
      <c r="FW79" t="s">
        <v>136</v>
      </c>
      <c r="FX79" t="s">
        <v>155</v>
      </c>
      <c r="FY79" t="s">
        <v>138</v>
      </c>
      <c r="FZ79" t="s">
        <v>156</v>
      </c>
      <c r="GA79" t="s">
        <v>157</v>
      </c>
      <c r="GB79" t="s">
        <v>141</v>
      </c>
      <c r="GC79" t="s">
        <v>142</v>
      </c>
      <c r="GJ79" t="s">
        <v>337</v>
      </c>
      <c r="GK79" t="s">
        <v>259</v>
      </c>
      <c r="GL79" t="s">
        <v>338</v>
      </c>
      <c r="GM79" t="s">
        <v>248</v>
      </c>
      <c r="GN79" t="s">
        <v>148</v>
      </c>
      <c r="GO79" t="s">
        <v>212</v>
      </c>
      <c r="GP79" t="s">
        <v>152</v>
      </c>
    </row>
    <row r="80" spans="52:206" x14ac:dyDescent="0.25">
      <c r="AZ80">
        <v>320</v>
      </c>
      <c r="BA80">
        <v>677</v>
      </c>
      <c r="BB80">
        <v>2</v>
      </c>
      <c r="BC80" t="s">
        <v>107</v>
      </c>
      <c r="BD80" t="s">
        <v>99</v>
      </c>
      <c r="BG80" t="s">
        <v>77</v>
      </c>
      <c r="BH80">
        <v>43.96</v>
      </c>
      <c r="BI80">
        <v>78.16</v>
      </c>
      <c r="BM80" t="s">
        <v>78</v>
      </c>
      <c r="BN80" t="s">
        <v>38</v>
      </c>
      <c r="BO80">
        <v>43311.640277777777</v>
      </c>
      <c r="BP80">
        <v>43382.732638888891</v>
      </c>
      <c r="BQ80">
        <v>43368.578472222223</v>
      </c>
      <c r="BS80">
        <v>43368.578472222223</v>
      </c>
      <c r="BT80" t="s">
        <v>86</v>
      </c>
      <c r="BU80" t="s">
        <v>102</v>
      </c>
      <c r="BV80" t="s">
        <v>103</v>
      </c>
      <c r="BW80" t="s">
        <v>104</v>
      </c>
      <c r="BX80" t="s">
        <v>105</v>
      </c>
      <c r="BY80" t="s">
        <v>106</v>
      </c>
      <c r="BZ80">
        <v>1667</v>
      </c>
      <c r="CA80" t="s">
        <v>339</v>
      </c>
      <c r="CB80">
        <v>3</v>
      </c>
      <c r="CC80" t="s">
        <v>92</v>
      </c>
      <c r="CD80" t="s">
        <v>130</v>
      </c>
      <c r="CG80" t="s">
        <v>131</v>
      </c>
      <c r="CH80">
        <v>45.51</v>
      </c>
      <c r="CI80">
        <v>81.36</v>
      </c>
      <c r="CM80" t="s">
        <v>132</v>
      </c>
      <c r="CN80" t="s">
        <v>133</v>
      </c>
      <c r="CO80">
        <v>43361.489537037036</v>
      </c>
      <c r="CS80">
        <v>43444.66915509259</v>
      </c>
      <c r="CZ80">
        <v>358</v>
      </c>
      <c r="DA80" t="s">
        <v>857</v>
      </c>
      <c r="DB80">
        <v>2</v>
      </c>
      <c r="DC80" t="s">
        <v>844</v>
      </c>
      <c r="DD80" t="s">
        <v>798</v>
      </c>
      <c r="DG80" t="s">
        <v>845</v>
      </c>
      <c r="DH80">
        <v>39.85</v>
      </c>
      <c r="DI80">
        <v>25.26</v>
      </c>
      <c r="DM80">
        <v>181</v>
      </c>
      <c r="DN80" t="s">
        <v>846</v>
      </c>
      <c r="DO80">
        <v>43410.599803240744</v>
      </c>
      <c r="DS80">
        <v>43434.479178240741</v>
      </c>
      <c r="DT80" t="s">
        <v>764</v>
      </c>
      <c r="DV80" t="s">
        <v>766</v>
      </c>
      <c r="DW80" t="s">
        <v>767</v>
      </c>
      <c r="DX80" t="s">
        <v>768</v>
      </c>
      <c r="DY80" t="s">
        <v>769</v>
      </c>
      <c r="DZ80">
        <v>4764</v>
      </c>
      <c r="EA80" t="s">
        <v>1398</v>
      </c>
      <c r="EB80">
        <v>3</v>
      </c>
      <c r="EC80" t="s">
        <v>92</v>
      </c>
      <c r="ED80" t="s">
        <v>998</v>
      </c>
      <c r="EG80" t="s">
        <v>872</v>
      </c>
      <c r="EH80">
        <v>55.79</v>
      </c>
      <c r="EI80">
        <v>72.98</v>
      </c>
      <c r="EM80" t="s">
        <v>873</v>
      </c>
      <c r="EN80" t="s">
        <v>874</v>
      </c>
      <c r="EO80">
        <v>43291.501388888886</v>
      </c>
      <c r="ES80">
        <v>43426.601388888892</v>
      </c>
      <c r="ET80" t="s">
        <v>93</v>
      </c>
      <c r="EU80" t="s">
        <v>875</v>
      </c>
      <c r="EV80" t="s">
        <v>876</v>
      </c>
      <c r="EW80" t="s">
        <v>877</v>
      </c>
      <c r="EX80" t="s">
        <v>878</v>
      </c>
      <c r="EY80" t="s">
        <v>922</v>
      </c>
      <c r="EZ80">
        <v>1667</v>
      </c>
      <c r="FA80" t="s">
        <v>339</v>
      </c>
      <c r="FB80">
        <v>3</v>
      </c>
      <c r="FC80" t="s">
        <v>92</v>
      </c>
      <c r="FD80" t="s">
        <v>130</v>
      </c>
      <c r="FG80" t="s">
        <v>131</v>
      </c>
      <c r="FH80">
        <v>45.51</v>
      </c>
      <c r="FI80">
        <v>81.36</v>
      </c>
      <c r="FM80" t="s">
        <v>132</v>
      </c>
      <c r="FN80" t="s">
        <v>133</v>
      </c>
      <c r="FO80">
        <v>43361.489537037036</v>
      </c>
      <c r="FS80">
        <v>43444.66915509259</v>
      </c>
      <c r="GJ80" t="s">
        <v>340</v>
      </c>
      <c r="GK80" t="s">
        <v>341</v>
      </c>
      <c r="GL80" t="s">
        <v>342</v>
      </c>
      <c r="GM80" t="s">
        <v>343</v>
      </c>
      <c r="GN80" t="s">
        <v>344</v>
      </c>
      <c r="GO80" t="s">
        <v>248</v>
      </c>
      <c r="GP80" t="s">
        <v>148</v>
      </c>
      <c r="GQ80" t="s">
        <v>345</v>
      </c>
      <c r="GR80" t="s">
        <v>346</v>
      </c>
      <c r="GS80" t="s">
        <v>148</v>
      </c>
      <c r="GT80" t="s">
        <v>347</v>
      </c>
      <c r="GU80" t="s">
        <v>345</v>
      </c>
      <c r="GV80" t="s">
        <v>346</v>
      </c>
      <c r="GW80" t="s">
        <v>164</v>
      </c>
      <c r="GX80" t="s">
        <v>152</v>
      </c>
    </row>
    <row r="81" spans="52:204" x14ac:dyDescent="0.25">
      <c r="AZ81">
        <v>362</v>
      </c>
      <c r="BA81">
        <v>70</v>
      </c>
      <c r="BB81">
        <v>3</v>
      </c>
      <c r="BC81" t="s">
        <v>107</v>
      </c>
      <c r="BD81" t="s">
        <v>99</v>
      </c>
      <c r="BG81" t="s">
        <v>77</v>
      </c>
      <c r="BH81">
        <v>43.24</v>
      </c>
      <c r="BI81">
        <v>93.39</v>
      </c>
      <c r="BM81" t="s">
        <v>78</v>
      </c>
      <c r="BN81" t="s">
        <v>38</v>
      </c>
      <c r="BO81">
        <v>43311.640277777777</v>
      </c>
      <c r="BP81">
        <v>43353.704861111109</v>
      </c>
      <c r="BQ81">
        <v>43353.738888888889</v>
      </c>
      <c r="BS81">
        <v>43353.738888888889</v>
      </c>
      <c r="BT81" t="s">
        <v>86</v>
      </c>
      <c r="BU81" t="s">
        <v>102</v>
      </c>
      <c r="BV81" t="s">
        <v>103</v>
      </c>
      <c r="BW81" t="s">
        <v>104</v>
      </c>
      <c r="BX81" t="s">
        <v>105</v>
      </c>
      <c r="BY81" t="s">
        <v>106</v>
      </c>
      <c r="BZ81">
        <v>1036</v>
      </c>
      <c r="CA81" t="s">
        <v>348</v>
      </c>
      <c r="CB81">
        <v>3</v>
      </c>
      <c r="CC81" t="s">
        <v>92</v>
      </c>
      <c r="CD81" t="s">
        <v>130</v>
      </c>
      <c r="CG81" t="s">
        <v>206</v>
      </c>
      <c r="CH81">
        <v>76.16</v>
      </c>
      <c r="CI81">
        <v>79.8</v>
      </c>
      <c r="CM81" t="s">
        <v>132</v>
      </c>
      <c r="CN81" t="s">
        <v>207</v>
      </c>
      <c r="CO81">
        <v>43299.685763888891</v>
      </c>
      <c r="CS81">
        <v>43444.669050925928</v>
      </c>
      <c r="CT81" t="s">
        <v>93</v>
      </c>
      <c r="CU81" t="s">
        <v>134</v>
      </c>
      <c r="CV81" t="s">
        <v>135</v>
      </c>
      <c r="CW81" t="s">
        <v>136</v>
      </c>
      <c r="CX81" t="s">
        <v>155</v>
      </c>
      <c r="CY81" t="s">
        <v>138</v>
      </c>
      <c r="CZ81">
        <v>363</v>
      </c>
      <c r="DA81" t="s">
        <v>858</v>
      </c>
      <c r="DB81">
        <v>2</v>
      </c>
      <c r="DC81" t="s">
        <v>844</v>
      </c>
      <c r="DD81" t="s">
        <v>798</v>
      </c>
      <c r="DG81" t="s">
        <v>845</v>
      </c>
      <c r="DH81">
        <v>48</v>
      </c>
      <c r="DI81">
        <v>19.96</v>
      </c>
      <c r="DM81">
        <v>181</v>
      </c>
      <c r="DN81" t="s">
        <v>846</v>
      </c>
      <c r="DO81">
        <v>43410.59983796296</v>
      </c>
      <c r="DS81">
        <v>43434.479178240741</v>
      </c>
      <c r="DT81" t="s">
        <v>764</v>
      </c>
      <c r="DV81" t="s">
        <v>766</v>
      </c>
      <c r="DW81" t="s">
        <v>767</v>
      </c>
      <c r="DX81" t="s">
        <v>768</v>
      </c>
      <c r="DY81" t="s">
        <v>769</v>
      </c>
      <c r="DZ81">
        <v>4995</v>
      </c>
      <c r="EA81" t="s">
        <v>1404</v>
      </c>
      <c r="EB81">
        <v>3</v>
      </c>
      <c r="EC81" t="s">
        <v>92</v>
      </c>
      <c r="ED81" t="s">
        <v>998</v>
      </c>
      <c r="EG81" t="s">
        <v>897</v>
      </c>
      <c r="EH81">
        <v>4.51</v>
      </c>
      <c r="EI81">
        <v>62.2</v>
      </c>
      <c r="EM81" t="s">
        <v>873</v>
      </c>
      <c r="EN81" t="s">
        <v>898</v>
      </c>
      <c r="EO81">
        <v>43315.366666666669</v>
      </c>
      <c r="ES81">
        <v>43426.70416666667</v>
      </c>
      <c r="ET81" t="s">
        <v>93</v>
      </c>
      <c r="EU81" t="s">
        <v>899</v>
      </c>
      <c r="EV81" t="s">
        <v>900</v>
      </c>
      <c r="EW81" t="s">
        <v>901</v>
      </c>
      <c r="EX81" t="s">
        <v>902</v>
      </c>
      <c r="EY81" t="s">
        <v>903</v>
      </c>
      <c r="EZ81">
        <v>1036</v>
      </c>
      <c r="FA81" t="s">
        <v>348</v>
      </c>
      <c r="FB81">
        <v>3</v>
      </c>
      <c r="FC81" t="s">
        <v>92</v>
      </c>
      <c r="FD81" t="s">
        <v>130</v>
      </c>
      <c r="FG81" t="s">
        <v>206</v>
      </c>
      <c r="FH81">
        <v>76.16</v>
      </c>
      <c r="FI81">
        <v>79.8</v>
      </c>
      <c r="FM81" t="s">
        <v>132</v>
      </c>
      <c r="FN81" t="s">
        <v>207</v>
      </c>
      <c r="FO81">
        <v>43299.685763888891</v>
      </c>
      <c r="FS81">
        <v>43444.669050925928</v>
      </c>
      <c r="FT81" t="s">
        <v>93</v>
      </c>
      <c r="FU81" t="s">
        <v>134</v>
      </c>
      <c r="FV81" t="s">
        <v>135</v>
      </c>
      <c r="FW81" t="s">
        <v>136</v>
      </c>
      <c r="FX81" t="s">
        <v>155</v>
      </c>
      <c r="FY81" t="s">
        <v>138</v>
      </c>
      <c r="FZ81" t="s">
        <v>156</v>
      </c>
      <c r="GA81" t="s">
        <v>157</v>
      </c>
      <c r="GB81" t="s">
        <v>141</v>
      </c>
      <c r="GC81" t="s">
        <v>142</v>
      </c>
      <c r="GJ81" t="s">
        <v>349</v>
      </c>
      <c r="GK81" t="s">
        <v>259</v>
      </c>
      <c r="GL81" t="s">
        <v>350</v>
      </c>
      <c r="GM81" t="s">
        <v>248</v>
      </c>
      <c r="GN81" t="s">
        <v>148</v>
      </c>
      <c r="GO81" t="s">
        <v>212</v>
      </c>
      <c r="GP81" t="s">
        <v>152</v>
      </c>
    </row>
    <row r="82" spans="52:204" x14ac:dyDescent="0.25">
      <c r="AZ82">
        <v>319</v>
      </c>
      <c r="BA82">
        <v>679</v>
      </c>
      <c r="BB82">
        <v>2</v>
      </c>
      <c r="BC82" t="s">
        <v>107</v>
      </c>
      <c r="BD82" t="s">
        <v>99</v>
      </c>
      <c r="BG82" t="s">
        <v>77</v>
      </c>
      <c r="BH82">
        <v>41.97</v>
      </c>
      <c r="BI82">
        <v>71.34</v>
      </c>
      <c r="BM82" t="s">
        <v>78</v>
      </c>
      <c r="BN82" t="s">
        <v>38</v>
      </c>
      <c r="BO82">
        <v>43311.640277777777</v>
      </c>
      <c r="BP82">
        <v>43382.741666666669</v>
      </c>
      <c r="BQ82">
        <v>43368.460416666669</v>
      </c>
      <c r="BS82">
        <v>43368.460416666669</v>
      </c>
      <c r="BT82" t="s">
        <v>86</v>
      </c>
      <c r="BU82" t="s">
        <v>102</v>
      </c>
      <c r="BV82" t="s">
        <v>103</v>
      </c>
      <c r="BW82" t="s">
        <v>104</v>
      </c>
      <c r="BX82" t="s">
        <v>105</v>
      </c>
      <c r="BY82" t="s">
        <v>106</v>
      </c>
      <c r="BZ82">
        <v>1073</v>
      </c>
      <c r="CA82">
        <v>0</v>
      </c>
      <c r="CB82">
        <v>3</v>
      </c>
      <c r="CC82" t="s">
        <v>92</v>
      </c>
      <c r="CD82" t="s">
        <v>130</v>
      </c>
      <c r="CG82" t="s">
        <v>206</v>
      </c>
      <c r="CH82">
        <v>71.84</v>
      </c>
      <c r="CI82">
        <v>76.790000000000006</v>
      </c>
      <c r="CM82" t="s">
        <v>132</v>
      </c>
      <c r="CN82" t="s">
        <v>207</v>
      </c>
      <c r="CO82">
        <v>43299.686006944445</v>
      </c>
      <c r="CS82">
        <v>43444.669074074074</v>
      </c>
      <c r="CT82" t="s">
        <v>93</v>
      </c>
      <c r="CU82" t="s">
        <v>134</v>
      </c>
      <c r="CV82" t="s">
        <v>135</v>
      </c>
      <c r="CW82" t="s">
        <v>136</v>
      </c>
      <c r="CX82" t="s">
        <v>155</v>
      </c>
      <c r="CY82" t="s">
        <v>168</v>
      </c>
      <c r="CZ82">
        <v>316</v>
      </c>
      <c r="DA82" t="s">
        <v>859</v>
      </c>
      <c r="DB82">
        <v>2</v>
      </c>
      <c r="DC82" t="s">
        <v>844</v>
      </c>
      <c r="DD82" t="s">
        <v>798</v>
      </c>
      <c r="DG82" t="s">
        <v>762</v>
      </c>
      <c r="DH82">
        <v>21.29</v>
      </c>
      <c r="DI82">
        <v>80.2</v>
      </c>
      <c r="DM82">
        <v>181</v>
      </c>
      <c r="DN82" t="s">
        <v>763</v>
      </c>
      <c r="DO82">
        <v>43410.567141203705</v>
      </c>
      <c r="DS82">
        <v>43445.707175925927</v>
      </c>
      <c r="DT82" t="s">
        <v>764</v>
      </c>
      <c r="DV82" t="s">
        <v>766</v>
      </c>
      <c r="DW82" t="s">
        <v>767</v>
      </c>
      <c r="DX82" t="s">
        <v>768</v>
      </c>
      <c r="DY82" t="s">
        <v>769</v>
      </c>
      <c r="DZ82">
        <v>4765</v>
      </c>
      <c r="EA82" t="s">
        <v>1412</v>
      </c>
      <c r="EB82">
        <v>3</v>
      </c>
      <c r="EC82" t="s">
        <v>92</v>
      </c>
      <c r="ED82" t="s">
        <v>998</v>
      </c>
      <c r="EG82" t="s">
        <v>872</v>
      </c>
      <c r="EH82">
        <v>56.88</v>
      </c>
      <c r="EI82">
        <v>72.2</v>
      </c>
      <c r="EM82" t="s">
        <v>873</v>
      </c>
      <c r="EN82" t="s">
        <v>874</v>
      </c>
      <c r="EO82">
        <v>43291.501388888886</v>
      </c>
      <c r="ES82">
        <v>43426.601388888892</v>
      </c>
      <c r="ET82" t="s">
        <v>93</v>
      </c>
      <c r="EU82" t="s">
        <v>875</v>
      </c>
      <c r="EV82" t="s">
        <v>876</v>
      </c>
      <c r="EW82" t="s">
        <v>877</v>
      </c>
      <c r="EX82" t="s">
        <v>878</v>
      </c>
      <c r="EY82" t="s">
        <v>922</v>
      </c>
      <c r="EZ82">
        <v>1073</v>
      </c>
      <c r="FA82">
        <v>0</v>
      </c>
      <c r="FB82">
        <v>3</v>
      </c>
      <c r="FC82" t="s">
        <v>92</v>
      </c>
      <c r="FD82" t="s">
        <v>130</v>
      </c>
      <c r="FG82" t="s">
        <v>206</v>
      </c>
      <c r="FH82">
        <v>71.84</v>
      </c>
      <c r="FI82">
        <v>76.790000000000006</v>
      </c>
      <c r="FM82" t="s">
        <v>132</v>
      </c>
      <c r="FN82" t="s">
        <v>207</v>
      </c>
      <c r="FO82">
        <v>43299.686006944445</v>
      </c>
      <c r="FS82">
        <v>43444.669074074074</v>
      </c>
      <c r="FT82" t="s">
        <v>93</v>
      </c>
      <c r="FU82" t="s">
        <v>134</v>
      </c>
      <c r="FV82" t="s">
        <v>135</v>
      </c>
      <c r="FW82" t="s">
        <v>136</v>
      </c>
      <c r="FX82" t="s">
        <v>155</v>
      </c>
      <c r="FY82" t="s">
        <v>168</v>
      </c>
      <c r="FZ82" t="s">
        <v>156</v>
      </c>
      <c r="GA82" t="s">
        <v>157</v>
      </c>
      <c r="GB82" t="s">
        <v>141</v>
      </c>
      <c r="GC82" t="s">
        <v>142</v>
      </c>
      <c r="GJ82" t="s">
        <v>351</v>
      </c>
      <c r="GK82" t="s">
        <v>248</v>
      </c>
      <c r="GL82" t="s">
        <v>148</v>
      </c>
      <c r="GM82" t="s">
        <v>212</v>
      </c>
      <c r="GN82" t="s">
        <v>152</v>
      </c>
    </row>
    <row r="83" spans="52:204" x14ac:dyDescent="0.25">
      <c r="AZ83">
        <v>285</v>
      </c>
      <c r="BA83">
        <v>878</v>
      </c>
      <c r="BB83">
        <v>2</v>
      </c>
      <c r="BC83" t="s">
        <v>107</v>
      </c>
      <c r="BD83" t="s">
        <v>99</v>
      </c>
      <c r="BG83" t="s">
        <v>77</v>
      </c>
      <c r="BH83">
        <v>71.38</v>
      </c>
      <c r="BI83">
        <v>61.23</v>
      </c>
      <c r="BM83" t="s">
        <v>78</v>
      </c>
      <c r="BN83" t="s">
        <v>38</v>
      </c>
      <c r="BO83">
        <v>43311.63958333333</v>
      </c>
      <c r="BP83">
        <v>43382.586805555555</v>
      </c>
      <c r="BQ83">
        <v>43369.463194444441</v>
      </c>
      <c r="BS83">
        <v>43369.463194444441</v>
      </c>
      <c r="BT83" t="s">
        <v>86</v>
      </c>
      <c r="BU83" t="s">
        <v>102</v>
      </c>
      <c r="BV83" t="s">
        <v>103</v>
      </c>
      <c r="BW83" t="s">
        <v>104</v>
      </c>
      <c r="BX83" t="s">
        <v>105</v>
      </c>
      <c r="BY83" t="s">
        <v>106</v>
      </c>
      <c r="BZ83">
        <v>1017</v>
      </c>
      <c r="CA83">
        <v>0</v>
      </c>
      <c r="CB83">
        <v>3</v>
      </c>
      <c r="CC83" t="s">
        <v>92</v>
      </c>
      <c r="CD83" t="s">
        <v>130</v>
      </c>
      <c r="CG83" t="s">
        <v>188</v>
      </c>
      <c r="CH83">
        <v>22.42</v>
      </c>
      <c r="CI83">
        <v>72.58</v>
      </c>
      <c r="CM83" t="s">
        <v>132</v>
      </c>
      <c r="CN83" t="s">
        <v>189</v>
      </c>
      <c r="CO83">
        <v>43299.681250000001</v>
      </c>
      <c r="CS83">
        <v>43444.669050925928</v>
      </c>
      <c r="CT83" t="s">
        <v>93</v>
      </c>
      <c r="CU83" t="s">
        <v>134</v>
      </c>
      <c r="CV83" t="s">
        <v>135</v>
      </c>
      <c r="CW83" t="s">
        <v>136</v>
      </c>
      <c r="CX83" t="s">
        <v>155</v>
      </c>
      <c r="CY83" t="s">
        <v>138</v>
      </c>
      <c r="CZ83">
        <v>369</v>
      </c>
      <c r="DA83" t="s">
        <v>860</v>
      </c>
      <c r="DB83">
        <v>2</v>
      </c>
      <c r="DC83" t="s">
        <v>844</v>
      </c>
      <c r="DD83" t="s">
        <v>798</v>
      </c>
      <c r="DG83" t="s">
        <v>845</v>
      </c>
      <c r="DH83">
        <v>75.17</v>
      </c>
      <c r="DI83">
        <v>85.63</v>
      </c>
      <c r="DM83">
        <v>181</v>
      </c>
      <c r="DN83" t="s">
        <v>846</v>
      </c>
      <c r="DO83">
        <v>43410.599872685183</v>
      </c>
      <c r="DS83">
        <v>43434.479178240741</v>
      </c>
      <c r="DT83" t="s">
        <v>764</v>
      </c>
      <c r="DV83" t="s">
        <v>766</v>
      </c>
      <c r="DW83" t="s">
        <v>767</v>
      </c>
      <c r="DX83" t="s">
        <v>768</v>
      </c>
      <c r="DY83" t="s">
        <v>769</v>
      </c>
      <c r="DZ83">
        <v>4807</v>
      </c>
      <c r="EA83" t="s">
        <v>1419</v>
      </c>
      <c r="EB83">
        <v>3</v>
      </c>
      <c r="EC83" t="s">
        <v>92</v>
      </c>
      <c r="ED83" t="s">
        <v>998</v>
      </c>
      <c r="EG83" t="s">
        <v>872</v>
      </c>
      <c r="EH83">
        <v>36.630000000000003</v>
      </c>
      <c r="EI83">
        <v>45.89</v>
      </c>
      <c r="EM83" t="s">
        <v>873</v>
      </c>
      <c r="EN83" t="s">
        <v>874</v>
      </c>
      <c r="EO83">
        <v>43291.501388888886</v>
      </c>
      <c r="ES83">
        <v>43410.702777777777</v>
      </c>
      <c r="ET83" t="s">
        <v>93</v>
      </c>
      <c r="EU83" t="s">
        <v>875</v>
      </c>
      <c r="EV83" t="s">
        <v>876</v>
      </c>
      <c r="EW83" t="s">
        <v>877</v>
      </c>
      <c r="EX83" t="s">
        <v>878</v>
      </c>
      <c r="EY83" t="s">
        <v>879</v>
      </c>
      <c r="EZ83">
        <v>1017</v>
      </c>
      <c r="FA83">
        <v>0</v>
      </c>
      <c r="FB83">
        <v>3</v>
      </c>
      <c r="FC83" t="s">
        <v>92</v>
      </c>
      <c r="FD83" t="s">
        <v>130</v>
      </c>
      <c r="FG83" t="s">
        <v>188</v>
      </c>
      <c r="FH83">
        <v>22.42</v>
      </c>
      <c r="FI83">
        <v>72.58</v>
      </c>
      <c r="FM83" t="s">
        <v>132</v>
      </c>
      <c r="FN83" t="s">
        <v>189</v>
      </c>
      <c r="FO83">
        <v>43299.681250000001</v>
      </c>
      <c r="FS83">
        <v>43444.669050925928</v>
      </c>
      <c r="FT83" t="s">
        <v>93</v>
      </c>
      <c r="FU83" t="s">
        <v>134</v>
      </c>
      <c r="FV83" t="s">
        <v>135</v>
      </c>
      <c r="FW83" t="s">
        <v>136</v>
      </c>
      <c r="FX83" t="s">
        <v>155</v>
      </c>
      <c r="FY83" t="s">
        <v>138</v>
      </c>
      <c r="FZ83" t="s">
        <v>156</v>
      </c>
      <c r="GA83" t="s">
        <v>157</v>
      </c>
      <c r="GB83" t="s">
        <v>141</v>
      </c>
      <c r="GC83" t="s">
        <v>142</v>
      </c>
      <c r="GJ83" t="s">
        <v>352</v>
      </c>
      <c r="GK83" t="s">
        <v>199</v>
      </c>
      <c r="GL83" t="s">
        <v>353</v>
      </c>
      <c r="GM83" t="s">
        <v>248</v>
      </c>
      <c r="GN83" t="s">
        <v>148</v>
      </c>
      <c r="GO83" t="s">
        <v>201</v>
      </c>
      <c r="GP83" t="s">
        <v>152</v>
      </c>
    </row>
    <row r="84" spans="52:204" x14ac:dyDescent="0.25">
      <c r="AZ84">
        <v>271</v>
      </c>
      <c r="BA84">
        <v>935</v>
      </c>
      <c r="BB84">
        <v>2</v>
      </c>
      <c r="BC84" t="s">
        <v>107</v>
      </c>
      <c r="BD84" t="s">
        <v>99</v>
      </c>
      <c r="BG84" t="s">
        <v>77</v>
      </c>
      <c r="BH84">
        <v>79.680000000000007</v>
      </c>
      <c r="BI84">
        <v>71.459999999999994</v>
      </c>
      <c r="BM84" t="s">
        <v>78</v>
      </c>
      <c r="BN84" t="s">
        <v>38</v>
      </c>
      <c r="BO84">
        <v>43311.63958333333</v>
      </c>
      <c r="BP84">
        <v>43382.736805555556</v>
      </c>
      <c r="BQ84">
        <v>43370.354861111111</v>
      </c>
      <c r="BS84">
        <v>43370.354861111111</v>
      </c>
      <c r="BT84" t="s">
        <v>86</v>
      </c>
      <c r="BU84" t="s">
        <v>102</v>
      </c>
      <c r="BV84" t="s">
        <v>103</v>
      </c>
      <c r="BW84" t="s">
        <v>104</v>
      </c>
      <c r="BX84" t="s">
        <v>105</v>
      </c>
      <c r="BY84" t="s">
        <v>106</v>
      </c>
      <c r="BZ84">
        <v>1056</v>
      </c>
      <c r="CA84">
        <v>0</v>
      </c>
      <c r="CB84">
        <v>3</v>
      </c>
      <c r="CC84" t="s">
        <v>92</v>
      </c>
      <c r="CD84" t="s">
        <v>130</v>
      </c>
      <c r="CG84" t="s">
        <v>206</v>
      </c>
      <c r="CH84">
        <v>62.85</v>
      </c>
      <c r="CI84">
        <v>58.93</v>
      </c>
      <c r="CM84" t="s">
        <v>132</v>
      </c>
      <c r="CN84" t="s">
        <v>207</v>
      </c>
      <c r="CO84">
        <v>43299.685891203706</v>
      </c>
      <c r="CS84">
        <v>43444.669062499997</v>
      </c>
      <c r="CT84" t="s">
        <v>93</v>
      </c>
      <c r="CU84" t="s">
        <v>134</v>
      </c>
      <c r="CV84" t="s">
        <v>135</v>
      </c>
      <c r="CW84" t="s">
        <v>136</v>
      </c>
      <c r="CX84" t="s">
        <v>155</v>
      </c>
      <c r="CY84" t="s">
        <v>168</v>
      </c>
      <c r="CZ84">
        <v>356</v>
      </c>
      <c r="DA84" t="s">
        <v>861</v>
      </c>
      <c r="DB84">
        <v>2</v>
      </c>
      <c r="DC84" t="s">
        <v>844</v>
      </c>
      <c r="DD84" t="s">
        <v>798</v>
      </c>
      <c r="DG84" t="s">
        <v>845</v>
      </c>
      <c r="DH84">
        <v>41.35</v>
      </c>
      <c r="DI84">
        <v>31.33</v>
      </c>
      <c r="DM84">
        <v>181</v>
      </c>
      <c r="DN84" t="s">
        <v>846</v>
      </c>
      <c r="DO84">
        <v>43410.599803240744</v>
      </c>
      <c r="DS84">
        <v>43434.479178240741</v>
      </c>
      <c r="DT84" t="s">
        <v>764</v>
      </c>
      <c r="DV84" t="s">
        <v>766</v>
      </c>
      <c r="DW84" t="s">
        <v>767</v>
      </c>
      <c r="DX84" t="s">
        <v>768</v>
      </c>
      <c r="DY84" t="s">
        <v>769</v>
      </c>
      <c r="DZ84">
        <v>5008</v>
      </c>
      <c r="EA84" t="s">
        <v>1425</v>
      </c>
      <c r="EB84">
        <v>3</v>
      </c>
      <c r="EC84" t="s">
        <v>92</v>
      </c>
      <c r="ED84" t="s">
        <v>998</v>
      </c>
      <c r="EG84" t="s">
        <v>897</v>
      </c>
      <c r="EH84">
        <v>21.14</v>
      </c>
      <c r="EI84">
        <v>51.01</v>
      </c>
      <c r="EM84" t="s">
        <v>873</v>
      </c>
      <c r="EN84" t="s">
        <v>898</v>
      </c>
      <c r="EO84">
        <v>43315.367361111108</v>
      </c>
      <c r="ES84">
        <v>43426.609722222223</v>
      </c>
      <c r="ET84" t="s">
        <v>93</v>
      </c>
      <c r="EU84" t="s">
        <v>899</v>
      </c>
      <c r="EV84" t="s">
        <v>900</v>
      </c>
      <c r="EW84" t="s">
        <v>901</v>
      </c>
      <c r="EX84" t="s">
        <v>902</v>
      </c>
      <c r="EY84" t="s">
        <v>903</v>
      </c>
      <c r="EZ84">
        <v>1056</v>
      </c>
      <c r="FA84">
        <v>0</v>
      </c>
      <c r="FB84">
        <v>3</v>
      </c>
      <c r="FC84" t="s">
        <v>92</v>
      </c>
      <c r="FD84" t="s">
        <v>130</v>
      </c>
      <c r="FG84" t="s">
        <v>206</v>
      </c>
      <c r="FH84">
        <v>62.85</v>
      </c>
      <c r="FI84">
        <v>58.93</v>
      </c>
      <c r="FM84" t="s">
        <v>132</v>
      </c>
      <c r="FN84" t="s">
        <v>207</v>
      </c>
      <c r="FO84">
        <v>43299.685891203706</v>
      </c>
      <c r="FS84">
        <v>43444.669062499997</v>
      </c>
      <c r="FT84" t="s">
        <v>93</v>
      </c>
      <c r="FU84" t="s">
        <v>134</v>
      </c>
      <c r="FV84" t="s">
        <v>135</v>
      </c>
      <c r="FW84" t="s">
        <v>136</v>
      </c>
      <c r="FX84" t="s">
        <v>155</v>
      </c>
      <c r="FY84" t="s">
        <v>168</v>
      </c>
      <c r="FZ84" t="s">
        <v>156</v>
      </c>
      <c r="GA84" t="s">
        <v>157</v>
      </c>
      <c r="GB84" t="s">
        <v>141</v>
      </c>
      <c r="GC84" t="s">
        <v>142</v>
      </c>
      <c r="GJ84" t="s">
        <v>354</v>
      </c>
      <c r="GK84" t="s">
        <v>248</v>
      </c>
      <c r="GL84" t="s">
        <v>148</v>
      </c>
      <c r="GM84" t="s">
        <v>212</v>
      </c>
      <c r="GN84" t="s">
        <v>152</v>
      </c>
    </row>
    <row r="85" spans="52:204" x14ac:dyDescent="0.25">
      <c r="AZ85">
        <v>323</v>
      </c>
      <c r="BA85">
        <v>673</v>
      </c>
      <c r="BB85">
        <v>1</v>
      </c>
      <c r="BC85" t="s">
        <v>107</v>
      </c>
      <c r="BD85" t="s">
        <v>99</v>
      </c>
      <c r="BG85" t="s">
        <v>77</v>
      </c>
      <c r="BH85">
        <v>25.2</v>
      </c>
      <c r="BI85">
        <v>80.069999999999993</v>
      </c>
      <c r="BM85" t="s">
        <v>78</v>
      </c>
      <c r="BN85" t="s">
        <v>38</v>
      </c>
      <c r="BO85">
        <v>43311.640277777777</v>
      </c>
      <c r="BP85">
        <v>43397.818749999999</v>
      </c>
      <c r="BQ85">
        <v>43262.73333333333</v>
      </c>
      <c r="BS85">
        <v>43262.73333333333</v>
      </c>
      <c r="BT85" t="s">
        <v>86</v>
      </c>
      <c r="BU85" t="s">
        <v>102</v>
      </c>
      <c r="BV85" t="s">
        <v>103</v>
      </c>
      <c r="BW85" t="s">
        <v>104</v>
      </c>
      <c r="BX85" t="s">
        <v>105</v>
      </c>
      <c r="BY85" t="s">
        <v>106</v>
      </c>
      <c r="BZ85">
        <v>1059</v>
      </c>
      <c r="CA85">
        <v>0</v>
      </c>
      <c r="CB85">
        <v>3</v>
      </c>
      <c r="CC85" t="s">
        <v>92</v>
      </c>
      <c r="CD85" t="s">
        <v>130</v>
      </c>
      <c r="CG85" t="s">
        <v>206</v>
      </c>
      <c r="CH85">
        <v>29.58</v>
      </c>
      <c r="CI85">
        <v>15.57</v>
      </c>
      <c r="CM85" t="s">
        <v>132</v>
      </c>
      <c r="CN85" t="s">
        <v>207</v>
      </c>
      <c r="CO85">
        <v>43299.685914351852</v>
      </c>
      <c r="CS85">
        <v>43444.669062499997</v>
      </c>
      <c r="CT85" t="s">
        <v>93</v>
      </c>
      <c r="CU85" t="s">
        <v>134</v>
      </c>
      <c r="CV85" t="s">
        <v>135</v>
      </c>
      <c r="CW85" t="s">
        <v>136</v>
      </c>
      <c r="CX85" t="s">
        <v>155</v>
      </c>
      <c r="CY85" t="s">
        <v>168</v>
      </c>
      <c r="CZ85">
        <v>365</v>
      </c>
      <c r="DA85" t="s">
        <v>862</v>
      </c>
      <c r="DB85">
        <v>2</v>
      </c>
      <c r="DC85" t="s">
        <v>844</v>
      </c>
      <c r="DD85" t="s">
        <v>798</v>
      </c>
      <c r="DG85" t="s">
        <v>845</v>
      </c>
      <c r="DH85">
        <v>53.62</v>
      </c>
      <c r="DI85">
        <v>25.2</v>
      </c>
      <c r="DM85">
        <v>181</v>
      </c>
      <c r="DN85" t="s">
        <v>846</v>
      </c>
      <c r="DO85">
        <v>43410.599849537037</v>
      </c>
      <c r="DS85">
        <v>43434.479178240741</v>
      </c>
      <c r="DT85" t="s">
        <v>764</v>
      </c>
      <c r="DV85" t="s">
        <v>766</v>
      </c>
      <c r="DW85" t="s">
        <v>767</v>
      </c>
      <c r="DX85" t="s">
        <v>768</v>
      </c>
      <c r="DY85" t="s">
        <v>769</v>
      </c>
      <c r="DZ85">
        <v>4786</v>
      </c>
      <c r="EA85" t="s">
        <v>1431</v>
      </c>
      <c r="EB85">
        <v>3</v>
      </c>
      <c r="EC85" t="s">
        <v>92</v>
      </c>
      <c r="ED85" t="s">
        <v>998</v>
      </c>
      <c r="EG85" t="s">
        <v>872</v>
      </c>
      <c r="EH85">
        <v>88.59</v>
      </c>
      <c r="EI85">
        <v>58.33</v>
      </c>
      <c r="EM85" t="s">
        <v>873</v>
      </c>
      <c r="EN85" t="s">
        <v>874</v>
      </c>
      <c r="EO85">
        <v>43291.501388888886</v>
      </c>
      <c r="ES85">
        <v>43426.606249999997</v>
      </c>
      <c r="ET85" t="s">
        <v>93</v>
      </c>
      <c r="EU85" t="s">
        <v>875</v>
      </c>
      <c r="EV85" t="s">
        <v>876</v>
      </c>
      <c r="EW85" t="s">
        <v>877</v>
      </c>
      <c r="EX85" t="s">
        <v>878</v>
      </c>
      <c r="EY85" t="s">
        <v>922</v>
      </c>
      <c r="EZ85">
        <v>1059</v>
      </c>
      <c r="FA85">
        <v>0</v>
      </c>
      <c r="FB85">
        <v>3</v>
      </c>
      <c r="FC85" t="s">
        <v>92</v>
      </c>
      <c r="FD85" t="s">
        <v>130</v>
      </c>
      <c r="FG85" t="s">
        <v>206</v>
      </c>
      <c r="FH85">
        <v>29.58</v>
      </c>
      <c r="FI85">
        <v>15.57</v>
      </c>
      <c r="FM85" t="s">
        <v>132</v>
      </c>
      <c r="FN85" t="s">
        <v>207</v>
      </c>
      <c r="FO85">
        <v>43299.685914351852</v>
      </c>
      <c r="FS85">
        <v>43444.669062499997</v>
      </c>
      <c r="FT85" t="s">
        <v>93</v>
      </c>
      <c r="FU85" t="s">
        <v>134</v>
      </c>
      <c r="FV85" t="s">
        <v>135</v>
      </c>
      <c r="FW85" t="s">
        <v>136</v>
      </c>
      <c r="FX85" t="s">
        <v>155</v>
      </c>
      <c r="FY85" t="s">
        <v>168</v>
      </c>
      <c r="FZ85" t="s">
        <v>156</v>
      </c>
      <c r="GA85" t="s">
        <v>157</v>
      </c>
      <c r="GB85" t="s">
        <v>141</v>
      </c>
      <c r="GC85" t="s">
        <v>171</v>
      </c>
      <c r="GJ85" t="s">
        <v>355</v>
      </c>
      <c r="GK85" t="s">
        <v>356</v>
      </c>
      <c r="GL85" t="s">
        <v>248</v>
      </c>
      <c r="GM85" t="s">
        <v>148</v>
      </c>
      <c r="GN85" t="s">
        <v>212</v>
      </c>
      <c r="GO85" t="s">
        <v>152</v>
      </c>
    </row>
    <row r="86" spans="52:204" x14ac:dyDescent="0.25">
      <c r="AZ86">
        <v>256</v>
      </c>
      <c r="BA86">
        <v>1243</v>
      </c>
      <c r="BB86">
        <v>2</v>
      </c>
      <c r="BC86" t="s">
        <v>107</v>
      </c>
      <c r="BD86" t="s">
        <v>99</v>
      </c>
      <c r="BG86" t="s">
        <v>77</v>
      </c>
      <c r="BH86">
        <v>57.07</v>
      </c>
      <c r="BI86">
        <v>56.61</v>
      </c>
      <c r="BM86" t="s">
        <v>78</v>
      </c>
      <c r="BN86" t="s">
        <v>38</v>
      </c>
      <c r="BO86">
        <v>43311.63958333333</v>
      </c>
      <c r="BP86">
        <v>43382.581944444442</v>
      </c>
      <c r="BQ86">
        <v>43370.506249999999</v>
      </c>
      <c r="BS86">
        <v>43370.506249999999</v>
      </c>
      <c r="BT86" t="s">
        <v>86</v>
      </c>
      <c r="BU86" t="s">
        <v>102</v>
      </c>
      <c r="BV86" t="s">
        <v>103</v>
      </c>
      <c r="BW86" t="s">
        <v>104</v>
      </c>
      <c r="BX86" t="s">
        <v>105</v>
      </c>
      <c r="BY86" t="s">
        <v>106</v>
      </c>
      <c r="BZ86">
        <v>943</v>
      </c>
      <c r="CA86">
        <v>0</v>
      </c>
      <c r="CB86">
        <v>3</v>
      </c>
      <c r="CC86" t="s">
        <v>92</v>
      </c>
      <c r="CD86" t="s">
        <v>130</v>
      </c>
      <c r="CG86" t="s">
        <v>131</v>
      </c>
      <c r="CH86">
        <v>39.020000000000003</v>
      </c>
      <c r="CI86">
        <v>93.75</v>
      </c>
      <c r="CM86" t="s">
        <v>132</v>
      </c>
      <c r="CN86" t="s">
        <v>133</v>
      </c>
      <c r="CO86">
        <v>43299.665891203702</v>
      </c>
      <c r="CS86">
        <v>43444.669039351851</v>
      </c>
      <c r="CT86" t="s">
        <v>93</v>
      </c>
      <c r="CU86" t="s">
        <v>134</v>
      </c>
      <c r="CV86" t="s">
        <v>135</v>
      </c>
      <c r="CW86" t="s">
        <v>136</v>
      </c>
      <c r="CX86" t="s">
        <v>155</v>
      </c>
      <c r="CY86" t="s">
        <v>168</v>
      </c>
      <c r="CZ86">
        <v>367</v>
      </c>
      <c r="DA86" t="s">
        <v>863</v>
      </c>
      <c r="DB86">
        <v>2</v>
      </c>
      <c r="DC86" t="s">
        <v>844</v>
      </c>
      <c r="DD86" t="s">
        <v>798</v>
      </c>
      <c r="DG86" t="s">
        <v>845</v>
      </c>
      <c r="DH86">
        <v>38.89</v>
      </c>
      <c r="DI86">
        <v>24.47</v>
      </c>
      <c r="DM86">
        <v>181</v>
      </c>
      <c r="DN86" t="s">
        <v>846</v>
      </c>
      <c r="DO86">
        <v>43410.599861111114</v>
      </c>
      <c r="DS86">
        <v>43434.479178240741</v>
      </c>
      <c r="DT86" t="s">
        <v>764</v>
      </c>
      <c r="DV86" t="s">
        <v>766</v>
      </c>
      <c r="DW86" t="s">
        <v>767</v>
      </c>
      <c r="DX86" t="s">
        <v>768</v>
      </c>
      <c r="DY86" t="s">
        <v>769</v>
      </c>
      <c r="DZ86">
        <v>4793</v>
      </c>
      <c r="EA86" t="s">
        <v>1437</v>
      </c>
      <c r="EB86">
        <v>3</v>
      </c>
      <c r="EC86" t="s">
        <v>92</v>
      </c>
      <c r="ED86" t="s">
        <v>998</v>
      </c>
      <c r="EG86" t="s">
        <v>872</v>
      </c>
      <c r="EH86">
        <v>96.67</v>
      </c>
      <c r="EI86">
        <v>47.14</v>
      </c>
      <c r="EM86" t="s">
        <v>873</v>
      </c>
      <c r="EN86" t="s">
        <v>874</v>
      </c>
      <c r="EO86">
        <v>43291.501388888886</v>
      </c>
      <c r="ES86">
        <v>43426.607638888891</v>
      </c>
      <c r="ET86" t="s">
        <v>93</v>
      </c>
      <c r="EU86" t="s">
        <v>875</v>
      </c>
      <c r="EV86" t="s">
        <v>876</v>
      </c>
      <c r="EW86" t="s">
        <v>877</v>
      </c>
      <c r="EX86" t="s">
        <v>878</v>
      </c>
      <c r="EY86" t="s">
        <v>922</v>
      </c>
      <c r="EZ86">
        <v>943</v>
      </c>
      <c r="FA86">
        <v>0</v>
      </c>
      <c r="FB86">
        <v>3</v>
      </c>
      <c r="FC86" t="s">
        <v>92</v>
      </c>
      <c r="FD86" t="s">
        <v>130</v>
      </c>
      <c r="FG86" t="s">
        <v>131</v>
      </c>
      <c r="FH86">
        <v>39.020000000000003</v>
      </c>
      <c r="FI86">
        <v>93.75</v>
      </c>
      <c r="FM86" t="s">
        <v>132</v>
      </c>
      <c r="FN86" t="s">
        <v>133</v>
      </c>
      <c r="FO86">
        <v>43299.665891203702</v>
      </c>
      <c r="FS86">
        <v>43444.669039351851</v>
      </c>
      <c r="FT86" t="s">
        <v>93</v>
      </c>
      <c r="FU86" t="s">
        <v>134</v>
      </c>
      <c r="FV86" t="s">
        <v>135</v>
      </c>
      <c r="FW86" t="s">
        <v>136</v>
      </c>
      <c r="FX86" t="s">
        <v>155</v>
      </c>
      <c r="FY86" t="s">
        <v>168</v>
      </c>
      <c r="FZ86" t="s">
        <v>156</v>
      </c>
      <c r="GA86" t="s">
        <v>157</v>
      </c>
      <c r="GB86" t="s">
        <v>141</v>
      </c>
      <c r="GC86" t="s">
        <v>142</v>
      </c>
      <c r="GJ86" t="s">
        <v>357</v>
      </c>
      <c r="GK86" t="s">
        <v>248</v>
      </c>
      <c r="GL86" t="s">
        <v>148</v>
      </c>
      <c r="GM86" t="s">
        <v>149</v>
      </c>
      <c r="GN86" t="s">
        <v>152</v>
      </c>
    </row>
    <row r="87" spans="52:204" x14ac:dyDescent="0.25">
      <c r="AZ87">
        <v>286</v>
      </c>
      <c r="BA87">
        <v>877</v>
      </c>
      <c r="BB87">
        <v>2</v>
      </c>
      <c r="BC87" t="s">
        <v>107</v>
      </c>
      <c r="BD87" t="s">
        <v>99</v>
      </c>
      <c r="BG87" t="s">
        <v>77</v>
      </c>
      <c r="BH87">
        <v>69.27</v>
      </c>
      <c r="BI87">
        <v>63.27</v>
      </c>
      <c r="BM87" t="s">
        <v>78</v>
      </c>
      <c r="BN87" t="s">
        <v>38</v>
      </c>
      <c r="BO87">
        <v>43311.63958333333</v>
      </c>
      <c r="BP87">
        <v>43168.481944444444</v>
      </c>
      <c r="BQ87">
        <v>43290.473611111112</v>
      </c>
      <c r="BS87">
        <v>43290.473611111112</v>
      </c>
      <c r="BT87" t="s">
        <v>86</v>
      </c>
      <c r="BU87" t="s">
        <v>102</v>
      </c>
      <c r="BV87" t="s">
        <v>103</v>
      </c>
      <c r="BW87" t="s">
        <v>104</v>
      </c>
      <c r="BX87" t="s">
        <v>105</v>
      </c>
      <c r="BY87" t="s">
        <v>106</v>
      </c>
      <c r="BZ87">
        <v>1072</v>
      </c>
      <c r="CA87">
        <v>0</v>
      </c>
      <c r="CB87">
        <v>3</v>
      </c>
      <c r="CC87" t="s">
        <v>92</v>
      </c>
      <c r="CD87" t="s">
        <v>130</v>
      </c>
      <c r="CG87" t="s">
        <v>206</v>
      </c>
      <c r="CH87">
        <v>34.57</v>
      </c>
      <c r="CI87">
        <v>25.92</v>
      </c>
      <c r="CM87" t="s">
        <v>132</v>
      </c>
      <c r="CN87" t="s">
        <v>207</v>
      </c>
      <c r="CO87">
        <v>43299.685995370368</v>
      </c>
      <c r="CS87">
        <v>43444.669074074074</v>
      </c>
      <c r="CT87" t="s">
        <v>93</v>
      </c>
      <c r="CU87" t="s">
        <v>134</v>
      </c>
      <c r="CV87" t="s">
        <v>135</v>
      </c>
      <c r="CW87" t="s">
        <v>136</v>
      </c>
      <c r="CX87" t="s">
        <v>155</v>
      </c>
      <c r="CY87" t="s">
        <v>168</v>
      </c>
      <c r="CZ87">
        <v>359</v>
      </c>
      <c r="DA87" t="s">
        <v>864</v>
      </c>
      <c r="DB87">
        <v>2</v>
      </c>
      <c r="DC87" t="s">
        <v>844</v>
      </c>
      <c r="DD87" t="s">
        <v>798</v>
      </c>
      <c r="DG87" t="s">
        <v>845</v>
      </c>
      <c r="DH87">
        <v>42.8</v>
      </c>
      <c r="DI87">
        <v>28.8</v>
      </c>
      <c r="DM87">
        <v>181</v>
      </c>
      <c r="DN87" t="s">
        <v>846</v>
      </c>
      <c r="DO87">
        <v>43410.599814814814</v>
      </c>
      <c r="DS87">
        <v>43434.479178240741</v>
      </c>
      <c r="DT87" t="s">
        <v>764</v>
      </c>
      <c r="DV87" t="s">
        <v>766</v>
      </c>
      <c r="DW87" t="s">
        <v>767</v>
      </c>
      <c r="DX87" t="s">
        <v>768</v>
      </c>
      <c r="DY87" t="s">
        <v>769</v>
      </c>
      <c r="DZ87">
        <v>4811</v>
      </c>
      <c r="EA87" t="s">
        <v>1443</v>
      </c>
      <c r="EB87">
        <v>3</v>
      </c>
      <c r="EC87" t="s">
        <v>92</v>
      </c>
      <c r="ED87" t="s">
        <v>998</v>
      </c>
      <c r="EG87" t="s">
        <v>872</v>
      </c>
      <c r="EH87">
        <v>40.799999999999997</v>
      </c>
      <c r="EI87">
        <v>53.21</v>
      </c>
      <c r="EM87" t="s">
        <v>873</v>
      </c>
      <c r="EN87" t="s">
        <v>874</v>
      </c>
      <c r="EO87">
        <v>43291.501388888886</v>
      </c>
      <c r="ES87">
        <v>43410.703472222223</v>
      </c>
      <c r="ET87" t="s">
        <v>93</v>
      </c>
      <c r="EU87" t="s">
        <v>875</v>
      </c>
      <c r="EV87" t="s">
        <v>876</v>
      </c>
      <c r="EW87" t="s">
        <v>877</v>
      </c>
      <c r="EX87" t="s">
        <v>878</v>
      </c>
      <c r="EY87" t="s">
        <v>879</v>
      </c>
      <c r="EZ87">
        <v>1072</v>
      </c>
      <c r="FA87">
        <v>0</v>
      </c>
      <c r="FB87">
        <v>3</v>
      </c>
      <c r="FC87" t="s">
        <v>92</v>
      </c>
      <c r="FD87" t="s">
        <v>130</v>
      </c>
      <c r="FG87" t="s">
        <v>206</v>
      </c>
      <c r="FH87">
        <v>34.57</v>
      </c>
      <c r="FI87">
        <v>25.92</v>
      </c>
      <c r="FM87" t="s">
        <v>132</v>
      </c>
      <c r="FN87" t="s">
        <v>207</v>
      </c>
      <c r="FO87">
        <v>43299.685995370368</v>
      </c>
      <c r="FS87">
        <v>43444.669074074074</v>
      </c>
      <c r="FT87" t="s">
        <v>93</v>
      </c>
      <c r="FU87" t="s">
        <v>134</v>
      </c>
      <c r="FV87" t="s">
        <v>135</v>
      </c>
      <c r="FW87" t="s">
        <v>136</v>
      </c>
      <c r="FX87" t="s">
        <v>155</v>
      </c>
      <c r="FY87" t="s">
        <v>168</v>
      </c>
      <c r="FZ87" t="s">
        <v>156</v>
      </c>
      <c r="GA87" t="s">
        <v>157</v>
      </c>
      <c r="GB87" t="s">
        <v>141</v>
      </c>
      <c r="GC87" t="s">
        <v>142</v>
      </c>
      <c r="GJ87" t="s">
        <v>358</v>
      </c>
      <c r="GK87" t="s">
        <v>250</v>
      </c>
      <c r="GL87" t="s">
        <v>148</v>
      </c>
      <c r="GM87" t="s">
        <v>212</v>
      </c>
      <c r="GN87" t="s">
        <v>152</v>
      </c>
    </row>
    <row r="88" spans="52:204" x14ac:dyDescent="0.25">
      <c r="AZ88">
        <v>384</v>
      </c>
      <c r="BA88">
        <v>0</v>
      </c>
      <c r="BB88">
        <v>2</v>
      </c>
      <c r="BC88" t="s">
        <v>107</v>
      </c>
      <c r="BD88" t="s">
        <v>99</v>
      </c>
      <c r="BG88" t="s">
        <v>77</v>
      </c>
      <c r="BH88">
        <v>84.19</v>
      </c>
      <c r="BI88">
        <v>75.92</v>
      </c>
      <c r="BM88" t="s">
        <v>78</v>
      </c>
      <c r="BN88" t="s">
        <v>38</v>
      </c>
      <c r="BO88">
        <v>43311.640277777777</v>
      </c>
      <c r="BP88">
        <v>43382.734722222223</v>
      </c>
      <c r="BQ88">
        <v>43370.362500000003</v>
      </c>
      <c r="BS88">
        <v>43370.362500000003</v>
      </c>
      <c r="BT88" t="s">
        <v>86</v>
      </c>
      <c r="BU88" t="s">
        <v>102</v>
      </c>
      <c r="BV88" t="s">
        <v>103</v>
      </c>
      <c r="BW88" t="s">
        <v>104</v>
      </c>
      <c r="BX88" t="s">
        <v>105</v>
      </c>
      <c r="BY88" t="s">
        <v>106</v>
      </c>
      <c r="BZ88">
        <v>983</v>
      </c>
      <c r="CA88">
        <v>0</v>
      </c>
      <c r="CB88">
        <v>3</v>
      </c>
      <c r="CC88" t="s">
        <v>92</v>
      </c>
      <c r="CD88" t="s">
        <v>130</v>
      </c>
      <c r="CG88" t="s">
        <v>131</v>
      </c>
      <c r="CH88">
        <v>38.31</v>
      </c>
      <c r="CI88">
        <v>95.07</v>
      </c>
      <c r="CM88" t="s">
        <v>132</v>
      </c>
      <c r="CN88" t="s">
        <v>133</v>
      </c>
      <c r="CO88">
        <v>43299.666122685187</v>
      </c>
      <c r="CS88">
        <v>43444.669050925928</v>
      </c>
      <c r="CT88" t="s">
        <v>93</v>
      </c>
      <c r="CU88" t="s">
        <v>134</v>
      </c>
      <c r="CV88" t="s">
        <v>135</v>
      </c>
      <c r="CW88" t="s">
        <v>136</v>
      </c>
      <c r="CX88" t="s">
        <v>155</v>
      </c>
      <c r="CY88" t="s">
        <v>168</v>
      </c>
      <c r="CZ88">
        <v>362</v>
      </c>
      <c r="DA88" t="s">
        <v>865</v>
      </c>
      <c r="DB88">
        <v>2</v>
      </c>
      <c r="DC88" t="s">
        <v>844</v>
      </c>
      <c r="DD88" t="s">
        <v>798</v>
      </c>
      <c r="DG88" t="s">
        <v>845</v>
      </c>
      <c r="DH88">
        <v>46.26</v>
      </c>
      <c r="DI88">
        <v>19.239999999999998</v>
      </c>
      <c r="DM88">
        <v>181</v>
      </c>
      <c r="DN88" t="s">
        <v>846</v>
      </c>
      <c r="DO88">
        <v>43410.599826388891</v>
      </c>
      <c r="DS88">
        <v>43434.479178240741</v>
      </c>
      <c r="DT88" t="s">
        <v>764</v>
      </c>
      <c r="DV88" t="s">
        <v>766</v>
      </c>
      <c r="DW88" t="s">
        <v>767</v>
      </c>
      <c r="DX88" t="s">
        <v>768</v>
      </c>
      <c r="DY88" t="s">
        <v>769</v>
      </c>
      <c r="DZ88">
        <v>4993</v>
      </c>
      <c r="EA88" t="s">
        <v>1449</v>
      </c>
      <c r="EB88">
        <v>3</v>
      </c>
      <c r="EC88" t="s">
        <v>92</v>
      </c>
      <c r="ED88" t="s">
        <v>998</v>
      </c>
      <c r="EG88" t="s">
        <v>897</v>
      </c>
      <c r="EH88">
        <v>2.23</v>
      </c>
      <c r="EI88">
        <v>64.459999999999994</v>
      </c>
      <c r="EM88" t="s">
        <v>873</v>
      </c>
      <c r="EN88" t="s">
        <v>898</v>
      </c>
      <c r="EO88">
        <v>43315.366666666669</v>
      </c>
      <c r="ES88">
        <v>43426.703472222223</v>
      </c>
      <c r="ET88" t="s">
        <v>93</v>
      </c>
      <c r="EU88" t="s">
        <v>899</v>
      </c>
      <c r="EV88" t="s">
        <v>900</v>
      </c>
      <c r="EW88" t="s">
        <v>901</v>
      </c>
      <c r="EX88" t="s">
        <v>902</v>
      </c>
      <c r="EY88" t="s">
        <v>903</v>
      </c>
      <c r="EZ88">
        <v>983</v>
      </c>
      <c r="FA88">
        <v>0</v>
      </c>
      <c r="FB88">
        <v>3</v>
      </c>
      <c r="FC88" t="s">
        <v>92</v>
      </c>
      <c r="FD88" t="s">
        <v>130</v>
      </c>
      <c r="FG88" t="s">
        <v>131</v>
      </c>
      <c r="FH88">
        <v>38.31</v>
      </c>
      <c r="FI88">
        <v>95.07</v>
      </c>
      <c r="FM88" t="s">
        <v>132</v>
      </c>
      <c r="FN88" t="s">
        <v>133</v>
      </c>
      <c r="FO88">
        <v>43299.666122685187</v>
      </c>
      <c r="FS88">
        <v>43444.669050925928</v>
      </c>
      <c r="FT88" t="s">
        <v>93</v>
      </c>
      <c r="FU88" t="s">
        <v>134</v>
      </c>
      <c r="FV88" t="s">
        <v>135</v>
      </c>
      <c r="FW88" t="s">
        <v>136</v>
      </c>
      <c r="FX88" t="s">
        <v>155</v>
      </c>
      <c r="FY88" t="s">
        <v>168</v>
      </c>
      <c r="FZ88" t="s">
        <v>156</v>
      </c>
      <c r="GA88" t="s">
        <v>157</v>
      </c>
      <c r="GB88" t="s">
        <v>141</v>
      </c>
      <c r="GC88" t="s">
        <v>142</v>
      </c>
      <c r="GJ88" t="s">
        <v>359</v>
      </c>
      <c r="GK88" t="s">
        <v>248</v>
      </c>
      <c r="GL88" t="s">
        <v>148</v>
      </c>
      <c r="GM88" t="s">
        <v>149</v>
      </c>
      <c r="GN88" t="s">
        <v>152</v>
      </c>
    </row>
    <row r="89" spans="52:204" x14ac:dyDescent="0.25">
      <c r="AZ89">
        <v>313</v>
      </c>
      <c r="BA89">
        <v>686</v>
      </c>
      <c r="BB89">
        <v>3</v>
      </c>
      <c r="BC89" t="s">
        <v>107</v>
      </c>
      <c r="BD89" t="s">
        <v>99</v>
      </c>
      <c r="BG89" t="s">
        <v>77</v>
      </c>
      <c r="BH89">
        <v>28.74</v>
      </c>
      <c r="BI89">
        <v>77.790000000000006</v>
      </c>
      <c r="BM89" t="s">
        <v>78</v>
      </c>
      <c r="BN89" t="s">
        <v>38</v>
      </c>
      <c r="BO89">
        <v>43311.63958333333</v>
      </c>
      <c r="BP89">
        <v>43353.70208333333</v>
      </c>
      <c r="BQ89">
        <v>43262.73333333333</v>
      </c>
      <c r="BS89">
        <v>43262.73333333333</v>
      </c>
      <c r="BT89" t="s">
        <v>86</v>
      </c>
      <c r="BU89" t="s">
        <v>102</v>
      </c>
      <c r="BV89" t="s">
        <v>103</v>
      </c>
      <c r="BW89" t="s">
        <v>104</v>
      </c>
      <c r="BX89" t="s">
        <v>105</v>
      </c>
      <c r="BY89" t="s">
        <v>106</v>
      </c>
      <c r="BZ89">
        <v>1055</v>
      </c>
      <c r="CA89">
        <v>0</v>
      </c>
      <c r="CB89">
        <v>3</v>
      </c>
      <c r="CC89" t="s">
        <v>92</v>
      </c>
      <c r="CD89" t="s">
        <v>130</v>
      </c>
      <c r="CG89" t="s">
        <v>206</v>
      </c>
      <c r="CH89">
        <v>34.15</v>
      </c>
      <c r="CI89">
        <v>23.99</v>
      </c>
      <c r="CM89" t="s">
        <v>132</v>
      </c>
      <c r="CN89" t="s">
        <v>207</v>
      </c>
      <c r="CO89">
        <v>43299.685879629629</v>
      </c>
      <c r="CS89">
        <v>43444.669062499997</v>
      </c>
      <c r="CT89" t="s">
        <v>93</v>
      </c>
      <c r="CU89" t="s">
        <v>134</v>
      </c>
      <c r="CV89" t="s">
        <v>135</v>
      </c>
      <c r="CW89" t="s">
        <v>136</v>
      </c>
      <c r="CX89" t="s">
        <v>155</v>
      </c>
      <c r="CY89" t="s">
        <v>168</v>
      </c>
      <c r="CZ89">
        <v>353</v>
      </c>
      <c r="DA89" t="s">
        <v>866</v>
      </c>
      <c r="DB89">
        <v>2</v>
      </c>
      <c r="DC89" t="s">
        <v>844</v>
      </c>
      <c r="DD89" t="s">
        <v>798</v>
      </c>
      <c r="DG89" t="s">
        <v>845</v>
      </c>
      <c r="DH89">
        <v>36.979999999999997</v>
      </c>
      <c r="DI89">
        <v>38.67</v>
      </c>
      <c r="DM89">
        <v>181</v>
      </c>
      <c r="DN89" t="s">
        <v>846</v>
      </c>
      <c r="DO89">
        <v>43410.599780092591</v>
      </c>
      <c r="DS89">
        <v>43434.479178240741</v>
      </c>
      <c r="DT89" t="s">
        <v>764</v>
      </c>
      <c r="DV89" t="s">
        <v>766</v>
      </c>
      <c r="DW89" t="s">
        <v>767</v>
      </c>
      <c r="DX89" t="s">
        <v>768</v>
      </c>
      <c r="DY89" t="s">
        <v>769</v>
      </c>
      <c r="DZ89">
        <v>4795</v>
      </c>
      <c r="EA89" t="s">
        <v>1456</v>
      </c>
      <c r="EB89">
        <v>3</v>
      </c>
      <c r="EC89" t="s">
        <v>92</v>
      </c>
      <c r="ED89" t="s">
        <v>998</v>
      </c>
      <c r="EG89" t="s">
        <v>872</v>
      </c>
      <c r="EH89">
        <v>25.39</v>
      </c>
      <c r="EI89">
        <v>29.17</v>
      </c>
      <c r="EM89" t="s">
        <v>873</v>
      </c>
      <c r="EN89" t="s">
        <v>874</v>
      </c>
      <c r="EO89">
        <v>43291.501388888886</v>
      </c>
      <c r="ES89">
        <v>43410.691666666666</v>
      </c>
      <c r="ET89" t="s">
        <v>93</v>
      </c>
      <c r="EU89" t="s">
        <v>875</v>
      </c>
      <c r="EV89" t="s">
        <v>876</v>
      </c>
      <c r="EW89" t="s">
        <v>877</v>
      </c>
      <c r="EX89" t="s">
        <v>878</v>
      </c>
      <c r="EY89" t="s">
        <v>1457</v>
      </c>
      <c r="EZ89">
        <v>1055</v>
      </c>
      <c r="FA89">
        <v>0</v>
      </c>
      <c r="FB89">
        <v>3</v>
      </c>
      <c r="FC89" t="s">
        <v>92</v>
      </c>
      <c r="FD89" t="s">
        <v>130</v>
      </c>
      <c r="FG89" t="s">
        <v>206</v>
      </c>
      <c r="FH89">
        <v>34.15</v>
      </c>
      <c r="FI89">
        <v>23.99</v>
      </c>
      <c r="FM89" t="s">
        <v>132</v>
      </c>
      <c r="FN89" t="s">
        <v>207</v>
      </c>
      <c r="FO89">
        <v>43299.685879629629</v>
      </c>
      <c r="FS89">
        <v>43444.669062499997</v>
      </c>
      <c r="FT89" t="s">
        <v>93</v>
      </c>
      <c r="FU89" t="s">
        <v>134</v>
      </c>
      <c r="FV89" t="s">
        <v>135</v>
      </c>
      <c r="FW89" t="s">
        <v>136</v>
      </c>
      <c r="FX89" t="s">
        <v>155</v>
      </c>
      <c r="FY89" t="s">
        <v>168</v>
      </c>
      <c r="FZ89" t="s">
        <v>156</v>
      </c>
      <c r="GA89" t="s">
        <v>157</v>
      </c>
      <c r="GB89" t="s">
        <v>141</v>
      </c>
      <c r="GC89" t="s">
        <v>142</v>
      </c>
      <c r="GJ89" t="s">
        <v>360</v>
      </c>
      <c r="GK89" t="s">
        <v>250</v>
      </c>
      <c r="GL89" t="s">
        <v>148</v>
      </c>
      <c r="GM89" t="s">
        <v>212</v>
      </c>
      <c r="GN89" t="s">
        <v>152</v>
      </c>
    </row>
    <row r="90" spans="52:204" x14ac:dyDescent="0.25">
      <c r="AZ90">
        <v>296</v>
      </c>
      <c r="BA90">
        <v>865</v>
      </c>
      <c r="BB90">
        <v>2</v>
      </c>
      <c r="BC90" t="s">
        <v>107</v>
      </c>
      <c r="BD90" t="s">
        <v>99</v>
      </c>
      <c r="BG90" t="s">
        <v>77</v>
      </c>
      <c r="BH90">
        <v>47.08</v>
      </c>
      <c r="BI90">
        <v>70.010000000000005</v>
      </c>
      <c r="BM90" t="s">
        <v>78</v>
      </c>
      <c r="BN90" t="s">
        <v>38</v>
      </c>
      <c r="BO90">
        <v>43311.63958333333</v>
      </c>
      <c r="BP90">
        <v>43382.741666666669</v>
      </c>
      <c r="BQ90">
        <v>43368.456250000003</v>
      </c>
      <c r="BS90">
        <v>43368.456250000003</v>
      </c>
      <c r="BT90" t="s">
        <v>86</v>
      </c>
      <c r="BU90" t="s">
        <v>102</v>
      </c>
      <c r="BV90" t="s">
        <v>103</v>
      </c>
      <c r="BW90" t="s">
        <v>104</v>
      </c>
      <c r="BX90" t="s">
        <v>105</v>
      </c>
      <c r="BY90" t="s">
        <v>106</v>
      </c>
      <c r="BZ90">
        <v>1044</v>
      </c>
      <c r="CA90">
        <v>0</v>
      </c>
      <c r="CB90">
        <v>3</v>
      </c>
      <c r="CC90" t="s">
        <v>92</v>
      </c>
      <c r="CD90" t="s">
        <v>130</v>
      </c>
      <c r="CG90" t="s">
        <v>206</v>
      </c>
      <c r="CH90">
        <v>28.12</v>
      </c>
      <c r="CI90">
        <v>12.15</v>
      </c>
      <c r="CM90" t="s">
        <v>132</v>
      </c>
      <c r="CN90" t="s">
        <v>207</v>
      </c>
      <c r="CO90">
        <v>43299.685810185183</v>
      </c>
      <c r="CS90">
        <v>43444.669050925928</v>
      </c>
      <c r="CT90" t="s">
        <v>93</v>
      </c>
      <c r="CU90" t="s">
        <v>134</v>
      </c>
      <c r="CV90" t="s">
        <v>135</v>
      </c>
      <c r="CW90" t="s">
        <v>136</v>
      </c>
      <c r="CX90" t="s">
        <v>155</v>
      </c>
      <c r="CY90" t="s">
        <v>168</v>
      </c>
      <c r="CZ90">
        <v>349</v>
      </c>
      <c r="DA90" t="s">
        <v>867</v>
      </c>
      <c r="DB90">
        <v>3</v>
      </c>
      <c r="DC90" t="s">
        <v>120</v>
      </c>
      <c r="DD90" t="s">
        <v>130</v>
      </c>
      <c r="DG90" t="s">
        <v>762</v>
      </c>
      <c r="DH90">
        <v>22.31</v>
      </c>
      <c r="DI90">
        <v>82.11</v>
      </c>
      <c r="DM90">
        <v>181</v>
      </c>
      <c r="DN90" t="s">
        <v>763</v>
      </c>
      <c r="DO90">
        <v>43410.591412037036</v>
      </c>
      <c r="DS90">
        <v>43425.39298611111</v>
      </c>
      <c r="DT90" t="s">
        <v>121</v>
      </c>
      <c r="DU90" t="s">
        <v>765</v>
      </c>
      <c r="DV90" t="s">
        <v>868</v>
      </c>
      <c r="DW90" t="s">
        <v>770</v>
      </c>
      <c r="DX90" t="s">
        <v>771</v>
      </c>
      <c r="DY90" t="s">
        <v>869</v>
      </c>
      <c r="DZ90">
        <v>4799</v>
      </c>
      <c r="EA90" t="s">
        <v>1462</v>
      </c>
      <c r="EB90">
        <v>3</v>
      </c>
      <c r="EC90" t="s">
        <v>92</v>
      </c>
      <c r="ED90" t="s">
        <v>998</v>
      </c>
      <c r="EG90" t="s">
        <v>872</v>
      </c>
      <c r="EH90">
        <v>29.85</v>
      </c>
      <c r="EI90">
        <v>35.06</v>
      </c>
      <c r="EM90" t="s">
        <v>873</v>
      </c>
      <c r="EN90" t="s">
        <v>874</v>
      </c>
      <c r="EO90">
        <v>43291.501388888886</v>
      </c>
      <c r="ES90">
        <v>43410.701388888891</v>
      </c>
      <c r="ET90" t="s">
        <v>93</v>
      </c>
      <c r="EU90" t="s">
        <v>875</v>
      </c>
      <c r="EV90" t="s">
        <v>876</v>
      </c>
      <c r="EW90" t="s">
        <v>877</v>
      </c>
      <c r="EX90" t="s">
        <v>878</v>
      </c>
      <c r="EY90" t="s">
        <v>879</v>
      </c>
      <c r="EZ90">
        <v>1044</v>
      </c>
      <c r="FA90">
        <v>0</v>
      </c>
      <c r="FB90">
        <v>3</v>
      </c>
      <c r="FC90" t="s">
        <v>92</v>
      </c>
      <c r="FD90" t="s">
        <v>130</v>
      </c>
      <c r="FG90" t="s">
        <v>206</v>
      </c>
      <c r="FH90">
        <v>28.12</v>
      </c>
      <c r="FI90">
        <v>12.15</v>
      </c>
      <c r="FM90" t="s">
        <v>132</v>
      </c>
      <c r="FN90" t="s">
        <v>207</v>
      </c>
      <c r="FO90">
        <v>43299.685810185183</v>
      </c>
      <c r="FS90">
        <v>43444.669050925928</v>
      </c>
      <c r="FT90" t="s">
        <v>93</v>
      </c>
      <c r="FU90" t="s">
        <v>134</v>
      </c>
      <c r="FV90" t="s">
        <v>135</v>
      </c>
      <c r="FW90" t="s">
        <v>136</v>
      </c>
      <c r="FX90" t="s">
        <v>155</v>
      </c>
      <c r="FY90" t="s">
        <v>168</v>
      </c>
      <c r="FZ90" t="s">
        <v>156</v>
      </c>
      <c r="GA90" t="s">
        <v>157</v>
      </c>
      <c r="GB90" t="s">
        <v>141</v>
      </c>
      <c r="GC90" t="s">
        <v>142</v>
      </c>
      <c r="GJ90" t="s">
        <v>361</v>
      </c>
      <c r="GK90" t="s">
        <v>250</v>
      </c>
      <c r="GL90" t="s">
        <v>148</v>
      </c>
      <c r="GM90" t="s">
        <v>212</v>
      </c>
      <c r="GN90" t="s">
        <v>152</v>
      </c>
    </row>
    <row r="91" spans="52:204" x14ac:dyDescent="0.25">
      <c r="AZ91">
        <v>379</v>
      </c>
      <c r="BA91">
        <v>0</v>
      </c>
      <c r="BB91">
        <v>1</v>
      </c>
      <c r="BC91" t="s">
        <v>107</v>
      </c>
      <c r="BD91" t="s">
        <v>99</v>
      </c>
      <c r="BG91" t="s">
        <v>77</v>
      </c>
      <c r="BH91">
        <v>79.680000000000007</v>
      </c>
      <c r="BI91">
        <v>74.08</v>
      </c>
      <c r="BM91" t="s">
        <v>78</v>
      </c>
      <c r="BN91" t="s">
        <v>38</v>
      </c>
      <c r="BO91">
        <v>43311.640277777777</v>
      </c>
      <c r="BP91">
        <v>43370.36041666667</v>
      </c>
      <c r="BQ91">
        <v>43370.36041666667</v>
      </c>
      <c r="BS91">
        <v>43370.36041666667</v>
      </c>
      <c r="BT91" t="s">
        <v>86</v>
      </c>
      <c r="BU91" t="s">
        <v>102</v>
      </c>
      <c r="BV91" t="s">
        <v>103</v>
      </c>
      <c r="BW91" t="s">
        <v>104</v>
      </c>
      <c r="BX91" t="s">
        <v>105</v>
      </c>
      <c r="BY91" t="s">
        <v>106</v>
      </c>
      <c r="BZ91">
        <v>999</v>
      </c>
      <c r="CA91">
        <v>0</v>
      </c>
      <c r="CB91">
        <v>3</v>
      </c>
      <c r="CC91" t="s">
        <v>92</v>
      </c>
      <c r="CD91" t="s">
        <v>130</v>
      </c>
      <c r="CG91" t="s">
        <v>188</v>
      </c>
      <c r="CH91">
        <v>25.79</v>
      </c>
      <c r="CI91">
        <v>78.17</v>
      </c>
      <c r="CM91" t="s">
        <v>132</v>
      </c>
      <c r="CN91" t="s">
        <v>189</v>
      </c>
      <c r="CO91">
        <v>43299.681064814817</v>
      </c>
      <c r="CS91">
        <v>43486.460127314815</v>
      </c>
      <c r="CT91" t="s">
        <v>93</v>
      </c>
      <c r="CU91" t="s">
        <v>134</v>
      </c>
      <c r="CV91" t="s">
        <v>135</v>
      </c>
      <c r="CW91" t="s">
        <v>136</v>
      </c>
      <c r="CX91" t="s">
        <v>155</v>
      </c>
      <c r="CY91" t="s">
        <v>138</v>
      </c>
      <c r="DZ91">
        <v>4994</v>
      </c>
      <c r="EA91" t="s">
        <v>1468</v>
      </c>
      <c r="EB91">
        <v>3</v>
      </c>
      <c r="EC91" t="s">
        <v>92</v>
      </c>
      <c r="ED91" t="s">
        <v>998</v>
      </c>
      <c r="EG91" t="s">
        <v>897</v>
      </c>
      <c r="EH91">
        <v>3.03</v>
      </c>
      <c r="EI91">
        <v>63.04</v>
      </c>
      <c r="EM91" t="s">
        <v>873</v>
      </c>
      <c r="EN91" t="s">
        <v>898</v>
      </c>
      <c r="EO91">
        <v>43315.366666666669</v>
      </c>
      <c r="ES91">
        <v>43426.703472222223</v>
      </c>
      <c r="ET91" t="s">
        <v>93</v>
      </c>
      <c r="EU91" t="s">
        <v>899</v>
      </c>
      <c r="EV91" t="s">
        <v>900</v>
      </c>
      <c r="EW91" t="s">
        <v>901</v>
      </c>
      <c r="EX91" t="s">
        <v>902</v>
      </c>
      <c r="EY91" t="s">
        <v>903</v>
      </c>
      <c r="EZ91">
        <v>999</v>
      </c>
      <c r="FA91">
        <v>0</v>
      </c>
      <c r="FB91">
        <v>3</v>
      </c>
      <c r="FC91" t="s">
        <v>92</v>
      </c>
      <c r="FD91" t="s">
        <v>130</v>
      </c>
      <c r="FG91" t="s">
        <v>188</v>
      </c>
      <c r="FH91">
        <v>25.79</v>
      </c>
      <c r="FI91">
        <v>78.17</v>
      </c>
      <c r="FM91" t="s">
        <v>132</v>
      </c>
      <c r="FN91" t="s">
        <v>189</v>
      </c>
      <c r="FO91">
        <v>43299.681064814817</v>
      </c>
      <c r="FS91">
        <v>43486.460127314815</v>
      </c>
      <c r="FT91" t="s">
        <v>93</v>
      </c>
      <c r="FU91" t="s">
        <v>134</v>
      </c>
      <c r="FV91" t="s">
        <v>135</v>
      </c>
      <c r="FW91" t="s">
        <v>136</v>
      </c>
      <c r="FX91" t="s">
        <v>155</v>
      </c>
      <c r="FY91" t="s">
        <v>138</v>
      </c>
      <c r="FZ91" t="s">
        <v>156</v>
      </c>
      <c r="GA91" t="s">
        <v>157</v>
      </c>
      <c r="GB91" t="s">
        <v>141</v>
      </c>
      <c r="GC91" t="s">
        <v>142</v>
      </c>
      <c r="GJ91" t="s">
        <v>362</v>
      </c>
      <c r="GK91" t="s">
        <v>159</v>
      </c>
      <c r="GL91" t="s">
        <v>160</v>
      </c>
      <c r="GM91" t="s">
        <v>148</v>
      </c>
      <c r="GN91" t="s">
        <v>201</v>
      </c>
      <c r="GO91" t="s">
        <v>150</v>
      </c>
      <c r="GP91" t="s">
        <v>151</v>
      </c>
      <c r="GQ91" t="s">
        <v>152</v>
      </c>
      <c r="GR91" t="s">
        <v>363</v>
      </c>
      <c r="GS91" t="s">
        <v>364</v>
      </c>
      <c r="GT91" t="s">
        <v>365</v>
      </c>
      <c r="GU91" t="s">
        <v>366</v>
      </c>
      <c r="GV91" t="s">
        <v>250</v>
      </c>
    </row>
    <row r="92" spans="52:204" x14ac:dyDescent="0.25">
      <c r="AZ92">
        <v>366</v>
      </c>
      <c r="BA92">
        <v>56</v>
      </c>
      <c r="BB92">
        <v>2</v>
      </c>
      <c r="BC92" t="s">
        <v>107</v>
      </c>
      <c r="BD92" t="s">
        <v>99</v>
      </c>
      <c r="BG92" t="s">
        <v>77</v>
      </c>
      <c r="BH92">
        <v>80.819999999999993</v>
      </c>
      <c r="BI92">
        <v>78.62</v>
      </c>
      <c r="BM92" t="s">
        <v>78</v>
      </c>
      <c r="BN92" t="s">
        <v>38</v>
      </c>
      <c r="BO92">
        <v>43311.640277777777</v>
      </c>
      <c r="BP92">
        <v>43382.734722222223</v>
      </c>
      <c r="BQ92">
        <v>43370.367361111108</v>
      </c>
      <c r="BS92">
        <v>43370.367361111108</v>
      </c>
      <c r="BT92" t="s">
        <v>86</v>
      </c>
      <c r="BU92" t="s">
        <v>102</v>
      </c>
      <c r="BV92" t="s">
        <v>103</v>
      </c>
      <c r="BW92" t="s">
        <v>104</v>
      </c>
      <c r="BX92" t="s">
        <v>105</v>
      </c>
      <c r="BY92" t="s">
        <v>106</v>
      </c>
      <c r="BZ92">
        <v>1022</v>
      </c>
      <c r="CA92">
        <v>0</v>
      </c>
      <c r="CB92">
        <v>3</v>
      </c>
      <c r="CC92" t="s">
        <v>92</v>
      </c>
      <c r="CD92" t="s">
        <v>130</v>
      </c>
      <c r="CG92" t="s">
        <v>188</v>
      </c>
      <c r="CH92">
        <v>25.62</v>
      </c>
      <c r="CI92">
        <v>77.69</v>
      </c>
      <c r="CM92" t="s">
        <v>132</v>
      </c>
      <c r="CN92" t="s">
        <v>189</v>
      </c>
      <c r="CO92">
        <v>43299.681296296294</v>
      </c>
      <c r="CS92">
        <v>43486.426435185182</v>
      </c>
      <c r="CT92" t="s">
        <v>93</v>
      </c>
      <c r="CU92" t="s">
        <v>134</v>
      </c>
      <c r="CV92" t="s">
        <v>135</v>
      </c>
      <c r="CW92" t="s">
        <v>136</v>
      </c>
      <c r="CX92" t="s">
        <v>155</v>
      </c>
      <c r="CY92" t="s">
        <v>138</v>
      </c>
      <c r="DZ92">
        <v>4760</v>
      </c>
      <c r="EA92" t="s">
        <v>1475</v>
      </c>
      <c r="EB92">
        <v>3</v>
      </c>
      <c r="EC92" t="s">
        <v>92</v>
      </c>
      <c r="ED92" t="s">
        <v>998</v>
      </c>
      <c r="EG92" t="s">
        <v>872</v>
      </c>
      <c r="EH92">
        <v>51.41</v>
      </c>
      <c r="EI92">
        <v>73.87</v>
      </c>
      <c r="EM92" t="s">
        <v>873</v>
      </c>
      <c r="EN92" t="s">
        <v>874</v>
      </c>
      <c r="EO92">
        <v>43291.501388888886</v>
      </c>
      <c r="ES92">
        <v>43410.700694444444</v>
      </c>
      <c r="ET92" t="s">
        <v>93</v>
      </c>
      <c r="EU92" t="s">
        <v>875</v>
      </c>
      <c r="EV92" t="s">
        <v>876</v>
      </c>
      <c r="EW92" t="s">
        <v>877</v>
      </c>
      <c r="EX92" t="s">
        <v>878</v>
      </c>
      <c r="EY92" t="s">
        <v>879</v>
      </c>
      <c r="EZ92">
        <v>1022</v>
      </c>
      <c r="FA92">
        <v>0</v>
      </c>
      <c r="FB92">
        <v>3</v>
      </c>
      <c r="FC92" t="s">
        <v>92</v>
      </c>
      <c r="FD92" t="s">
        <v>130</v>
      </c>
      <c r="FG92" t="s">
        <v>188</v>
      </c>
      <c r="FH92">
        <v>25.62</v>
      </c>
      <c r="FI92">
        <v>77.69</v>
      </c>
      <c r="FM92" t="s">
        <v>132</v>
      </c>
      <c r="FN92" t="s">
        <v>189</v>
      </c>
      <c r="FO92">
        <v>43299.681296296294</v>
      </c>
      <c r="FS92">
        <v>43486.426435185182</v>
      </c>
      <c r="FT92" t="s">
        <v>93</v>
      </c>
      <c r="FU92" t="s">
        <v>134</v>
      </c>
      <c r="FV92" t="s">
        <v>135</v>
      </c>
      <c r="FW92" t="s">
        <v>136</v>
      </c>
      <c r="FX92" t="s">
        <v>155</v>
      </c>
      <c r="FY92" t="s">
        <v>138</v>
      </c>
      <c r="FZ92" t="s">
        <v>156</v>
      </c>
      <c r="GA92" t="s">
        <v>157</v>
      </c>
      <c r="GB92" t="s">
        <v>141</v>
      </c>
      <c r="GC92" t="s">
        <v>142</v>
      </c>
      <c r="GJ92" t="s">
        <v>367</v>
      </c>
      <c r="GK92" t="s">
        <v>159</v>
      </c>
      <c r="GL92" t="s">
        <v>160</v>
      </c>
      <c r="GM92" t="s">
        <v>148</v>
      </c>
      <c r="GN92" t="s">
        <v>201</v>
      </c>
      <c r="GO92" t="s">
        <v>150</v>
      </c>
      <c r="GP92" t="s">
        <v>151</v>
      </c>
      <c r="GQ92" t="s">
        <v>152</v>
      </c>
      <c r="GR92" t="s">
        <v>368</v>
      </c>
      <c r="GS92" t="s">
        <v>368</v>
      </c>
      <c r="GT92" t="s">
        <v>369</v>
      </c>
      <c r="GU92" t="s">
        <v>370</v>
      </c>
      <c r="GV92" t="s">
        <v>371</v>
      </c>
    </row>
    <row r="93" spans="52:204" x14ac:dyDescent="0.25">
      <c r="AZ93">
        <v>368</v>
      </c>
      <c r="BA93">
        <v>54</v>
      </c>
      <c r="BB93">
        <v>1</v>
      </c>
      <c r="BC93" t="s">
        <v>107</v>
      </c>
      <c r="BD93" t="s">
        <v>99</v>
      </c>
      <c r="BG93" t="s">
        <v>77</v>
      </c>
      <c r="BH93">
        <v>69.510000000000005</v>
      </c>
      <c r="BI93">
        <v>67.180000000000007</v>
      </c>
      <c r="BM93" t="s">
        <v>78</v>
      </c>
      <c r="BN93" t="s">
        <v>38</v>
      </c>
      <c r="BO93">
        <v>43311.640277777777</v>
      </c>
      <c r="BP93">
        <v>43397.820138888892</v>
      </c>
      <c r="BQ93">
        <v>43262.731249999997</v>
      </c>
      <c r="BS93">
        <v>43262.731249999997</v>
      </c>
      <c r="BT93" t="s">
        <v>86</v>
      </c>
      <c r="BU93" t="s">
        <v>102</v>
      </c>
      <c r="BV93" t="s">
        <v>103</v>
      </c>
      <c r="BW93" t="s">
        <v>104</v>
      </c>
      <c r="BX93" t="s">
        <v>105</v>
      </c>
      <c r="BY93" t="s">
        <v>106</v>
      </c>
      <c r="BZ93">
        <v>1088</v>
      </c>
      <c r="CA93">
        <v>0</v>
      </c>
      <c r="CB93">
        <v>3</v>
      </c>
      <c r="CC93" t="s">
        <v>92</v>
      </c>
      <c r="CD93" t="s">
        <v>130</v>
      </c>
      <c r="CG93" t="s">
        <v>206</v>
      </c>
      <c r="CH93">
        <v>40.43</v>
      </c>
      <c r="CI93">
        <v>31.27</v>
      </c>
      <c r="CM93" t="s">
        <v>132</v>
      </c>
      <c r="CN93" t="s">
        <v>207</v>
      </c>
      <c r="CO93">
        <v>43299.68608796296</v>
      </c>
      <c r="CS93">
        <v>43444.669085648151</v>
      </c>
      <c r="CT93" t="s">
        <v>93</v>
      </c>
      <c r="CU93" t="s">
        <v>134</v>
      </c>
      <c r="CV93" t="s">
        <v>135</v>
      </c>
      <c r="CW93" t="s">
        <v>136</v>
      </c>
      <c r="CX93" t="s">
        <v>155</v>
      </c>
      <c r="CY93" t="s">
        <v>168</v>
      </c>
      <c r="DZ93">
        <v>4835</v>
      </c>
      <c r="EA93" t="s">
        <v>1481</v>
      </c>
      <c r="EB93">
        <v>3</v>
      </c>
      <c r="EC93" t="s">
        <v>92</v>
      </c>
      <c r="ED93" t="s">
        <v>998</v>
      </c>
      <c r="EG93" t="s">
        <v>936</v>
      </c>
      <c r="EH93">
        <v>61.85</v>
      </c>
      <c r="EI93">
        <v>9.76</v>
      </c>
      <c r="EM93" t="s">
        <v>873</v>
      </c>
      <c r="EN93" t="s">
        <v>937</v>
      </c>
      <c r="EO93">
        <v>43291.618750000001</v>
      </c>
      <c r="ES93">
        <v>43410.706944444442</v>
      </c>
      <c r="ET93" t="s">
        <v>93</v>
      </c>
      <c r="EU93" t="s">
        <v>875</v>
      </c>
      <c r="EV93" t="s">
        <v>876</v>
      </c>
      <c r="EW93" t="s">
        <v>877</v>
      </c>
      <c r="EX93" t="s">
        <v>878</v>
      </c>
      <c r="EY93" t="s">
        <v>879</v>
      </c>
      <c r="EZ93">
        <v>1088</v>
      </c>
      <c r="FA93">
        <v>0</v>
      </c>
      <c r="FB93">
        <v>3</v>
      </c>
      <c r="FC93" t="s">
        <v>92</v>
      </c>
      <c r="FD93" t="s">
        <v>130</v>
      </c>
      <c r="FG93" t="s">
        <v>206</v>
      </c>
      <c r="FH93">
        <v>40.43</v>
      </c>
      <c r="FI93">
        <v>31.27</v>
      </c>
      <c r="FM93" t="s">
        <v>132</v>
      </c>
      <c r="FN93" t="s">
        <v>207</v>
      </c>
      <c r="FO93">
        <v>43299.68608796296</v>
      </c>
      <c r="FS93">
        <v>43444.669085648151</v>
      </c>
      <c r="FT93" t="s">
        <v>93</v>
      </c>
      <c r="FU93" t="s">
        <v>134</v>
      </c>
      <c r="FV93" t="s">
        <v>135</v>
      </c>
      <c r="FW93" t="s">
        <v>136</v>
      </c>
      <c r="FX93" t="s">
        <v>155</v>
      </c>
      <c r="FY93" t="s">
        <v>168</v>
      </c>
      <c r="FZ93" t="s">
        <v>156</v>
      </c>
      <c r="GA93" t="s">
        <v>157</v>
      </c>
      <c r="GB93" t="s">
        <v>141</v>
      </c>
      <c r="GC93" t="s">
        <v>142</v>
      </c>
      <c r="GJ93" t="s">
        <v>372</v>
      </c>
      <c r="GK93" t="s">
        <v>250</v>
      </c>
      <c r="GL93" t="s">
        <v>148</v>
      </c>
      <c r="GM93" t="s">
        <v>212</v>
      </c>
      <c r="GN93" t="s">
        <v>152</v>
      </c>
    </row>
    <row r="94" spans="52:204" x14ac:dyDescent="0.25">
      <c r="AZ94">
        <v>361</v>
      </c>
      <c r="BA94">
        <v>71</v>
      </c>
      <c r="BB94">
        <v>3</v>
      </c>
      <c r="BC94" t="s">
        <v>107</v>
      </c>
      <c r="BD94" t="s">
        <v>99</v>
      </c>
      <c r="BG94" t="s">
        <v>77</v>
      </c>
      <c r="BH94">
        <v>47.93</v>
      </c>
      <c r="BI94">
        <v>70.72</v>
      </c>
      <c r="BM94" t="s">
        <v>78</v>
      </c>
      <c r="BN94" t="s">
        <v>38</v>
      </c>
      <c r="BO94">
        <v>43311.640277777777</v>
      </c>
      <c r="BP94">
        <v>43261.740277777775</v>
      </c>
      <c r="BQ94">
        <v>43262.731944444444</v>
      </c>
      <c r="BS94">
        <v>43262.731944444444</v>
      </c>
      <c r="BT94" t="s">
        <v>86</v>
      </c>
      <c r="BU94" t="s">
        <v>102</v>
      </c>
      <c r="BV94" t="s">
        <v>103</v>
      </c>
      <c r="BW94" t="s">
        <v>104</v>
      </c>
      <c r="BX94" t="s">
        <v>105</v>
      </c>
      <c r="BY94" t="s">
        <v>106</v>
      </c>
      <c r="BZ94">
        <v>998</v>
      </c>
      <c r="CA94">
        <v>0</v>
      </c>
      <c r="CB94">
        <v>3</v>
      </c>
      <c r="CC94" t="s">
        <v>92</v>
      </c>
      <c r="CD94" t="s">
        <v>130</v>
      </c>
      <c r="CG94" t="s">
        <v>188</v>
      </c>
      <c r="CH94">
        <v>24.96</v>
      </c>
      <c r="CI94">
        <v>76.25</v>
      </c>
      <c r="CM94" t="s">
        <v>132</v>
      </c>
      <c r="CN94" t="s">
        <v>189</v>
      </c>
      <c r="CO94">
        <v>43299.68105324074</v>
      </c>
      <c r="CS94">
        <v>43486.424791666665</v>
      </c>
      <c r="CT94" t="s">
        <v>93</v>
      </c>
      <c r="CU94" t="s">
        <v>134</v>
      </c>
      <c r="CV94" t="s">
        <v>135</v>
      </c>
      <c r="CW94" t="s">
        <v>136</v>
      </c>
      <c r="CX94" t="s">
        <v>155</v>
      </c>
      <c r="CY94" t="s">
        <v>304</v>
      </c>
      <c r="DZ94">
        <v>4737</v>
      </c>
      <c r="EA94" t="s">
        <v>1487</v>
      </c>
      <c r="EB94">
        <v>3</v>
      </c>
      <c r="EC94" t="s">
        <v>92</v>
      </c>
      <c r="ED94" t="s">
        <v>998</v>
      </c>
      <c r="EG94" t="s">
        <v>872</v>
      </c>
      <c r="EH94">
        <v>27.16</v>
      </c>
      <c r="EI94">
        <v>97.32</v>
      </c>
      <c r="EM94" t="s">
        <v>873</v>
      </c>
      <c r="EN94" t="s">
        <v>874</v>
      </c>
      <c r="EO94">
        <v>43291.501388888886</v>
      </c>
      <c r="ES94">
        <v>43410.693749999999</v>
      </c>
      <c r="ET94" t="s">
        <v>93</v>
      </c>
      <c r="EU94" t="s">
        <v>875</v>
      </c>
      <c r="EV94" t="s">
        <v>876</v>
      </c>
      <c r="EW94" t="s">
        <v>877</v>
      </c>
      <c r="EX94" t="s">
        <v>878</v>
      </c>
      <c r="EY94" t="s">
        <v>879</v>
      </c>
      <c r="EZ94">
        <v>998</v>
      </c>
      <c r="FA94">
        <v>0</v>
      </c>
      <c r="FB94">
        <v>3</v>
      </c>
      <c r="FC94" t="s">
        <v>92</v>
      </c>
      <c r="FD94" t="s">
        <v>130</v>
      </c>
      <c r="FG94" t="s">
        <v>188</v>
      </c>
      <c r="FH94">
        <v>24.96</v>
      </c>
      <c r="FI94">
        <v>76.25</v>
      </c>
      <c r="FM94" t="s">
        <v>132</v>
      </c>
      <c r="FN94" t="s">
        <v>189</v>
      </c>
      <c r="FO94">
        <v>43299.68105324074</v>
      </c>
      <c r="FS94">
        <v>43486.424791666665</v>
      </c>
      <c r="FT94" t="s">
        <v>93</v>
      </c>
      <c r="FU94" t="s">
        <v>134</v>
      </c>
      <c r="FV94" t="s">
        <v>135</v>
      </c>
      <c r="FW94" t="s">
        <v>136</v>
      </c>
      <c r="FX94" t="s">
        <v>155</v>
      </c>
      <c r="FY94" t="s">
        <v>304</v>
      </c>
      <c r="FZ94" t="s">
        <v>156</v>
      </c>
      <c r="GA94" t="s">
        <v>157</v>
      </c>
      <c r="GB94" t="s">
        <v>141</v>
      </c>
      <c r="GC94" t="s">
        <v>142</v>
      </c>
      <c r="GJ94" t="s">
        <v>373</v>
      </c>
      <c r="GK94" t="s">
        <v>159</v>
      </c>
      <c r="GL94" t="s">
        <v>374</v>
      </c>
      <c r="GM94" t="s">
        <v>248</v>
      </c>
      <c r="GN94" t="s">
        <v>160</v>
      </c>
      <c r="GO94" t="s">
        <v>148</v>
      </c>
      <c r="GP94" t="s">
        <v>201</v>
      </c>
      <c r="GQ94" t="s">
        <v>150</v>
      </c>
      <c r="GR94" t="s">
        <v>151</v>
      </c>
      <c r="GS94" t="s">
        <v>152</v>
      </c>
      <c r="GT94" t="s">
        <v>375</v>
      </c>
      <c r="GU94" t="s">
        <v>376</v>
      </c>
      <c r="GV94" t="s">
        <v>371</v>
      </c>
    </row>
    <row r="95" spans="52:204" x14ac:dyDescent="0.25">
      <c r="AZ95">
        <v>324</v>
      </c>
      <c r="BA95">
        <v>671</v>
      </c>
      <c r="BB95">
        <v>3</v>
      </c>
      <c r="BC95" t="s">
        <v>107</v>
      </c>
      <c r="BD95" t="s">
        <v>99</v>
      </c>
      <c r="BG95" t="s">
        <v>77</v>
      </c>
      <c r="BH95">
        <v>25.56</v>
      </c>
      <c r="BI95">
        <v>82.49</v>
      </c>
      <c r="BM95" t="s">
        <v>78</v>
      </c>
      <c r="BN95" t="s">
        <v>38</v>
      </c>
      <c r="BO95">
        <v>43311.640277777777</v>
      </c>
      <c r="BP95">
        <v>43363.661111111112</v>
      </c>
      <c r="BQ95">
        <v>43368.480555555558</v>
      </c>
      <c r="BS95">
        <v>43368.480555555558</v>
      </c>
      <c r="BT95" t="s">
        <v>86</v>
      </c>
      <c r="BU95" t="s">
        <v>102</v>
      </c>
      <c r="BV95" t="s">
        <v>103</v>
      </c>
      <c r="BW95" t="s">
        <v>104</v>
      </c>
      <c r="BX95" t="s">
        <v>105</v>
      </c>
      <c r="BY95" t="s">
        <v>106</v>
      </c>
      <c r="BZ95">
        <v>1003</v>
      </c>
      <c r="CA95">
        <v>0</v>
      </c>
      <c r="CB95">
        <v>3</v>
      </c>
      <c r="CC95" t="s">
        <v>92</v>
      </c>
      <c r="CD95" t="s">
        <v>130</v>
      </c>
      <c r="CG95" t="s">
        <v>188</v>
      </c>
      <c r="CH95">
        <v>21.51</v>
      </c>
      <c r="CI95">
        <v>69.930000000000007</v>
      </c>
      <c r="CM95" t="s">
        <v>132</v>
      </c>
      <c r="CN95" t="s">
        <v>189</v>
      </c>
      <c r="CO95">
        <v>43299.681134259263</v>
      </c>
      <c r="CS95">
        <v>43444.669050925928</v>
      </c>
      <c r="CT95" t="s">
        <v>93</v>
      </c>
      <c r="CU95" t="s">
        <v>134</v>
      </c>
      <c r="CV95" t="s">
        <v>135</v>
      </c>
      <c r="CW95" t="s">
        <v>136</v>
      </c>
      <c r="CX95" t="s">
        <v>155</v>
      </c>
      <c r="CY95" t="s">
        <v>168</v>
      </c>
      <c r="DZ95">
        <v>4747</v>
      </c>
      <c r="EA95" t="s">
        <v>1494</v>
      </c>
      <c r="EB95">
        <v>3</v>
      </c>
      <c r="EC95" t="s">
        <v>92</v>
      </c>
      <c r="ED95" t="s">
        <v>998</v>
      </c>
      <c r="EG95" t="s">
        <v>872</v>
      </c>
      <c r="EH95">
        <v>42.19</v>
      </c>
      <c r="EI95">
        <v>83.1</v>
      </c>
      <c r="EM95" t="s">
        <v>873</v>
      </c>
      <c r="EN95" t="s">
        <v>874</v>
      </c>
      <c r="EO95">
        <v>43291.501388888886</v>
      </c>
      <c r="ES95">
        <v>43410.699305555558</v>
      </c>
      <c r="ET95" t="s">
        <v>93</v>
      </c>
      <c r="EU95" t="s">
        <v>875</v>
      </c>
      <c r="EV95" t="s">
        <v>876</v>
      </c>
      <c r="EW95" t="s">
        <v>877</v>
      </c>
      <c r="EX95" t="s">
        <v>878</v>
      </c>
      <c r="EY95" t="s">
        <v>879</v>
      </c>
      <c r="EZ95">
        <v>1003</v>
      </c>
      <c r="FA95">
        <v>0</v>
      </c>
      <c r="FB95">
        <v>3</v>
      </c>
      <c r="FC95" t="s">
        <v>92</v>
      </c>
      <c r="FD95" t="s">
        <v>130</v>
      </c>
      <c r="FG95" t="s">
        <v>188</v>
      </c>
      <c r="FH95">
        <v>21.51</v>
      </c>
      <c r="FI95">
        <v>69.930000000000007</v>
      </c>
      <c r="FM95" t="s">
        <v>132</v>
      </c>
      <c r="FN95" t="s">
        <v>189</v>
      </c>
      <c r="FO95">
        <v>43299.681134259263</v>
      </c>
      <c r="FS95">
        <v>43444.669050925928</v>
      </c>
      <c r="FT95" t="s">
        <v>93</v>
      </c>
      <c r="FU95" t="s">
        <v>134</v>
      </c>
      <c r="FV95" t="s">
        <v>135</v>
      </c>
      <c r="FW95" t="s">
        <v>136</v>
      </c>
      <c r="FX95" t="s">
        <v>155</v>
      </c>
      <c r="FY95" t="s">
        <v>168</v>
      </c>
      <c r="FZ95" t="s">
        <v>156</v>
      </c>
      <c r="GA95" t="s">
        <v>157</v>
      </c>
      <c r="GB95" t="s">
        <v>141</v>
      </c>
      <c r="GC95" t="s">
        <v>142</v>
      </c>
      <c r="GJ95" t="s">
        <v>377</v>
      </c>
      <c r="GK95" t="s">
        <v>248</v>
      </c>
      <c r="GL95" t="s">
        <v>148</v>
      </c>
      <c r="GM95" t="s">
        <v>201</v>
      </c>
      <c r="GN95" t="s">
        <v>152</v>
      </c>
    </row>
    <row r="96" spans="52:204" x14ac:dyDescent="0.25">
      <c r="AZ96">
        <v>356</v>
      </c>
      <c r="BA96">
        <v>629</v>
      </c>
      <c r="BB96">
        <v>2</v>
      </c>
      <c r="BC96" t="s">
        <v>107</v>
      </c>
      <c r="BD96" t="s">
        <v>99</v>
      </c>
      <c r="BG96" t="s">
        <v>77</v>
      </c>
      <c r="BH96">
        <v>41.01</v>
      </c>
      <c r="BI96">
        <v>94.22</v>
      </c>
      <c r="BM96" t="s">
        <v>78</v>
      </c>
      <c r="BN96" t="s">
        <v>38</v>
      </c>
      <c r="BO96">
        <v>43311.640277777777</v>
      </c>
      <c r="BP96">
        <v>43382.728472222225</v>
      </c>
      <c r="BQ96">
        <v>43368.611111111109</v>
      </c>
      <c r="BS96">
        <v>43368.611111111109</v>
      </c>
      <c r="BT96" t="s">
        <v>86</v>
      </c>
      <c r="BU96" t="s">
        <v>102</v>
      </c>
      <c r="BV96" t="s">
        <v>103</v>
      </c>
      <c r="BW96" t="s">
        <v>104</v>
      </c>
      <c r="BX96" t="s">
        <v>105</v>
      </c>
      <c r="BY96" t="s">
        <v>106</v>
      </c>
      <c r="BZ96">
        <v>1045</v>
      </c>
      <c r="CA96">
        <v>0</v>
      </c>
      <c r="CB96">
        <v>3</v>
      </c>
      <c r="CC96" t="s">
        <v>92</v>
      </c>
      <c r="CD96" t="s">
        <v>130</v>
      </c>
      <c r="CG96" t="s">
        <v>206</v>
      </c>
      <c r="CH96">
        <v>67.930000000000007</v>
      </c>
      <c r="CI96">
        <v>70.599999999999994</v>
      </c>
      <c r="CM96" t="s">
        <v>132</v>
      </c>
      <c r="CN96" t="s">
        <v>207</v>
      </c>
      <c r="CO96">
        <v>43299.685810185183</v>
      </c>
      <c r="CS96">
        <v>43444.669050925928</v>
      </c>
      <c r="CT96" t="s">
        <v>93</v>
      </c>
      <c r="CU96" t="s">
        <v>134</v>
      </c>
      <c r="CV96" t="s">
        <v>135</v>
      </c>
      <c r="CW96" t="s">
        <v>136</v>
      </c>
      <c r="CX96" t="s">
        <v>155</v>
      </c>
      <c r="CY96" t="s">
        <v>168</v>
      </c>
      <c r="DZ96">
        <v>4771</v>
      </c>
      <c r="EA96" t="s">
        <v>1500</v>
      </c>
      <c r="EB96">
        <v>3</v>
      </c>
      <c r="EC96" t="s">
        <v>92</v>
      </c>
      <c r="ED96" t="s">
        <v>998</v>
      </c>
      <c r="EG96" t="s">
        <v>872</v>
      </c>
      <c r="EH96">
        <v>64.459999999999994</v>
      </c>
      <c r="EI96">
        <v>66.900000000000006</v>
      </c>
      <c r="EM96" t="s">
        <v>873</v>
      </c>
      <c r="EN96" t="s">
        <v>874</v>
      </c>
      <c r="EO96">
        <v>43291.501388888886</v>
      </c>
      <c r="ES96">
        <v>43426.603472222225</v>
      </c>
      <c r="ET96" t="s">
        <v>93</v>
      </c>
      <c r="EU96" t="s">
        <v>875</v>
      </c>
      <c r="EV96" t="s">
        <v>876</v>
      </c>
      <c r="EW96" t="s">
        <v>877</v>
      </c>
      <c r="EX96" t="s">
        <v>878</v>
      </c>
      <c r="EY96" t="s">
        <v>922</v>
      </c>
      <c r="EZ96">
        <v>1045</v>
      </c>
      <c r="FA96">
        <v>0</v>
      </c>
      <c r="FB96">
        <v>3</v>
      </c>
      <c r="FC96" t="s">
        <v>92</v>
      </c>
      <c r="FD96" t="s">
        <v>130</v>
      </c>
      <c r="FG96" t="s">
        <v>206</v>
      </c>
      <c r="FH96">
        <v>67.930000000000007</v>
      </c>
      <c r="FI96">
        <v>70.599999999999994</v>
      </c>
      <c r="FM96" t="s">
        <v>132</v>
      </c>
      <c r="FN96" t="s">
        <v>207</v>
      </c>
      <c r="FO96">
        <v>43299.685810185183</v>
      </c>
      <c r="FS96">
        <v>43444.669050925928</v>
      </c>
      <c r="FT96" t="s">
        <v>93</v>
      </c>
      <c r="FU96" t="s">
        <v>134</v>
      </c>
      <c r="FV96" t="s">
        <v>135</v>
      </c>
      <c r="FW96" t="s">
        <v>136</v>
      </c>
      <c r="FX96" t="s">
        <v>155</v>
      </c>
      <c r="FY96" t="s">
        <v>168</v>
      </c>
      <c r="FZ96" t="s">
        <v>156</v>
      </c>
      <c r="GA96" t="s">
        <v>157</v>
      </c>
      <c r="GB96" t="s">
        <v>141</v>
      </c>
      <c r="GC96" t="s">
        <v>142</v>
      </c>
      <c r="GJ96" t="s">
        <v>378</v>
      </c>
      <c r="GK96" t="s">
        <v>248</v>
      </c>
      <c r="GL96" t="s">
        <v>148</v>
      </c>
      <c r="GM96" t="s">
        <v>212</v>
      </c>
      <c r="GN96" t="s">
        <v>152</v>
      </c>
    </row>
    <row r="97" spans="52:207" x14ac:dyDescent="0.25">
      <c r="AZ97">
        <v>291</v>
      </c>
      <c r="BA97">
        <v>871</v>
      </c>
      <c r="BB97">
        <v>2</v>
      </c>
      <c r="BC97" t="s">
        <v>107</v>
      </c>
      <c r="BD97" t="s">
        <v>99</v>
      </c>
      <c r="BG97" t="s">
        <v>77</v>
      </c>
      <c r="BH97">
        <v>67.17</v>
      </c>
      <c r="BI97">
        <v>68.010000000000005</v>
      </c>
      <c r="BM97" t="s">
        <v>78</v>
      </c>
      <c r="BN97" t="s">
        <v>38</v>
      </c>
      <c r="BO97">
        <v>43311.63958333333</v>
      </c>
      <c r="BP97">
        <v>43382.741666666669</v>
      </c>
      <c r="BQ97">
        <v>43369.44027777778</v>
      </c>
      <c r="BS97">
        <v>43369.44027777778</v>
      </c>
      <c r="BT97" t="s">
        <v>86</v>
      </c>
      <c r="BU97" t="s">
        <v>102</v>
      </c>
      <c r="BV97" t="s">
        <v>103</v>
      </c>
      <c r="BW97" t="s">
        <v>104</v>
      </c>
      <c r="BX97" t="s">
        <v>105</v>
      </c>
      <c r="BY97" t="s">
        <v>106</v>
      </c>
      <c r="BZ97">
        <v>1062</v>
      </c>
      <c r="CA97">
        <v>0</v>
      </c>
      <c r="CB97">
        <v>3</v>
      </c>
      <c r="CC97" t="s">
        <v>92</v>
      </c>
      <c r="CD97" t="s">
        <v>130</v>
      </c>
      <c r="CG97" t="s">
        <v>206</v>
      </c>
      <c r="CH97">
        <v>55.49</v>
      </c>
      <c r="CI97">
        <v>46.84</v>
      </c>
      <c r="CM97" t="s">
        <v>132</v>
      </c>
      <c r="CN97" t="s">
        <v>207</v>
      </c>
      <c r="CO97">
        <v>43299.685937499999</v>
      </c>
      <c r="CS97">
        <v>43444.669062499997</v>
      </c>
      <c r="CT97" t="s">
        <v>93</v>
      </c>
      <c r="CU97" t="s">
        <v>134</v>
      </c>
      <c r="CV97" t="s">
        <v>135</v>
      </c>
      <c r="CW97" t="s">
        <v>136</v>
      </c>
      <c r="CX97" t="s">
        <v>155</v>
      </c>
      <c r="CY97" t="s">
        <v>168</v>
      </c>
      <c r="DZ97">
        <v>4735</v>
      </c>
      <c r="EA97" t="s">
        <v>1168</v>
      </c>
      <c r="EB97">
        <v>3</v>
      </c>
      <c r="EC97" t="s">
        <v>92</v>
      </c>
      <c r="ED97" t="s">
        <v>998</v>
      </c>
      <c r="EG97" t="s">
        <v>872</v>
      </c>
      <c r="EH97">
        <v>28.25</v>
      </c>
      <c r="EI97">
        <v>96.25</v>
      </c>
      <c r="EM97" t="s">
        <v>873</v>
      </c>
      <c r="EN97" t="s">
        <v>874</v>
      </c>
      <c r="EO97">
        <v>43291.501388888886</v>
      </c>
      <c r="ES97">
        <v>43410.693749999999</v>
      </c>
      <c r="ET97" t="s">
        <v>93</v>
      </c>
      <c r="EU97" t="s">
        <v>875</v>
      </c>
      <c r="EV97" t="s">
        <v>876</v>
      </c>
      <c r="EW97" t="s">
        <v>877</v>
      </c>
      <c r="EX97" t="s">
        <v>878</v>
      </c>
      <c r="EY97" t="s">
        <v>879</v>
      </c>
      <c r="EZ97">
        <v>1062</v>
      </c>
      <c r="FA97">
        <v>0</v>
      </c>
      <c r="FB97">
        <v>3</v>
      </c>
      <c r="FC97" t="s">
        <v>92</v>
      </c>
      <c r="FD97" t="s">
        <v>130</v>
      </c>
      <c r="FG97" t="s">
        <v>206</v>
      </c>
      <c r="FH97">
        <v>55.49</v>
      </c>
      <c r="FI97">
        <v>46.84</v>
      </c>
      <c r="FM97" t="s">
        <v>132</v>
      </c>
      <c r="FN97" t="s">
        <v>207</v>
      </c>
      <c r="FO97">
        <v>43299.685937499999</v>
      </c>
      <c r="FS97">
        <v>43444.669062499997</v>
      </c>
      <c r="FT97" t="s">
        <v>93</v>
      </c>
      <c r="FU97" t="s">
        <v>134</v>
      </c>
      <c r="FV97" t="s">
        <v>135</v>
      </c>
      <c r="FW97" t="s">
        <v>136</v>
      </c>
      <c r="FX97" t="s">
        <v>155</v>
      </c>
      <c r="FY97" t="s">
        <v>168</v>
      </c>
      <c r="FZ97" t="s">
        <v>156</v>
      </c>
      <c r="GA97" t="s">
        <v>157</v>
      </c>
      <c r="GB97" t="s">
        <v>141</v>
      </c>
      <c r="GC97" t="s">
        <v>142</v>
      </c>
      <c r="GJ97" t="s">
        <v>379</v>
      </c>
      <c r="GK97" t="s">
        <v>250</v>
      </c>
      <c r="GL97" t="s">
        <v>148</v>
      </c>
      <c r="GM97" t="s">
        <v>212</v>
      </c>
      <c r="GN97" t="s">
        <v>152</v>
      </c>
    </row>
    <row r="98" spans="52:207" x14ac:dyDescent="0.25">
      <c r="AZ98">
        <v>275</v>
      </c>
      <c r="BA98">
        <v>919</v>
      </c>
      <c r="BB98">
        <v>3</v>
      </c>
      <c r="BC98" t="s">
        <v>107</v>
      </c>
      <c r="BD98" t="s">
        <v>99</v>
      </c>
      <c r="BG98" t="s">
        <v>77</v>
      </c>
      <c r="BH98">
        <v>50.39</v>
      </c>
      <c r="BI98">
        <v>70.260000000000005</v>
      </c>
      <c r="BM98" t="s">
        <v>78</v>
      </c>
      <c r="BN98" t="s">
        <v>38</v>
      </c>
      <c r="BO98">
        <v>43311.63958333333</v>
      </c>
      <c r="BP98">
        <v>43371.586805555555</v>
      </c>
      <c r="BQ98">
        <v>43141.447916666664</v>
      </c>
      <c r="BS98">
        <v>43141.447916666664</v>
      </c>
      <c r="BT98" t="s">
        <v>86</v>
      </c>
      <c r="BU98" t="s">
        <v>102</v>
      </c>
      <c r="BV98" t="s">
        <v>103</v>
      </c>
      <c r="BW98" t="s">
        <v>104</v>
      </c>
      <c r="BX98" t="s">
        <v>105</v>
      </c>
      <c r="BY98" t="s">
        <v>106</v>
      </c>
      <c r="BZ98">
        <v>1090</v>
      </c>
      <c r="CA98">
        <v>0</v>
      </c>
      <c r="CB98">
        <v>3</v>
      </c>
      <c r="CC98" t="s">
        <v>92</v>
      </c>
      <c r="CD98" t="s">
        <v>130</v>
      </c>
      <c r="CG98" t="s">
        <v>206</v>
      </c>
      <c r="CH98">
        <v>28.7</v>
      </c>
      <c r="CI98">
        <v>13.95</v>
      </c>
      <c r="CM98" t="s">
        <v>132</v>
      </c>
      <c r="CN98" t="s">
        <v>207</v>
      </c>
      <c r="CO98">
        <v>43299.686099537037</v>
      </c>
      <c r="CS98">
        <v>43444.669085648151</v>
      </c>
      <c r="CT98" t="s">
        <v>93</v>
      </c>
      <c r="CU98" t="s">
        <v>134</v>
      </c>
      <c r="CV98" t="s">
        <v>135</v>
      </c>
      <c r="CW98" t="s">
        <v>136</v>
      </c>
      <c r="CX98" t="s">
        <v>155</v>
      </c>
      <c r="CY98" t="s">
        <v>168</v>
      </c>
      <c r="DZ98">
        <v>4838</v>
      </c>
      <c r="EA98" t="s">
        <v>1512</v>
      </c>
      <c r="EB98">
        <v>3</v>
      </c>
      <c r="EC98" t="s">
        <v>92</v>
      </c>
      <c r="ED98" t="s">
        <v>998</v>
      </c>
      <c r="EG98" t="s">
        <v>936</v>
      </c>
      <c r="EH98">
        <v>58.74</v>
      </c>
      <c r="EI98">
        <v>18.57</v>
      </c>
      <c r="EM98" t="s">
        <v>873</v>
      </c>
      <c r="EN98" t="s">
        <v>937</v>
      </c>
      <c r="EO98">
        <v>43291.618750000001</v>
      </c>
      <c r="ES98">
        <v>43410.707638888889</v>
      </c>
      <c r="ET98" t="s">
        <v>93</v>
      </c>
      <c r="EU98" t="s">
        <v>875</v>
      </c>
      <c r="EV98" t="s">
        <v>876</v>
      </c>
      <c r="EW98" t="s">
        <v>877</v>
      </c>
      <c r="EX98" t="s">
        <v>878</v>
      </c>
      <c r="EY98" t="s">
        <v>879</v>
      </c>
      <c r="EZ98">
        <v>1090</v>
      </c>
      <c r="FA98">
        <v>0</v>
      </c>
      <c r="FB98">
        <v>3</v>
      </c>
      <c r="FC98" t="s">
        <v>92</v>
      </c>
      <c r="FD98" t="s">
        <v>130</v>
      </c>
      <c r="FG98" t="s">
        <v>206</v>
      </c>
      <c r="FH98">
        <v>28.7</v>
      </c>
      <c r="FI98">
        <v>13.95</v>
      </c>
      <c r="FM98" t="s">
        <v>132</v>
      </c>
      <c r="FN98" t="s">
        <v>207</v>
      </c>
      <c r="FO98">
        <v>43299.686099537037</v>
      </c>
      <c r="FS98">
        <v>43444.669085648151</v>
      </c>
      <c r="FT98" t="s">
        <v>93</v>
      </c>
      <c r="FU98" t="s">
        <v>134</v>
      </c>
      <c r="FV98" t="s">
        <v>135</v>
      </c>
      <c r="FW98" t="s">
        <v>136</v>
      </c>
      <c r="FX98" t="s">
        <v>155</v>
      </c>
      <c r="FY98" t="s">
        <v>168</v>
      </c>
      <c r="FZ98" t="s">
        <v>156</v>
      </c>
      <c r="GA98" t="s">
        <v>157</v>
      </c>
      <c r="GB98" t="s">
        <v>141</v>
      </c>
      <c r="GC98" t="s">
        <v>142</v>
      </c>
      <c r="GJ98" t="s">
        <v>380</v>
      </c>
      <c r="GK98" t="s">
        <v>250</v>
      </c>
      <c r="GL98" t="s">
        <v>148</v>
      </c>
      <c r="GM98" t="s">
        <v>212</v>
      </c>
      <c r="GN98" t="s">
        <v>152</v>
      </c>
    </row>
    <row r="99" spans="52:207" x14ac:dyDescent="0.25">
      <c r="AZ99">
        <v>360</v>
      </c>
      <c r="BA99">
        <v>624</v>
      </c>
      <c r="BB99">
        <v>2</v>
      </c>
      <c r="BC99" t="s">
        <v>107</v>
      </c>
      <c r="BD99" t="s">
        <v>99</v>
      </c>
      <c r="BG99" t="s">
        <v>77</v>
      </c>
      <c r="BH99">
        <v>31.99</v>
      </c>
      <c r="BI99">
        <v>94.68</v>
      </c>
      <c r="BM99" t="s">
        <v>78</v>
      </c>
      <c r="BN99" t="s">
        <v>38</v>
      </c>
      <c r="BO99">
        <v>43311.640277777777</v>
      </c>
      <c r="BP99">
        <v>43382.727777777778</v>
      </c>
      <c r="BQ99">
        <v>43368.613888888889</v>
      </c>
      <c r="BS99">
        <v>43368.613888888889</v>
      </c>
      <c r="BT99" t="s">
        <v>86</v>
      </c>
      <c r="BU99" t="s">
        <v>102</v>
      </c>
      <c r="BV99" t="s">
        <v>103</v>
      </c>
      <c r="BW99" t="s">
        <v>104</v>
      </c>
      <c r="BX99" t="s">
        <v>105</v>
      </c>
      <c r="BY99" t="s">
        <v>106</v>
      </c>
      <c r="BZ99">
        <v>1002</v>
      </c>
      <c r="CA99">
        <v>0</v>
      </c>
      <c r="CB99">
        <v>3</v>
      </c>
      <c r="CC99" t="s">
        <v>92</v>
      </c>
      <c r="CD99" t="s">
        <v>130</v>
      </c>
      <c r="CG99" t="s">
        <v>188</v>
      </c>
      <c r="CH99">
        <v>25.21</v>
      </c>
      <c r="CI99">
        <v>74.62</v>
      </c>
      <c r="CM99" t="s">
        <v>132</v>
      </c>
      <c r="CN99" t="s">
        <v>189</v>
      </c>
      <c r="CO99">
        <v>43299.681111111109</v>
      </c>
      <c r="CS99">
        <v>43486.456562500003</v>
      </c>
      <c r="CT99" t="s">
        <v>93</v>
      </c>
      <c r="CU99" t="s">
        <v>134</v>
      </c>
      <c r="CV99" t="s">
        <v>135</v>
      </c>
      <c r="CW99" t="s">
        <v>136</v>
      </c>
      <c r="CX99" t="s">
        <v>252</v>
      </c>
      <c r="CY99" t="s">
        <v>168</v>
      </c>
      <c r="DZ99">
        <v>4738</v>
      </c>
      <c r="EA99" t="s">
        <v>1518</v>
      </c>
      <c r="EB99">
        <v>3</v>
      </c>
      <c r="EC99" t="s">
        <v>92</v>
      </c>
      <c r="ED99" t="s">
        <v>998</v>
      </c>
      <c r="EG99" t="s">
        <v>872</v>
      </c>
      <c r="EH99">
        <v>26.23</v>
      </c>
      <c r="EI99">
        <v>98.45</v>
      </c>
      <c r="EM99" t="s">
        <v>873</v>
      </c>
      <c r="EN99" t="s">
        <v>874</v>
      </c>
      <c r="EO99">
        <v>43291.501388888886</v>
      </c>
      <c r="ES99">
        <v>43410.693055555559</v>
      </c>
      <c r="ET99" t="s">
        <v>93</v>
      </c>
      <c r="EU99" t="s">
        <v>875</v>
      </c>
      <c r="EV99" t="s">
        <v>876</v>
      </c>
      <c r="EW99" t="s">
        <v>877</v>
      </c>
      <c r="EX99" t="s">
        <v>878</v>
      </c>
      <c r="EY99" t="s">
        <v>879</v>
      </c>
      <c r="EZ99">
        <v>1002</v>
      </c>
      <c r="FA99">
        <v>0</v>
      </c>
      <c r="FB99">
        <v>3</v>
      </c>
      <c r="FC99" t="s">
        <v>92</v>
      </c>
      <c r="FD99" t="s">
        <v>130</v>
      </c>
      <c r="FG99" t="s">
        <v>188</v>
      </c>
      <c r="FH99">
        <v>25.21</v>
      </c>
      <c r="FI99">
        <v>74.62</v>
      </c>
      <c r="FM99" t="s">
        <v>132</v>
      </c>
      <c r="FN99" t="s">
        <v>189</v>
      </c>
      <c r="FO99">
        <v>43299.681111111109</v>
      </c>
      <c r="FS99">
        <v>43486.456562500003</v>
      </c>
      <c r="FT99" t="s">
        <v>93</v>
      </c>
      <c r="FU99" t="s">
        <v>134</v>
      </c>
      <c r="FV99" t="s">
        <v>135</v>
      </c>
      <c r="FW99" t="s">
        <v>136</v>
      </c>
      <c r="FX99" t="s">
        <v>252</v>
      </c>
      <c r="FY99" t="s">
        <v>168</v>
      </c>
      <c r="FZ99" t="s">
        <v>292</v>
      </c>
      <c r="GA99" t="s">
        <v>293</v>
      </c>
      <c r="GB99" t="s">
        <v>141</v>
      </c>
      <c r="GC99" t="s">
        <v>142</v>
      </c>
      <c r="GJ99" t="s">
        <v>381</v>
      </c>
      <c r="GK99" t="s">
        <v>382</v>
      </c>
      <c r="GL99" t="s">
        <v>383</v>
      </c>
      <c r="GM99" t="s">
        <v>160</v>
      </c>
      <c r="GN99" t="s">
        <v>148</v>
      </c>
      <c r="GO99" t="s">
        <v>201</v>
      </c>
      <c r="GP99" t="s">
        <v>150</v>
      </c>
      <c r="GQ99" t="s">
        <v>151</v>
      </c>
      <c r="GR99" t="s">
        <v>152</v>
      </c>
      <c r="GS99" t="s">
        <v>384</v>
      </c>
      <c r="GT99" t="s">
        <v>385</v>
      </c>
      <c r="GU99" t="s">
        <v>386</v>
      </c>
      <c r="GV99" t="s">
        <v>387</v>
      </c>
      <c r="GW99" t="s">
        <v>388</v>
      </c>
      <c r="GX99" t="s">
        <v>365</v>
      </c>
      <c r="GY99" t="s">
        <v>250</v>
      </c>
    </row>
    <row r="100" spans="52:207" x14ac:dyDescent="0.25">
      <c r="AZ100">
        <v>348</v>
      </c>
      <c r="BA100">
        <v>638</v>
      </c>
      <c r="BB100">
        <v>2</v>
      </c>
      <c r="BC100" t="s">
        <v>107</v>
      </c>
      <c r="BD100" t="s">
        <v>99</v>
      </c>
      <c r="BG100" t="s">
        <v>77</v>
      </c>
      <c r="BH100">
        <v>34.82</v>
      </c>
      <c r="BI100">
        <v>84.07</v>
      </c>
      <c r="BM100" t="s">
        <v>78</v>
      </c>
      <c r="BN100" t="s">
        <v>38</v>
      </c>
      <c r="BO100">
        <v>43311.640277777777</v>
      </c>
      <c r="BP100">
        <v>43382.731944444444</v>
      </c>
      <c r="BQ100">
        <v>43368.599305555559</v>
      </c>
      <c r="BS100">
        <v>43368.599305555559</v>
      </c>
      <c r="BT100" t="s">
        <v>86</v>
      </c>
      <c r="BU100" t="s">
        <v>102</v>
      </c>
      <c r="BV100" t="s">
        <v>103</v>
      </c>
      <c r="BW100" t="s">
        <v>104</v>
      </c>
      <c r="BX100" t="s">
        <v>105</v>
      </c>
      <c r="BY100" t="s">
        <v>106</v>
      </c>
      <c r="BZ100">
        <v>1069</v>
      </c>
      <c r="CA100">
        <v>0</v>
      </c>
      <c r="CB100">
        <v>3</v>
      </c>
      <c r="CC100" t="s">
        <v>92</v>
      </c>
      <c r="CD100" t="s">
        <v>130</v>
      </c>
      <c r="CG100" t="s">
        <v>206</v>
      </c>
      <c r="CH100">
        <v>48.54</v>
      </c>
      <c r="CI100">
        <v>40.590000000000003</v>
      </c>
      <c r="CM100" t="s">
        <v>132</v>
      </c>
      <c r="CN100" t="s">
        <v>207</v>
      </c>
      <c r="CO100">
        <v>43299.685983796298</v>
      </c>
      <c r="CS100">
        <v>43444.669074074074</v>
      </c>
      <c r="CT100" t="s">
        <v>93</v>
      </c>
      <c r="CU100" t="s">
        <v>134</v>
      </c>
      <c r="CV100" t="s">
        <v>135</v>
      </c>
      <c r="CW100" t="s">
        <v>136</v>
      </c>
      <c r="CX100" t="s">
        <v>155</v>
      </c>
      <c r="CY100" t="s">
        <v>168</v>
      </c>
      <c r="DZ100">
        <v>4808</v>
      </c>
      <c r="EA100" t="s">
        <v>1525</v>
      </c>
      <c r="EB100">
        <v>3</v>
      </c>
      <c r="EC100" t="s">
        <v>92</v>
      </c>
      <c r="ED100" t="s">
        <v>998</v>
      </c>
      <c r="EG100" t="s">
        <v>872</v>
      </c>
      <c r="EH100">
        <v>37.729999999999997</v>
      </c>
      <c r="EI100">
        <v>47.62</v>
      </c>
      <c r="EM100" t="s">
        <v>873</v>
      </c>
      <c r="EN100" t="s">
        <v>874</v>
      </c>
      <c r="EO100">
        <v>43291.501388888886</v>
      </c>
      <c r="ES100">
        <v>43410.702777777777</v>
      </c>
      <c r="ET100" t="s">
        <v>93</v>
      </c>
      <c r="EU100" t="s">
        <v>875</v>
      </c>
      <c r="EV100" t="s">
        <v>876</v>
      </c>
      <c r="EW100" t="s">
        <v>877</v>
      </c>
      <c r="EX100" t="s">
        <v>878</v>
      </c>
      <c r="EY100" t="s">
        <v>879</v>
      </c>
      <c r="EZ100">
        <v>1069</v>
      </c>
      <c r="FA100">
        <v>0</v>
      </c>
      <c r="FB100">
        <v>3</v>
      </c>
      <c r="FC100" t="s">
        <v>92</v>
      </c>
      <c r="FD100" t="s">
        <v>130</v>
      </c>
      <c r="FG100" t="s">
        <v>206</v>
      </c>
      <c r="FH100">
        <v>48.54</v>
      </c>
      <c r="FI100">
        <v>40.590000000000003</v>
      </c>
      <c r="FM100" t="s">
        <v>132</v>
      </c>
      <c r="FN100" t="s">
        <v>207</v>
      </c>
      <c r="FO100">
        <v>43299.685983796298</v>
      </c>
      <c r="FS100">
        <v>43444.669074074074</v>
      </c>
      <c r="FT100" t="s">
        <v>93</v>
      </c>
      <c r="FU100" t="s">
        <v>134</v>
      </c>
      <c r="FV100" t="s">
        <v>135</v>
      </c>
      <c r="FW100" t="s">
        <v>136</v>
      </c>
      <c r="FX100" t="s">
        <v>155</v>
      </c>
      <c r="FY100" t="s">
        <v>168</v>
      </c>
      <c r="FZ100" t="s">
        <v>156</v>
      </c>
      <c r="GA100" t="s">
        <v>157</v>
      </c>
      <c r="GB100" t="s">
        <v>141</v>
      </c>
      <c r="GC100" t="s">
        <v>142</v>
      </c>
      <c r="GJ100" t="s">
        <v>389</v>
      </c>
      <c r="GK100" t="s">
        <v>250</v>
      </c>
      <c r="GL100" t="s">
        <v>148</v>
      </c>
      <c r="GM100" t="s">
        <v>212</v>
      </c>
      <c r="GN100" t="s">
        <v>152</v>
      </c>
    </row>
    <row r="101" spans="52:207" x14ac:dyDescent="0.25">
      <c r="AZ101">
        <v>257</v>
      </c>
      <c r="BA101">
        <v>962</v>
      </c>
      <c r="BB101">
        <v>2</v>
      </c>
      <c r="BC101" t="s">
        <v>107</v>
      </c>
      <c r="BD101" t="s">
        <v>99</v>
      </c>
      <c r="BG101" t="s">
        <v>77</v>
      </c>
      <c r="BH101">
        <v>78.290000000000006</v>
      </c>
      <c r="BI101">
        <v>62.65</v>
      </c>
      <c r="BM101" t="s">
        <v>78</v>
      </c>
      <c r="BN101" t="s">
        <v>38</v>
      </c>
      <c r="BO101">
        <v>43311.63958333333</v>
      </c>
      <c r="BP101">
        <v>43382.739583333336</v>
      </c>
      <c r="BQ101">
        <v>43369.447222222225</v>
      </c>
      <c r="BS101">
        <v>43369.447222222225</v>
      </c>
      <c r="BT101" t="s">
        <v>86</v>
      </c>
      <c r="BU101" t="s">
        <v>102</v>
      </c>
      <c r="BV101" t="s">
        <v>103</v>
      </c>
      <c r="BW101" t="s">
        <v>104</v>
      </c>
      <c r="BX101" t="s">
        <v>105</v>
      </c>
      <c r="BY101" t="s">
        <v>106</v>
      </c>
      <c r="BZ101">
        <v>1083</v>
      </c>
      <c r="CA101">
        <v>0</v>
      </c>
      <c r="CB101">
        <v>3</v>
      </c>
      <c r="CC101" t="s">
        <v>92</v>
      </c>
      <c r="CD101" t="s">
        <v>130</v>
      </c>
      <c r="CG101" t="s">
        <v>206</v>
      </c>
      <c r="CH101">
        <v>56.53</v>
      </c>
      <c r="CI101">
        <v>47.68</v>
      </c>
      <c r="CM101" t="s">
        <v>132</v>
      </c>
      <c r="CN101" t="s">
        <v>207</v>
      </c>
      <c r="CO101">
        <v>43299.686064814814</v>
      </c>
      <c r="CS101">
        <v>43444.669085648151</v>
      </c>
      <c r="CT101" t="s">
        <v>93</v>
      </c>
      <c r="CU101" t="s">
        <v>134</v>
      </c>
      <c r="CV101" t="s">
        <v>135</v>
      </c>
      <c r="CW101" t="s">
        <v>136</v>
      </c>
      <c r="CX101" t="s">
        <v>155</v>
      </c>
      <c r="CY101" t="s">
        <v>138</v>
      </c>
      <c r="DZ101">
        <v>4753</v>
      </c>
      <c r="EA101" t="s">
        <v>1531</v>
      </c>
      <c r="EB101">
        <v>3</v>
      </c>
      <c r="EC101" t="s">
        <v>92</v>
      </c>
      <c r="ED101" t="s">
        <v>998</v>
      </c>
      <c r="EG101" t="s">
        <v>872</v>
      </c>
      <c r="EH101">
        <v>34.53</v>
      </c>
      <c r="EI101">
        <v>91.07</v>
      </c>
      <c r="EM101" t="s">
        <v>873</v>
      </c>
      <c r="EN101" t="s">
        <v>874</v>
      </c>
      <c r="EO101">
        <v>43291.501388888886</v>
      </c>
      <c r="ES101">
        <v>43410.697916666664</v>
      </c>
      <c r="ET101" t="s">
        <v>93</v>
      </c>
      <c r="EU101" t="s">
        <v>875</v>
      </c>
      <c r="EV101" t="s">
        <v>876</v>
      </c>
      <c r="EW101" t="s">
        <v>877</v>
      </c>
      <c r="EX101" t="s">
        <v>878</v>
      </c>
      <c r="EY101" t="s">
        <v>879</v>
      </c>
      <c r="EZ101">
        <v>1083</v>
      </c>
      <c r="FA101">
        <v>0</v>
      </c>
      <c r="FB101">
        <v>3</v>
      </c>
      <c r="FC101" t="s">
        <v>92</v>
      </c>
      <c r="FD101" t="s">
        <v>130</v>
      </c>
      <c r="FG101" t="s">
        <v>206</v>
      </c>
      <c r="FH101">
        <v>56.53</v>
      </c>
      <c r="FI101">
        <v>47.68</v>
      </c>
      <c r="FM101" t="s">
        <v>132</v>
      </c>
      <c r="FN101" t="s">
        <v>207</v>
      </c>
      <c r="FO101">
        <v>43299.686064814814</v>
      </c>
      <c r="FS101">
        <v>43444.669085648151</v>
      </c>
      <c r="FT101" t="s">
        <v>93</v>
      </c>
      <c r="FU101" t="s">
        <v>134</v>
      </c>
      <c r="FV101" t="s">
        <v>135</v>
      </c>
      <c r="FW101" t="s">
        <v>136</v>
      </c>
      <c r="FX101" t="s">
        <v>155</v>
      </c>
      <c r="FY101" t="s">
        <v>138</v>
      </c>
      <c r="FZ101" t="s">
        <v>156</v>
      </c>
      <c r="GA101" t="s">
        <v>157</v>
      </c>
      <c r="GB101" t="s">
        <v>141</v>
      </c>
      <c r="GC101" t="s">
        <v>171</v>
      </c>
      <c r="GJ101" t="s">
        <v>390</v>
      </c>
      <c r="GK101" t="s">
        <v>391</v>
      </c>
      <c r="GL101" t="s">
        <v>160</v>
      </c>
      <c r="GM101" t="s">
        <v>248</v>
      </c>
      <c r="GN101" t="s">
        <v>148</v>
      </c>
      <c r="GO101" t="s">
        <v>212</v>
      </c>
      <c r="GP101" t="s">
        <v>152</v>
      </c>
    </row>
    <row r="102" spans="52:207" x14ac:dyDescent="0.25">
      <c r="AZ102">
        <v>276</v>
      </c>
      <c r="BA102">
        <v>896</v>
      </c>
      <c r="BB102">
        <v>2</v>
      </c>
      <c r="BC102" t="s">
        <v>107</v>
      </c>
      <c r="BD102" t="s">
        <v>99</v>
      </c>
      <c r="BG102" t="s">
        <v>77</v>
      </c>
      <c r="BH102">
        <v>46.42</v>
      </c>
      <c r="BI102">
        <v>10.11</v>
      </c>
      <c r="BM102" t="s">
        <v>78</v>
      </c>
      <c r="BN102" t="s">
        <v>38</v>
      </c>
      <c r="BO102">
        <v>43311.63958333333</v>
      </c>
      <c r="BP102">
        <v>43370.506249999999</v>
      </c>
      <c r="BQ102">
        <v>43370.506249999999</v>
      </c>
      <c r="BS102">
        <v>43370.506249999999</v>
      </c>
      <c r="BT102" t="s">
        <v>86</v>
      </c>
      <c r="BU102" t="s">
        <v>102</v>
      </c>
      <c r="BV102" t="s">
        <v>103</v>
      </c>
      <c r="BW102" t="s">
        <v>104</v>
      </c>
      <c r="BX102" t="s">
        <v>105</v>
      </c>
      <c r="BY102" t="s">
        <v>106</v>
      </c>
      <c r="BZ102">
        <v>1007</v>
      </c>
      <c r="CA102">
        <v>0</v>
      </c>
      <c r="CB102">
        <v>3</v>
      </c>
      <c r="CC102" t="s">
        <v>92</v>
      </c>
      <c r="CD102" t="s">
        <v>130</v>
      </c>
      <c r="CG102" t="s">
        <v>188</v>
      </c>
      <c r="CH102">
        <v>24.58</v>
      </c>
      <c r="CI102">
        <v>75.83</v>
      </c>
      <c r="CM102" t="s">
        <v>132</v>
      </c>
      <c r="CN102" t="s">
        <v>189</v>
      </c>
      <c r="CO102">
        <v>43299.681168981479</v>
      </c>
      <c r="CS102">
        <v>43444.669050925928</v>
      </c>
      <c r="CT102" t="s">
        <v>93</v>
      </c>
      <c r="CU102" t="s">
        <v>134</v>
      </c>
      <c r="CV102" t="s">
        <v>135</v>
      </c>
      <c r="CW102" t="s">
        <v>136</v>
      </c>
      <c r="CX102" t="s">
        <v>155</v>
      </c>
      <c r="CY102" t="s">
        <v>138</v>
      </c>
      <c r="DZ102">
        <v>4726</v>
      </c>
      <c r="EA102" t="s">
        <v>1537</v>
      </c>
      <c r="EB102">
        <v>3</v>
      </c>
      <c r="EC102" t="s">
        <v>92</v>
      </c>
      <c r="ED102" t="s">
        <v>998</v>
      </c>
      <c r="EG102" t="s">
        <v>872</v>
      </c>
      <c r="EH102">
        <v>27.28</v>
      </c>
      <c r="EI102">
        <v>24.35</v>
      </c>
      <c r="EM102" t="s">
        <v>873</v>
      </c>
      <c r="EN102" t="s">
        <v>874</v>
      </c>
      <c r="EO102">
        <v>43291.500694444447</v>
      </c>
      <c r="ES102">
        <v>43427.38958333333</v>
      </c>
      <c r="ET102" t="s">
        <v>93</v>
      </c>
      <c r="EU102" t="s">
        <v>875</v>
      </c>
      <c r="EV102" t="s">
        <v>876</v>
      </c>
      <c r="EW102" t="s">
        <v>877</v>
      </c>
      <c r="EX102" t="s">
        <v>1060</v>
      </c>
      <c r="EY102" t="s">
        <v>938</v>
      </c>
      <c r="EZ102">
        <v>1007</v>
      </c>
      <c r="FA102">
        <v>0</v>
      </c>
      <c r="FB102">
        <v>3</v>
      </c>
      <c r="FC102" t="s">
        <v>92</v>
      </c>
      <c r="FD102" t="s">
        <v>130</v>
      </c>
      <c r="FG102" t="s">
        <v>188</v>
      </c>
      <c r="FH102">
        <v>24.58</v>
      </c>
      <c r="FI102">
        <v>75.83</v>
      </c>
      <c r="FM102" t="s">
        <v>132</v>
      </c>
      <c r="FN102" t="s">
        <v>189</v>
      </c>
      <c r="FO102">
        <v>43299.681168981479</v>
      </c>
      <c r="FS102">
        <v>43444.669050925928</v>
      </c>
      <c r="FT102" t="s">
        <v>93</v>
      </c>
      <c r="FU102" t="s">
        <v>134</v>
      </c>
      <c r="FV102" t="s">
        <v>135</v>
      </c>
      <c r="FW102" t="s">
        <v>136</v>
      </c>
      <c r="FX102" t="s">
        <v>155</v>
      </c>
      <c r="FY102" t="s">
        <v>138</v>
      </c>
      <c r="FZ102" t="s">
        <v>156</v>
      </c>
      <c r="GA102" t="s">
        <v>157</v>
      </c>
      <c r="GB102" t="s">
        <v>141</v>
      </c>
      <c r="GC102" t="s">
        <v>142</v>
      </c>
      <c r="GJ102" t="s">
        <v>392</v>
      </c>
      <c r="GK102" t="s">
        <v>199</v>
      </c>
      <c r="GL102" t="s">
        <v>393</v>
      </c>
      <c r="GM102" t="s">
        <v>248</v>
      </c>
      <c r="GN102" t="s">
        <v>148</v>
      </c>
      <c r="GO102" t="s">
        <v>201</v>
      </c>
      <c r="GP102" t="s">
        <v>152</v>
      </c>
    </row>
    <row r="103" spans="52:207" x14ac:dyDescent="0.25">
      <c r="AZ103">
        <v>382</v>
      </c>
      <c r="BA103">
        <v>0</v>
      </c>
      <c r="BB103">
        <v>2</v>
      </c>
      <c r="BC103" t="s">
        <v>107</v>
      </c>
      <c r="BD103" t="s">
        <v>99</v>
      </c>
      <c r="BG103" t="s">
        <v>77</v>
      </c>
      <c r="BH103">
        <v>83.64</v>
      </c>
      <c r="BI103">
        <v>51.96</v>
      </c>
      <c r="BM103" t="s">
        <v>78</v>
      </c>
      <c r="BN103" t="s">
        <v>38</v>
      </c>
      <c r="BO103">
        <v>43311.640277777777</v>
      </c>
      <c r="BP103">
        <v>43382.581250000003</v>
      </c>
      <c r="BQ103">
        <v>43370.400000000001</v>
      </c>
      <c r="BS103">
        <v>43370.400694444441</v>
      </c>
      <c r="BT103" t="s">
        <v>86</v>
      </c>
      <c r="BU103" t="s">
        <v>102</v>
      </c>
      <c r="BV103" t="s">
        <v>103</v>
      </c>
      <c r="BW103" t="s">
        <v>104</v>
      </c>
      <c r="BX103" t="s">
        <v>105</v>
      </c>
      <c r="BY103" t="s">
        <v>106</v>
      </c>
      <c r="BZ103">
        <v>1008</v>
      </c>
      <c r="CA103">
        <v>0</v>
      </c>
      <c r="CB103">
        <v>3</v>
      </c>
      <c r="CC103" t="s">
        <v>92</v>
      </c>
      <c r="CD103" t="s">
        <v>130</v>
      </c>
      <c r="CG103" t="s">
        <v>188</v>
      </c>
      <c r="CH103">
        <v>22.25</v>
      </c>
      <c r="CI103">
        <v>68.61</v>
      </c>
      <c r="CM103" t="s">
        <v>132</v>
      </c>
      <c r="CN103" t="s">
        <v>189</v>
      </c>
      <c r="CO103">
        <v>43299.681168981479</v>
      </c>
      <c r="CS103">
        <v>43444.669050925928</v>
      </c>
      <c r="CT103" t="s">
        <v>93</v>
      </c>
      <c r="CU103" t="s">
        <v>134</v>
      </c>
      <c r="CV103" t="s">
        <v>135</v>
      </c>
      <c r="CW103" t="s">
        <v>136</v>
      </c>
      <c r="CX103" t="s">
        <v>155</v>
      </c>
      <c r="CY103" t="s">
        <v>168</v>
      </c>
      <c r="DZ103">
        <v>4776</v>
      </c>
      <c r="EA103" t="s">
        <v>1547</v>
      </c>
      <c r="EB103">
        <v>3</v>
      </c>
      <c r="EC103" t="s">
        <v>92</v>
      </c>
      <c r="ED103" t="s">
        <v>998</v>
      </c>
      <c r="EG103" t="s">
        <v>872</v>
      </c>
      <c r="EH103">
        <v>70.61</v>
      </c>
      <c r="EI103">
        <v>64.23</v>
      </c>
      <c r="EM103" t="s">
        <v>873</v>
      </c>
      <c r="EN103" t="s">
        <v>874</v>
      </c>
      <c r="EO103">
        <v>43291.501388888886</v>
      </c>
      <c r="ES103">
        <v>43426.604861111111</v>
      </c>
      <c r="ET103" t="s">
        <v>93</v>
      </c>
      <c r="EU103" t="s">
        <v>875</v>
      </c>
      <c r="EV103" t="s">
        <v>876</v>
      </c>
      <c r="EW103" t="s">
        <v>877</v>
      </c>
      <c r="EX103" t="s">
        <v>878</v>
      </c>
      <c r="EY103" t="s">
        <v>922</v>
      </c>
      <c r="EZ103">
        <v>1008</v>
      </c>
      <c r="FA103">
        <v>0</v>
      </c>
      <c r="FB103">
        <v>3</v>
      </c>
      <c r="FC103" t="s">
        <v>92</v>
      </c>
      <c r="FD103" t="s">
        <v>130</v>
      </c>
      <c r="FG103" t="s">
        <v>188</v>
      </c>
      <c r="FH103">
        <v>22.25</v>
      </c>
      <c r="FI103">
        <v>68.61</v>
      </c>
      <c r="FM103" t="s">
        <v>132</v>
      </c>
      <c r="FN103" t="s">
        <v>189</v>
      </c>
      <c r="FO103">
        <v>43299.681168981479</v>
      </c>
      <c r="FS103">
        <v>43444.669050925928</v>
      </c>
      <c r="FT103" t="s">
        <v>93</v>
      </c>
      <c r="FU103" t="s">
        <v>134</v>
      </c>
      <c r="FV103" t="s">
        <v>135</v>
      </c>
      <c r="FW103" t="s">
        <v>136</v>
      </c>
      <c r="FX103" t="s">
        <v>155</v>
      </c>
      <c r="FY103" t="s">
        <v>168</v>
      </c>
      <c r="FZ103" t="s">
        <v>394</v>
      </c>
      <c r="GA103" t="s">
        <v>157</v>
      </c>
      <c r="GB103" t="s">
        <v>141</v>
      </c>
      <c r="GC103" t="s">
        <v>142</v>
      </c>
      <c r="GJ103" t="s">
        <v>395</v>
      </c>
      <c r="GK103" t="s">
        <v>248</v>
      </c>
      <c r="GL103" t="s">
        <v>148</v>
      </c>
      <c r="GM103" t="s">
        <v>201</v>
      </c>
      <c r="GN103" t="s">
        <v>152</v>
      </c>
    </row>
    <row r="104" spans="52:207" x14ac:dyDescent="0.25">
      <c r="AZ104">
        <v>327</v>
      </c>
      <c r="BA104">
        <v>668</v>
      </c>
      <c r="BB104">
        <v>3</v>
      </c>
      <c r="BC104" t="s">
        <v>107</v>
      </c>
      <c r="BD104" t="s">
        <v>99</v>
      </c>
      <c r="BG104" t="s">
        <v>77</v>
      </c>
      <c r="BH104">
        <v>17.14</v>
      </c>
      <c r="BI104">
        <v>85.77</v>
      </c>
      <c r="BM104" t="s">
        <v>78</v>
      </c>
      <c r="BN104" t="s">
        <v>38</v>
      </c>
      <c r="BO104">
        <v>43311.640277777777</v>
      </c>
      <c r="BP104">
        <v>43353.703472222223</v>
      </c>
      <c r="BQ104">
        <v>43353.739583333336</v>
      </c>
      <c r="BS104">
        <v>43353.739583333336</v>
      </c>
      <c r="BT104" t="s">
        <v>86</v>
      </c>
      <c r="BU104" t="s">
        <v>102</v>
      </c>
      <c r="BV104" t="s">
        <v>103</v>
      </c>
      <c r="BW104" t="s">
        <v>104</v>
      </c>
      <c r="BX104" t="s">
        <v>105</v>
      </c>
      <c r="BY104" t="s">
        <v>106</v>
      </c>
      <c r="BZ104">
        <v>1067</v>
      </c>
      <c r="CA104">
        <v>0</v>
      </c>
      <c r="CB104">
        <v>3</v>
      </c>
      <c r="CC104" t="s">
        <v>92</v>
      </c>
      <c r="CD104" t="s">
        <v>130</v>
      </c>
      <c r="CG104" t="s">
        <v>206</v>
      </c>
      <c r="CH104">
        <v>35.57</v>
      </c>
      <c r="CI104">
        <v>27.66</v>
      </c>
      <c r="CM104" t="s">
        <v>132</v>
      </c>
      <c r="CN104" t="s">
        <v>207</v>
      </c>
      <c r="CO104">
        <v>43299.685972222222</v>
      </c>
      <c r="CS104">
        <v>43444.669074074074</v>
      </c>
      <c r="CT104" t="s">
        <v>93</v>
      </c>
      <c r="CU104" t="s">
        <v>134</v>
      </c>
      <c r="CV104" t="s">
        <v>135</v>
      </c>
      <c r="CW104" t="s">
        <v>136</v>
      </c>
      <c r="CX104" t="s">
        <v>155</v>
      </c>
      <c r="CY104" t="s">
        <v>168</v>
      </c>
      <c r="DZ104">
        <v>4803</v>
      </c>
      <c r="EA104" t="s">
        <v>1553</v>
      </c>
      <c r="EB104">
        <v>3</v>
      </c>
      <c r="EC104" t="s">
        <v>92</v>
      </c>
      <c r="ED104" t="s">
        <v>998</v>
      </c>
      <c r="EG104" t="s">
        <v>872</v>
      </c>
      <c r="EH104">
        <v>32.67</v>
      </c>
      <c r="EI104">
        <v>40.299999999999997</v>
      </c>
      <c r="EM104" t="s">
        <v>873</v>
      </c>
      <c r="EN104" t="s">
        <v>874</v>
      </c>
      <c r="EO104">
        <v>43291.501388888886</v>
      </c>
      <c r="ES104">
        <v>43410.70208333333</v>
      </c>
      <c r="ET104" t="s">
        <v>93</v>
      </c>
      <c r="EU104" t="s">
        <v>875</v>
      </c>
      <c r="EV104" t="s">
        <v>876</v>
      </c>
      <c r="EW104" t="s">
        <v>877</v>
      </c>
      <c r="EX104" t="s">
        <v>878</v>
      </c>
      <c r="EY104" t="s">
        <v>879</v>
      </c>
      <c r="EZ104">
        <v>1067</v>
      </c>
      <c r="FA104">
        <v>0</v>
      </c>
      <c r="FB104">
        <v>3</v>
      </c>
      <c r="FC104" t="s">
        <v>92</v>
      </c>
      <c r="FD104" t="s">
        <v>130</v>
      </c>
      <c r="FG104" t="s">
        <v>206</v>
      </c>
      <c r="FH104">
        <v>35.57</v>
      </c>
      <c r="FI104">
        <v>27.66</v>
      </c>
      <c r="FM104" t="s">
        <v>132</v>
      </c>
      <c r="FN104" t="s">
        <v>207</v>
      </c>
      <c r="FO104">
        <v>43299.685972222222</v>
      </c>
      <c r="FS104">
        <v>43444.669074074074</v>
      </c>
      <c r="FT104" t="s">
        <v>93</v>
      </c>
      <c r="FU104" t="s">
        <v>134</v>
      </c>
      <c r="FV104" t="s">
        <v>135</v>
      </c>
      <c r="FW104" t="s">
        <v>136</v>
      </c>
      <c r="FX104" t="s">
        <v>155</v>
      </c>
      <c r="FY104" t="s">
        <v>168</v>
      </c>
      <c r="FZ104" t="s">
        <v>156</v>
      </c>
      <c r="GA104" t="s">
        <v>157</v>
      </c>
      <c r="GB104" t="s">
        <v>141</v>
      </c>
      <c r="GC104" t="s">
        <v>142</v>
      </c>
      <c r="GJ104" t="s">
        <v>396</v>
      </c>
      <c r="GK104" t="s">
        <v>250</v>
      </c>
      <c r="GL104" t="s">
        <v>148</v>
      </c>
      <c r="GM104" t="s">
        <v>212</v>
      </c>
      <c r="GN104" t="s">
        <v>152</v>
      </c>
    </row>
    <row r="105" spans="52:207" x14ac:dyDescent="0.25">
      <c r="AZ105">
        <v>290</v>
      </c>
      <c r="BA105">
        <v>872</v>
      </c>
      <c r="BB105">
        <v>3</v>
      </c>
      <c r="BC105" t="s">
        <v>107</v>
      </c>
      <c r="BD105" t="s">
        <v>99</v>
      </c>
      <c r="BG105" t="s">
        <v>77</v>
      </c>
      <c r="BH105">
        <v>74.44</v>
      </c>
      <c r="BI105">
        <v>67.8</v>
      </c>
      <c r="BM105" t="s">
        <v>78</v>
      </c>
      <c r="BN105" t="s">
        <v>38</v>
      </c>
      <c r="BO105">
        <v>43311.63958333333</v>
      </c>
      <c r="BP105">
        <v>43396.568749999999</v>
      </c>
      <c r="BQ105">
        <v>43396.684027777781</v>
      </c>
      <c r="BS105">
        <v>43396.684027777781</v>
      </c>
      <c r="BT105" t="s">
        <v>86</v>
      </c>
      <c r="BU105" t="s">
        <v>102</v>
      </c>
      <c r="BV105" t="s">
        <v>103</v>
      </c>
      <c r="BW105" t="s">
        <v>104</v>
      </c>
      <c r="BX105" t="s">
        <v>105</v>
      </c>
      <c r="BY105" t="s">
        <v>106</v>
      </c>
      <c r="BZ105">
        <v>1099</v>
      </c>
      <c r="CA105">
        <v>0</v>
      </c>
      <c r="CB105">
        <v>3</v>
      </c>
      <c r="CC105" t="s">
        <v>92</v>
      </c>
      <c r="CD105" t="s">
        <v>130</v>
      </c>
      <c r="CG105" t="s">
        <v>206</v>
      </c>
      <c r="CH105">
        <v>65.47</v>
      </c>
      <c r="CI105">
        <v>64.52</v>
      </c>
      <c r="CM105" t="s">
        <v>132</v>
      </c>
      <c r="CN105" t="s">
        <v>207</v>
      </c>
      <c r="CO105">
        <v>43299.686145833337</v>
      </c>
      <c r="CS105">
        <v>43444.66909722222</v>
      </c>
      <c r="CT105" t="s">
        <v>93</v>
      </c>
      <c r="CU105" t="s">
        <v>134</v>
      </c>
      <c r="CV105" t="s">
        <v>135</v>
      </c>
      <c r="CW105" t="s">
        <v>136</v>
      </c>
      <c r="CX105" t="s">
        <v>155</v>
      </c>
      <c r="CY105" t="s">
        <v>168</v>
      </c>
      <c r="DZ105">
        <v>4768</v>
      </c>
      <c r="EA105" t="s">
        <v>1561</v>
      </c>
      <c r="EB105">
        <v>3</v>
      </c>
      <c r="EC105" t="s">
        <v>92</v>
      </c>
      <c r="ED105" t="s">
        <v>998</v>
      </c>
      <c r="EG105" t="s">
        <v>872</v>
      </c>
      <c r="EH105">
        <v>60.13</v>
      </c>
      <c r="EI105">
        <v>69.11</v>
      </c>
      <c r="EM105" t="s">
        <v>873</v>
      </c>
      <c r="EN105" t="s">
        <v>874</v>
      </c>
      <c r="EO105">
        <v>43291.501388888886</v>
      </c>
      <c r="ES105">
        <v>43426.602777777778</v>
      </c>
      <c r="ET105" t="s">
        <v>93</v>
      </c>
      <c r="EU105" t="s">
        <v>875</v>
      </c>
      <c r="EV105" t="s">
        <v>876</v>
      </c>
      <c r="EW105" t="s">
        <v>877</v>
      </c>
      <c r="EX105" t="s">
        <v>878</v>
      </c>
      <c r="EY105" t="s">
        <v>922</v>
      </c>
      <c r="EZ105">
        <v>1099</v>
      </c>
      <c r="FA105">
        <v>0</v>
      </c>
      <c r="FB105">
        <v>3</v>
      </c>
      <c r="FC105" t="s">
        <v>92</v>
      </c>
      <c r="FD105" t="s">
        <v>130</v>
      </c>
      <c r="FG105" t="s">
        <v>206</v>
      </c>
      <c r="FH105">
        <v>65.47</v>
      </c>
      <c r="FI105">
        <v>64.52</v>
      </c>
      <c r="FM105" t="s">
        <v>132</v>
      </c>
      <c r="FN105" t="s">
        <v>207</v>
      </c>
      <c r="FO105">
        <v>43299.686145833337</v>
      </c>
      <c r="FS105">
        <v>43444.66909722222</v>
      </c>
      <c r="FT105" t="s">
        <v>93</v>
      </c>
      <c r="FU105" t="s">
        <v>134</v>
      </c>
      <c r="FV105" t="s">
        <v>135</v>
      </c>
      <c r="FW105" t="s">
        <v>136</v>
      </c>
      <c r="FX105" t="s">
        <v>155</v>
      </c>
      <c r="FY105" t="s">
        <v>168</v>
      </c>
      <c r="FZ105" t="s">
        <v>156</v>
      </c>
      <c r="GA105" t="s">
        <v>157</v>
      </c>
      <c r="GB105" t="s">
        <v>141</v>
      </c>
      <c r="GC105" t="s">
        <v>142</v>
      </c>
      <c r="GJ105" t="s">
        <v>397</v>
      </c>
      <c r="GK105" t="s">
        <v>248</v>
      </c>
      <c r="GL105" t="s">
        <v>148</v>
      </c>
      <c r="GM105" t="s">
        <v>212</v>
      </c>
      <c r="GN105" t="s">
        <v>152</v>
      </c>
    </row>
    <row r="106" spans="52:207" x14ac:dyDescent="0.25">
      <c r="AZ106">
        <v>277</v>
      </c>
      <c r="BA106">
        <v>895</v>
      </c>
      <c r="BB106">
        <v>2</v>
      </c>
      <c r="BC106" t="s">
        <v>107</v>
      </c>
      <c r="BD106" t="s">
        <v>99</v>
      </c>
      <c r="BG106" t="s">
        <v>77</v>
      </c>
      <c r="BH106">
        <v>47.5</v>
      </c>
      <c r="BI106">
        <v>22.63</v>
      </c>
      <c r="BM106" t="s">
        <v>78</v>
      </c>
      <c r="BN106" t="s">
        <v>38</v>
      </c>
      <c r="BO106">
        <v>43311.63958333333</v>
      </c>
      <c r="BP106">
        <v>43370.506249999999</v>
      </c>
      <c r="BQ106">
        <v>43370.506249999999</v>
      </c>
      <c r="BS106">
        <v>43370.506249999999</v>
      </c>
      <c r="BT106" t="s">
        <v>86</v>
      </c>
      <c r="BU106" t="s">
        <v>102</v>
      </c>
      <c r="BV106" t="s">
        <v>103</v>
      </c>
      <c r="BW106" t="s">
        <v>104</v>
      </c>
      <c r="BX106" t="s">
        <v>105</v>
      </c>
      <c r="BY106" t="s">
        <v>106</v>
      </c>
      <c r="BZ106">
        <v>1068</v>
      </c>
      <c r="CA106">
        <v>0</v>
      </c>
      <c r="CB106">
        <v>3</v>
      </c>
      <c r="CC106" t="s">
        <v>92</v>
      </c>
      <c r="CD106" t="s">
        <v>130</v>
      </c>
      <c r="CG106" t="s">
        <v>206</v>
      </c>
      <c r="CH106">
        <v>41.72</v>
      </c>
      <c r="CI106">
        <v>31.99</v>
      </c>
      <c r="CM106" t="s">
        <v>132</v>
      </c>
      <c r="CN106" t="s">
        <v>207</v>
      </c>
      <c r="CO106">
        <v>43299.685972222222</v>
      </c>
      <c r="CS106">
        <v>43444.669074074074</v>
      </c>
      <c r="CT106" t="s">
        <v>93</v>
      </c>
      <c r="CU106" t="s">
        <v>134</v>
      </c>
      <c r="CV106" t="s">
        <v>135</v>
      </c>
      <c r="CW106" t="s">
        <v>136</v>
      </c>
      <c r="CX106" t="s">
        <v>155</v>
      </c>
      <c r="CY106" t="s">
        <v>168</v>
      </c>
      <c r="DZ106">
        <v>4757</v>
      </c>
      <c r="EA106" t="s">
        <v>1567</v>
      </c>
      <c r="EB106">
        <v>3</v>
      </c>
      <c r="EC106" t="s">
        <v>92</v>
      </c>
      <c r="ED106" t="s">
        <v>998</v>
      </c>
      <c r="EG106" t="s">
        <v>872</v>
      </c>
      <c r="EH106">
        <v>49.43</v>
      </c>
      <c r="EI106">
        <v>68.209999999999994</v>
      </c>
      <c r="EM106" t="s">
        <v>873</v>
      </c>
      <c r="EN106" t="s">
        <v>874</v>
      </c>
      <c r="EO106">
        <v>43291.501388888886</v>
      </c>
      <c r="ES106">
        <v>43410.700694444444</v>
      </c>
      <c r="ET106" t="s">
        <v>93</v>
      </c>
      <c r="EU106" t="s">
        <v>875</v>
      </c>
      <c r="EV106" t="s">
        <v>876</v>
      </c>
      <c r="EW106" t="s">
        <v>877</v>
      </c>
      <c r="EX106" t="s">
        <v>878</v>
      </c>
      <c r="EY106" t="s">
        <v>879</v>
      </c>
      <c r="EZ106">
        <v>1068</v>
      </c>
      <c r="FA106">
        <v>0</v>
      </c>
      <c r="FB106">
        <v>3</v>
      </c>
      <c r="FC106" t="s">
        <v>92</v>
      </c>
      <c r="FD106" t="s">
        <v>130</v>
      </c>
      <c r="FG106" t="s">
        <v>206</v>
      </c>
      <c r="FH106">
        <v>41.72</v>
      </c>
      <c r="FI106">
        <v>31.99</v>
      </c>
      <c r="FM106" t="s">
        <v>132</v>
      </c>
      <c r="FN106" t="s">
        <v>207</v>
      </c>
      <c r="FO106">
        <v>43299.685972222222</v>
      </c>
      <c r="FS106">
        <v>43444.669074074074</v>
      </c>
      <c r="FT106" t="s">
        <v>93</v>
      </c>
      <c r="FU106" t="s">
        <v>134</v>
      </c>
      <c r="FV106" t="s">
        <v>135</v>
      </c>
      <c r="FW106" t="s">
        <v>136</v>
      </c>
      <c r="FX106" t="s">
        <v>155</v>
      </c>
      <c r="FY106" t="s">
        <v>168</v>
      </c>
      <c r="FZ106" t="s">
        <v>156</v>
      </c>
      <c r="GA106" t="s">
        <v>157</v>
      </c>
      <c r="GB106" t="s">
        <v>141</v>
      </c>
      <c r="GC106" t="s">
        <v>142</v>
      </c>
      <c r="GJ106" t="s">
        <v>398</v>
      </c>
      <c r="GK106" t="s">
        <v>250</v>
      </c>
      <c r="GL106" t="s">
        <v>148</v>
      </c>
      <c r="GM106" t="s">
        <v>212</v>
      </c>
      <c r="GN106" t="s">
        <v>152</v>
      </c>
    </row>
    <row r="107" spans="52:207" x14ac:dyDescent="0.25">
      <c r="AZ107">
        <v>328</v>
      </c>
      <c r="BA107">
        <v>666</v>
      </c>
      <c r="BB107">
        <v>3</v>
      </c>
      <c r="BC107" t="s">
        <v>107</v>
      </c>
      <c r="BD107" t="s">
        <v>99</v>
      </c>
      <c r="BG107" t="s">
        <v>77</v>
      </c>
      <c r="BH107">
        <v>22.13</v>
      </c>
      <c r="BI107">
        <v>87.27</v>
      </c>
      <c r="BM107" t="s">
        <v>78</v>
      </c>
      <c r="BN107" t="s">
        <v>38</v>
      </c>
      <c r="BO107">
        <v>43311.640277777777</v>
      </c>
      <c r="BP107">
        <v>43363.663888888892</v>
      </c>
      <c r="BQ107">
        <v>43368.486805555556</v>
      </c>
      <c r="BS107">
        <v>43368.486805555556</v>
      </c>
      <c r="BT107" t="s">
        <v>86</v>
      </c>
      <c r="BU107" t="s">
        <v>102</v>
      </c>
      <c r="BV107" t="s">
        <v>103</v>
      </c>
      <c r="BW107" t="s">
        <v>104</v>
      </c>
      <c r="BX107" t="s">
        <v>105</v>
      </c>
      <c r="BY107" t="s">
        <v>106</v>
      </c>
      <c r="BZ107">
        <v>1053</v>
      </c>
      <c r="CA107">
        <v>0</v>
      </c>
      <c r="CB107">
        <v>3</v>
      </c>
      <c r="CC107" t="s">
        <v>92</v>
      </c>
      <c r="CD107" t="s">
        <v>130</v>
      </c>
      <c r="CG107" t="s">
        <v>206</v>
      </c>
      <c r="CH107">
        <v>50.58</v>
      </c>
      <c r="CI107">
        <v>43.36</v>
      </c>
      <c r="CM107" t="s">
        <v>132</v>
      </c>
      <c r="CN107" t="s">
        <v>207</v>
      </c>
      <c r="CO107">
        <v>43299.685856481483</v>
      </c>
      <c r="CS107">
        <v>43444.669062499997</v>
      </c>
      <c r="CT107" t="s">
        <v>93</v>
      </c>
      <c r="CU107" t="s">
        <v>134</v>
      </c>
      <c r="CV107" t="s">
        <v>135</v>
      </c>
      <c r="CW107" t="s">
        <v>136</v>
      </c>
      <c r="CX107" t="s">
        <v>155</v>
      </c>
      <c r="CY107" t="s">
        <v>168</v>
      </c>
      <c r="DZ107">
        <v>4751</v>
      </c>
      <c r="EA107" t="s">
        <v>1573</v>
      </c>
      <c r="EB107">
        <v>3</v>
      </c>
      <c r="EC107" t="s">
        <v>92</v>
      </c>
      <c r="ED107" t="s">
        <v>998</v>
      </c>
      <c r="EG107" t="s">
        <v>872</v>
      </c>
      <c r="EH107">
        <v>37.090000000000003</v>
      </c>
      <c r="EI107">
        <v>88.63</v>
      </c>
      <c r="EM107" t="s">
        <v>873</v>
      </c>
      <c r="EN107" t="s">
        <v>874</v>
      </c>
      <c r="EO107">
        <v>43291.501388888886</v>
      </c>
      <c r="ES107">
        <v>43410.698611111111</v>
      </c>
      <c r="ET107" t="s">
        <v>93</v>
      </c>
      <c r="EU107" t="s">
        <v>875</v>
      </c>
      <c r="EV107" t="s">
        <v>876</v>
      </c>
      <c r="EW107" t="s">
        <v>877</v>
      </c>
      <c r="EX107" t="s">
        <v>878</v>
      </c>
      <c r="EY107" t="s">
        <v>879</v>
      </c>
      <c r="EZ107">
        <v>1053</v>
      </c>
      <c r="FA107">
        <v>0</v>
      </c>
      <c r="FB107">
        <v>3</v>
      </c>
      <c r="FC107" t="s">
        <v>92</v>
      </c>
      <c r="FD107" t="s">
        <v>130</v>
      </c>
      <c r="FG107" t="s">
        <v>206</v>
      </c>
      <c r="FH107">
        <v>50.58</v>
      </c>
      <c r="FI107">
        <v>43.36</v>
      </c>
      <c r="FM107" t="s">
        <v>132</v>
      </c>
      <c r="FN107" t="s">
        <v>207</v>
      </c>
      <c r="FO107">
        <v>43299.685856481483</v>
      </c>
      <c r="FS107">
        <v>43444.669062499997</v>
      </c>
      <c r="FT107" t="s">
        <v>93</v>
      </c>
      <c r="FU107" t="s">
        <v>134</v>
      </c>
      <c r="FV107" t="s">
        <v>135</v>
      </c>
      <c r="FW107" t="s">
        <v>136</v>
      </c>
      <c r="FX107" t="s">
        <v>155</v>
      </c>
      <c r="FY107" t="s">
        <v>168</v>
      </c>
      <c r="FZ107" t="s">
        <v>156</v>
      </c>
      <c r="GA107" t="s">
        <v>157</v>
      </c>
      <c r="GB107" t="s">
        <v>141</v>
      </c>
      <c r="GC107" t="s">
        <v>142</v>
      </c>
      <c r="GJ107" t="s">
        <v>399</v>
      </c>
      <c r="GK107" t="s">
        <v>250</v>
      </c>
      <c r="GL107" t="s">
        <v>148</v>
      </c>
      <c r="GM107" t="s">
        <v>212</v>
      </c>
      <c r="GN107" t="s">
        <v>152</v>
      </c>
    </row>
    <row r="108" spans="52:207" x14ac:dyDescent="0.25">
      <c r="AZ108">
        <v>283</v>
      </c>
      <c r="BA108">
        <v>884</v>
      </c>
      <c r="BB108">
        <v>2</v>
      </c>
      <c r="BC108" t="s">
        <v>107</v>
      </c>
      <c r="BD108" t="s">
        <v>99</v>
      </c>
      <c r="BG108" t="s">
        <v>77</v>
      </c>
      <c r="BH108">
        <v>60.79</v>
      </c>
      <c r="BI108">
        <v>71.959999999999994</v>
      </c>
      <c r="BM108" t="s">
        <v>78</v>
      </c>
      <c r="BN108" t="s">
        <v>38</v>
      </c>
      <c r="BO108">
        <v>43311.63958333333</v>
      </c>
      <c r="BP108">
        <v>43363.665277777778</v>
      </c>
      <c r="BQ108">
        <v>43370.48541666667</v>
      </c>
      <c r="BS108">
        <v>43370.48541666667</v>
      </c>
      <c r="BT108" t="s">
        <v>86</v>
      </c>
      <c r="BU108" t="s">
        <v>102</v>
      </c>
      <c r="BV108" t="s">
        <v>103</v>
      </c>
      <c r="BW108" t="s">
        <v>104</v>
      </c>
      <c r="BX108" t="s">
        <v>105</v>
      </c>
      <c r="BY108" t="s">
        <v>106</v>
      </c>
      <c r="BZ108">
        <v>1033</v>
      </c>
      <c r="CA108" t="s">
        <v>400</v>
      </c>
      <c r="CB108">
        <v>3</v>
      </c>
      <c r="CC108" t="s">
        <v>92</v>
      </c>
      <c r="CD108" t="s">
        <v>130</v>
      </c>
      <c r="CG108" t="s">
        <v>206</v>
      </c>
      <c r="CH108">
        <v>77</v>
      </c>
      <c r="CI108">
        <v>90.5</v>
      </c>
      <c r="CM108" t="s">
        <v>132</v>
      </c>
      <c r="CN108" t="s">
        <v>207</v>
      </c>
      <c r="CO108">
        <v>43299.685740740744</v>
      </c>
      <c r="CS108">
        <v>43444.669050925928</v>
      </c>
      <c r="CT108" t="s">
        <v>93</v>
      </c>
      <c r="CU108" t="s">
        <v>134</v>
      </c>
      <c r="CV108" t="s">
        <v>135</v>
      </c>
      <c r="CW108" t="s">
        <v>136</v>
      </c>
      <c r="CX108" t="s">
        <v>155</v>
      </c>
      <c r="CY108" t="s">
        <v>138</v>
      </c>
      <c r="DZ108">
        <v>4734</v>
      </c>
      <c r="EA108" t="s">
        <v>1580</v>
      </c>
      <c r="EB108">
        <v>3</v>
      </c>
      <c r="EC108" t="s">
        <v>92</v>
      </c>
      <c r="ED108" t="s">
        <v>998</v>
      </c>
      <c r="EG108" t="s">
        <v>872</v>
      </c>
      <c r="EH108">
        <v>30.48</v>
      </c>
      <c r="EI108">
        <v>94.17</v>
      </c>
      <c r="EM108" t="s">
        <v>873</v>
      </c>
      <c r="EN108" t="s">
        <v>874</v>
      </c>
      <c r="EO108">
        <v>43291.501388888886</v>
      </c>
      <c r="ES108">
        <v>43410.697222222225</v>
      </c>
      <c r="ET108" t="s">
        <v>93</v>
      </c>
      <c r="EU108" t="s">
        <v>875</v>
      </c>
      <c r="EV108" t="s">
        <v>876</v>
      </c>
      <c r="EW108" t="s">
        <v>877</v>
      </c>
      <c r="EX108" t="s">
        <v>878</v>
      </c>
      <c r="EY108" t="s">
        <v>879</v>
      </c>
      <c r="EZ108">
        <v>1033</v>
      </c>
      <c r="FA108" t="s">
        <v>400</v>
      </c>
      <c r="FB108">
        <v>3</v>
      </c>
      <c r="FC108" t="s">
        <v>92</v>
      </c>
      <c r="FD108" t="s">
        <v>130</v>
      </c>
      <c r="FG108" t="s">
        <v>206</v>
      </c>
      <c r="FH108">
        <v>77</v>
      </c>
      <c r="FI108">
        <v>90.5</v>
      </c>
      <c r="FM108" t="s">
        <v>132</v>
      </c>
      <c r="FN108" t="s">
        <v>207</v>
      </c>
      <c r="FO108">
        <v>43299.685740740744</v>
      </c>
      <c r="FS108">
        <v>43444.669050925928</v>
      </c>
      <c r="FT108" t="s">
        <v>93</v>
      </c>
      <c r="FU108" t="s">
        <v>134</v>
      </c>
      <c r="FV108" t="s">
        <v>135</v>
      </c>
      <c r="FW108" t="s">
        <v>136</v>
      </c>
      <c r="FX108" t="s">
        <v>155</v>
      </c>
      <c r="FY108" t="s">
        <v>138</v>
      </c>
      <c r="FZ108" t="s">
        <v>156</v>
      </c>
      <c r="GA108" t="s">
        <v>157</v>
      </c>
      <c r="GB108" t="s">
        <v>141</v>
      </c>
      <c r="GC108" t="s">
        <v>142</v>
      </c>
      <c r="GJ108" t="s">
        <v>401</v>
      </c>
      <c r="GK108" t="s">
        <v>259</v>
      </c>
      <c r="GL108" t="s">
        <v>402</v>
      </c>
      <c r="GM108" t="s">
        <v>248</v>
      </c>
      <c r="GN108" t="s">
        <v>403</v>
      </c>
      <c r="GO108" t="s">
        <v>148</v>
      </c>
      <c r="GP108" t="s">
        <v>212</v>
      </c>
      <c r="GQ108" t="s">
        <v>152</v>
      </c>
    </row>
    <row r="109" spans="52:207" x14ac:dyDescent="0.25">
      <c r="AZ109">
        <v>260</v>
      </c>
      <c r="BA109">
        <v>959</v>
      </c>
      <c r="BB109">
        <v>3</v>
      </c>
      <c r="BC109" t="s">
        <v>107</v>
      </c>
      <c r="BD109" t="s">
        <v>99</v>
      </c>
      <c r="BG109" t="s">
        <v>77</v>
      </c>
      <c r="BH109">
        <v>83.04</v>
      </c>
      <c r="BI109">
        <v>61.65</v>
      </c>
      <c r="BM109" t="s">
        <v>78</v>
      </c>
      <c r="BN109" t="s">
        <v>38</v>
      </c>
      <c r="BO109">
        <v>43311.63958333333</v>
      </c>
      <c r="BP109">
        <v>43371.599305555559</v>
      </c>
      <c r="BQ109">
        <v>43141.445138888892</v>
      </c>
      <c r="BS109">
        <v>43141.445138888892</v>
      </c>
      <c r="BT109" t="s">
        <v>86</v>
      </c>
      <c r="BU109" t="s">
        <v>102</v>
      </c>
      <c r="BV109" t="s">
        <v>103</v>
      </c>
      <c r="BW109" t="s">
        <v>104</v>
      </c>
      <c r="BX109" t="s">
        <v>105</v>
      </c>
      <c r="BY109" t="s">
        <v>106</v>
      </c>
      <c r="BZ109">
        <v>1063</v>
      </c>
      <c r="CA109">
        <v>0</v>
      </c>
      <c r="CB109">
        <v>3</v>
      </c>
      <c r="CC109" t="s">
        <v>92</v>
      </c>
      <c r="CD109" t="s">
        <v>130</v>
      </c>
      <c r="CG109" t="s">
        <v>206</v>
      </c>
      <c r="CH109">
        <v>39.06</v>
      </c>
      <c r="CI109">
        <v>30.55</v>
      </c>
      <c r="CM109" t="s">
        <v>132</v>
      </c>
      <c r="CN109" t="s">
        <v>207</v>
      </c>
      <c r="CO109">
        <v>43299.685937499999</v>
      </c>
      <c r="CS109">
        <v>43444.669062499997</v>
      </c>
      <c r="CT109" t="s">
        <v>93</v>
      </c>
      <c r="CU109" t="s">
        <v>134</v>
      </c>
      <c r="CV109" t="s">
        <v>135</v>
      </c>
      <c r="CW109" t="s">
        <v>136</v>
      </c>
      <c r="CX109" t="s">
        <v>155</v>
      </c>
      <c r="CY109" t="s">
        <v>168</v>
      </c>
      <c r="DZ109">
        <v>4733</v>
      </c>
      <c r="EA109" t="s">
        <v>1586</v>
      </c>
      <c r="EB109">
        <v>3</v>
      </c>
      <c r="EC109" t="s">
        <v>92</v>
      </c>
      <c r="ED109" t="s">
        <v>998</v>
      </c>
      <c r="EG109" t="s">
        <v>872</v>
      </c>
      <c r="EH109">
        <v>31.71</v>
      </c>
      <c r="EI109">
        <v>93.1</v>
      </c>
      <c r="EM109" t="s">
        <v>873</v>
      </c>
      <c r="EN109" t="s">
        <v>874</v>
      </c>
      <c r="EO109">
        <v>43291.501388888886</v>
      </c>
      <c r="ES109">
        <v>43410.697916666664</v>
      </c>
      <c r="ET109" t="s">
        <v>93</v>
      </c>
      <c r="EU109" t="s">
        <v>875</v>
      </c>
      <c r="EV109" t="s">
        <v>876</v>
      </c>
      <c r="EW109" t="s">
        <v>877</v>
      </c>
      <c r="EX109" t="s">
        <v>878</v>
      </c>
      <c r="EY109" t="s">
        <v>879</v>
      </c>
      <c r="EZ109">
        <v>1063</v>
      </c>
      <c r="FA109">
        <v>0</v>
      </c>
      <c r="FB109">
        <v>3</v>
      </c>
      <c r="FC109" t="s">
        <v>92</v>
      </c>
      <c r="FD109" t="s">
        <v>130</v>
      </c>
      <c r="FG109" t="s">
        <v>206</v>
      </c>
      <c r="FH109">
        <v>39.06</v>
      </c>
      <c r="FI109">
        <v>30.55</v>
      </c>
      <c r="FM109" t="s">
        <v>132</v>
      </c>
      <c r="FN109" t="s">
        <v>207</v>
      </c>
      <c r="FO109">
        <v>43299.685937499999</v>
      </c>
      <c r="FS109">
        <v>43444.669062499997</v>
      </c>
      <c r="FT109" t="s">
        <v>93</v>
      </c>
      <c r="FU109" t="s">
        <v>134</v>
      </c>
      <c r="FV109" t="s">
        <v>135</v>
      </c>
      <c r="FW109" t="s">
        <v>136</v>
      </c>
      <c r="FX109" t="s">
        <v>155</v>
      </c>
      <c r="FY109" t="s">
        <v>168</v>
      </c>
      <c r="FZ109" t="s">
        <v>156</v>
      </c>
      <c r="GA109" t="s">
        <v>157</v>
      </c>
      <c r="GB109" t="s">
        <v>141</v>
      </c>
      <c r="GC109" t="s">
        <v>142</v>
      </c>
      <c r="GJ109" t="s">
        <v>404</v>
      </c>
      <c r="GK109" t="s">
        <v>250</v>
      </c>
      <c r="GL109" t="s">
        <v>148</v>
      </c>
      <c r="GM109" t="s">
        <v>212</v>
      </c>
      <c r="GN109" t="s">
        <v>152</v>
      </c>
    </row>
    <row r="110" spans="52:207" x14ac:dyDescent="0.25">
      <c r="AZ110">
        <v>341</v>
      </c>
      <c r="BA110">
        <v>646</v>
      </c>
      <c r="BB110">
        <v>2</v>
      </c>
      <c r="BC110" t="s">
        <v>107</v>
      </c>
      <c r="BD110" t="s">
        <v>99</v>
      </c>
      <c r="BG110" t="s">
        <v>77</v>
      </c>
      <c r="BH110">
        <v>32.47</v>
      </c>
      <c r="BI110">
        <v>79.58</v>
      </c>
      <c r="BM110" t="s">
        <v>78</v>
      </c>
      <c r="BN110" t="s">
        <v>38</v>
      </c>
      <c r="BO110">
        <v>43311.640277777777</v>
      </c>
      <c r="BP110">
        <v>43413.644444444442</v>
      </c>
      <c r="BQ110">
        <v>43368.571527777778</v>
      </c>
      <c r="BS110">
        <v>43368.571527777778</v>
      </c>
      <c r="BT110" t="s">
        <v>86</v>
      </c>
      <c r="BU110" t="s">
        <v>102</v>
      </c>
      <c r="BV110" t="s">
        <v>103</v>
      </c>
      <c r="BW110" t="s">
        <v>104</v>
      </c>
      <c r="BX110" t="s">
        <v>105</v>
      </c>
      <c r="BY110" t="s">
        <v>106</v>
      </c>
      <c r="BZ110">
        <v>1014</v>
      </c>
      <c r="CA110">
        <v>0</v>
      </c>
      <c r="CB110">
        <v>3</v>
      </c>
      <c r="CC110" t="s">
        <v>92</v>
      </c>
      <c r="CD110" t="s">
        <v>130</v>
      </c>
      <c r="CG110" t="s">
        <v>188</v>
      </c>
      <c r="CH110">
        <v>25.46</v>
      </c>
      <c r="CI110">
        <v>71.62</v>
      </c>
      <c r="CM110" t="s">
        <v>132</v>
      </c>
      <c r="CN110" t="s">
        <v>189</v>
      </c>
      <c r="CO110">
        <v>43299.681226851855</v>
      </c>
      <c r="CS110">
        <v>43486.45616898148</v>
      </c>
      <c r="CT110" t="s">
        <v>93</v>
      </c>
      <c r="CU110" t="s">
        <v>134</v>
      </c>
      <c r="CV110" t="s">
        <v>135</v>
      </c>
      <c r="CW110" t="s">
        <v>136</v>
      </c>
      <c r="CX110" t="s">
        <v>405</v>
      </c>
      <c r="CY110" t="s">
        <v>168</v>
      </c>
      <c r="DZ110">
        <v>4806</v>
      </c>
      <c r="EA110" t="s">
        <v>1592</v>
      </c>
      <c r="EB110">
        <v>3</v>
      </c>
      <c r="EC110" t="s">
        <v>92</v>
      </c>
      <c r="ED110" t="s">
        <v>998</v>
      </c>
      <c r="EG110" t="s">
        <v>872</v>
      </c>
      <c r="EH110">
        <v>35.450000000000003</v>
      </c>
      <c r="EI110">
        <v>44.11</v>
      </c>
      <c r="EM110" t="s">
        <v>873</v>
      </c>
      <c r="EN110" t="s">
        <v>874</v>
      </c>
      <c r="EO110">
        <v>43291.501388888886</v>
      </c>
      <c r="ES110">
        <v>43410.702777777777</v>
      </c>
      <c r="ET110" t="s">
        <v>93</v>
      </c>
      <c r="EU110" t="s">
        <v>875</v>
      </c>
      <c r="EV110" t="s">
        <v>876</v>
      </c>
      <c r="EW110" t="s">
        <v>877</v>
      </c>
      <c r="EX110" t="s">
        <v>878</v>
      </c>
      <c r="EY110" t="s">
        <v>879</v>
      </c>
      <c r="EZ110">
        <v>1014</v>
      </c>
      <c r="FA110">
        <v>0</v>
      </c>
      <c r="FB110">
        <v>3</v>
      </c>
      <c r="FC110" t="s">
        <v>92</v>
      </c>
      <c r="FD110" t="s">
        <v>130</v>
      </c>
      <c r="FG110" t="s">
        <v>188</v>
      </c>
      <c r="FH110">
        <v>25.46</v>
      </c>
      <c r="FI110">
        <v>71.62</v>
      </c>
      <c r="FM110" t="s">
        <v>132</v>
      </c>
      <c r="FN110" t="s">
        <v>189</v>
      </c>
      <c r="FO110">
        <v>43299.681226851855</v>
      </c>
      <c r="FS110">
        <v>43486.45616898148</v>
      </c>
      <c r="FT110" t="s">
        <v>93</v>
      </c>
      <c r="FU110" t="s">
        <v>134</v>
      </c>
      <c r="FV110" t="s">
        <v>135</v>
      </c>
      <c r="FW110" t="s">
        <v>136</v>
      </c>
      <c r="FX110" t="s">
        <v>405</v>
      </c>
      <c r="FY110" t="s">
        <v>168</v>
      </c>
      <c r="FZ110" t="s">
        <v>292</v>
      </c>
      <c r="GA110" t="s">
        <v>293</v>
      </c>
      <c r="GB110" t="s">
        <v>141</v>
      </c>
      <c r="GC110" t="s">
        <v>142</v>
      </c>
      <c r="GJ110" t="s">
        <v>406</v>
      </c>
      <c r="GK110" t="s">
        <v>407</v>
      </c>
      <c r="GL110" t="s">
        <v>259</v>
      </c>
      <c r="GM110" t="s">
        <v>173</v>
      </c>
      <c r="GN110" t="s">
        <v>408</v>
      </c>
      <c r="GO110" t="s">
        <v>409</v>
      </c>
      <c r="GP110" t="s">
        <v>160</v>
      </c>
      <c r="GQ110" t="s">
        <v>148</v>
      </c>
      <c r="GR110" t="s">
        <v>201</v>
      </c>
      <c r="GS110" t="s">
        <v>150</v>
      </c>
      <c r="GT110" t="s">
        <v>151</v>
      </c>
      <c r="GU110" t="s">
        <v>152</v>
      </c>
      <c r="GV110" t="s">
        <v>410</v>
      </c>
      <c r="GW110" t="s">
        <v>411</v>
      </c>
      <c r="GX110" t="s">
        <v>412</v>
      </c>
      <c r="GY110" t="s">
        <v>365</v>
      </c>
    </row>
    <row r="111" spans="52:207" x14ac:dyDescent="0.25">
      <c r="AZ111">
        <v>252</v>
      </c>
      <c r="BA111">
        <v>1247</v>
      </c>
      <c r="BB111">
        <v>3</v>
      </c>
      <c r="BC111" t="s">
        <v>107</v>
      </c>
      <c r="BD111" t="s">
        <v>99</v>
      </c>
      <c r="BG111" t="s">
        <v>77</v>
      </c>
      <c r="BH111">
        <v>54.96</v>
      </c>
      <c r="BI111">
        <v>51.16</v>
      </c>
      <c r="BM111" t="s">
        <v>78</v>
      </c>
      <c r="BN111" t="s">
        <v>38</v>
      </c>
      <c r="BO111">
        <v>43311.63958333333</v>
      </c>
      <c r="BP111">
        <v>43370.459722222222</v>
      </c>
      <c r="BQ111">
        <v>43370.487500000003</v>
      </c>
      <c r="BS111">
        <v>43370.487500000003</v>
      </c>
      <c r="BT111" t="s">
        <v>86</v>
      </c>
      <c r="BU111" t="s">
        <v>102</v>
      </c>
      <c r="BV111" t="s">
        <v>103</v>
      </c>
      <c r="BW111" t="s">
        <v>104</v>
      </c>
      <c r="BX111" t="s">
        <v>105</v>
      </c>
      <c r="BY111" t="s">
        <v>106</v>
      </c>
      <c r="BZ111">
        <v>1015</v>
      </c>
      <c r="CA111">
        <v>0</v>
      </c>
      <c r="CB111">
        <v>3</v>
      </c>
      <c r="CC111" t="s">
        <v>92</v>
      </c>
      <c r="CD111" t="s">
        <v>130</v>
      </c>
      <c r="CG111" t="s">
        <v>188</v>
      </c>
      <c r="CH111">
        <v>27.12</v>
      </c>
      <c r="CI111">
        <v>77.03</v>
      </c>
      <c r="CM111" t="s">
        <v>132</v>
      </c>
      <c r="CN111" t="s">
        <v>189</v>
      </c>
      <c r="CO111">
        <v>43299.681238425925</v>
      </c>
      <c r="CS111">
        <v>43486.457326388889</v>
      </c>
      <c r="CT111" t="s">
        <v>93</v>
      </c>
      <c r="CU111" t="s">
        <v>134</v>
      </c>
      <c r="CV111" t="s">
        <v>135</v>
      </c>
      <c r="CW111" t="s">
        <v>136</v>
      </c>
      <c r="CX111" t="s">
        <v>155</v>
      </c>
      <c r="CY111" t="s">
        <v>138</v>
      </c>
      <c r="DZ111">
        <v>4741</v>
      </c>
      <c r="EA111" t="s">
        <v>1598</v>
      </c>
      <c r="EB111">
        <v>3</v>
      </c>
      <c r="EC111" t="s">
        <v>92</v>
      </c>
      <c r="ED111" t="s">
        <v>998</v>
      </c>
      <c r="EG111" t="s">
        <v>872</v>
      </c>
      <c r="EH111">
        <v>49.81</v>
      </c>
      <c r="EI111">
        <v>76.430000000000007</v>
      </c>
      <c r="EM111" t="s">
        <v>873</v>
      </c>
      <c r="EN111" t="s">
        <v>874</v>
      </c>
      <c r="EO111">
        <v>43291.501388888886</v>
      </c>
      <c r="ES111">
        <v>43410.7</v>
      </c>
      <c r="ET111" t="s">
        <v>93</v>
      </c>
      <c r="EU111" t="s">
        <v>875</v>
      </c>
      <c r="EV111" t="s">
        <v>876</v>
      </c>
      <c r="EW111" t="s">
        <v>877</v>
      </c>
      <c r="EX111" t="s">
        <v>878</v>
      </c>
      <c r="EY111" t="s">
        <v>879</v>
      </c>
      <c r="EZ111">
        <v>1015</v>
      </c>
      <c r="FA111">
        <v>0</v>
      </c>
      <c r="FB111">
        <v>3</v>
      </c>
      <c r="FC111" t="s">
        <v>92</v>
      </c>
      <c r="FD111" t="s">
        <v>130</v>
      </c>
      <c r="FG111" t="s">
        <v>188</v>
      </c>
      <c r="FH111">
        <v>27.12</v>
      </c>
      <c r="FI111">
        <v>77.03</v>
      </c>
      <c r="FM111" t="s">
        <v>132</v>
      </c>
      <c r="FN111" t="s">
        <v>189</v>
      </c>
      <c r="FO111">
        <v>43299.681238425925</v>
      </c>
      <c r="FS111">
        <v>43486.457326388889</v>
      </c>
      <c r="FT111" t="s">
        <v>93</v>
      </c>
      <c r="FU111" t="s">
        <v>134</v>
      </c>
      <c r="FV111" t="s">
        <v>135</v>
      </c>
      <c r="FW111" t="s">
        <v>136</v>
      </c>
      <c r="FX111" t="s">
        <v>155</v>
      </c>
      <c r="FY111" t="s">
        <v>138</v>
      </c>
      <c r="FZ111" t="s">
        <v>156</v>
      </c>
      <c r="GA111" t="s">
        <v>157</v>
      </c>
      <c r="GB111" t="s">
        <v>141</v>
      </c>
      <c r="GC111" t="s">
        <v>142</v>
      </c>
      <c r="GJ111" t="s">
        <v>413</v>
      </c>
      <c r="GK111" t="s">
        <v>159</v>
      </c>
      <c r="GL111" t="s">
        <v>160</v>
      </c>
      <c r="GM111" t="s">
        <v>148</v>
      </c>
      <c r="GN111" t="s">
        <v>201</v>
      </c>
      <c r="GO111" t="s">
        <v>150</v>
      </c>
      <c r="GP111" t="s">
        <v>151</v>
      </c>
      <c r="GQ111" t="s">
        <v>152</v>
      </c>
      <c r="GR111" t="s">
        <v>414</v>
      </c>
      <c r="GS111" t="s">
        <v>365</v>
      </c>
      <c r="GT111" t="s">
        <v>415</v>
      </c>
      <c r="GU111" t="s">
        <v>250</v>
      </c>
    </row>
    <row r="112" spans="52:207" x14ac:dyDescent="0.25">
      <c r="AZ112">
        <v>298</v>
      </c>
      <c r="BA112">
        <v>862</v>
      </c>
      <c r="BB112">
        <v>2</v>
      </c>
      <c r="BC112" t="s">
        <v>107</v>
      </c>
      <c r="BD112" t="s">
        <v>99</v>
      </c>
      <c r="BG112" t="s">
        <v>77</v>
      </c>
      <c r="BH112">
        <v>46.96</v>
      </c>
      <c r="BI112">
        <v>71.209999999999994</v>
      </c>
      <c r="BM112" t="s">
        <v>78</v>
      </c>
      <c r="BN112" t="s">
        <v>38</v>
      </c>
      <c r="BO112">
        <v>43311.63958333333</v>
      </c>
      <c r="BP112">
        <v>43368.59097222222</v>
      </c>
      <c r="BQ112">
        <v>43368.59097222222</v>
      </c>
      <c r="BS112">
        <v>43368.59097222222</v>
      </c>
      <c r="BT112" t="s">
        <v>86</v>
      </c>
      <c r="BU112" t="s">
        <v>102</v>
      </c>
      <c r="BV112" t="s">
        <v>103</v>
      </c>
      <c r="BW112" t="s">
        <v>104</v>
      </c>
      <c r="BX112" t="s">
        <v>105</v>
      </c>
      <c r="BY112" t="s">
        <v>106</v>
      </c>
      <c r="BZ112">
        <v>1093</v>
      </c>
      <c r="CA112">
        <v>0</v>
      </c>
      <c r="CB112">
        <v>3</v>
      </c>
      <c r="CC112" t="s">
        <v>92</v>
      </c>
      <c r="CD112" t="s">
        <v>130</v>
      </c>
      <c r="CG112" t="s">
        <v>206</v>
      </c>
      <c r="CH112">
        <v>73.09</v>
      </c>
      <c r="CI112">
        <v>79.31</v>
      </c>
      <c r="CM112" t="s">
        <v>132</v>
      </c>
      <c r="CN112" t="s">
        <v>207</v>
      </c>
      <c r="CO112">
        <v>43299.686122685183</v>
      </c>
      <c r="CS112">
        <v>43486.466238425928</v>
      </c>
      <c r="CT112" t="s">
        <v>93</v>
      </c>
      <c r="CU112" t="s">
        <v>134</v>
      </c>
      <c r="CV112" t="s">
        <v>135</v>
      </c>
      <c r="CW112" t="s">
        <v>136</v>
      </c>
      <c r="CX112" t="s">
        <v>252</v>
      </c>
      <c r="CY112" t="s">
        <v>168</v>
      </c>
      <c r="DZ112">
        <v>4810</v>
      </c>
      <c r="EA112" t="s">
        <v>1604</v>
      </c>
      <c r="EB112">
        <v>3</v>
      </c>
      <c r="EC112" t="s">
        <v>92</v>
      </c>
      <c r="ED112" t="s">
        <v>998</v>
      </c>
      <c r="EG112" t="s">
        <v>872</v>
      </c>
      <c r="EH112">
        <v>39.75</v>
      </c>
      <c r="EI112">
        <v>51.37</v>
      </c>
      <c r="EM112" t="s">
        <v>873</v>
      </c>
      <c r="EN112" t="s">
        <v>874</v>
      </c>
      <c r="EO112">
        <v>43291.501388888886</v>
      </c>
      <c r="ES112">
        <v>43410.702777777777</v>
      </c>
      <c r="ET112" t="s">
        <v>93</v>
      </c>
      <c r="EU112" t="s">
        <v>875</v>
      </c>
      <c r="EV112" t="s">
        <v>876</v>
      </c>
      <c r="EW112" t="s">
        <v>877</v>
      </c>
      <c r="EX112" t="s">
        <v>878</v>
      </c>
      <c r="EY112" t="s">
        <v>879</v>
      </c>
      <c r="EZ112">
        <v>1093</v>
      </c>
      <c r="FA112">
        <v>0</v>
      </c>
      <c r="FB112">
        <v>3</v>
      </c>
      <c r="FC112" t="s">
        <v>92</v>
      </c>
      <c r="FD112" t="s">
        <v>130</v>
      </c>
      <c r="FG112" t="s">
        <v>206</v>
      </c>
      <c r="FH112">
        <v>73.09</v>
      </c>
      <c r="FI112">
        <v>79.31</v>
      </c>
      <c r="FM112" t="s">
        <v>132</v>
      </c>
      <c r="FN112" t="s">
        <v>207</v>
      </c>
      <c r="FO112">
        <v>43299.686122685183</v>
      </c>
      <c r="FS112">
        <v>43486.466238425928</v>
      </c>
      <c r="FT112" t="s">
        <v>93</v>
      </c>
      <c r="FU112" t="s">
        <v>134</v>
      </c>
      <c r="FV112" t="s">
        <v>135</v>
      </c>
      <c r="FW112" t="s">
        <v>136</v>
      </c>
      <c r="FX112" t="s">
        <v>252</v>
      </c>
      <c r="FY112" t="s">
        <v>168</v>
      </c>
      <c r="FZ112" t="s">
        <v>292</v>
      </c>
      <c r="GA112" t="s">
        <v>293</v>
      </c>
      <c r="GB112" t="s">
        <v>141</v>
      </c>
      <c r="GC112" t="s">
        <v>142</v>
      </c>
      <c r="GJ112" t="s">
        <v>416</v>
      </c>
      <c r="GK112" t="s">
        <v>173</v>
      </c>
      <c r="GL112" t="s">
        <v>417</v>
      </c>
      <c r="GM112" t="s">
        <v>418</v>
      </c>
      <c r="GN112" t="s">
        <v>419</v>
      </c>
      <c r="GO112" t="s">
        <v>259</v>
      </c>
      <c r="GP112" t="s">
        <v>160</v>
      </c>
      <c r="GQ112" t="s">
        <v>148</v>
      </c>
      <c r="GR112" t="s">
        <v>149</v>
      </c>
      <c r="GS112" t="s">
        <v>201</v>
      </c>
      <c r="GT112" t="s">
        <v>212</v>
      </c>
      <c r="GU112" t="s">
        <v>150</v>
      </c>
      <c r="GV112" t="s">
        <v>151</v>
      </c>
      <c r="GW112" t="s">
        <v>152</v>
      </c>
      <c r="GX112" t="s">
        <v>420</v>
      </c>
      <c r="GY112" t="s">
        <v>421</v>
      </c>
    </row>
    <row r="113" spans="52:207" x14ac:dyDescent="0.25">
      <c r="AZ113">
        <v>389</v>
      </c>
      <c r="BA113">
        <v>0</v>
      </c>
      <c r="BB113">
        <v>2</v>
      </c>
      <c r="BC113" t="s">
        <v>107</v>
      </c>
      <c r="BD113" t="s">
        <v>99</v>
      </c>
      <c r="BG113" t="s">
        <v>77</v>
      </c>
      <c r="BH113">
        <v>75.23</v>
      </c>
      <c r="BI113">
        <v>74.58</v>
      </c>
      <c r="BM113" t="s">
        <v>78</v>
      </c>
      <c r="BN113" t="s">
        <v>38</v>
      </c>
      <c r="BO113">
        <v>43311.640277777777</v>
      </c>
      <c r="BP113">
        <v>43382.734722222223</v>
      </c>
      <c r="BQ113">
        <v>43370.356944444444</v>
      </c>
      <c r="BS113">
        <v>43370.357638888891</v>
      </c>
      <c r="BT113" t="s">
        <v>86</v>
      </c>
      <c r="BU113" t="s">
        <v>102</v>
      </c>
      <c r="BV113" t="s">
        <v>103</v>
      </c>
      <c r="BW113" t="s">
        <v>104</v>
      </c>
      <c r="BX113" t="s">
        <v>105</v>
      </c>
      <c r="BY113" t="s">
        <v>106</v>
      </c>
      <c r="BZ113">
        <v>1029</v>
      </c>
      <c r="CA113" t="s">
        <v>422</v>
      </c>
      <c r="CB113">
        <v>1</v>
      </c>
      <c r="CC113" t="s">
        <v>92</v>
      </c>
      <c r="CD113" t="s">
        <v>130</v>
      </c>
      <c r="CG113" t="s">
        <v>206</v>
      </c>
      <c r="CH113">
        <v>80.7</v>
      </c>
      <c r="CI113">
        <v>85.99</v>
      </c>
      <c r="CM113" t="s">
        <v>132</v>
      </c>
      <c r="CN113" t="s">
        <v>207</v>
      </c>
      <c r="CO113">
        <v>43299.685717592591</v>
      </c>
      <c r="CP113">
        <v>43486.445034722223</v>
      </c>
      <c r="CQ113">
        <v>43486.464884259258</v>
      </c>
      <c r="CS113">
        <v>43486.464895833335</v>
      </c>
      <c r="CT113" t="s">
        <v>93</v>
      </c>
      <c r="CU113" t="s">
        <v>134</v>
      </c>
      <c r="CV113" t="s">
        <v>135</v>
      </c>
      <c r="CW113" t="s">
        <v>136</v>
      </c>
      <c r="CX113" t="s">
        <v>252</v>
      </c>
      <c r="CY113" t="s">
        <v>138</v>
      </c>
      <c r="DZ113">
        <v>4754</v>
      </c>
      <c r="EA113" t="s">
        <v>1612</v>
      </c>
      <c r="EB113">
        <v>3</v>
      </c>
      <c r="EC113" t="s">
        <v>92</v>
      </c>
      <c r="ED113" t="s">
        <v>998</v>
      </c>
      <c r="EG113" t="s">
        <v>872</v>
      </c>
      <c r="EH113">
        <v>33.049999999999997</v>
      </c>
      <c r="EI113">
        <v>92.02</v>
      </c>
      <c r="EM113" t="s">
        <v>873</v>
      </c>
      <c r="EN113" t="s">
        <v>874</v>
      </c>
      <c r="EO113">
        <v>43291.501388888886</v>
      </c>
      <c r="ES113">
        <v>43410.697916666664</v>
      </c>
      <c r="ET113" t="s">
        <v>93</v>
      </c>
      <c r="EU113" t="s">
        <v>875</v>
      </c>
      <c r="EV113" t="s">
        <v>876</v>
      </c>
      <c r="EW113" t="s">
        <v>877</v>
      </c>
      <c r="EX113" t="s">
        <v>878</v>
      </c>
      <c r="EY113" t="s">
        <v>879</v>
      </c>
      <c r="EZ113">
        <v>1029</v>
      </c>
      <c r="FA113" t="s">
        <v>422</v>
      </c>
      <c r="FB113">
        <v>1</v>
      </c>
      <c r="FC113" t="s">
        <v>92</v>
      </c>
      <c r="FD113" t="s">
        <v>130</v>
      </c>
      <c r="FG113" t="s">
        <v>206</v>
      </c>
      <c r="FH113">
        <v>80.7</v>
      </c>
      <c r="FI113">
        <v>85.99</v>
      </c>
      <c r="FM113" t="s">
        <v>132</v>
      </c>
      <c r="FN113" t="s">
        <v>207</v>
      </c>
      <c r="FO113">
        <v>43299.685717592591</v>
      </c>
      <c r="FP113">
        <v>43486.445034722223</v>
      </c>
      <c r="FQ113">
        <v>43486.464884259258</v>
      </c>
      <c r="FS113">
        <v>43486.464895833335</v>
      </c>
      <c r="FT113" t="s">
        <v>93</v>
      </c>
      <c r="FU113" t="s">
        <v>134</v>
      </c>
      <c r="FV113" t="s">
        <v>135</v>
      </c>
      <c r="FW113" t="s">
        <v>136</v>
      </c>
      <c r="FX113" t="s">
        <v>252</v>
      </c>
      <c r="FY113" t="s">
        <v>138</v>
      </c>
      <c r="FZ113" t="s">
        <v>292</v>
      </c>
      <c r="GA113" t="s">
        <v>293</v>
      </c>
      <c r="GB113" t="s">
        <v>141</v>
      </c>
      <c r="GC113" t="s">
        <v>142</v>
      </c>
      <c r="GJ113" t="s">
        <v>423</v>
      </c>
      <c r="GK113" t="s">
        <v>424</v>
      </c>
      <c r="GL113" t="s">
        <v>425</v>
      </c>
      <c r="GM113" t="s">
        <v>160</v>
      </c>
      <c r="GN113" t="s">
        <v>148</v>
      </c>
      <c r="GO113" t="s">
        <v>201</v>
      </c>
      <c r="GP113" t="s">
        <v>212</v>
      </c>
      <c r="GQ113" t="s">
        <v>150</v>
      </c>
      <c r="GR113" t="s">
        <v>151</v>
      </c>
      <c r="GS113" t="s">
        <v>152</v>
      </c>
      <c r="GT113" t="s">
        <v>426</v>
      </c>
      <c r="GU113" t="s">
        <v>427</v>
      </c>
      <c r="GV113" t="s">
        <v>428</v>
      </c>
      <c r="GW113" t="s">
        <v>429</v>
      </c>
      <c r="GX113" t="s">
        <v>365</v>
      </c>
      <c r="GY113" t="s">
        <v>430</v>
      </c>
    </row>
    <row r="114" spans="52:207" x14ac:dyDescent="0.25">
      <c r="AZ114">
        <v>268</v>
      </c>
      <c r="BA114">
        <v>938</v>
      </c>
      <c r="BB114">
        <v>2</v>
      </c>
      <c r="BC114" t="s">
        <v>107</v>
      </c>
      <c r="BD114" t="s">
        <v>99</v>
      </c>
      <c r="BG114" t="s">
        <v>77</v>
      </c>
      <c r="BH114">
        <v>78.709999999999994</v>
      </c>
      <c r="BI114">
        <v>68.97</v>
      </c>
      <c r="BM114" t="s">
        <v>78</v>
      </c>
      <c r="BN114" t="s">
        <v>38</v>
      </c>
      <c r="BO114">
        <v>43311.63958333333</v>
      </c>
      <c r="BP114">
        <v>43382.736805555556</v>
      </c>
      <c r="BQ114">
        <v>43370.35</v>
      </c>
      <c r="BS114">
        <v>43370.350694444445</v>
      </c>
      <c r="BT114" t="s">
        <v>86</v>
      </c>
      <c r="BU114" t="s">
        <v>102</v>
      </c>
      <c r="BV114" t="s">
        <v>103</v>
      </c>
      <c r="BW114" t="s">
        <v>104</v>
      </c>
      <c r="BX114" t="s">
        <v>105</v>
      </c>
      <c r="BY114" t="s">
        <v>106</v>
      </c>
      <c r="BZ114">
        <v>915</v>
      </c>
      <c r="CA114" t="s">
        <v>431</v>
      </c>
      <c r="CB114">
        <v>3</v>
      </c>
      <c r="CC114" t="s">
        <v>92</v>
      </c>
      <c r="CD114" t="s">
        <v>130</v>
      </c>
      <c r="CG114" t="s">
        <v>131</v>
      </c>
      <c r="CH114">
        <v>86.9</v>
      </c>
      <c r="CI114">
        <v>7.16</v>
      </c>
      <c r="CM114" t="s">
        <v>132</v>
      </c>
      <c r="CN114" t="s">
        <v>133</v>
      </c>
      <c r="CO114">
        <v>43299.665729166663</v>
      </c>
      <c r="CP114">
        <v>43486.408067129632</v>
      </c>
      <c r="CQ114">
        <v>43486.434918981482</v>
      </c>
      <c r="CS114">
        <v>43486.434918981482</v>
      </c>
      <c r="CT114" t="s">
        <v>93</v>
      </c>
      <c r="CU114" t="s">
        <v>134</v>
      </c>
      <c r="CV114" t="s">
        <v>135</v>
      </c>
      <c r="CW114" t="s">
        <v>136</v>
      </c>
      <c r="CX114" t="s">
        <v>155</v>
      </c>
      <c r="CY114" t="s">
        <v>138</v>
      </c>
      <c r="DZ114">
        <v>4756</v>
      </c>
      <c r="EA114" t="s">
        <v>1618</v>
      </c>
      <c r="EB114">
        <v>3</v>
      </c>
      <c r="EC114" t="s">
        <v>92</v>
      </c>
      <c r="ED114" t="s">
        <v>998</v>
      </c>
      <c r="EG114" t="s">
        <v>872</v>
      </c>
      <c r="EH114">
        <v>48.51</v>
      </c>
      <c r="EI114">
        <v>66.430000000000007</v>
      </c>
      <c r="EM114" t="s">
        <v>873</v>
      </c>
      <c r="EN114" t="s">
        <v>874</v>
      </c>
      <c r="EO114">
        <v>43291.501388888886</v>
      </c>
      <c r="ES114">
        <v>43410.700694444444</v>
      </c>
      <c r="ET114" t="s">
        <v>93</v>
      </c>
      <c r="EU114" t="s">
        <v>875</v>
      </c>
      <c r="EV114" t="s">
        <v>876</v>
      </c>
      <c r="EW114" t="s">
        <v>877</v>
      </c>
      <c r="EX114" t="s">
        <v>878</v>
      </c>
      <c r="EY114" t="s">
        <v>879</v>
      </c>
      <c r="EZ114">
        <v>915</v>
      </c>
      <c r="FA114" t="s">
        <v>431</v>
      </c>
      <c r="FB114">
        <v>3</v>
      </c>
      <c r="FC114" t="s">
        <v>92</v>
      </c>
      <c r="FD114" t="s">
        <v>130</v>
      </c>
      <c r="FG114" t="s">
        <v>131</v>
      </c>
      <c r="FH114">
        <v>86.9</v>
      </c>
      <c r="FI114">
        <v>7.16</v>
      </c>
      <c r="FM114" t="s">
        <v>132</v>
      </c>
      <c r="FN114" t="s">
        <v>133</v>
      </c>
      <c r="FO114">
        <v>43299.665729166663</v>
      </c>
      <c r="FP114">
        <v>43486.408067129632</v>
      </c>
      <c r="FQ114">
        <v>43486.434918981482</v>
      </c>
      <c r="FS114">
        <v>43486.434918981482</v>
      </c>
      <c r="FT114" t="s">
        <v>93</v>
      </c>
      <c r="FU114" t="s">
        <v>134</v>
      </c>
      <c r="FV114" t="s">
        <v>135</v>
      </c>
      <c r="FW114" t="s">
        <v>136</v>
      </c>
      <c r="FX114" t="s">
        <v>155</v>
      </c>
      <c r="FY114" t="s">
        <v>138</v>
      </c>
      <c r="FZ114" t="s">
        <v>156</v>
      </c>
      <c r="GA114" t="s">
        <v>157</v>
      </c>
      <c r="GB114" t="s">
        <v>141</v>
      </c>
      <c r="GC114" t="s">
        <v>142</v>
      </c>
      <c r="GJ114" t="s">
        <v>432</v>
      </c>
      <c r="GK114" t="s">
        <v>433</v>
      </c>
      <c r="GL114" t="s">
        <v>434</v>
      </c>
      <c r="GM114" t="s">
        <v>435</v>
      </c>
      <c r="GN114" t="s">
        <v>148</v>
      </c>
      <c r="GO114" t="s">
        <v>164</v>
      </c>
      <c r="GP114" t="s">
        <v>152</v>
      </c>
      <c r="GQ114" t="s">
        <v>436</v>
      </c>
      <c r="GR114" t="s">
        <v>437</v>
      </c>
      <c r="GS114" t="s">
        <v>430</v>
      </c>
    </row>
    <row r="115" spans="52:207" x14ac:dyDescent="0.25">
      <c r="AZ115">
        <v>265</v>
      </c>
      <c r="BA115">
        <v>954</v>
      </c>
      <c r="BB115">
        <v>3</v>
      </c>
      <c r="BC115" t="s">
        <v>107</v>
      </c>
      <c r="BD115" t="s">
        <v>99</v>
      </c>
      <c r="BG115" t="s">
        <v>77</v>
      </c>
      <c r="BH115">
        <v>81.3</v>
      </c>
      <c r="BI115">
        <v>66.099999999999994</v>
      </c>
      <c r="BM115" t="s">
        <v>78</v>
      </c>
      <c r="BN115" t="s">
        <v>38</v>
      </c>
      <c r="BO115">
        <v>43311.63958333333</v>
      </c>
      <c r="BP115">
        <v>43371.59652777778</v>
      </c>
      <c r="BQ115">
        <v>43141.446527777778</v>
      </c>
      <c r="BS115">
        <v>43141.446527777778</v>
      </c>
      <c r="BT115" t="s">
        <v>86</v>
      </c>
      <c r="BU115" t="s">
        <v>102</v>
      </c>
      <c r="BV115" t="s">
        <v>103</v>
      </c>
      <c r="BW115" t="s">
        <v>104</v>
      </c>
      <c r="BX115" t="s">
        <v>105</v>
      </c>
      <c r="BY115" t="s">
        <v>106</v>
      </c>
      <c r="BZ115">
        <v>2472</v>
      </c>
      <c r="CA115" t="s">
        <v>438</v>
      </c>
      <c r="CB115">
        <v>3</v>
      </c>
      <c r="CC115" t="s">
        <v>92</v>
      </c>
      <c r="CD115" t="s">
        <v>99</v>
      </c>
      <c r="CG115" t="s">
        <v>131</v>
      </c>
      <c r="CH115">
        <v>87.48</v>
      </c>
      <c r="CI115">
        <v>6.67</v>
      </c>
      <c r="CM115" t="s">
        <v>132</v>
      </c>
      <c r="CN115" t="s">
        <v>133</v>
      </c>
      <c r="CO115">
        <v>43502.656226851854</v>
      </c>
      <c r="CS115">
        <v>43503.631747685184</v>
      </c>
      <c r="CT115" t="s">
        <v>93</v>
      </c>
      <c r="CU115" t="s">
        <v>439</v>
      </c>
      <c r="CV115" t="s">
        <v>440</v>
      </c>
      <c r="CW115" t="s">
        <v>441</v>
      </c>
      <c r="CX115" t="s">
        <v>442</v>
      </c>
      <c r="CY115" t="s">
        <v>443</v>
      </c>
      <c r="DZ115">
        <v>4805</v>
      </c>
      <c r="EA115" t="s">
        <v>1627</v>
      </c>
      <c r="EB115">
        <v>3</v>
      </c>
      <c r="EC115" t="s">
        <v>92</v>
      </c>
      <c r="ED115" t="s">
        <v>998</v>
      </c>
      <c r="EG115" t="s">
        <v>872</v>
      </c>
      <c r="EH115">
        <v>34.270000000000003</v>
      </c>
      <c r="EI115">
        <v>42.38</v>
      </c>
      <c r="EM115" t="s">
        <v>873</v>
      </c>
      <c r="EN115" t="s">
        <v>874</v>
      </c>
      <c r="EO115">
        <v>43291.501388888886</v>
      </c>
      <c r="ES115">
        <v>43410.70208333333</v>
      </c>
      <c r="ET115" t="s">
        <v>93</v>
      </c>
      <c r="EU115" t="s">
        <v>875</v>
      </c>
      <c r="EV115" t="s">
        <v>876</v>
      </c>
      <c r="EW115" t="s">
        <v>877</v>
      </c>
      <c r="EX115" t="s">
        <v>878</v>
      </c>
      <c r="EY115" t="s">
        <v>879</v>
      </c>
      <c r="EZ115">
        <v>2472</v>
      </c>
      <c r="FA115" t="s">
        <v>438</v>
      </c>
      <c r="FB115">
        <v>3</v>
      </c>
      <c r="FC115" t="s">
        <v>92</v>
      </c>
      <c r="FD115" t="s">
        <v>99</v>
      </c>
      <c r="FG115" t="s">
        <v>131</v>
      </c>
      <c r="FH115">
        <v>87.48</v>
      </c>
      <c r="FI115">
        <v>6.67</v>
      </c>
      <c r="FM115" t="s">
        <v>132</v>
      </c>
      <c r="FN115" t="s">
        <v>133</v>
      </c>
      <c r="FO115">
        <v>43502.656226851854</v>
      </c>
      <c r="FS115">
        <v>43503.631747685184</v>
      </c>
      <c r="FT115" t="s">
        <v>93</v>
      </c>
      <c r="FU115" t="s">
        <v>439</v>
      </c>
      <c r="FV115" t="s">
        <v>440</v>
      </c>
      <c r="FW115" t="s">
        <v>441</v>
      </c>
      <c r="FX115" t="s">
        <v>442</v>
      </c>
      <c r="FY115" t="s">
        <v>443</v>
      </c>
      <c r="FZ115" t="s">
        <v>444</v>
      </c>
      <c r="GA115" t="s">
        <v>445</v>
      </c>
      <c r="GB115" t="s">
        <v>446</v>
      </c>
      <c r="GC115" t="s">
        <v>447</v>
      </c>
      <c r="GD115" t="s">
        <v>448</v>
      </c>
      <c r="GJ115" t="s">
        <v>449</v>
      </c>
      <c r="GK115" t="s">
        <v>450</v>
      </c>
      <c r="GL115" t="s">
        <v>451</v>
      </c>
      <c r="GM115" t="s">
        <v>452</v>
      </c>
      <c r="GN115" t="s">
        <v>453</v>
      </c>
      <c r="GO115" t="s">
        <v>454</v>
      </c>
      <c r="GP115" t="s">
        <v>455</v>
      </c>
      <c r="GQ115" t="s">
        <v>368</v>
      </c>
      <c r="GR115" t="s">
        <v>371</v>
      </c>
    </row>
    <row r="116" spans="52:207" x14ac:dyDescent="0.25">
      <c r="AZ116">
        <v>345</v>
      </c>
      <c r="BA116">
        <v>641</v>
      </c>
      <c r="BB116">
        <v>2</v>
      </c>
      <c r="BC116" t="s">
        <v>107</v>
      </c>
      <c r="BD116" t="s">
        <v>99</v>
      </c>
      <c r="BG116" t="s">
        <v>77</v>
      </c>
      <c r="BH116">
        <v>33.130000000000003</v>
      </c>
      <c r="BI116">
        <v>83.69</v>
      </c>
      <c r="BM116" t="s">
        <v>78</v>
      </c>
      <c r="BN116" t="s">
        <v>38</v>
      </c>
      <c r="BO116">
        <v>43311.640277777777</v>
      </c>
      <c r="BP116">
        <v>43382.731944444444</v>
      </c>
      <c r="BQ116">
        <v>43368.600694444445</v>
      </c>
      <c r="BS116">
        <v>43368.600694444445</v>
      </c>
      <c r="BT116" t="s">
        <v>86</v>
      </c>
      <c r="BU116" t="s">
        <v>102</v>
      </c>
      <c r="BV116" t="s">
        <v>103</v>
      </c>
      <c r="BW116" t="s">
        <v>104</v>
      </c>
      <c r="BX116" t="s">
        <v>105</v>
      </c>
      <c r="BY116" t="s">
        <v>106</v>
      </c>
      <c r="BZ116">
        <v>2469</v>
      </c>
      <c r="CA116" t="s">
        <v>456</v>
      </c>
      <c r="CB116">
        <v>3</v>
      </c>
      <c r="CC116" t="s">
        <v>92</v>
      </c>
      <c r="CD116" t="s">
        <v>99</v>
      </c>
      <c r="CG116" t="s">
        <v>131</v>
      </c>
      <c r="CH116">
        <v>82.53</v>
      </c>
      <c r="CI116">
        <v>11.06</v>
      </c>
      <c r="CM116" t="s">
        <v>132</v>
      </c>
      <c r="CN116" t="s">
        <v>133</v>
      </c>
      <c r="CO116">
        <v>43502.6562037037</v>
      </c>
      <c r="CS116">
        <v>43503.631018518521</v>
      </c>
      <c r="CT116" t="s">
        <v>93</v>
      </c>
      <c r="CU116" t="s">
        <v>439</v>
      </c>
      <c r="CV116" t="s">
        <v>440</v>
      </c>
      <c r="CW116" t="s">
        <v>441</v>
      </c>
      <c r="CX116" t="s">
        <v>442</v>
      </c>
      <c r="CY116" t="s">
        <v>443</v>
      </c>
      <c r="DZ116">
        <v>4744</v>
      </c>
      <c r="EA116" t="s">
        <v>1633</v>
      </c>
      <c r="EB116">
        <v>3</v>
      </c>
      <c r="EC116" t="s">
        <v>92</v>
      </c>
      <c r="ED116" t="s">
        <v>998</v>
      </c>
      <c r="EG116" t="s">
        <v>872</v>
      </c>
      <c r="EH116">
        <v>45.77</v>
      </c>
      <c r="EI116">
        <v>79.7</v>
      </c>
      <c r="EM116" t="s">
        <v>873</v>
      </c>
      <c r="EN116" t="s">
        <v>874</v>
      </c>
      <c r="EO116">
        <v>43291.501388888886</v>
      </c>
      <c r="ES116">
        <v>43410.699305555558</v>
      </c>
      <c r="ET116" t="s">
        <v>93</v>
      </c>
      <c r="EU116" t="s">
        <v>875</v>
      </c>
      <c r="EV116" t="s">
        <v>876</v>
      </c>
      <c r="EW116" t="s">
        <v>877</v>
      </c>
      <c r="EX116" t="s">
        <v>878</v>
      </c>
      <c r="EY116" t="s">
        <v>879</v>
      </c>
      <c r="EZ116">
        <v>2469</v>
      </c>
      <c r="FA116" t="s">
        <v>456</v>
      </c>
      <c r="FB116">
        <v>3</v>
      </c>
      <c r="FC116" t="s">
        <v>92</v>
      </c>
      <c r="FD116" t="s">
        <v>99</v>
      </c>
      <c r="FG116" t="s">
        <v>131</v>
      </c>
      <c r="FH116">
        <v>82.53</v>
      </c>
      <c r="FI116">
        <v>11.06</v>
      </c>
      <c r="FM116" t="s">
        <v>132</v>
      </c>
      <c r="FN116" t="s">
        <v>133</v>
      </c>
      <c r="FO116">
        <v>43502.6562037037</v>
      </c>
      <c r="FS116">
        <v>43503.631018518521</v>
      </c>
      <c r="FT116" t="s">
        <v>93</v>
      </c>
      <c r="FU116" t="s">
        <v>439</v>
      </c>
      <c r="FV116" t="s">
        <v>440</v>
      </c>
      <c r="FW116" t="s">
        <v>441</v>
      </c>
      <c r="FX116" t="s">
        <v>442</v>
      </c>
      <c r="FY116" t="s">
        <v>443</v>
      </c>
      <c r="FZ116" t="s">
        <v>444</v>
      </c>
      <c r="GA116" t="s">
        <v>445</v>
      </c>
      <c r="GB116" t="s">
        <v>446</v>
      </c>
      <c r="GC116" t="s">
        <v>447</v>
      </c>
      <c r="GD116" t="s">
        <v>448</v>
      </c>
      <c r="GJ116" t="s">
        <v>457</v>
      </c>
      <c r="GK116" t="s">
        <v>458</v>
      </c>
      <c r="GL116" t="s">
        <v>459</v>
      </c>
      <c r="GM116" t="s">
        <v>460</v>
      </c>
      <c r="GN116" t="s">
        <v>461</v>
      </c>
      <c r="GO116" t="s">
        <v>462</v>
      </c>
    </row>
    <row r="117" spans="52:207" x14ac:dyDescent="0.25">
      <c r="AZ117">
        <v>273</v>
      </c>
      <c r="BA117">
        <v>933</v>
      </c>
      <c r="BB117">
        <v>2</v>
      </c>
      <c r="BC117" t="s">
        <v>107</v>
      </c>
      <c r="BD117" t="s">
        <v>99</v>
      </c>
      <c r="BG117" t="s">
        <v>77</v>
      </c>
      <c r="BH117">
        <v>83.88</v>
      </c>
      <c r="BI117">
        <v>70.09</v>
      </c>
      <c r="BM117" t="s">
        <v>78</v>
      </c>
      <c r="BN117" t="s">
        <v>38</v>
      </c>
      <c r="BO117">
        <v>43311.63958333333</v>
      </c>
      <c r="BP117">
        <v>43382.736805555556</v>
      </c>
      <c r="BQ117">
        <v>43370.352083333331</v>
      </c>
      <c r="BS117">
        <v>43370.352083333331</v>
      </c>
      <c r="BT117" t="s">
        <v>86</v>
      </c>
      <c r="BU117" t="s">
        <v>102</v>
      </c>
      <c r="BV117" t="s">
        <v>103</v>
      </c>
      <c r="BW117" t="s">
        <v>104</v>
      </c>
      <c r="BX117" t="s">
        <v>105</v>
      </c>
      <c r="BY117" t="s">
        <v>106</v>
      </c>
      <c r="BZ117">
        <v>2475</v>
      </c>
      <c r="CA117" t="s">
        <v>463</v>
      </c>
      <c r="CB117">
        <v>3</v>
      </c>
      <c r="CC117" t="s">
        <v>92</v>
      </c>
      <c r="CD117" t="s">
        <v>99</v>
      </c>
      <c r="CG117" t="s">
        <v>131</v>
      </c>
      <c r="CH117">
        <v>80.66</v>
      </c>
      <c r="CI117">
        <v>13.47</v>
      </c>
      <c r="CM117" t="s">
        <v>132</v>
      </c>
      <c r="CN117" t="s">
        <v>133</v>
      </c>
      <c r="CO117">
        <v>43502.656261574077</v>
      </c>
      <c r="CS117">
        <v>43503.63040509259</v>
      </c>
      <c r="CT117" t="s">
        <v>93</v>
      </c>
      <c r="CU117" t="s">
        <v>439</v>
      </c>
      <c r="CV117" t="s">
        <v>440</v>
      </c>
      <c r="CW117" t="s">
        <v>441</v>
      </c>
      <c r="CX117" t="s">
        <v>442</v>
      </c>
      <c r="CY117" t="s">
        <v>443</v>
      </c>
      <c r="DZ117">
        <v>4758</v>
      </c>
      <c r="EA117" t="s">
        <v>1640</v>
      </c>
      <c r="EB117">
        <v>3</v>
      </c>
      <c r="EC117" t="s">
        <v>92</v>
      </c>
      <c r="ED117" t="s">
        <v>998</v>
      </c>
      <c r="EG117" t="s">
        <v>872</v>
      </c>
      <c r="EH117">
        <v>50.19</v>
      </c>
      <c r="EI117">
        <v>70.3</v>
      </c>
      <c r="EM117" t="s">
        <v>873</v>
      </c>
      <c r="EN117" t="s">
        <v>874</v>
      </c>
      <c r="EO117">
        <v>43291.501388888886</v>
      </c>
      <c r="ES117">
        <v>43410.700694444444</v>
      </c>
      <c r="ET117" t="s">
        <v>93</v>
      </c>
      <c r="EU117" t="s">
        <v>875</v>
      </c>
      <c r="EV117" t="s">
        <v>876</v>
      </c>
      <c r="EW117" t="s">
        <v>877</v>
      </c>
      <c r="EX117" t="s">
        <v>878</v>
      </c>
      <c r="EY117" t="s">
        <v>879</v>
      </c>
      <c r="EZ117">
        <v>2475</v>
      </c>
      <c r="FA117" t="s">
        <v>463</v>
      </c>
      <c r="FB117">
        <v>3</v>
      </c>
      <c r="FC117" t="s">
        <v>92</v>
      </c>
      <c r="FD117" t="s">
        <v>99</v>
      </c>
      <c r="FG117" t="s">
        <v>131</v>
      </c>
      <c r="FH117">
        <v>80.66</v>
      </c>
      <c r="FI117">
        <v>13.47</v>
      </c>
      <c r="FM117" t="s">
        <v>132</v>
      </c>
      <c r="FN117" t="s">
        <v>133</v>
      </c>
      <c r="FO117">
        <v>43502.656261574077</v>
      </c>
      <c r="FS117">
        <v>43503.63040509259</v>
      </c>
      <c r="FT117" t="s">
        <v>93</v>
      </c>
      <c r="FU117" t="s">
        <v>439</v>
      </c>
      <c r="FV117" t="s">
        <v>440</v>
      </c>
      <c r="FW117" t="s">
        <v>441</v>
      </c>
      <c r="FX117" t="s">
        <v>442</v>
      </c>
      <c r="FY117" t="s">
        <v>443</v>
      </c>
      <c r="FZ117" t="s">
        <v>444</v>
      </c>
      <c r="GA117" t="s">
        <v>445</v>
      </c>
      <c r="GB117" t="s">
        <v>446</v>
      </c>
      <c r="GC117" t="s">
        <v>447</v>
      </c>
      <c r="GD117" t="s">
        <v>448</v>
      </c>
      <c r="GJ117" t="s">
        <v>464</v>
      </c>
      <c r="GK117" t="s">
        <v>465</v>
      </c>
      <c r="GL117" t="s">
        <v>466</v>
      </c>
      <c r="GM117" t="s">
        <v>371</v>
      </c>
    </row>
    <row r="118" spans="52:207" x14ac:dyDescent="0.25">
      <c r="AZ118">
        <v>321</v>
      </c>
      <c r="BA118">
        <v>676</v>
      </c>
      <c r="BB118">
        <v>3</v>
      </c>
      <c r="BC118" t="s">
        <v>107</v>
      </c>
      <c r="BD118" t="s">
        <v>99</v>
      </c>
      <c r="BG118" t="s">
        <v>77</v>
      </c>
      <c r="BH118">
        <v>27.36</v>
      </c>
      <c r="BI118">
        <v>82.03</v>
      </c>
      <c r="BM118" t="s">
        <v>78</v>
      </c>
      <c r="BN118" t="s">
        <v>38</v>
      </c>
      <c r="BO118">
        <v>43311.640277777777</v>
      </c>
      <c r="BP118">
        <v>43363.661111111112</v>
      </c>
      <c r="BQ118">
        <v>43368.478472222225</v>
      </c>
      <c r="BS118">
        <v>43368.478472222225</v>
      </c>
      <c r="BT118" t="s">
        <v>86</v>
      </c>
      <c r="BU118" t="s">
        <v>102</v>
      </c>
      <c r="BV118" t="s">
        <v>103</v>
      </c>
      <c r="BW118" t="s">
        <v>104</v>
      </c>
      <c r="BX118" t="s">
        <v>105</v>
      </c>
      <c r="BY118" t="s">
        <v>106</v>
      </c>
      <c r="BZ118">
        <v>2460</v>
      </c>
      <c r="CA118" t="s">
        <v>467</v>
      </c>
      <c r="CB118">
        <v>3</v>
      </c>
      <c r="CC118" t="s">
        <v>92</v>
      </c>
      <c r="CD118" t="s">
        <v>99</v>
      </c>
      <c r="CG118" t="s">
        <v>131</v>
      </c>
      <c r="CH118">
        <v>84.94</v>
      </c>
      <c r="CI118">
        <v>9.26</v>
      </c>
      <c r="CM118" t="s">
        <v>132</v>
      </c>
      <c r="CN118" t="s">
        <v>133</v>
      </c>
      <c r="CO118">
        <v>43502.656111111108</v>
      </c>
      <c r="CS118">
        <v>43503.629710648151</v>
      </c>
      <c r="CT118" t="s">
        <v>93</v>
      </c>
      <c r="CU118" t="s">
        <v>439</v>
      </c>
      <c r="CV118" t="s">
        <v>440</v>
      </c>
      <c r="CW118" t="s">
        <v>441</v>
      </c>
      <c r="CX118" t="s">
        <v>442</v>
      </c>
      <c r="CY118" t="s">
        <v>443</v>
      </c>
      <c r="DZ118">
        <v>4809</v>
      </c>
      <c r="EA118" t="s">
        <v>1646</v>
      </c>
      <c r="EB118">
        <v>3</v>
      </c>
      <c r="EC118" t="s">
        <v>92</v>
      </c>
      <c r="ED118" t="s">
        <v>998</v>
      </c>
      <c r="EG118" t="s">
        <v>872</v>
      </c>
      <c r="EH118">
        <v>38.69</v>
      </c>
      <c r="EI118">
        <v>49.4</v>
      </c>
      <c r="EM118" t="s">
        <v>873</v>
      </c>
      <c r="EN118" t="s">
        <v>874</v>
      </c>
      <c r="EO118">
        <v>43291.501388888886</v>
      </c>
      <c r="ES118">
        <v>43410.702777777777</v>
      </c>
      <c r="ET118" t="s">
        <v>93</v>
      </c>
      <c r="EU118" t="s">
        <v>875</v>
      </c>
      <c r="EV118" t="s">
        <v>876</v>
      </c>
      <c r="EW118" t="s">
        <v>877</v>
      </c>
      <c r="EX118" t="s">
        <v>878</v>
      </c>
      <c r="EY118" t="s">
        <v>879</v>
      </c>
      <c r="EZ118">
        <v>2460</v>
      </c>
      <c r="FA118" t="s">
        <v>467</v>
      </c>
      <c r="FB118">
        <v>3</v>
      </c>
      <c r="FC118" t="s">
        <v>92</v>
      </c>
      <c r="FD118" t="s">
        <v>99</v>
      </c>
      <c r="FG118" t="s">
        <v>131</v>
      </c>
      <c r="FH118">
        <v>84.94</v>
      </c>
      <c r="FI118">
        <v>9.26</v>
      </c>
      <c r="FM118" t="s">
        <v>132</v>
      </c>
      <c r="FN118" t="s">
        <v>133</v>
      </c>
      <c r="FO118">
        <v>43502.656111111108</v>
      </c>
      <c r="FS118">
        <v>43503.629710648151</v>
      </c>
      <c r="FT118" t="s">
        <v>93</v>
      </c>
      <c r="FU118" t="s">
        <v>439</v>
      </c>
      <c r="FV118" t="s">
        <v>440</v>
      </c>
      <c r="FW118" t="s">
        <v>441</v>
      </c>
      <c r="FX118" t="s">
        <v>442</v>
      </c>
      <c r="FY118" t="s">
        <v>443</v>
      </c>
      <c r="FZ118" t="s">
        <v>444</v>
      </c>
      <c r="GA118" t="s">
        <v>445</v>
      </c>
      <c r="GB118" t="s">
        <v>446</v>
      </c>
      <c r="GC118" t="s">
        <v>447</v>
      </c>
      <c r="GD118" t="s">
        <v>448</v>
      </c>
      <c r="GJ118" t="s">
        <v>468</v>
      </c>
      <c r="GK118" t="s">
        <v>469</v>
      </c>
      <c r="GL118" t="s">
        <v>470</v>
      </c>
      <c r="GM118" t="s">
        <v>471</v>
      </c>
      <c r="GN118" t="s">
        <v>472</v>
      </c>
      <c r="GO118" t="s">
        <v>473</v>
      </c>
      <c r="GP118" t="s">
        <v>462</v>
      </c>
    </row>
    <row r="119" spans="52:207" x14ac:dyDescent="0.25">
      <c r="AZ119">
        <v>351</v>
      </c>
      <c r="BA119">
        <v>635</v>
      </c>
      <c r="BB119">
        <v>3</v>
      </c>
      <c r="BC119" t="s">
        <v>107</v>
      </c>
      <c r="BD119" t="s">
        <v>99</v>
      </c>
      <c r="BG119" t="s">
        <v>77</v>
      </c>
      <c r="BH119">
        <v>36.56</v>
      </c>
      <c r="BI119">
        <v>85.61</v>
      </c>
      <c r="BM119" t="s">
        <v>78</v>
      </c>
      <c r="BN119" t="s">
        <v>38</v>
      </c>
      <c r="BO119">
        <v>43311.640277777777</v>
      </c>
      <c r="BP119">
        <v>43368.602777777778</v>
      </c>
      <c r="BQ119">
        <v>43368.602777777778</v>
      </c>
      <c r="BS119">
        <v>43368.602777777778</v>
      </c>
      <c r="BT119" t="s">
        <v>86</v>
      </c>
      <c r="BU119" t="s">
        <v>102</v>
      </c>
      <c r="BV119" t="s">
        <v>103</v>
      </c>
      <c r="BW119" t="s">
        <v>104</v>
      </c>
      <c r="BX119" t="s">
        <v>105</v>
      </c>
      <c r="BY119" t="s">
        <v>106</v>
      </c>
      <c r="BZ119">
        <v>2466</v>
      </c>
      <c r="CA119" t="s">
        <v>474</v>
      </c>
      <c r="CB119">
        <v>3</v>
      </c>
      <c r="CC119" t="s">
        <v>92</v>
      </c>
      <c r="CD119" t="s">
        <v>99</v>
      </c>
      <c r="CG119" t="s">
        <v>131</v>
      </c>
      <c r="CH119">
        <v>83.78</v>
      </c>
      <c r="CI119">
        <v>10.4</v>
      </c>
      <c r="CM119" t="s">
        <v>132</v>
      </c>
      <c r="CN119" t="s">
        <v>133</v>
      </c>
      <c r="CO119">
        <v>43502.656168981484</v>
      </c>
      <c r="CS119">
        <v>43503.63386574074</v>
      </c>
      <c r="CT119" t="s">
        <v>93</v>
      </c>
      <c r="CU119" t="s">
        <v>439</v>
      </c>
      <c r="CV119" t="s">
        <v>440</v>
      </c>
      <c r="CW119" t="s">
        <v>441</v>
      </c>
      <c r="CX119" t="s">
        <v>442</v>
      </c>
      <c r="CY119" t="s">
        <v>443</v>
      </c>
      <c r="DZ119">
        <v>4812</v>
      </c>
      <c r="EA119" t="s">
        <v>1652</v>
      </c>
      <c r="EB119">
        <v>3</v>
      </c>
      <c r="EC119" t="s">
        <v>92</v>
      </c>
      <c r="ED119" t="s">
        <v>998</v>
      </c>
      <c r="EG119" t="s">
        <v>872</v>
      </c>
      <c r="EH119">
        <v>41.89</v>
      </c>
      <c r="EI119">
        <v>55</v>
      </c>
      <c r="EM119" t="s">
        <v>873</v>
      </c>
      <c r="EN119" t="s">
        <v>874</v>
      </c>
      <c r="EO119">
        <v>43291.501388888886</v>
      </c>
      <c r="ES119">
        <v>43410.703472222223</v>
      </c>
      <c r="ET119" t="s">
        <v>93</v>
      </c>
      <c r="EU119" t="s">
        <v>875</v>
      </c>
      <c r="EV119" t="s">
        <v>876</v>
      </c>
      <c r="EW119" t="s">
        <v>877</v>
      </c>
      <c r="EX119" t="s">
        <v>878</v>
      </c>
      <c r="EY119" t="s">
        <v>879</v>
      </c>
      <c r="EZ119">
        <v>2466</v>
      </c>
      <c r="FA119" t="s">
        <v>474</v>
      </c>
      <c r="FB119">
        <v>3</v>
      </c>
      <c r="FC119" t="s">
        <v>92</v>
      </c>
      <c r="FD119" t="s">
        <v>99</v>
      </c>
      <c r="FG119" t="s">
        <v>131</v>
      </c>
      <c r="FH119">
        <v>83.78</v>
      </c>
      <c r="FI119">
        <v>10.4</v>
      </c>
      <c r="FM119" t="s">
        <v>132</v>
      </c>
      <c r="FN119" t="s">
        <v>133</v>
      </c>
      <c r="FO119">
        <v>43502.656168981484</v>
      </c>
      <c r="FS119">
        <v>43503.63386574074</v>
      </c>
      <c r="FT119" t="s">
        <v>93</v>
      </c>
      <c r="FU119" t="s">
        <v>439</v>
      </c>
      <c r="FV119" t="s">
        <v>440</v>
      </c>
      <c r="FW119" t="s">
        <v>441</v>
      </c>
      <c r="FX119" t="s">
        <v>442</v>
      </c>
      <c r="FY119" t="s">
        <v>443</v>
      </c>
      <c r="FZ119" t="s">
        <v>444</v>
      </c>
      <c r="GA119" t="s">
        <v>445</v>
      </c>
      <c r="GB119" t="s">
        <v>446</v>
      </c>
      <c r="GC119" t="s">
        <v>447</v>
      </c>
      <c r="GD119" t="s">
        <v>448</v>
      </c>
      <c r="GJ119" t="s">
        <v>475</v>
      </c>
      <c r="GK119" t="s">
        <v>476</v>
      </c>
      <c r="GL119" t="s">
        <v>477</v>
      </c>
      <c r="GM119" t="s">
        <v>478</v>
      </c>
      <c r="GN119" t="s">
        <v>371</v>
      </c>
      <c r="GO119" t="s">
        <v>479</v>
      </c>
    </row>
    <row r="120" spans="52:207" x14ac:dyDescent="0.25">
      <c r="AZ120">
        <v>373</v>
      </c>
      <c r="BA120">
        <v>44</v>
      </c>
      <c r="BB120">
        <v>3</v>
      </c>
      <c r="BC120" t="s">
        <v>107</v>
      </c>
      <c r="BD120" t="s">
        <v>99</v>
      </c>
      <c r="BG120" t="s">
        <v>77</v>
      </c>
      <c r="BH120">
        <v>84.31</v>
      </c>
      <c r="BI120">
        <v>53.41</v>
      </c>
      <c r="BM120" t="s">
        <v>78</v>
      </c>
      <c r="BN120" t="s">
        <v>38</v>
      </c>
      <c r="BO120">
        <v>43311.640277777777</v>
      </c>
      <c r="BP120">
        <v>43371.603472222225</v>
      </c>
      <c r="BQ120">
        <v>43141.443749999999</v>
      </c>
      <c r="BS120">
        <v>43141.443749999999</v>
      </c>
      <c r="BT120" t="s">
        <v>86</v>
      </c>
      <c r="BU120" t="s">
        <v>102</v>
      </c>
      <c r="BV120" t="s">
        <v>103</v>
      </c>
      <c r="BW120" t="s">
        <v>104</v>
      </c>
      <c r="BX120" t="s">
        <v>105</v>
      </c>
      <c r="BY120" t="s">
        <v>106</v>
      </c>
      <c r="BZ120">
        <v>2467</v>
      </c>
      <c r="CA120" t="s">
        <v>480</v>
      </c>
      <c r="CB120">
        <v>3</v>
      </c>
      <c r="CC120" t="s">
        <v>92</v>
      </c>
      <c r="CD120" t="s">
        <v>99</v>
      </c>
      <c r="CG120" t="s">
        <v>131</v>
      </c>
      <c r="CH120">
        <v>80.819999999999993</v>
      </c>
      <c r="CI120">
        <v>14.85</v>
      </c>
      <c r="CM120" t="s">
        <v>132</v>
      </c>
      <c r="CN120" t="s">
        <v>133</v>
      </c>
      <c r="CO120">
        <v>43502.656180555554</v>
      </c>
      <c r="CS120">
        <v>43503.629259259258</v>
      </c>
      <c r="CT120" t="s">
        <v>93</v>
      </c>
      <c r="CU120" t="s">
        <v>439</v>
      </c>
      <c r="CV120" t="s">
        <v>440</v>
      </c>
      <c r="CW120" t="s">
        <v>441</v>
      </c>
      <c r="CX120" t="s">
        <v>442</v>
      </c>
      <c r="CY120" t="s">
        <v>443</v>
      </c>
      <c r="DZ120">
        <v>4815</v>
      </c>
      <c r="EA120" t="s">
        <v>1658</v>
      </c>
      <c r="EB120">
        <v>3</v>
      </c>
      <c r="EC120" t="s">
        <v>92</v>
      </c>
      <c r="ED120" t="s">
        <v>998</v>
      </c>
      <c r="EG120" t="s">
        <v>872</v>
      </c>
      <c r="EH120">
        <v>45.09</v>
      </c>
      <c r="EI120">
        <v>60.12</v>
      </c>
      <c r="EM120" t="s">
        <v>873</v>
      </c>
      <c r="EN120" t="s">
        <v>874</v>
      </c>
      <c r="EO120">
        <v>43291.501388888886</v>
      </c>
      <c r="ES120">
        <v>43410.70416666667</v>
      </c>
      <c r="ET120" t="s">
        <v>93</v>
      </c>
      <c r="EU120" t="s">
        <v>875</v>
      </c>
      <c r="EV120" t="s">
        <v>876</v>
      </c>
      <c r="EW120" t="s">
        <v>877</v>
      </c>
      <c r="EX120" t="s">
        <v>878</v>
      </c>
      <c r="EY120" t="s">
        <v>879</v>
      </c>
      <c r="EZ120">
        <v>2467</v>
      </c>
      <c r="FA120" t="s">
        <v>480</v>
      </c>
      <c r="FB120">
        <v>3</v>
      </c>
      <c r="FC120" t="s">
        <v>92</v>
      </c>
      <c r="FD120" t="s">
        <v>99</v>
      </c>
      <c r="FG120" t="s">
        <v>131</v>
      </c>
      <c r="FH120">
        <v>80.819999999999993</v>
      </c>
      <c r="FI120">
        <v>14.85</v>
      </c>
      <c r="FM120" t="s">
        <v>132</v>
      </c>
      <c r="FN120" t="s">
        <v>133</v>
      </c>
      <c r="FO120">
        <v>43502.656180555554</v>
      </c>
      <c r="FS120">
        <v>43503.629259259258</v>
      </c>
      <c r="FT120" t="s">
        <v>93</v>
      </c>
      <c r="FU120" t="s">
        <v>439</v>
      </c>
      <c r="FV120" t="s">
        <v>440</v>
      </c>
      <c r="FW120" t="s">
        <v>441</v>
      </c>
      <c r="FX120" t="s">
        <v>442</v>
      </c>
      <c r="FY120" t="s">
        <v>443</v>
      </c>
      <c r="FZ120" t="s">
        <v>444</v>
      </c>
      <c r="GA120" t="s">
        <v>445</v>
      </c>
      <c r="GB120" t="s">
        <v>446</v>
      </c>
      <c r="GC120" t="s">
        <v>447</v>
      </c>
      <c r="GD120" t="s">
        <v>448</v>
      </c>
      <c r="GJ120" t="s">
        <v>481</v>
      </c>
      <c r="GK120" t="s">
        <v>482</v>
      </c>
      <c r="GL120" t="s">
        <v>483</v>
      </c>
      <c r="GM120" t="s">
        <v>484</v>
      </c>
      <c r="GN120" t="s">
        <v>485</v>
      </c>
      <c r="GO120" t="s">
        <v>486</v>
      </c>
      <c r="GP120" t="s">
        <v>371</v>
      </c>
    </row>
    <row r="121" spans="52:207" x14ac:dyDescent="0.25">
      <c r="AZ121">
        <v>354</v>
      </c>
      <c r="BA121">
        <v>631</v>
      </c>
      <c r="BB121">
        <v>3</v>
      </c>
      <c r="BC121" t="s">
        <v>107</v>
      </c>
      <c r="BD121" t="s">
        <v>99</v>
      </c>
      <c r="BG121" t="s">
        <v>77</v>
      </c>
      <c r="BH121">
        <v>40.17</v>
      </c>
      <c r="BI121">
        <v>90.31</v>
      </c>
      <c r="BM121" t="s">
        <v>78</v>
      </c>
      <c r="BN121" t="s">
        <v>38</v>
      </c>
      <c r="BO121">
        <v>43311.640277777777</v>
      </c>
      <c r="BP121">
        <v>43353.70416666667</v>
      </c>
      <c r="BQ121">
        <v>43353.738888888889</v>
      </c>
      <c r="BS121">
        <v>43353.738888888889</v>
      </c>
      <c r="BT121" t="s">
        <v>86</v>
      </c>
      <c r="BU121" t="s">
        <v>102</v>
      </c>
      <c r="BV121" t="s">
        <v>103</v>
      </c>
      <c r="BW121" t="s">
        <v>104</v>
      </c>
      <c r="BX121" t="s">
        <v>105</v>
      </c>
      <c r="BY121" t="s">
        <v>106</v>
      </c>
      <c r="BZ121">
        <v>2476</v>
      </c>
      <c r="CA121">
        <v>0</v>
      </c>
      <c r="CB121">
        <v>3</v>
      </c>
      <c r="CC121" t="s">
        <v>92</v>
      </c>
      <c r="CD121" t="s">
        <v>99</v>
      </c>
      <c r="CG121" t="s">
        <v>131</v>
      </c>
      <c r="CH121">
        <v>85.82</v>
      </c>
      <c r="CI121">
        <v>8.06</v>
      </c>
      <c r="CM121" t="s">
        <v>132</v>
      </c>
      <c r="CN121" t="s">
        <v>133</v>
      </c>
      <c r="CO121">
        <v>43502.656273148146</v>
      </c>
      <c r="CS121">
        <v>43503.63386574074</v>
      </c>
      <c r="CT121" t="s">
        <v>93</v>
      </c>
      <c r="CU121" t="s">
        <v>439</v>
      </c>
      <c r="CV121" t="s">
        <v>440</v>
      </c>
      <c r="CW121" t="s">
        <v>441</v>
      </c>
      <c r="CX121" t="s">
        <v>442</v>
      </c>
      <c r="CY121" t="s">
        <v>443</v>
      </c>
      <c r="DZ121">
        <v>4725</v>
      </c>
      <c r="EA121" t="s">
        <v>1664</v>
      </c>
      <c r="EB121">
        <v>3</v>
      </c>
      <c r="EC121" t="s">
        <v>92</v>
      </c>
      <c r="ED121" t="s">
        <v>998</v>
      </c>
      <c r="EG121" t="s">
        <v>872</v>
      </c>
      <c r="EH121">
        <v>28.25</v>
      </c>
      <c r="EI121">
        <v>23.57</v>
      </c>
      <c r="EM121" t="s">
        <v>873</v>
      </c>
      <c r="EN121" t="s">
        <v>874</v>
      </c>
      <c r="EO121">
        <v>43291.500694444447</v>
      </c>
      <c r="ES121">
        <v>43427.390277777777</v>
      </c>
      <c r="ET121" t="s">
        <v>93</v>
      </c>
      <c r="EU121" t="s">
        <v>875</v>
      </c>
      <c r="EV121" t="s">
        <v>876</v>
      </c>
      <c r="EW121" t="s">
        <v>877</v>
      </c>
      <c r="EX121" t="s">
        <v>1060</v>
      </c>
      <c r="EY121" t="s">
        <v>938</v>
      </c>
      <c r="EZ121">
        <v>2476</v>
      </c>
      <c r="FA121">
        <v>0</v>
      </c>
      <c r="FB121">
        <v>3</v>
      </c>
      <c r="FC121" t="s">
        <v>92</v>
      </c>
      <c r="FD121" t="s">
        <v>99</v>
      </c>
      <c r="FG121" t="s">
        <v>131</v>
      </c>
      <c r="FH121">
        <v>85.82</v>
      </c>
      <c r="FI121">
        <v>8.06</v>
      </c>
      <c r="FM121" t="s">
        <v>132</v>
      </c>
      <c r="FN121" t="s">
        <v>133</v>
      </c>
      <c r="FO121">
        <v>43502.656273148146</v>
      </c>
      <c r="FS121">
        <v>43503.63386574074</v>
      </c>
      <c r="FT121" t="s">
        <v>93</v>
      </c>
      <c r="FU121" t="s">
        <v>439</v>
      </c>
      <c r="FV121" t="s">
        <v>440</v>
      </c>
      <c r="FW121" t="s">
        <v>441</v>
      </c>
      <c r="FX121" t="s">
        <v>442</v>
      </c>
      <c r="FY121" t="s">
        <v>443</v>
      </c>
      <c r="FZ121" t="s">
        <v>444</v>
      </c>
      <c r="GA121" t="s">
        <v>445</v>
      </c>
      <c r="GB121" t="s">
        <v>446</v>
      </c>
      <c r="GC121" t="s">
        <v>447</v>
      </c>
      <c r="GD121" t="s">
        <v>448</v>
      </c>
      <c r="GJ121" t="s">
        <v>487</v>
      </c>
      <c r="GK121" t="s">
        <v>488</v>
      </c>
      <c r="GL121" t="s">
        <v>489</v>
      </c>
      <c r="GM121" t="s">
        <v>490</v>
      </c>
      <c r="GN121" t="s">
        <v>491</v>
      </c>
      <c r="GO121" t="s">
        <v>492</v>
      </c>
      <c r="GP121" t="s">
        <v>462</v>
      </c>
    </row>
    <row r="122" spans="52:207" x14ac:dyDescent="0.25">
      <c r="AZ122">
        <v>355</v>
      </c>
      <c r="BA122">
        <v>630</v>
      </c>
      <c r="BB122">
        <v>2</v>
      </c>
      <c r="BC122" t="s">
        <v>107</v>
      </c>
      <c r="BD122" t="s">
        <v>99</v>
      </c>
      <c r="BG122" t="s">
        <v>77</v>
      </c>
      <c r="BH122">
        <v>41.25</v>
      </c>
      <c r="BI122">
        <v>92.64</v>
      </c>
      <c r="BM122" t="s">
        <v>78</v>
      </c>
      <c r="BN122" t="s">
        <v>38</v>
      </c>
      <c r="BO122">
        <v>43311.640277777777</v>
      </c>
      <c r="BP122">
        <v>43382.728472222225</v>
      </c>
      <c r="BQ122">
        <v>43368.60833333333</v>
      </c>
      <c r="BS122">
        <v>43368.60833333333</v>
      </c>
      <c r="BT122" t="s">
        <v>86</v>
      </c>
      <c r="BU122" t="s">
        <v>102</v>
      </c>
      <c r="BV122" t="s">
        <v>103</v>
      </c>
      <c r="BW122" t="s">
        <v>104</v>
      </c>
      <c r="BX122" t="s">
        <v>105</v>
      </c>
      <c r="BY122" t="s">
        <v>106</v>
      </c>
      <c r="BZ122">
        <v>2463</v>
      </c>
      <c r="CA122" t="s">
        <v>493</v>
      </c>
      <c r="CB122">
        <v>3</v>
      </c>
      <c r="CC122" t="s">
        <v>92</v>
      </c>
      <c r="CD122" t="s">
        <v>99</v>
      </c>
      <c r="CG122" t="s">
        <v>131</v>
      </c>
      <c r="CH122">
        <v>79.37</v>
      </c>
      <c r="CI122">
        <v>13.29</v>
      </c>
      <c r="CM122" t="s">
        <v>132</v>
      </c>
      <c r="CN122" t="s">
        <v>133</v>
      </c>
      <c r="CO122">
        <v>43502.656145833331</v>
      </c>
      <c r="CS122">
        <v>43503.627291666664</v>
      </c>
      <c r="CT122" t="s">
        <v>93</v>
      </c>
      <c r="CU122" t="s">
        <v>439</v>
      </c>
      <c r="CV122" t="s">
        <v>440</v>
      </c>
      <c r="CW122" t="s">
        <v>441</v>
      </c>
      <c r="CX122" t="s">
        <v>442</v>
      </c>
      <c r="CY122" t="s">
        <v>443</v>
      </c>
      <c r="DZ122">
        <v>4769</v>
      </c>
      <c r="EA122" t="s">
        <v>1671</v>
      </c>
      <c r="EB122">
        <v>3</v>
      </c>
      <c r="EC122" t="s">
        <v>92</v>
      </c>
      <c r="ED122" t="s">
        <v>998</v>
      </c>
      <c r="EG122" t="s">
        <v>872</v>
      </c>
      <c r="EH122">
        <v>61.64</v>
      </c>
      <c r="EI122">
        <v>68.33</v>
      </c>
      <c r="EM122" t="s">
        <v>873</v>
      </c>
      <c r="EN122" t="s">
        <v>874</v>
      </c>
      <c r="EO122">
        <v>43291.501388888886</v>
      </c>
      <c r="ES122">
        <v>43426.603472222225</v>
      </c>
      <c r="ET122" t="s">
        <v>93</v>
      </c>
      <c r="EU122" t="s">
        <v>875</v>
      </c>
      <c r="EV122" t="s">
        <v>876</v>
      </c>
      <c r="EW122" t="s">
        <v>877</v>
      </c>
      <c r="EX122" t="s">
        <v>878</v>
      </c>
      <c r="EY122" t="s">
        <v>922</v>
      </c>
      <c r="EZ122">
        <v>2463</v>
      </c>
      <c r="FA122" t="s">
        <v>493</v>
      </c>
      <c r="FB122">
        <v>3</v>
      </c>
      <c r="FC122" t="s">
        <v>92</v>
      </c>
      <c r="FD122" t="s">
        <v>99</v>
      </c>
      <c r="FG122" t="s">
        <v>131</v>
      </c>
      <c r="FH122">
        <v>79.37</v>
      </c>
      <c r="FI122">
        <v>13.29</v>
      </c>
      <c r="FM122" t="s">
        <v>132</v>
      </c>
      <c r="FN122" t="s">
        <v>133</v>
      </c>
      <c r="FO122">
        <v>43502.656145833331</v>
      </c>
      <c r="FS122">
        <v>43503.627291666664</v>
      </c>
      <c r="FT122" t="s">
        <v>93</v>
      </c>
      <c r="FU122" t="s">
        <v>439</v>
      </c>
      <c r="FV122" t="s">
        <v>440</v>
      </c>
      <c r="FW122" t="s">
        <v>441</v>
      </c>
      <c r="FX122" t="s">
        <v>442</v>
      </c>
      <c r="FY122" t="s">
        <v>443</v>
      </c>
      <c r="FZ122" t="s">
        <v>444</v>
      </c>
      <c r="GA122" t="s">
        <v>445</v>
      </c>
      <c r="GB122" t="s">
        <v>446</v>
      </c>
      <c r="GC122" t="s">
        <v>447</v>
      </c>
      <c r="GD122" t="s">
        <v>448</v>
      </c>
      <c r="GJ122" t="s">
        <v>494</v>
      </c>
      <c r="GK122" t="s">
        <v>495</v>
      </c>
      <c r="GL122" t="s">
        <v>496</v>
      </c>
      <c r="GM122" t="s">
        <v>497</v>
      </c>
      <c r="GN122" t="s">
        <v>498</v>
      </c>
      <c r="GO122" t="s">
        <v>499</v>
      </c>
      <c r="GP122" t="s">
        <v>371</v>
      </c>
    </row>
    <row r="123" spans="52:207" x14ac:dyDescent="0.25">
      <c r="AZ123">
        <v>261</v>
      </c>
      <c r="BA123">
        <v>958</v>
      </c>
      <c r="BB123">
        <v>2</v>
      </c>
      <c r="BC123" t="s">
        <v>107</v>
      </c>
      <c r="BD123" t="s">
        <v>99</v>
      </c>
      <c r="BG123" t="s">
        <v>77</v>
      </c>
      <c r="BH123">
        <v>84.67</v>
      </c>
      <c r="BI123">
        <v>63.77</v>
      </c>
      <c r="BM123" t="s">
        <v>78</v>
      </c>
      <c r="BN123" t="s">
        <v>38</v>
      </c>
      <c r="BO123">
        <v>43311.63958333333</v>
      </c>
      <c r="BP123">
        <v>43382.739583333336</v>
      </c>
      <c r="BQ123">
        <v>43369.45</v>
      </c>
      <c r="BS123">
        <v>43369.45</v>
      </c>
      <c r="BT123" t="s">
        <v>86</v>
      </c>
      <c r="BU123" t="s">
        <v>102</v>
      </c>
      <c r="BV123" t="s">
        <v>103</v>
      </c>
      <c r="BW123" t="s">
        <v>104</v>
      </c>
      <c r="BX123" t="s">
        <v>105</v>
      </c>
      <c r="BY123" t="s">
        <v>106</v>
      </c>
      <c r="BZ123">
        <v>2459</v>
      </c>
      <c r="CA123" t="s">
        <v>500</v>
      </c>
      <c r="CB123">
        <v>3</v>
      </c>
      <c r="CC123" t="s">
        <v>92</v>
      </c>
      <c r="CD123" t="s">
        <v>99</v>
      </c>
      <c r="CG123" t="s">
        <v>131</v>
      </c>
      <c r="CH123">
        <v>79.239999999999995</v>
      </c>
      <c r="CI123">
        <v>15.81</v>
      </c>
      <c r="CM123" t="s">
        <v>132</v>
      </c>
      <c r="CN123" t="s">
        <v>133</v>
      </c>
      <c r="CO123">
        <v>43502.656099537038</v>
      </c>
      <c r="CS123">
        <v>43503.628564814811</v>
      </c>
      <c r="CT123" t="s">
        <v>93</v>
      </c>
      <c r="CU123" t="s">
        <v>439</v>
      </c>
      <c r="CV123" t="s">
        <v>440</v>
      </c>
      <c r="CW123" t="s">
        <v>441</v>
      </c>
      <c r="CX123" t="s">
        <v>442</v>
      </c>
      <c r="CY123" t="s">
        <v>443</v>
      </c>
      <c r="DZ123">
        <v>5009</v>
      </c>
      <c r="EA123" t="s">
        <v>1677</v>
      </c>
      <c r="EB123">
        <v>3</v>
      </c>
      <c r="EC123" t="s">
        <v>92</v>
      </c>
      <c r="ED123" t="s">
        <v>998</v>
      </c>
      <c r="EG123" t="s">
        <v>897</v>
      </c>
      <c r="EH123">
        <v>22.27</v>
      </c>
      <c r="EI123">
        <v>49.52</v>
      </c>
      <c r="EM123" t="s">
        <v>873</v>
      </c>
      <c r="EN123" t="s">
        <v>898</v>
      </c>
      <c r="EO123">
        <v>43315.367361111108</v>
      </c>
      <c r="ES123">
        <v>43426.609722222223</v>
      </c>
      <c r="ET123" t="s">
        <v>93</v>
      </c>
      <c r="EU123" t="s">
        <v>899</v>
      </c>
      <c r="EV123" t="s">
        <v>900</v>
      </c>
      <c r="EW123" t="s">
        <v>901</v>
      </c>
      <c r="EX123" t="s">
        <v>902</v>
      </c>
      <c r="EY123" t="s">
        <v>903</v>
      </c>
      <c r="EZ123">
        <v>2459</v>
      </c>
      <c r="FA123" t="s">
        <v>500</v>
      </c>
      <c r="FB123">
        <v>3</v>
      </c>
      <c r="FC123" t="s">
        <v>92</v>
      </c>
      <c r="FD123" t="s">
        <v>99</v>
      </c>
      <c r="FG123" t="s">
        <v>131</v>
      </c>
      <c r="FH123">
        <v>79.239999999999995</v>
      </c>
      <c r="FI123">
        <v>15.81</v>
      </c>
      <c r="FM123" t="s">
        <v>132</v>
      </c>
      <c r="FN123" t="s">
        <v>133</v>
      </c>
      <c r="FO123">
        <v>43502.656099537038</v>
      </c>
      <c r="FS123">
        <v>43503.628564814811</v>
      </c>
      <c r="FT123" t="s">
        <v>93</v>
      </c>
      <c r="FU123" t="s">
        <v>439</v>
      </c>
      <c r="FV123" t="s">
        <v>440</v>
      </c>
      <c r="FW123" t="s">
        <v>441</v>
      </c>
      <c r="FX123" t="s">
        <v>442</v>
      </c>
      <c r="FY123" t="s">
        <v>443</v>
      </c>
      <c r="FZ123" t="s">
        <v>444</v>
      </c>
      <c r="GA123" t="s">
        <v>445</v>
      </c>
      <c r="GB123" t="s">
        <v>446</v>
      </c>
      <c r="GC123" t="s">
        <v>447</v>
      </c>
      <c r="GD123" t="s">
        <v>448</v>
      </c>
      <c r="GJ123" t="s">
        <v>501</v>
      </c>
      <c r="GK123" t="s">
        <v>502</v>
      </c>
      <c r="GL123" t="s">
        <v>503</v>
      </c>
      <c r="GM123" t="s">
        <v>504</v>
      </c>
      <c r="GN123" t="s">
        <v>505</v>
      </c>
      <c r="GO123" t="s">
        <v>371</v>
      </c>
    </row>
    <row r="124" spans="52:207" x14ac:dyDescent="0.25">
      <c r="AZ124">
        <v>336</v>
      </c>
      <c r="BA124">
        <v>651</v>
      </c>
      <c r="BB124">
        <v>2</v>
      </c>
      <c r="BC124" t="s">
        <v>107</v>
      </c>
      <c r="BD124" t="s">
        <v>99</v>
      </c>
      <c r="BG124" t="s">
        <v>77</v>
      </c>
      <c r="BH124">
        <v>36.32</v>
      </c>
      <c r="BI124">
        <v>78.58</v>
      </c>
      <c r="BM124" t="s">
        <v>78</v>
      </c>
      <c r="BN124" t="s">
        <v>38</v>
      </c>
      <c r="BO124">
        <v>43311.640277777777</v>
      </c>
      <c r="BP124">
        <v>43413.65347222222</v>
      </c>
      <c r="BQ124">
        <v>43368.572916666664</v>
      </c>
      <c r="BS124">
        <v>43368.572916666664</v>
      </c>
      <c r="BT124" t="s">
        <v>86</v>
      </c>
      <c r="BU124" t="s">
        <v>102</v>
      </c>
      <c r="BV124" t="s">
        <v>103</v>
      </c>
      <c r="BW124" t="s">
        <v>104</v>
      </c>
      <c r="BX124" t="s">
        <v>105</v>
      </c>
      <c r="BY124" t="s">
        <v>106</v>
      </c>
      <c r="BZ124">
        <v>2497</v>
      </c>
      <c r="CA124" t="s">
        <v>506</v>
      </c>
      <c r="CB124">
        <v>3</v>
      </c>
      <c r="CC124" t="s">
        <v>92</v>
      </c>
      <c r="CD124" t="s">
        <v>99</v>
      </c>
      <c r="CG124" t="s">
        <v>206</v>
      </c>
      <c r="CH124">
        <v>77.540000000000006</v>
      </c>
      <c r="CI124">
        <v>94.71</v>
      </c>
      <c r="CM124" t="s">
        <v>132</v>
      </c>
      <c r="CN124" t="s">
        <v>207</v>
      </c>
      <c r="CO124">
        <v>43502.679594907408</v>
      </c>
      <c r="CP124">
        <v>43503.712326388886</v>
      </c>
      <c r="CQ124">
        <v>43503.712326388886</v>
      </c>
      <c r="CS124">
        <v>43503.712326388886</v>
      </c>
      <c r="CT124" t="s">
        <v>93</v>
      </c>
      <c r="CU124" t="s">
        <v>439</v>
      </c>
      <c r="CV124" t="s">
        <v>440</v>
      </c>
      <c r="CW124" t="s">
        <v>441</v>
      </c>
      <c r="CX124" t="s">
        <v>507</v>
      </c>
      <c r="CY124" t="s">
        <v>443</v>
      </c>
      <c r="DZ124">
        <v>4788</v>
      </c>
      <c r="EA124" t="s">
        <v>1683</v>
      </c>
      <c r="EB124">
        <v>3</v>
      </c>
      <c r="EC124" t="s">
        <v>92</v>
      </c>
      <c r="ED124" t="s">
        <v>998</v>
      </c>
      <c r="EG124" t="s">
        <v>872</v>
      </c>
      <c r="EH124">
        <v>91.03</v>
      </c>
      <c r="EI124">
        <v>55.42</v>
      </c>
      <c r="EM124" t="s">
        <v>873</v>
      </c>
      <c r="EN124" t="s">
        <v>874</v>
      </c>
      <c r="EO124">
        <v>43291.501388888886</v>
      </c>
      <c r="ES124">
        <v>43426.606249999997</v>
      </c>
      <c r="ET124" t="s">
        <v>93</v>
      </c>
      <c r="EU124" t="s">
        <v>875</v>
      </c>
      <c r="EV124" t="s">
        <v>876</v>
      </c>
      <c r="EW124" t="s">
        <v>877</v>
      </c>
      <c r="EX124" t="s">
        <v>878</v>
      </c>
      <c r="EY124" t="s">
        <v>922</v>
      </c>
      <c r="EZ124">
        <v>2497</v>
      </c>
      <c r="FA124" t="s">
        <v>506</v>
      </c>
      <c r="FB124">
        <v>3</v>
      </c>
      <c r="FC124" t="s">
        <v>92</v>
      </c>
      <c r="FD124" t="s">
        <v>99</v>
      </c>
      <c r="FG124" t="s">
        <v>206</v>
      </c>
      <c r="FH124">
        <v>77.540000000000006</v>
      </c>
      <c r="FI124">
        <v>94.71</v>
      </c>
      <c r="FM124" t="s">
        <v>132</v>
      </c>
      <c r="FN124" t="s">
        <v>207</v>
      </c>
      <c r="FO124">
        <v>43502.679594907408</v>
      </c>
      <c r="FP124">
        <v>43503.712326388886</v>
      </c>
      <c r="FQ124">
        <v>43503.712326388886</v>
      </c>
      <c r="FS124">
        <v>43503.712326388886</v>
      </c>
      <c r="FT124" t="s">
        <v>93</v>
      </c>
      <c r="FU124" t="s">
        <v>439</v>
      </c>
      <c r="FV124" t="s">
        <v>440</v>
      </c>
      <c r="FW124" t="s">
        <v>441</v>
      </c>
      <c r="FX124" t="s">
        <v>507</v>
      </c>
      <c r="FY124" t="s">
        <v>443</v>
      </c>
      <c r="FZ124" t="s">
        <v>508</v>
      </c>
      <c r="GA124" t="s">
        <v>509</v>
      </c>
      <c r="GB124" t="s">
        <v>446</v>
      </c>
      <c r="GC124" t="s">
        <v>447</v>
      </c>
      <c r="GD124" t="s">
        <v>448</v>
      </c>
      <c r="GJ124" t="s">
        <v>510</v>
      </c>
      <c r="GK124" t="s">
        <v>511</v>
      </c>
      <c r="GL124" t="s">
        <v>512</v>
      </c>
      <c r="GM124" t="s">
        <v>513</v>
      </c>
      <c r="GN124" t="s">
        <v>514</v>
      </c>
      <c r="GO124" t="s">
        <v>371</v>
      </c>
      <c r="GP124" t="s">
        <v>430</v>
      </c>
    </row>
    <row r="125" spans="52:207" x14ac:dyDescent="0.25">
      <c r="AZ125">
        <v>264</v>
      </c>
      <c r="BA125">
        <v>955</v>
      </c>
      <c r="BB125">
        <v>3</v>
      </c>
      <c r="BC125" t="s">
        <v>107</v>
      </c>
      <c r="BD125" t="s">
        <v>99</v>
      </c>
      <c r="BG125" t="s">
        <v>77</v>
      </c>
      <c r="BH125">
        <v>81.42</v>
      </c>
      <c r="BI125">
        <v>65.39</v>
      </c>
      <c r="BM125" t="s">
        <v>78</v>
      </c>
      <c r="BN125" t="s">
        <v>38</v>
      </c>
      <c r="BO125">
        <v>43311.63958333333</v>
      </c>
      <c r="BP125">
        <v>43371.597222222219</v>
      </c>
      <c r="BQ125">
        <v>43141.446527777778</v>
      </c>
      <c r="BS125">
        <v>43141.446527777778</v>
      </c>
      <c r="BT125" t="s">
        <v>86</v>
      </c>
      <c r="BU125" t="s">
        <v>102</v>
      </c>
      <c r="BV125" t="s">
        <v>103</v>
      </c>
      <c r="BW125" t="s">
        <v>104</v>
      </c>
      <c r="BX125" t="s">
        <v>105</v>
      </c>
      <c r="BY125" t="s">
        <v>106</v>
      </c>
      <c r="BZ125">
        <v>2479</v>
      </c>
      <c r="CA125" t="s">
        <v>515</v>
      </c>
      <c r="CB125">
        <v>3</v>
      </c>
      <c r="CC125" t="s">
        <v>92</v>
      </c>
      <c r="CD125" t="s">
        <v>99</v>
      </c>
      <c r="CG125" t="s">
        <v>188</v>
      </c>
      <c r="CH125">
        <v>26.25</v>
      </c>
      <c r="CI125">
        <v>63.74</v>
      </c>
      <c r="CM125" t="s">
        <v>132</v>
      </c>
      <c r="CN125" t="s">
        <v>189</v>
      </c>
      <c r="CO125">
        <v>43502.669050925928</v>
      </c>
      <c r="CP125">
        <v>43503.710243055553</v>
      </c>
      <c r="CQ125">
        <v>43503.710243055553</v>
      </c>
      <c r="CS125">
        <v>43503.710243055553</v>
      </c>
      <c r="CT125" t="s">
        <v>93</v>
      </c>
      <c r="CU125" t="s">
        <v>439</v>
      </c>
      <c r="CV125" t="s">
        <v>440</v>
      </c>
      <c r="CW125" t="s">
        <v>441</v>
      </c>
      <c r="CX125" t="s">
        <v>442</v>
      </c>
      <c r="CY125" t="s">
        <v>443</v>
      </c>
      <c r="DZ125">
        <v>4775</v>
      </c>
      <c r="EA125" t="s">
        <v>1689</v>
      </c>
      <c r="EB125">
        <v>3</v>
      </c>
      <c r="EC125" t="s">
        <v>92</v>
      </c>
      <c r="ED125" t="s">
        <v>998</v>
      </c>
      <c r="EG125" t="s">
        <v>872</v>
      </c>
      <c r="EH125">
        <v>69.09</v>
      </c>
      <c r="EI125">
        <v>64.88</v>
      </c>
      <c r="EM125" t="s">
        <v>873</v>
      </c>
      <c r="EN125" t="s">
        <v>874</v>
      </c>
      <c r="EO125">
        <v>43291.501388888886</v>
      </c>
      <c r="ES125">
        <v>43426.604166666664</v>
      </c>
      <c r="ET125" t="s">
        <v>93</v>
      </c>
      <c r="EU125" t="s">
        <v>875</v>
      </c>
      <c r="EV125" t="s">
        <v>876</v>
      </c>
      <c r="EW125" t="s">
        <v>877</v>
      </c>
      <c r="EX125" t="s">
        <v>878</v>
      </c>
      <c r="EY125" t="s">
        <v>922</v>
      </c>
      <c r="EZ125">
        <v>2479</v>
      </c>
      <c r="FA125" t="s">
        <v>515</v>
      </c>
      <c r="FB125">
        <v>3</v>
      </c>
      <c r="FC125" t="s">
        <v>92</v>
      </c>
      <c r="FD125" t="s">
        <v>99</v>
      </c>
      <c r="FG125" t="s">
        <v>188</v>
      </c>
      <c r="FH125">
        <v>26.25</v>
      </c>
      <c r="FI125">
        <v>63.74</v>
      </c>
      <c r="FM125" t="s">
        <v>132</v>
      </c>
      <c r="FN125" t="s">
        <v>189</v>
      </c>
      <c r="FO125">
        <v>43502.669050925928</v>
      </c>
      <c r="FP125">
        <v>43503.710243055553</v>
      </c>
      <c r="FQ125">
        <v>43503.710243055553</v>
      </c>
      <c r="FS125">
        <v>43503.710243055553</v>
      </c>
      <c r="FT125" t="s">
        <v>93</v>
      </c>
      <c r="FU125" t="s">
        <v>439</v>
      </c>
      <c r="FV125" t="s">
        <v>440</v>
      </c>
      <c r="FW125" t="s">
        <v>441</v>
      </c>
      <c r="FX125" t="s">
        <v>442</v>
      </c>
      <c r="FY125" t="s">
        <v>443</v>
      </c>
      <c r="FZ125" t="s">
        <v>444</v>
      </c>
      <c r="GA125" t="s">
        <v>445</v>
      </c>
      <c r="GB125" t="s">
        <v>446</v>
      </c>
      <c r="GC125" t="s">
        <v>447</v>
      </c>
      <c r="GD125" t="s">
        <v>448</v>
      </c>
      <c r="GJ125" t="s">
        <v>516</v>
      </c>
      <c r="GK125" t="s">
        <v>196</v>
      </c>
      <c r="GL125" t="s">
        <v>517</v>
      </c>
      <c r="GM125" t="s">
        <v>518</v>
      </c>
      <c r="GN125" t="s">
        <v>462</v>
      </c>
      <c r="GO125" t="s">
        <v>430</v>
      </c>
    </row>
    <row r="126" spans="52:207" x14ac:dyDescent="0.25">
      <c r="AZ126">
        <v>316</v>
      </c>
      <c r="BA126">
        <v>682</v>
      </c>
      <c r="BB126">
        <v>3</v>
      </c>
      <c r="BC126" t="s">
        <v>107</v>
      </c>
      <c r="BD126" t="s">
        <v>99</v>
      </c>
      <c r="BG126" t="s">
        <v>77</v>
      </c>
      <c r="BH126">
        <v>28.38</v>
      </c>
      <c r="BI126">
        <v>72.59</v>
      </c>
      <c r="BM126" t="s">
        <v>78</v>
      </c>
      <c r="BN126" t="s">
        <v>38</v>
      </c>
      <c r="BO126">
        <v>43311.63958333333</v>
      </c>
      <c r="BP126">
        <v>43370.779861111114</v>
      </c>
      <c r="BQ126">
        <v>43262.732638888891</v>
      </c>
      <c r="BS126">
        <v>43262.732638888891</v>
      </c>
      <c r="BT126" t="s">
        <v>86</v>
      </c>
      <c r="BU126" t="s">
        <v>102</v>
      </c>
      <c r="BV126" t="s">
        <v>103</v>
      </c>
      <c r="BW126" t="s">
        <v>104</v>
      </c>
      <c r="BX126" t="s">
        <v>105</v>
      </c>
      <c r="BY126" t="s">
        <v>106</v>
      </c>
      <c r="BZ126">
        <v>2481</v>
      </c>
      <c r="CA126" t="s">
        <v>519</v>
      </c>
      <c r="CB126">
        <v>3</v>
      </c>
      <c r="CC126" t="s">
        <v>92</v>
      </c>
      <c r="CD126" t="s">
        <v>99</v>
      </c>
      <c r="CG126" t="s">
        <v>188</v>
      </c>
      <c r="CH126">
        <v>19.88</v>
      </c>
      <c r="CI126">
        <v>69.81</v>
      </c>
      <c r="CM126" t="s">
        <v>132</v>
      </c>
      <c r="CN126" t="s">
        <v>189</v>
      </c>
      <c r="CO126">
        <v>43502.669074074074</v>
      </c>
      <c r="CP126">
        <v>43503.71</v>
      </c>
      <c r="CQ126">
        <v>43503.71</v>
      </c>
      <c r="CS126">
        <v>43503.71</v>
      </c>
      <c r="CT126" t="s">
        <v>93</v>
      </c>
      <c r="CU126" t="s">
        <v>439</v>
      </c>
      <c r="CV126" t="s">
        <v>440</v>
      </c>
      <c r="CW126" t="s">
        <v>441</v>
      </c>
      <c r="CX126" t="s">
        <v>507</v>
      </c>
      <c r="CY126" t="s">
        <v>443</v>
      </c>
      <c r="DZ126">
        <v>4727</v>
      </c>
      <c r="EA126" t="s">
        <v>1695</v>
      </c>
      <c r="EB126">
        <v>3</v>
      </c>
      <c r="EC126" t="s">
        <v>92</v>
      </c>
      <c r="ED126" t="s">
        <v>998</v>
      </c>
      <c r="EG126" t="s">
        <v>872</v>
      </c>
      <c r="EH126">
        <v>26.57</v>
      </c>
      <c r="EI126">
        <v>26.43</v>
      </c>
      <c r="EM126" t="s">
        <v>873</v>
      </c>
      <c r="EN126" t="s">
        <v>874</v>
      </c>
      <c r="EO126">
        <v>43291.500694444447</v>
      </c>
      <c r="ES126">
        <v>43427.38958333333</v>
      </c>
      <c r="ET126" t="s">
        <v>93</v>
      </c>
      <c r="EU126" t="s">
        <v>875</v>
      </c>
      <c r="EV126" t="s">
        <v>876</v>
      </c>
      <c r="EW126" t="s">
        <v>877</v>
      </c>
      <c r="EX126" t="s">
        <v>1060</v>
      </c>
      <c r="EY126" t="s">
        <v>938</v>
      </c>
      <c r="EZ126">
        <v>2481</v>
      </c>
      <c r="FA126" t="s">
        <v>519</v>
      </c>
      <c r="FB126">
        <v>3</v>
      </c>
      <c r="FC126" t="s">
        <v>92</v>
      </c>
      <c r="FD126" t="s">
        <v>99</v>
      </c>
      <c r="FG126" t="s">
        <v>188</v>
      </c>
      <c r="FH126">
        <v>19.88</v>
      </c>
      <c r="FI126">
        <v>69.81</v>
      </c>
      <c r="FM126" t="s">
        <v>132</v>
      </c>
      <c r="FN126" t="s">
        <v>189</v>
      </c>
      <c r="FO126">
        <v>43502.669074074074</v>
      </c>
      <c r="FP126">
        <v>43503.71</v>
      </c>
      <c r="FQ126">
        <v>43503.71</v>
      </c>
      <c r="FS126">
        <v>43503.71</v>
      </c>
      <c r="FT126" t="s">
        <v>93</v>
      </c>
      <c r="FU126" t="s">
        <v>439</v>
      </c>
      <c r="FV126" t="s">
        <v>440</v>
      </c>
      <c r="FW126" t="s">
        <v>441</v>
      </c>
      <c r="FX126" t="s">
        <v>507</v>
      </c>
      <c r="FY126" t="s">
        <v>443</v>
      </c>
      <c r="FZ126" t="s">
        <v>508</v>
      </c>
      <c r="GA126" t="s">
        <v>509</v>
      </c>
      <c r="GB126" t="s">
        <v>446</v>
      </c>
      <c r="GC126" t="s">
        <v>447</v>
      </c>
      <c r="GD126" t="s">
        <v>448</v>
      </c>
      <c r="GJ126" t="s">
        <v>520</v>
      </c>
      <c r="GK126" t="s">
        <v>196</v>
      </c>
      <c r="GL126" t="s">
        <v>521</v>
      </c>
      <c r="GM126" t="s">
        <v>522</v>
      </c>
      <c r="GN126" t="s">
        <v>523</v>
      </c>
      <c r="GO126" t="s">
        <v>524</v>
      </c>
      <c r="GP126" t="s">
        <v>462</v>
      </c>
      <c r="GQ126" t="s">
        <v>430</v>
      </c>
    </row>
    <row r="127" spans="52:207" x14ac:dyDescent="0.25">
      <c r="AZ127">
        <v>385</v>
      </c>
      <c r="BA127">
        <v>0</v>
      </c>
      <c r="BB127">
        <v>2</v>
      </c>
      <c r="BC127" t="s">
        <v>107</v>
      </c>
      <c r="BD127" t="s">
        <v>99</v>
      </c>
      <c r="BG127" t="s">
        <v>77</v>
      </c>
      <c r="BH127">
        <v>85.09</v>
      </c>
      <c r="BI127">
        <v>77.95</v>
      </c>
      <c r="BM127" t="s">
        <v>78</v>
      </c>
      <c r="BN127" t="s">
        <v>38</v>
      </c>
      <c r="BO127">
        <v>43311.640277777777</v>
      </c>
      <c r="BP127">
        <v>43382.734722222223</v>
      </c>
      <c r="BQ127">
        <v>43370.365972222222</v>
      </c>
      <c r="BS127">
        <v>43370.365972222222</v>
      </c>
      <c r="BT127" t="s">
        <v>86</v>
      </c>
      <c r="BU127" t="s">
        <v>102</v>
      </c>
      <c r="BV127" t="s">
        <v>103</v>
      </c>
      <c r="BW127" t="s">
        <v>104</v>
      </c>
      <c r="BX127" t="s">
        <v>105</v>
      </c>
      <c r="BY127" t="s">
        <v>106</v>
      </c>
      <c r="BZ127">
        <v>2465</v>
      </c>
      <c r="CA127" t="s">
        <v>525</v>
      </c>
      <c r="CB127">
        <v>3</v>
      </c>
      <c r="CC127" t="s">
        <v>92</v>
      </c>
      <c r="CD127" t="s">
        <v>99</v>
      </c>
      <c r="CG127" t="s">
        <v>131</v>
      </c>
      <c r="CH127">
        <v>40.97</v>
      </c>
      <c r="CI127">
        <v>90.98</v>
      </c>
      <c r="CM127" t="s">
        <v>132</v>
      </c>
      <c r="CN127" t="s">
        <v>133</v>
      </c>
      <c r="CO127">
        <v>43502.656157407408</v>
      </c>
      <c r="CP127">
        <v>43503.70516203704</v>
      </c>
      <c r="CQ127">
        <v>43503.70516203704</v>
      </c>
      <c r="CS127">
        <v>43503.70517361111</v>
      </c>
      <c r="CT127" t="s">
        <v>93</v>
      </c>
      <c r="CU127" t="s">
        <v>439</v>
      </c>
      <c r="CV127" t="s">
        <v>440</v>
      </c>
      <c r="CW127" t="s">
        <v>441</v>
      </c>
      <c r="CX127" t="s">
        <v>507</v>
      </c>
      <c r="CY127" t="s">
        <v>443</v>
      </c>
      <c r="DZ127">
        <v>4767</v>
      </c>
      <c r="EA127" t="s">
        <v>1703</v>
      </c>
      <c r="EB127">
        <v>3</v>
      </c>
      <c r="EC127" t="s">
        <v>92</v>
      </c>
      <c r="ED127" t="s">
        <v>998</v>
      </c>
      <c r="EG127" t="s">
        <v>872</v>
      </c>
      <c r="EH127">
        <v>59.16</v>
      </c>
      <c r="EI127">
        <v>69.819999999999993</v>
      </c>
      <c r="EM127" t="s">
        <v>873</v>
      </c>
      <c r="EN127" t="s">
        <v>874</v>
      </c>
      <c r="EO127">
        <v>43291.501388888886</v>
      </c>
      <c r="ES127">
        <v>43426.602777777778</v>
      </c>
      <c r="ET127" t="s">
        <v>93</v>
      </c>
      <c r="EU127" t="s">
        <v>875</v>
      </c>
      <c r="EV127" t="s">
        <v>876</v>
      </c>
      <c r="EW127" t="s">
        <v>877</v>
      </c>
      <c r="EX127" t="s">
        <v>878</v>
      </c>
      <c r="EY127" t="s">
        <v>922</v>
      </c>
      <c r="EZ127">
        <v>2465</v>
      </c>
      <c r="FA127" t="s">
        <v>525</v>
      </c>
      <c r="FB127">
        <v>3</v>
      </c>
      <c r="FC127" t="s">
        <v>92</v>
      </c>
      <c r="FD127" t="s">
        <v>99</v>
      </c>
      <c r="FG127" t="s">
        <v>131</v>
      </c>
      <c r="FH127">
        <v>40.97</v>
      </c>
      <c r="FI127">
        <v>90.98</v>
      </c>
      <c r="FM127" t="s">
        <v>132</v>
      </c>
      <c r="FN127" t="s">
        <v>133</v>
      </c>
      <c r="FO127">
        <v>43502.656157407408</v>
      </c>
      <c r="FP127">
        <v>43503.70516203704</v>
      </c>
      <c r="FQ127">
        <v>43503.70516203704</v>
      </c>
      <c r="FS127">
        <v>43503.70517361111</v>
      </c>
      <c r="FT127" t="s">
        <v>93</v>
      </c>
      <c r="FU127" t="s">
        <v>439</v>
      </c>
      <c r="FV127" t="s">
        <v>440</v>
      </c>
      <c r="FW127" t="s">
        <v>441</v>
      </c>
      <c r="FX127" t="s">
        <v>507</v>
      </c>
      <c r="FY127" t="s">
        <v>443</v>
      </c>
      <c r="FZ127" t="s">
        <v>508</v>
      </c>
      <c r="GA127" t="s">
        <v>509</v>
      </c>
      <c r="GB127" t="s">
        <v>446</v>
      </c>
      <c r="GC127" t="s">
        <v>447</v>
      </c>
      <c r="GD127" t="s">
        <v>448</v>
      </c>
      <c r="GJ127" t="s">
        <v>526</v>
      </c>
      <c r="GK127" t="s">
        <v>527</v>
      </c>
      <c r="GL127" t="s">
        <v>528</v>
      </c>
      <c r="GM127" t="s">
        <v>529</v>
      </c>
      <c r="GN127" t="s">
        <v>530</v>
      </c>
      <c r="GO127" t="s">
        <v>462</v>
      </c>
      <c r="GP127" t="s">
        <v>430</v>
      </c>
    </row>
    <row r="128" spans="52:207" x14ac:dyDescent="0.25">
      <c r="AZ128">
        <v>386</v>
      </c>
      <c r="BA128">
        <v>0</v>
      </c>
      <c r="BB128">
        <v>2</v>
      </c>
      <c r="BC128" t="s">
        <v>107</v>
      </c>
      <c r="BD128" t="s">
        <v>99</v>
      </c>
      <c r="BG128" t="s">
        <v>77</v>
      </c>
      <c r="BH128">
        <v>74.86</v>
      </c>
      <c r="BI128">
        <v>81.41</v>
      </c>
      <c r="BM128" t="s">
        <v>78</v>
      </c>
      <c r="BN128" t="s">
        <v>38</v>
      </c>
      <c r="BO128">
        <v>43311.640277777777</v>
      </c>
      <c r="BP128">
        <v>43382.734722222223</v>
      </c>
      <c r="BQ128">
        <v>43370.369444444441</v>
      </c>
      <c r="BS128">
        <v>43370.369444444441</v>
      </c>
      <c r="BT128" t="s">
        <v>86</v>
      </c>
      <c r="BU128" t="s">
        <v>102</v>
      </c>
      <c r="BV128" t="s">
        <v>103</v>
      </c>
      <c r="BW128" t="s">
        <v>104</v>
      </c>
      <c r="BX128" t="s">
        <v>105</v>
      </c>
      <c r="BY128" t="s">
        <v>106</v>
      </c>
      <c r="BZ128">
        <v>2468</v>
      </c>
      <c r="CA128" t="s">
        <v>531</v>
      </c>
      <c r="CB128">
        <v>3</v>
      </c>
      <c r="CC128" t="s">
        <v>92</v>
      </c>
      <c r="CD128" t="s">
        <v>99</v>
      </c>
      <c r="CG128" t="s">
        <v>131</v>
      </c>
      <c r="CH128">
        <v>38.06</v>
      </c>
      <c r="CI128">
        <v>86.35</v>
      </c>
      <c r="CM128" t="s">
        <v>132</v>
      </c>
      <c r="CN128" t="s">
        <v>133</v>
      </c>
      <c r="CO128">
        <v>43502.656192129631</v>
      </c>
      <c r="CP128">
        <v>43503.704733796294</v>
      </c>
      <c r="CQ128">
        <v>43503.704733796294</v>
      </c>
      <c r="CS128">
        <v>43503.704733796294</v>
      </c>
      <c r="CT128" t="s">
        <v>93</v>
      </c>
      <c r="CU128" t="s">
        <v>439</v>
      </c>
      <c r="CV128" t="s">
        <v>440</v>
      </c>
      <c r="CW128" t="s">
        <v>441</v>
      </c>
      <c r="CX128" t="s">
        <v>442</v>
      </c>
      <c r="CY128" t="s">
        <v>443</v>
      </c>
      <c r="DZ128">
        <v>5016</v>
      </c>
      <c r="EA128" t="s">
        <v>1709</v>
      </c>
      <c r="EB128">
        <v>3</v>
      </c>
      <c r="EC128" t="s">
        <v>92</v>
      </c>
      <c r="ED128" t="s">
        <v>998</v>
      </c>
      <c r="EG128" t="s">
        <v>897</v>
      </c>
      <c r="EH128">
        <v>30.06</v>
      </c>
      <c r="EI128">
        <v>43.04</v>
      </c>
      <c r="EM128" t="s">
        <v>873</v>
      </c>
      <c r="EN128" t="s">
        <v>898</v>
      </c>
      <c r="EO128">
        <v>43315.367361111108</v>
      </c>
      <c r="ES128">
        <v>43426.60833333333</v>
      </c>
      <c r="ET128" t="s">
        <v>93</v>
      </c>
      <c r="EU128" t="s">
        <v>899</v>
      </c>
      <c r="EV128" t="s">
        <v>900</v>
      </c>
      <c r="EW128" t="s">
        <v>901</v>
      </c>
      <c r="EX128" t="s">
        <v>999</v>
      </c>
      <c r="EY128" t="s">
        <v>903</v>
      </c>
      <c r="EZ128">
        <v>2468</v>
      </c>
      <c r="FA128" t="s">
        <v>531</v>
      </c>
      <c r="FB128">
        <v>3</v>
      </c>
      <c r="FC128" t="s">
        <v>92</v>
      </c>
      <c r="FD128" t="s">
        <v>99</v>
      </c>
      <c r="FG128" t="s">
        <v>131</v>
      </c>
      <c r="FH128">
        <v>38.06</v>
      </c>
      <c r="FI128">
        <v>86.35</v>
      </c>
      <c r="FM128" t="s">
        <v>132</v>
      </c>
      <c r="FN128" t="s">
        <v>133</v>
      </c>
      <c r="FO128">
        <v>43502.656192129631</v>
      </c>
      <c r="FP128">
        <v>43503.704733796294</v>
      </c>
      <c r="FQ128">
        <v>43503.704733796294</v>
      </c>
      <c r="FS128">
        <v>43503.704733796294</v>
      </c>
      <c r="FT128" t="s">
        <v>93</v>
      </c>
      <c r="FU128" t="s">
        <v>439</v>
      </c>
      <c r="FV128" t="s">
        <v>440</v>
      </c>
      <c r="FW128" t="s">
        <v>441</v>
      </c>
      <c r="FX128" t="s">
        <v>442</v>
      </c>
      <c r="FY128" t="s">
        <v>443</v>
      </c>
      <c r="FZ128" t="s">
        <v>444</v>
      </c>
      <c r="GA128" t="s">
        <v>445</v>
      </c>
      <c r="GB128" t="s">
        <v>446</v>
      </c>
      <c r="GC128" t="s">
        <v>447</v>
      </c>
      <c r="GD128" t="s">
        <v>448</v>
      </c>
      <c r="GJ128" t="s">
        <v>532</v>
      </c>
      <c r="GK128" t="s">
        <v>533</v>
      </c>
      <c r="GL128" t="s">
        <v>534</v>
      </c>
      <c r="GM128" t="s">
        <v>462</v>
      </c>
      <c r="GN128" t="s">
        <v>430</v>
      </c>
    </row>
    <row r="129" spans="52:199" x14ac:dyDescent="0.25">
      <c r="AZ129">
        <v>322</v>
      </c>
      <c r="BA129">
        <v>674</v>
      </c>
      <c r="BB129">
        <v>3</v>
      </c>
      <c r="BC129" t="s">
        <v>107</v>
      </c>
      <c r="BD129" t="s">
        <v>99</v>
      </c>
      <c r="BG129" t="s">
        <v>77</v>
      </c>
      <c r="BH129">
        <v>24.41</v>
      </c>
      <c r="BI129">
        <v>78.739999999999995</v>
      </c>
      <c r="BM129" t="s">
        <v>78</v>
      </c>
      <c r="BN129" t="s">
        <v>38</v>
      </c>
      <c r="BO129">
        <v>43311.640277777777</v>
      </c>
      <c r="BP129">
        <v>43397.819444444445</v>
      </c>
      <c r="BQ129">
        <v>43262.73333333333</v>
      </c>
      <c r="BS129">
        <v>43262.73333333333</v>
      </c>
      <c r="BT129" t="s">
        <v>86</v>
      </c>
      <c r="BU129" t="s">
        <v>102</v>
      </c>
      <c r="BV129" t="s">
        <v>103</v>
      </c>
      <c r="BW129" t="s">
        <v>104</v>
      </c>
      <c r="BX129" t="s">
        <v>105</v>
      </c>
      <c r="BY129" t="s">
        <v>106</v>
      </c>
      <c r="BZ129">
        <v>2496</v>
      </c>
      <c r="CA129" t="s">
        <v>535</v>
      </c>
      <c r="CB129">
        <v>3</v>
      </c>
      <c r="CC129" t="s">
        <v>92</v>
      </c>
      <c r="CD129" t="s">
        <v>99</v>
      </c>
      <c r="CG129" t="s">
        <v>206</v>
      </c>
      <c r="CH129">
        <v>79.58</v>
      </c>
      <c r="CI129">
        <v>86.41</v>
      </c>
      <c r="CM129" t="s">
        <v>132</v>
      </c>
      <c r="CN129" t="s">
        <v>207</v>
      </c>
      <c r="CO129">
        <v>43502.679583333331</v>
      </c>
      <c r="CP129">
        <v>43503.711724537039</v>
      </c>
      <c r="CQ129">
        <v>43503.711724537039</v>
      </c>
      <c r="CS129">
        <v>43503.711736111109</v>
      </c>
      <c r="CT129" t="s">
        <v>93</v>
      </c>
      <c r="CU129" t="s">
        <v>439</v>
      </c>
      <c r="CV129" t="s">
        <v>440</v>
      </c>
      <c r="CW129" t="s">
        <v>441</v>
      </c>
      <c r="CX129" t="s">
        <v>442</v>
      </c>
      <c r="CY129" t="s">
        <v>443</v>
      </c>
      <c r="DZ129">
        <v>4766</v>
      </c>
      <c r="EA129" t="s">
        <v>1715</v>
      </c>
      <c r="EB129">
        <v>3</v>
      </c>
      <c r="EC129" t="s">
        <v>92</v>
      </c>
      <c r="ED129" t="s">
        <v>998</v>
      </c>
      <c r="EG129" t="s">
        <v>872</v>
      </c>
      <c r="EH129">
        <v>58.06</v>
      </c>
      <c r="EI129">
        <v>71.19</v>
      </c>
      <c r="EM129" t="s">
        <v>873</v>
      </c>
      <c r="EN129" t="s">
        <v>874</v>
      </c>
      <c r="EO129">
        <v>43291.501388888886</v>
      </c>
      <c r="ES129">
        <v>43426.602777777778</v>
      </c>
      <c r="ET129" t="s">
        <v>93</v>
      </c>
      <c r="EU129" t="s">
        <v>875</v>
      </c>
      <c r="EV129" t="s">
        <v>876</v>
      </c>
      <c r="EW129" t="s">
        <v>877</v>
      </c>
      <c r="EX129" t="s">
        <v>1152</v>
      </c>
      <c r="EY129" t="s">
        <v>922</v>
      </c>
      <c r="EZ129">
        <v>2496</v>
      </c>
      <c r="FA129" t="s">
        <v>535</v>
      </c>
      <c r="FB129">
        <v>3</v>
      </c>
      <c r="FC129" t="s">
        <v>92</v>
      </c>
      <c r="FD129" t="s">
        <v>99</v>
      </c>
      <c r="FG129" t="s">
        <v>206</v>
      </c>
      <c r="FH129">
        <v>79.58</v>
      </c>
      <c r="FI129">
        <v>86.41</v>
      </c>
      <c r="FM129" t="s">
        <v>132</v>
      </c>
      <c r="FN129" t="s">
        <v>207</v>
      </c>
      <c r="FO129">
        <v>43502.679583333331</v>
      </c>
      <c r="FP129">
        <v>43503.711724537039</v>
      </c>
      <c r="FQ129">
        <v>43503.711724537039</v>
      </c>
      <c r="FS129">
        <v>43503.711736111109</v>
      </c>
      <c r="FT129" t="s">
        <v>93</v>
      </c>
      <c r="FU129" t="s">
        <v>439</v>
      </c>
      <c r="FV129" t="s">
        <v>440</v>
      </c>
      <c r="FW129" t="s">
        <v>441</v>
      </c>
      <c r="FX129" t="s">
        <v>442</v>
      </c>
      <c r="FY129" t="s">
        <v>443</v>
      </c>
      <c r="FZ129" t="s">
        <v>444</v>
      </c>
      <c r="GA129" t="s">
        <v>445</v>
      </c>
      <c r="GB129" t="s">
        <v>446</v>
      </c>
      <c r="GC129" t="s">
        <v>447</v>
      </c>
      <c r="GD129" t="s">
        <v>448</v>
      </c>
      <c r="GJ129" t="s">
        <v>536</v>
      </c>
      <c r="GK129" t="s">
        <v>537</v>
      </c>
      <c r="GL129" t="s">
        <v>538</v>
      </c>
      <c r="GM129" t="s">
        <v>371</v>
      </c>
      <c r="GN129" t="s">
        <v>430</v>
      </c>
    </row>
    <row r="130" spans="52:199" x14ac:dyDescent="0.25">
      <c r="AZ130">
        <v>318</v>
      </c>
      <c r="BA130">
        <v>680</v>
      </c>
      <c r="BB130">
        <v>2</v>
      </c>
      <c r="BC130" t="s">
        <v>107</v>
      </c>
      <c r="BD130" t="s">
        <v>99</v>
      </c>
      <c r="BG130" t="s">
        <v>77</v>
      </c>
      <c r="BH130">
        <v>36.979999999999997</v>
      </c>
      <c r="BI130">
        <v>72</v>
      </c>
      <c r="BM130" t="s">
        <v>78</v>
      </c>
      <c r="BN130" t="s">
        <v>38</v>
      </c>
      <c r="BO130">
        <v>43311.640277777777</v>
      </c>
      <c r="BP130">
        <v>43413.640277777777</v>
      </c>
      <c r="BQ130">
        <v>43368.461111111108</v>
      </c>
      <c r="BS130">
        <v>43368.461111111108</v>
      </c>
      <c r="BT130" t="s">
        <v>86</v>
      </c>
      <c r="BU130" t="s">
        <v>102</v>
      </c>
      <c r="BV130" t="s">
        <v>103</v>
      </c>
      <c r="BW130" t="s">
        <v>104</v>
      </c>
      <c r="BX130" t="s">
        <v>105</v>
      </c>
      <c r="BY130" t="s">
        <v>106</v>
      </c>
      <c r="BZ130">
        <v>2458</v>
      </c>
      <c r="CA130" t="s">
        <v>539</v>
      </c>
      <c r="CB130">
        <v>3</v>
      </c>
      <c r="CC130" t="s">
        <v>92</v>
      </c>
      <c r="CD130" t="s">
        <v>99</v>
      </c>
      <c r="CG130" t="s">
        <v>131</v>
      </c>
      <c r="CH130">
        <v>40.43</v>
      </c>
      <c r="CI130">
        <v>88.39</v>
      </c>
      <c r="CM130" t="s">
        <v>132</v>
      </c>
      <c r="CN130" t="s">
        <v>133</v>
      </c>
      <c r="CO130">
        <v>43502.656087962961</v>
      </c>
      <c r="CP130">
        <v>43503.705046296294</v>
      </c>
      <c r="CQ130">
        <v>43503.705046296294</v>
      </c>
      <c r="CS130">
        <v>43503.705046296294</v>
      </c>
      <c r="CT130" t="s">
        <v>93</v>
      </c>
      <c r="CU130" t="s">
        <v>439</v>
      </c>
      <c r="CV130" t="s">
        <v>440</v>
      </c>
      <c r="CW130" t="s">
        <v>441</v>
      </c>
      <c r="CX130" t="s">
        <v>442</v>
      </c>
      <c r="CY130" t="s">
        <v>443</v>
      </c>
      <c r="DZ130">
        <v>5018</v>
      </c>
      <c r="EA130" t="s">
        <v>1721</v>
      </c>
      <c r="EB130">
        <v>3</v>
      </c>
      <c r="EC130" t="s">
        <v>92</v>
      </c>
      <c r="ED130" t="s">
        <v>998</v>
      </c>
      <c r="EG130" t="s">
        <v>897</v>
      </c>
      <c r="EH130">
        <v>33.22</v>
      </c>
      <c r="EI130">
        <v>41.31</v>
      </c>
      <c r="EM130" t="s">
        <v>873</v>
      </c>
      <c r="EN130" t="s">
        <v>898</v>
      </c>
      <c r="EO130">
        <v>43315.367361111108</v>
      </c>
      <c r="ES130">
        <v>43426.607638888891</v>
      </c>
      <c r="ET130" t="s">
        <v>93</v>
      </c>
      <c r="EU130" t="s">
        <v>1722</v>
      </c>
      <c r="EV130" t="s">
        <v>900</v>
      </c>
      <c r="EW130" t="s">
        <v>901</v>
      </c>
      <c r="EX130" t="s">
        <v>902</v>
      </c>
      <c r="EY130" t="s">
        <v>903</v>
      </c>
      <c r="EZ130">
        <v>2458</v>
      </c>
      <c r="FA130" t="s">
        <v>539</v>
      </c>
      <c r="FB130">
        <v>3</v>
      </c>
      <c r="FC130" t="s">
        <v>92</v>
      </c>
      <c r="FD130" t="s">
        <v>99</v>
      </c>
      <c r="FG130" t="s">
        <v>131</v>
      </c>
      <c r="FH130">
        <v>40.43</v>
      </c>
      <c r="FI130">
        <v>88.39</v>
      </c>
      <c r="FM130" t="s">
        <v>132</v>
      </c>
      <c r="FN130" t="s">
        <v>133</v>
      </c>
      <c r="FO130">
        <v>43502.656087962961</v>
      </c>
      <c r="FP130">
        <v>43503.705046296294</v>
      </c>
      <c r="FQ130">
        <v>43503.705046296294</v>
      </c>
      <c r="FS130">
        <v>43503.705046296294</v>
      </c>
      <c r="FT130" t="s">
        <v>93</v>
      </c>
      <c r="FU130" t="s">
        <v>439</v>
      </c>
      <c r="FV130" t="s">
        <v>440</v>
      </c>
      <c r="FW130" t="s">
        <v>441</v>
      </c>
      <c r="FX130" t="s">
        <v>442</v>
      </c>
      <c r="FY130" t="s">
        <v>443</v>
      </c>
      <c r="FZ130" t="s">
        <v>444</v>
      </c>
      <c r="GA130" t="s">
        <v>445</v>
      </c>
      <c r="GB130" t="s">
        <v>446</v>
      </c>
      <c r="GC130" t="s">
        <v>447</v>
      </c>
      <c r="GD130" t="s">
        <v>448</v>
      </c>
      <c r="GJ130" t="s">
        <v>540</v>
      </c>
      <c r="GK130" t="s">
        <v>541</v>
      </c>
      <c r="GL130" t="s">
        <v>542</v>
      </c>
      <c r="GM130" t="s">
        <v>462</v>
      </c>
      <c r="GN130" t="s">
        <v>430</v>
      </c>
    </row>
    <row r="131" spans="52:199" x14ac:dyDescent="0.25">
      <c r="AZ131">
        <v>353</v>
      </c>
      <c r="BA131">
        <v>632</v>
      </c>
      <c r="BB131">
        <v>2</v>
      </c>
      <c r="BC131" t="s">
        <v>107</v>
      </c>
      <c r="BD131" t="s">
        <v>99</v>
      </c>
      <c r="BG131" t="s">
        <v>77</v>
      </c>
      <c r="BH131">
        <v>37.76</v>
      </c>
      <c r="BI131">
        <v>88.31</v>
      </c>
      <c r="BM131" t="s">
        <v>78</v>
      </c>
      <c r="BN131" t="s">
        <v>38</v>
      </c>
      <c r="BO131">
        <v>43311.640277777777</v>
      </c>
      <c r="BP131">
        <v>43382.728472222225</v>
      </c>
      <c r="BQ131">
        <v>43368.604166666664</v>
      </c>
      <c r="BS131">
        <v>43368.604166666664</v>
      </c>
      <c r="BT131" t="s">
        <v>86</v>
      </c>
      <c r="BU131" t="s">
        <v>102</v>
      </c>
      <c r="BV131" t="s">
        <v>103</v>
      </c>
      <c r="BW131" t="s">
        <v>104</v>
      </c>
      <c r="BX131" t="s">
        <v>105</v>
      </c>
      <c r="BY131" t="s">
        <v>106</v>
      </c>
      <c r="BZ131">
        <v>2464</v>
      </c>
      <c r="CA131" t="s">
        <v>543</v>
      </c>
      <c r="CB131">
        <v>3</v>
      </c>
      <c r="CC131" t="s">
        <v>92</v>
      </c>
      <c r="CD131" t="s">
        <v>99</v>
      </c>
      <c r="CG131" t="s">
        <v>131</v>
      </c>
      <c r="CH131">
        <v>47.75</v>
      </c>
      <c r="CI131">
        <v>77.45</v>
      </c>
      <c r="CM131" t="s">
        <v>132</v>
      </c>
      <c r="CN131" t="s">
        <v>133</v>
      </c>
      <c r="CO131">
        <v>43502.656145833331</v>
      </c>
      <c r="CP131">
        <v>43503.707638888889</v>
      </c>
      <c r="CQ131">
        <v>43503.707638888889</v>
      </c>
      <c r="CS131">
        <v>43503.707638888889</v>
      </c>
      <c r="CT131" t="s">
        <v>93</v>
      </c>
      <c r="CU131" t="s">
        <v>439</v>
      </c>
      <c r="CV131" t="s">
        <v>440</v>
      </c>
      <c r="CW131" t="s">
        <v>441</v>
      </c>
      <c r="CX131" t="s">
        <v>507</v>
      </c>
      <c r="CY131" t="s">
        <v>443</v>
      </c>
      <c r="DZ131">
        <v>4790</v>
      </c>
      <c r="EA131" t="s">
        <v>1732</v>
      </c>
      <c r="EB131">
        <v>3</v>
      </c>
      <c r="EC131" t="s">
        <v>92</v>
      </c>
      <c r="ED131" t="s">
        <v>998</v>
      </c>
      <c r="EG131" t="s">
        <v>872</v>
      </c>
      <c r="EH131">
        <v>93.05</v>
      </c>
      <c r="EI131">
        <v>51.73</v>
      </c>
      <c r="EM131" t="s">
        <v>873</v>
      </c>
      <c r="EN131" t="s">
        <v>874</v>
      </c>
      <c r="EO131">
        <v>43291.501388888886</v>
      </c>
      <c r="ES131">
        <v>43426.606944444444</v>
      </c>
      <c r="ET131" t="s">
        <v>93</v>
      </c>
      <c r="EU131" t="s">
        <v>875</v>
      </c>
      <c r="EV131" t="s">
        <v>876</v>
      </c>
      <c r="EW131" t="s">
        <v>877</v>
      </c>
      <c r="EX131" t="s">
        <v>878</v>
      </c>
      <c r="EY131" t="s">
        <v>922</v>
      </c>
      <c r="EZ131">
        <v>2464</v>
      </c>
      <c r="FA131" t="s">
        <v>543</v>
      </c>
      <c r="FB131">
        <v>3</v>
      </c>
      <c r="FC131" t="s">
        <v>92</v>
      </c>
      <c r="FD131" t="s">
        <v>99</v>
      </c>
      <c r="FG131" t="s">
        <v>131</v>
      </c>
      <c r="FH131">
        <v>47.75</v>
      </c>
      <c r="FI131">
        <v>77.45</v>
      </c>
      <c r="FM131" t="s">
        <v>132</v>
      </c>
      <c r="FN131" t="s">
        <v>133</v>
      </c>
      <c r="FO131">
        <v>43502.656145833331</v>
      </c>
      <c r="FP131">
        <v>43503.707638888889</v>
      </c>
      <c r="FQ131">
        <v>43503.707638888889</v>
      </c>
      <c r="FS131">
        <v>43503.707638888889</v>
      </c>
      <c r="FT131" t="s">
        <v>93</v>
      </c>
      <c r="FU131" t="s">
        <v>439</v>
      </c>
      <c r="FV131" t="s">
        <v>440</v>
      </c>
      <c r="FW131" t="s">
        <v>441</v>
      </c>
      <c r="FX131" t="s">
        <v>507</v>
      </c>
      <c r="FY131" t="s">
        <v>443</v>
      </c>
      <c r="FZ131" t="s">
        <v>508</v>
      </c>
      <c r="GA131" t="s">
        <v>509</v>
      </c>
      <c r="GB131" t="s">
        <v>446</v>
      </c>
      <c r="GC131" t="s">
        <v>447</v>
      </c>
      <c r="GD131" t="s">
        <v>448</v>
      </c>
      <c r="GJ131" t="s">
        <v>544</v>
      </c>
      <c r="GK131" t="s">
        <v>545</v>
      </c>
      <c r="GL131" t="s">
        <v>546</v>
      </c>
      <c r="GM131" t="s">
        <v>547</v>
      </c>
      <c r="GN131" t="s">
        <v>548</v>
      </c>
      <c r="GO131" t="s">
        <v>549</v>
      </c>
      <c r="GP131" t="s">
        <v>371</v>
      </c>
      <c r="GQ131" t="s">
        <v>430</v>
      </c>
    </row>
    <row r="132" spans="52:199" x14ac:dyDescent="0.25">
      <c r="AZ132">
        <v>287</v>
      </c>
      <c r="BA132">
        <v>876</v>
      </c>
      <c r="BB132">
        <v>3</v>
      </c>
      <c r="BC132" t="s">
        <v>107</v>
      </c>
      <c r="BD132" t="s">
        <v>99</v>
      </c>
      <c r="BG132" t="s">
        <v>77</v>
      </c>
      <c r="BH132">
        <v>70.900000000000006</v>
      </c>
      <c r="BI132">
        <v>64.52</v>
      </c>
      <c r="BM132" t="s">
        <v>78</v>
      </c>
      <c r="BN132" t="s">
        <v>38</v>
      </c>
      <c r="BO132">
        <v>43311.63958333333</v>
      </c>
      <c r="BP132">
        <v>43371.6</v>
      </c>
      <c r="BQ132">
        <v>43141.445138888892</v>
      </c>
      <c r="BS132">
        <v>43141.445138888892</v>
      </c>
      <c r="BT132" t="s">
        <v>86</v>
      </c>
      <c r="BU132" t="s">
        <v>102</v>
      </c>
      <c r="BV132" t="s">
        <v>103</v>
      </c>
      <c r="BW132" t="s">
        <v>104</v>
      </c>
      <c r="BX132" t="s">
        <v>105</v>
      </c>
      <c r="BY132" t="s">
        <v>106</v>
      </c>
      <c r="BZ132">
        <v>2462</v>
      </c>
      <c r="CA132" t="s">
        <v>550</v>
      </c>
      <c r="CB132">
        <v>3</v>
      </c>
      <c r="CC132" t="s">
        <v>92</v>
      </c>
      <c r="CD132" t="s">
        <v>99</v>
      </c>
      <c r="CG132" t="s">
        <v>131</v>
      </c>
      <c r="CH132">
        <v>46.13</v>
      </c>
      <c r="CI132">
        <v>80.040000000000006</v>
      </c>
      <c r="CM132" t="s">
        <v>132</v>
      </c>
      <c r="CN132" t="s">
        <v>133</v>
      </c>
      <c r="CO132">
        <v>43502.656134259261</v>
      </c>
      <c r="CP132">
        <v>43503.70579861111</v>
      </c>
      <c r="CQ132">
        <v>43503.70579861111</v>
      </c>
      <c r="CS132">
        <v>43503.70579861111</v>
      </c>
      <c r="CT132" t="s">
        <v>93</v>
      </c>
      <c r="CU132" t="s">
        <v>551</v>
      </c>
      <c r="CV132" t="s">
        <v>440</v>
      </c>
      <c r="CW132" t="s">
        <v>441</v>
      </c>
      <c r="CX132" t="s">
        <v>507</v>
      </c>
      <c r="CY132" t="s">
        <v>443</v>
      </c>
      <c r="DZ132">
        <v>5012</v>
      </c>
      <c r="EA132" t="s">
        <v>1738</v>
      </c>
      <c r="EB132">
        <v>3</v>
      </c>
      <c r="EC132" t="s">
        <v>92</v>
      </c>
      <c r="ED132" t="s">
        <v>998</v>
      </c>
      <c r="EG132" t="s">
        <v>897</v>
      </c>
      <c r="EH132">
        <v>25.68</v>
      </c>
      <c r="EI132">
        <v>45.89</v>
      </c>
      <c r="EM132" t="s">
        <v>873</v>
      </c>
      <c r="EN132" t="s">
        <v>898</v>
      </c>
      <c r="EO132">
        <v>43315.367361111108</v>
      </c>
      <c r="ES132">
        <v>43426.609027777777</v>
      </c>
      <c r="ET132" t="s">
        <v>93</v>
      </c>
      <c r="EU132" t="s">
        <v>899</v>
      </c>
      <c r="EV132" t="s">
        <v>900</v>
      </c>
      <c r="EW132" t="s">
        <v>901</v>
      </c>
      <c r="EX132" t="s">
        <v>902</v>
      </c>
      <c r="EY132" t="s">
        <v>903</v>
      </c>
      <c r="EZ132">
        <v>2462</v>
      </c>
      <c r="FA132" t="s">
        <v>550</v>
      </c>
      <c r="FB132">
        <v>3</v>
      </c>
      <c r="FC132" t="s">
        <v>92</v>
      </c>
      <c r="FD132" t="s">
        <v>99</v>
      </c>
      <c r="FG132" t="s">
        <v>131</v>
      </c>
      <c r="FH132">
        <v>46.13</v>
      </c>
      <c r="FI132">
        <v>80.040000000000006</v>
      </c>
      <c r="FM132" t="s">
        <v>132</v>
      </c>
      <c r="FN132" t="s">
        <v>133</v>
      </c>
      <c r="FO132">
        <v>43502.656134259261</v>
      </c>
      <c r="FP132">
        <v>43503.70579861111</v>
      </c>
      <c r="FQ132">
        <v>43503.70579861111</v>
      </c>
      <c r="FS132">
        <v>43503.70579861111</v>
      </c>
      <c r="FT132" t="s">
        <v>93</v>
      </c>
      <c r="FU132" t="s">
        <v>551</v>
      </c>
      <c r="FV132" t="s">
        <v>440</v>
      </c>
      <c r="FW132" t="s">
        <v>441</v>
      </c>
      <c r="FX132" t="s">
        <v>507</v>
      </c>
      <c r="FY132" t="s">
        <v>443</v>
      </c>
      <c r="FZ132" t="s">
        <v>508</v>
      </c>
      <c r="GA132" t="s">
        <v>509</v>
      </c>
      <c r="GB132" t="s">
        <v>446</v>
      </c>
      <c r="GC132" t="s">
        <v>447</v>
      </c>
      <c r="GD132" t="s">
        <v>448</v>
      </c>
      <c r="GJ132" t="s">
        <v>552</v>
      </c>
      <c r="GK132" t="s">
        <v>553</v>
      </c>
      <c r="GL132" t="s">
        <v>554</v>
      </c>
      <c r="GM132" t="s">
        <v>555</v>
      </c>
      <c r="GN132" t="s">
        <v>556</v>
      </c>
      <c r="GO132" t="s">
        <v>371</v>
      </c>
      <c r="GP132" t="s">
        <v>430</v>
      </c>
    </row>
    <row r="133" spans="52:199" x14ac:dyDescent="0.25">
      <c r="AZ133">
        <v>340</v>
      </c>
      <c r="BA133">
        <v>647</v>
      </c>
      <c r="BB133">
        <v>3</v>
      </c>
      <c r="BC133" t="s">
        <v>107</v>
      </c>
      <c r="BD133" t="s">
        <v>99</v>
      </c>
      <c r="BG133" t="s">
        <v>77</v>
      </c>
      <c r="BH133">
        <v>33.130000000000003</v>
      </c>
      <c r="BI133">
        <v>79.12</v>
      </c>
      <c r="BM133" t="s">
        <v>78</v>
      </c>
      <c r="BN133" t="s">
        <v>38</v>
      </c>
      <c r="BO133">
        <v>43311.640277777777</v>
      </c>
      <c r="BP133">
        <v>43368.572222222225</v>
      </c>
      <c r="BQ133">
        <v>43368.572222222225</v>
      </c>
      <c r="BS133">
        <v>43368.572222222225</v>
      </c>
      <c r="BT133" t="s">
        <v>86</v>
      </c>
      <c r="BU133" t="s">
        <v>102</v>
      </c>
      <c r="BV133" t="s">
        <v>103</v>
      </c>
      <c r="BW133" t="s">
        <v>104</v>
      </c>
      <c r="BX133" t="s">
        <v>105</v>
      </c>
      <c r="BY133" t="s">
        <v>106</v>
      </c>
      <c r="BZ133">
        <v>2473</v>
      </c>
      <c r="CA133" t="s">
        <v>557</v>
      </c>
      <c r="CB133">
        <v>3</v>
      </c>
      <c r="CC133" t="s">
        <v>92</v>
      </c>
      <c r="CD133" t="s">
        <v>99</v>
      </c>
      <c r="CG133" t="s">
        <v>131</v>
      </c>
      <c r="CH133">
        <v>39.35</v>
      </c>
      <c r="CI133">
        <v>87.43</v>
      </c>
      <c r="CM133" t="s">
        <v>132</v>
      </c>
      <c r="CN133" t="s">
        <v>133</v>
      </c>
      <c r="CO133">
        <v>43502.656238425923</v>
      </c>
      <c r="CP133">
        <v>43503.705000000002</v>
      </c>
      <c r="CQ133">
        <v>43503.705000000002</v>
      </c>
      <c r="CS133">
        <v>43503.705000000002</v>
      </c>
      <c r="CT133" t="s">
        <v>93</v>
      </c>
      <c r="CU133" t="s">
        <v>439</v>
      </c>
      <c r="CV133" t="s">
        <v>440</v>
      </c>
      <c r="CW133" t="s">
        <v>441</v>
      </c>
      <c r="CX133" t="s">
        <v>442</v>
      </c>
      <c r="CY133" t="s">
        <v>443</v>
      </c>
      <c r="DZ133">
        <v>5019</v>
      </c>
      <c r="EA133" t="s">
        <v>1721</v>
      </c>
      <c r="EB133">
        <v>3</v>
      </c>
      <c r="EC133" t="s">
        <v>92</v>
      </c>
      <c r="ED133" t="s">
        <v>998</v>
      </c>
      <c r="EG133" t="s">
        <v>897</v>
      </c>
      <c r="EH133">
        <v>32.51</v>
      </c>
      <c r="EI133">
        <v>41.85</v>
      </c>
      <c r="EM133" t="s">
        <v>873</v>
      </c>
      <c r="EN133" t="s">
        <v>898</v>
      </c>
      <c r="EO133">
        <v>43315.367361111108</v>
      </c>
      <c r="ES133">
        <v>43426.607638888891</v>
      </c>
      <c r="ET133" t="s">
        <v>93</v>
      </c>
      <c r="EU133" t="s">
        <v>899</v>
      </c>
      <c r="EV133" t="s">
        <v>900</v>
      </c>
      <c r="EW133" t="s">
        <v>901</v>
      </c>
      <c r="EX133" t="s">
        <v>902</v>
      </c>
      <c r="EY133" t="s">
        <v>903</v>
      </c>
      <c r="EZ133">
        <v>2473</v>
      </c>
      <c r="FA133" t="s">
        <v>557</v>
      </c>
      <c r="FB133">
        <v>3</v>
      </c>
      <c r="FC133" t="s">
        <v>92</v>
      </c>
      <c r="FD133" t="s">
        <v>99</v>
      </c>
      <c r="FG133" t="s">
        <v>131</v>
      </c>
      <c r="FH133">
        <v>39.35</v>
      </c>
      <c r="FI133">
        <v>87.43</v>
      </c>
      <c r="FM133" t="s">
        <v>132</v>
      </c>
      <c r="FN133" t="s">
        <v>133</v>
      </c>
      <c r="FO133">
        <v>43502.656238425923</v>
      </c>
      <c r="FP133">
        <v>43503.705000000002</v>
      </c>
      <c r="FQ133">
        <v>43503.705000000002</v>
      </c>
      <c r="FS133">
        <v>43503.705000000002</v>
      </c>
      <c r="FT133" t="s">
        <v>93</v>
      </c>
      <c r="FU133" t="s">
        <v>439</v>
      </c>
      <c r="FV133" t="s">
        <v>440</v>
      </c>
      <c r="FW133" t="s">
        <v>441</v>
      </c>
      <c r="FX133" t="s">
        <v>442</v>
      </c>
      <c r="FY133" t="s">
        <v>443</v>
      </c>
      <c r="FZ133" t="s">
        <v>444</v>
      </c>
      <c r="GA133" t="s">
        <v>445</v>
      </c>
      <c r="GB133" t="s">
        <v>446</v>
      </c>
      <c r="GC133" t="s">
        <v>447</v>
      </c>
      <c r="GD133" t="s">
        <v>448</v>
      </c>
      <c r="GJ133" t="s">
        <v>558</v>
      </c>
      <c r="GK133" t="s">
        <v>559</v>
      </c>
      <c r="GL133" t="s">
        <v>560</v>
      </c>
      <c r="GM133" t="s">
        <v>462</v>
      </c>
      <c r="GN133" t="s">
        <v>430</v>
      </c>
    </row>
    <row r="134" spans="52:199" x14ac:dyDescent="0.25">
      <c r="AZ134">
        <v>308</v>
      </c>
      <c r="BA134">
        <v>832</v>
      </c>
      <c r="BB134">
        <v>3</v>
      </c>
      <c r="BC134" t="s">
        <v>107</v>
      </c>
      <c r="BD134" t="s">
        <v>99</v>
      </c>
      <c r="BG134" t="s">
        <v>77</v>
      </c>
      <c r="BH134">
        <v>53.94</v>
      </c>
      <c r="BI134">
        <v>91.1</v>
      </c>
      <c r="BM134" t="s">
        <v>78</v>
      </c>
      <c r="BN134" t="s">
        <v>38</v>
      </c>
      <c r="BO134">
        <v>43311.63958333333</v>
      </c>
      <c r="BP134">
        <v>43370.45208333333</v>
      </c>
      <c r="BQ134">
        <v>43370.487500000003</v>
      </c>
      <c r="BS134">
        <v>43370.487500000003</v>
      </c>
      <c r="BT134" t="s">
        <v>86</v>
      </c>
      <c r="BU134" t="s">
        <v>102</v>
      </c>
      <c r="BV134" t="s">
        <v>103</v>
      </c>
      <c r="BW134" t="s">
        <v>104</v>
      </c>
      <c r="BX134" t="s">
        <v>105</v>
      </c>
      <c r="BY134" t="s">
        <v>106</v>
      </c>
      <c r="BZ134">
        <v>2499</v>
      </c>
      <c r="CA134" t="s">
        <v>561</v>
      </c>
      <c r="CB134">
        <v>3</v>
      </c>
      <c r="CC134" t="s">
        <v>92</v>
      </c>
      <c r="CD134" t="s">
        <v>99</v>
      </c>
      <c r="CG134" t="s">
        <v>206</v>
      </c>
      <c r="CH134">
        <v>73.75</v>
      </c>
      <c r="CI134">
        <v>82.62</v>
      </c>
      <c r="CM134" t="s">
        <v>132</v>
      </c>
      <c r="CN134" t="s">
        <v>207</v>
      </c>
      <c r="CO134">
        <v>43502.679606481484</v>
      </c>
      <c r="CP134">
        <v>43503.712546296294</v>
      </c>
      <c r="CQ134">
        <v>43503.712546296294</v>
      </c>
      <c r="CS134">
        <v>43503.712546296294</v>
      </c>
      <c r="CT134" t="s">
        <v>93</v>
      </c>
      <c r="CU134" t="s">
        <v>439</v>
      </c>
      <c r="CV134" t="s">
        <v>440</v>
      </c>
      <c r="CW134" t="s">
        <v>441</v>
      </c>
      <c r="CX134" t="s">
        <v>442</v>
      </c>
      <c r="CY134" t="s">
        <v>443</v>
      </c>
      <c r="DZ134">
        <v>4779</v>
      </c>
      <c r="EA134" t="s">
        <v>1751</v>
      </c>
      <c r="EB134">
        <v>3</v>
      </c>
      <c r="EC134" t="s">
        <v>92</v>
      </c>
      <c r="ED134" t="s">
        <v>998</v>
      </c>
      <c r="EG134" t="s">
        <v>872</v>
      </c>
      <c r="EH134">
        <v>75.41</v>
      </c>
      <c r="EI134">
        <v>62.32</v>
      </c>
      <c r="EM134" t="s">
        <v>873</v>
      </c>
      <c r="EN134" t="s">
        <v>874</v>
      </c>
      <c r="EO134">
        <v>43291.501388888886</v>
      </c>
      <c r="ES134">
        <v>43426.604861111111</v>
      </c>
      <c r="ET134" t="s">
        <v>93</v>
      </c>
      <c r="EU134" t="s">
        <v>875</v>
      </c>
      <c r="EV134" t="s">
        <v>876</v>
      </c>
      <c r="EW134" t="s">
        <v>877</v>
      </c>
      <c r="EX134" t="s">
        <v>878</v>
      </c>
      <c r="EY134" t="s">
        <v>922</v>
      </c>
      <c r="EZ134">
        <v>2499</v>
      </c>
      <c r="FA134" t="s">
        <v>561</v>
      </c>
      <c r="FB134">
        <v>3</v>
      </c>
      <c r="FC134" t="s">
        <v>92</v>
      </c>
      <c r="FD134" t="s">
        <v>99</v>
      </c>
      <c r="FG134" t="s">
        <v>206</v>
      </c>
      <c r="FH134">
        <v>73.75</v>
      </c>
      <c r="FI134">
        <v>82.62</v>
      </c>
      <c r="FM134" t="s">
        <v>132</v>
      </c>
      <c r="FN134" t="s">
        <v>207</v>
      </c>
      <c r="FO134">
        <v>43502.679606481484</v>
      </c>
      <c r="FP134">
        <v>43503.712546296294</v>
      </c>
      <c r="FQ134">
        <v>43503.712546296294</v>
      </c>
      <c r="FS134">
        <v>43503.712546296294</v>
      </c>
      <c r="FT134" t="s">
        <v>93</v>
      </c>
      <c r="FU134" t="s">
        <v>439</v>
      </c>
      <c r="FV134" t="s">
        <v>440</v>
      </c>
      <c r="FW134" t="s">
        <v>441</v>
      </c>
      <c r="FX134" t="s">
        <v>442</v>
      </c>
      <c r="FY134" t="s">
        <v>443</v>
      </c>
      <c r="FZ134" t="s">
        <v>444</v>
      </c>
      <c r="GA134" t="s">
        <v>445</v>
      </c>
      <c r="GB134" t="s">
        <v>446</v>
      </c>
      <c r="GC134" t="s">
        <v>447</v>
      </c>
      <c r="GD134" t="s">
        <v>448</v>
      </c>
      <c r="GJ134" t="s">
        <v>562</v>
      </c>
      <c r="GK134" t="s">
        <v>563</v>
      </c>
      <c r="GL134" t="s">
        <v>564</v>
      </c>
      <c r="GM134" t="s">
        <v>371</v>
      </c>
      <c r="GN134" t="s">
        <v>430</v>
      </c>
    </row>
    <row r="135" spans="52:199" x14ac:dyDescent="0.25">
      <c r="AZ135">
        <v>374</v>
      </c>
      <c r="BA135">
        <v>43</v>
      </c>
      <c r="BB135">
        <v>2</v>
      </c>
      <c r="BC135" t="s">
        <v>107</v>
      </c>
      <c r="BD135" t="s">
        <v>99</v>
      </c>
      <c r="BG135" t="s">
        <v>77</v>
      </c>
      <c r="BH135">
        <v>83.76</v>
      </c>
      <c r="BI135">
        <v>54.95</v>
      </c>
      <c r="BM135" t="s">
        <v>78</v>
      </c>
      <c r="BN135" t="s">
        <v>38</v>
      </c>
      <c r="BO135">
        <v>43311.640277777777</v>
      </c>
      <c r="BP135">
        <v>43382.581250000003</v>
      </c>
      <c r="BQ135">
        <v>43370.398611111108</v>
      </c>
      <c r="BS135">
        <v>43370.398611111108</v>
      </c>
      <c r="BT135" t="s">
        <v>86</v>
      </c>
      <c r="BU135" t="s">
        <v>102</v>
      </c>
      <c r="BV135" t="s">
        <v>103</v>
      </c>
      <c r="BW135" t="s">
        <v>104</v>
      </c>
      <c r="BX135" t="s">
        <v>105</v>
      </c>
      <c r="BY135" t="s">
        <v>106</v>
      </c>
      <c r="BZ135">
        <v>2471</v>
      </c>
      <c r="CA135" t="s">
        <v>565</v>
      </c>
      <c r="CB135">
        <v>3</v>
      </c>
      <c r="CC135" t="s">
        <v>92</v>
      </c>
      <c r="CD135" t="s">
        <v>99</v>
      </c>
      <c r="CG135" t="s">
        <v>131</v>
      </c>
      <c r="CH135">
        <v>42.64</v>
      </c>
      <c r="CI135">
        <v>85.99</v>
      </c>
      <c r="CM135" t="s">
        <v>132</v>
      </c>
      <c r="CN135" t="s">
        <v>133</v>
      </c>
      <c r="CO135">
        <v>43502.656215277777</v>
      </c>
      <c r="CP135">
        <v>43503.705289351848</v>
      </c>
      <c r="CQ135">
        <v>43503.705289351848</v>
      </c>
      <c r="CS135">
        <v>43503.705289351848</v>
      </c>
      <c r="CT135" t="s">
        <v>93</v>
      </c>
      <c r="CU135" t="s">
        <v>439</v>
      </c>
      <c r="CV135" t="s">
        <v>440</v>
      </c>
      <c r="CW135" t="s">
        <v>441</v>
      </c>
      <c r="CX135" t="s">
        <v>442</v>
      </c>
      <c r="CY135" t="s">
        <v>443</v>
      </c>
      <c r="DZ135">
        <v>4791</v>
      </c>
      <c r="EA135" t="s">
        <v>1761</v>
      </c>
      <c r="EB135">
        <v>3</v>
      </c>
      <c r="EC135" t="s">
        <v>92</v>
      </c>
      <c r="ED135" t="s">
        <v>998</v>
      </c>
      <c r="EG135" t="s">
        <v>872</v>
      </c>
      <c r="EH135">
        <v>93.89</v>
      </c>
      <c r="EI135">
        <v>50.24</v>
      </c>
      <c r="EM135" t="s">
        <v>873</v>
      </c>
      <c r="EN135" t="s">
        <v>874</v>
      </c>
      <c r="EO135">
        <v>43291.501388888886</v>
      </c>
      <c r="ES135">
        <v>43426.606944444444</v>
      </c>
      <c r="ET135" t="s">
        <v>93</v>
      </c>
      <c r="EU135" t="s">
        <v>875</v>
      </c>
      <c r="EV135" t="s">
        <v>876</v>
      </c>
      <c r="EW135" t="s">
        <v>877</v>
      </c>
      <c r="EX135" t="s">
        <v>878</v>
      </c>
      <c r="EY135" t="s">
        <v>922</v>
      </c>
      <c r="EZ135">
        <v>2471</v>
      </c>
      <c r="FA135" t="s">
        <v>565</v>
      </c>
      <c r="FB135">
        <v>3</v>
      </c>
      <c r="FC135" t="s">
        <v>92</v>
      </c>
      <c r="FD135" t="s">
        <v>99</v>
      </c>
      <c r="FG135" t="s">
        <v>131</v>
      </c>
      <c r="FH135">
        <v>42.64</v>
      </c>
      <c r="FI135">
        <v>85.99</v>
      </c>
      <c r="FM135" t="s">
        <v>132</v>
      </c>
      <c r="FN135" t="s">
        <v>133</v>
      </c>
      <c r="FO135">
        <v>43502.656215277777</v>
      </c>
      <c r="FP135">
        <v>43503.705289351848</v>
      </c>
      <c r="FQ135">
        <v>43503.705289351848</v>
      </c>
      <c r="FS135">
        <v>43503.705289351848</v>
      </c>
      <c r="FT135" t="s">
        <v>93</v>
      </c>
      <c r="FU135" t="s">
        <v>439</v>
      </c>
      <c r="FV135" t="s">
        <v>440</v>
      </c>
      <c r="FW135" t="s">
        <v>441</v>
      </c>
      <c r="FX135" t="s">
        <v>442</v>
      </c>
      <c r="FY135" t="s">
        <v>443</v>
      </c>
      <c r="FZ135" t="s">
        <v>444</v>
      </c>
      <c r="GA135" t="s">
        <v>445</v>
      </c>
      <c r="GB135" t="s">
        <v>446</v>
      </c>
      <c r="GC135" t="s">
        <v>447</v>
      </c>
      <c r="GD135" t="s">
        <v>448</v>
      </c>
      <c r="GJ135" t="s">
        <v>566</v>
      </c>
      <c r="GK135" t="s">
        <v>567</v>
      </c>
      <c r="GL135" t="s">
        <v>568</v>
      </c>
      <c r="GM135" t="s">
        <v>371</v>
      </c>
      <c r="GN135" t="s">
        <v>430</v>
      </c>
    </row>
    <row r="136" spans="52:199" x14ac:dyDescent="0.25">
      <c r="AZ136">
        <v>330</v>
      </c>
      <c r="BA136">
        <v>664</v>
      </c>
      <c r="BB136">
        <v>2</v>
      </c>
      <c r="BC136" t="s">
        <v>107</v>
      </c>
      <c r="BD136" t="s">
        <v>99</v>
      </c>
      <c r="BG136" t="s">
        <v>77</v>
      </c>
      <c r="BH136">
        <v>19.059999999999999</v>
      </c>
      <c r="BI136">
        <v>89.14</v>
      </c>
      <c r="BM136" t="s">
        <v>78</v>
      </c>
      <c r="BN136" t="s">
        <v>38</v>
      </c>
      <c r="BO136">
        <v>43311.640277777777</v>
      </c>
      <c r="BP136">
        <v>43382.729861111111</v>
      </c>
      <c r="BQ136">
        <v>43368.487500000003</v>
      </c>
      <c r="BS136">
        <v>43368.487500000003</v>
      </c>
      <c r="BT136" t="s">
        <v>86</v>
      </c>
      <c r="BU136" t="s">
        <v>102</v>
      </c>
      <c r="BV136" t="s">
        <v>103</v>
      </c>
      <c r="BW136" t="s">
        <v>104</v>
      </c>
      <c r="BX136" t="s">
        <v>105</v>
      </c>
      <c r="BY136" t="s">
        <v>106</v>
      </c>
      <c r="BZ136">
        <v>2461</v>
      </c>
      <c r="CA136" t="s">
        <v>569</v>
      </c>
      <c r="CB136">
        <v>3</v>
      </c>
      <c r="CC136" t="s">
        <v>92</v>
      </c>
      <c r="CD136" t="s">
        <v>99</v>
      </c>
      <c r="CG136" t="s">
        <v>131</v>
      </c>
      <c r="CH136">
        <v>36.36</v>
      </c>
      <c r="CI136">
        <v>84.67</v>
      </c>
      <c r="CM136" t="s">
        <v>132</v>
      </c>
      <c r="CN136" t="s">
        <v>133</v>
      </c>
      <c r="CO136">
        <v>43502.656122685185</v>
      </c>
      <c r="CP136">
        <v>43503.704942129632</v>
      </c>
      <c r="CQ136">
        <v>43503.704942129632</v>
      </c>
      <c r="CS136">
        <v>43503.704953703702</v>
      </c>
      <c r="CT136" t="s">
        <v>93</v>
      </c>
      <c r="CU136" t="s">
        <v>439</v>
      </c>
      <c r="CV136" t="s">
        <v>440</v>
      </c>
      <c r="CW136" t="s">
        <v>441</v>
      </c>
      <c r="CX136" t="s">
        <v>507</v>
      </c>
      <c r="CY136" t="s">
        <v>443</v>
      </c>
      <c r="DZ136">
        <v>4739</v>
      </c>
      <c r="EA136" t="s">
        <v>1767</v>
      </c>
      <c r="EB136">
        <v>3</v>
      </c>
      <c r="EC136" t="s">
        <v>92</v>
      </c>
      <c r="ED136" t="s">
        <v>998</v>
      </c>
      <c r="EG136" t="s">
        <v>872</v>
      </c>
      <c r="EH136">
        <v>77.14</v>
      </c>
      <c r="EI136">
        <v>61.9</v>
      </c>
      <c r="EM136" t="s">
        <v>873</v>
      </c>
      <c r="EN136" t="s">
        <v>874</v>
      </c>
      <c r="EO136">
        <v>43291.501388888886</v>
      </c>
      <c r="ES136">
        <v>43426.601388888892</v>
      </c>
      <c r="ET136" t="s">
        <v>93</v>
      </c>
      <c r="EU136" t="s">
        <v>875</v>
      </c>
      <c r="EV136" t="s">
        <v>876</v>
      </c>
      <c r="EW136" t="s">
        <v>877</v>
      </c>
      <c r="EX136" t="s">
        <v>878</v>
      </c>
      <c r="EY136" t="s">
        <v>922</v>
      </c>
      <c r="EZ136">
        <v>2461</v>
      </c>
      <c r="FA136" t="s">
        <v>569</v>
      </c>
      <c r="FB136">
        <v>3</v>
      </c>
      <c r="FC136" t="s">
        <v>92</v>
      </c>
      <c r="FD136" t="s">
        <v>99</v>
      </c>
      <c r="FG136" t="s">
        <v>131</v>
      </c>
      <c r="FH136">
        <v>36.36</v>
      </c>
      <c r="FI136">
        <v>84.67</v>
      </c>
      <c r="FM136" t="s">
        <v>132</v>
      </c>
      <c r="FN136" t="s">
        <v>133</v>
      </c>
      <c r="FO136">
        <v>43502.656122685185</v>
      </c>
      <c r="FP136">
        <v>43503.704942129632</v>
      </c>
      <c r="FQ136">
        <v>43503.704942129632</v>
      </c>
      <c r="FS136">
        <v>43503.704953703702</v>
      </c>
      <c r="FT136" t="s">
        <v>93</v>
      </c>
      <c r="FU136" t="s">
        <v>439</v>
      </c>
      <c r="FV136" t="s">
        <v>440</v>
      </c>
      <c r="FW136" t="s">
        <v>441</v>
      </c>
      <c r="FX136" t="s">
        <v>507</v>
      </c>
      <c r="FY136" t="s">
        <v>443</v>
      </c>
      <c r="FZ136" t="s">
        <v>508</v>
      </c>
      <c r="GA136" t="s">
        <v>509</v>
      </c>
      <c r="GB136" t="s">
        <v>446</v>
      </c>
      <c r="GC136" t="s">
        <v>447</v>
      </c>
      <c r="GD136" t="s">
        <v>448</v>
      </c>
      <c r="GJ136" t="s">
        <v>570</v>
      </c>
      <c r="GK136" t="s">
        <v>571</v>
      </c>
      <c r="GL136" t="s">
        <v>572</v>
      </c>
      <c r="GM136" t="s">
        <v>573</v>
      </c>
      <c r="GN136" t="s">
        <v>574</v>
      </c>
      <c r="GO136" t="s">
        <v>462</v>
      </c>
      <c r="GP136" t="s">
        <v>430</v>
      </c>
    </row>
    <row r="137" spans="52:199" x14ac:dyDescent="0.25">
      <c r="AZ137">
        <v>255</v>
      </c>
      <c r="BA137">
        <v>1244</v>
      </c>
      <c r="BB137">
        <v>3</v>
      </c>
      <c r="BC137" t="s">
        <v>107</v>
      </c>
      <c r="BD137" t="s">
        <v>99</v>
      </c>
      <c r="BG137" t="s">
        <v>77</v>
      </c>
      <c r="BH137">
        <v>55.62</v>
      </c>
      <c r="BI137">
        <v>56.91</v>
      </c>
      <c r="BM137" t="s">
        <v>78</v>
      </c>
      <c r="BN137" t="s">
        <v>38</v>
      </c>
      <c r="BO137">
        <v>43311.63958333333</v>
      </c>
      <c r="BP137">
        <v>43353.438888888886</v>
      </c>
      <c r="BQ137">
        <v>43353.438888888886</v>
      </c>
      <c r="BS137">
        <v>43353.438888888886</v>
      </c>
      <c r="BT137" t="s">
        <v>86</v>
      </c>
      <c r="BU137" t="s">
        <v>102</v>
      </c>
      <c r="BV137" t="s">
        <v>103</v>
      </c>
      <c r="BW137" t="s">
        <v>104</v>
      </c>
      <c r="BX137" t="s">
        <v>105</v>
      </c>
      <c r="BY137" t="s">
        <v>106</v>
      </c>
      <c r="BZ137">
        <v>2470</v>
      </c>
      <c r="CA137" t="s">
        <v>575</v>
      </c>
      <c r="CB137">
        <v>3</v>
      </c>
      <c r="CC137" t="s">
        <v>92</v>
      </c>
      <c r="CD137" t="s">
        <v>99</v>
      </c>
      <c r="CG137" t="s">
        <v>131</v>
      </c>
      <c r="CH137">
        <v>43.3</v>
      </c>
      <c r="CI137">
        <v>84.49</v>
      </c>
      <c r="CM137" t="s">
        <v>132</v>
      </c>
      <c r="CN137" t="s">
        <v>133</v>
      </c>
      <c r="CO137">
        <v>43502.6562037037</v>
      </c>
      <c r="CP137">
        <v>43503.705393518518</v>
      </c>
      <c r="CQ137">
        <v>43503.705393518518</v>
      </c>
      <c r="CS137">
        <v>43503.705393518518</v>
      </c>
      <c r="CT137" t="s">
        <v>93</v>
      </c>
      <c r="CU137" t="s">
        <v>439</v>
      </c>
      <c r="CV137" t="s">
        <v>440</v>
      </c>
      <c r="CW137" t="s">
        <v>441</v>
      </c>
      <c r="CX137" t="s">
        <v>507</v>
      </c>
      <c r="CY137" t="s">
        <v>443</v>
      </c>
      <c r="DZ137">
        <v>4992</v>
      </c>
      <c r="EA137" t="s">
        <v>1773</v>
      </c>
      <c r="EB137">
        <v>3</v>
      </c>
      <c r="EC137" t="s">
        <v>92</v>
      </c>
      <c r="ED137" t="s">
        <v>998</v>
      </c>
      <c r="EG137" t="s">
        <v>897</v>
      </c>
      <c r="EH137">
        <v>1.52</v>
      </c>
      <c r="EI137">
        <v>66.13</v>
      </c>
      <c r="EM137" t="s">
        <v>873</v>
      </c>
      <c r="EN137" t="s">
        <v>898</v>
      </c>
      <c r="EO137">
        <v>43315.366666666669</v>
      </c>
      <c r="ES137">
        <v>43426.703472222223</v>
      </c>
      <c r="ET137" t="s">
        <v>93</v>
      </c>
      <c r="EU137" t="s">
        <v>899</v>
      </c>
      <c r="EV137" t="s">
        <v>900</v>
      </c>
      <c r="EW137" t="s">
        <v>901</v>
      </c>
      <c r="EX137" t="s">
        <v>902</v>
      </c>
      <c r="EY137" t="s">
        <v>903</v>
      </c>
      <c r="EZ137">
        <v>2470</v>
      </c>
      <c r="FA137" t="s">
        <v>575</v>
      </c>
      <c r="FB137">
        <v>3</v>
      </c>
      <c r="FC137" t="s">
        <v>92</v>
      </c>
      <c r="FD137" t="s">
        <v>99</v>
      </c>
      <c r="FG137" t="s">
        <v>131</v>
      </c>
      <c r="FH137">
        <v>43.3</v>
      </c>
      <c r="FI137">
        <v>84.49</v>
      </c>
      <c r="FM137" t="s">
        <v>132</v>
      </c>
      <c r="FN137" t="s">
        <v>133</v>
      </c>
      <c r="FO137">
        <v>43502.6562037037</v>
      </c>
      <c r="FP137">
        <v>43503.705393518518</v>
      </c>
      <c r="FQ137">
        <v>43503.705393518518</v>
      </c>
      <c r="FS137">
        <v>43503.705393518518</v>
      </c>
      <c r="FT137" t="s">
        <v>93</v>
      </c>
      <c r="FU137" t="s">
        <v>439</v>
      </c>
      <c r="FV137" t="s">
        <v>440</v>
      </c>
      <c r="FW137" t="s">
        <v>441</v>
      </c>
      <c r="FX137" t="s">
        <v>507</v>
      </c>
      <c r="FY137" t="s">
        <v>443</v>
      </c>
      <c r="FZ137" t="s">
        <v>508</v>
      </c>
      <c r="GA137" t="s">
        <v>509</v>
      </c>
      <c r="GB137" t="s">
        <v>446</v>
      </c>
      <c r="GC137" t="s">
        <v>447</v>
      </c>
      <c r="GD137" t="s">
        <v>448</v>
      </c>
      <c r="GJ137" t="s">
        <v>576</v>
      </c>
      <c r="GK137" t="s">
        <v>577</v>
      </c>
      <c r="GL137" t="s">
        <v>578</v>
      </c>
      <c r="GM137" t="s">
        <v>579</v>
      </c>
      <c r="GN137" t="s">
        <v>580</v>
      </c>
      <c r="GO137" t="s">
        <v>371</v>
      </c>
      <c r="GP137" t="s">
        <v>430</v>
      </c>
    </row>
    <row r="138" spans="52:199" x14ac:dyDescent="0.25">
      <c r="AZ138">
        <v>317</v>
      </c>
      <c r="BA138">
        <v>681</v>
      </c>
      <c r="BB138">
        <v>3</v>
      </c>
      <c r="BC138" t="s">
        <v>107</v>
      </c>
      <c r="BD138" t="s">
        <v>99</v>
      </c>
      <c r="BG138" t="s">
        <v>77</v>
      </c>
      <c r="BH138">
        <v>29.28</v>
      </c>
      <c r="BI138">
        <v>73.38</v>
      </c>
      <c r="BM138" t="s">
        <v>78</v>
      </c>
      <c r="BN138" t="s">
        <v>38</v>
      </c>
      <c r="BO138">
        <v>43311.640277777777</v>
      </c>
      <c r="BP138">
        <v>43353.701388888891</v>
      </c>
      <c r="BQ138">
        <v>43262.73333333333</v>
      </c>
      <c r="BS138">
        <v>43262.73333333333</v>
      </c>
      <c r="BT138" t="s">
        <v>86</v>
      </c>
      <c r="BU138" t="s">
        <v>102</v>
      </c>
      <c r="BV138" t="s">
        <v>103</v>
      </c>
      <c r="BW138" t="s">
        <v>104</v>
      </c>
      <c r="BX138" t="s">
        <v>105</v>
      </c>
      <c r="BY138" t="s">
        <v>106</v>
      </c>
      <c r="BZ138">
        <v>2493</v>
      </c>
      <c r="CA138" t="s">
        <v>581</v>
      </c>
      <c r="CB138">
        <v>3</v>
      </c>
      <c r="CC138" t="s">
        <v>92</v>
      </c>
      <c r="CD138" t="s">
        <v>99</v>
      </c>
      <c r="CG138" t="s">
        <v>206</v>
      </c>
      <c r="CH138">
        <v>78.33</v>
      </c>
      <c r="CI138">
        <v>86.17</v>
      </c>
      <c r="CM138" t="s">
        <v>132</v>
      </c>
      <c r="CN138" t="s">
        <v>207</v>
      </c>
      <c r="CO138">
        <v>43502.679560185185</v>
      </c>
      <c r="CP138">
        <v>43503.711226851854</v>
      </c>
      <c r="CQ138">
        <v>43503.711226851854</v>
      </c>
      <c r="CS138">
        <v>43503.711226851854</v>
      </c>
      <c r="CT138" t="s">
        <v>93</v>
      </c>
      <c r="CU138" t="s">
        <v>439</v>
      </c>
      <c r="CV138" t="s">
        <v>440</v>
      </c>
      <c r="CW138" t="s">
        <v>441</v>
      </c>
      <c r="CX138" t="s">
        <v>442</v>
      </c>
      <c r="CY138" t="s">
        <v>443</v>
      </c>
      <c r="DZ138">
        <v>4997</v>
      </c>
      <c r="EA138" t="s">
        <v>1779</v>
      </c>
      <c r="EB138">
        <v>3</v>
      </c>
      <c r="EC138" t="s">
        <v>92</v>
      </c>
      <c r="ED138" t="s">
        <v>998</v>
      </c>
      <c r="EG138" t="s">
        <v>897</v>
      </c>
      <c r="EH138">
        <v>7.58</v>
      </c>
      <c r="EI138">
        <v>60.89</v>
      </c>
      <c r="EM138" t="s">
        <v>873</v>
      </c>
      <c r="EN138" t="s">
        <v>898</v>
      </c>
      <c r="EO138">
        <v>43315.366666666669</v>
      </c>
      <c r="ES138">
        <v>43426.70416666667</v>
      </c>
      <c r="ET138" t="s">
        <v>93</v>
      </c>
      <c r="EU138" t="s">
        <v>899</v>
      </c>
      <c r="EV138" t="s">
        <v>900</v>
      </c>
      <c r="EW138" t="s">
        <v>901</v>
      </c>
      <c r="EX138" t="s">
        <v>902</v>
      </c>
      <c r="EY138" t="s">
        <v>903</v>
      </c>
      <c r="EZ138">
        <v>2493</v>
      </c>
      <c r="FA138" t="s">
        <v>581</v>
      </c>
      <c r="FB138">
        <v>3</v>
      </c>
      <c r="FC138" t="s">
        <v>92</v>
      </c>
      <c r="FD138" t="s">
        <v>99</v>
      </c>
      <c r="FG138" t="s">
        <v>206</v>
      </c>
      <c r="FH138">
        <v>78.33</v>
      </c>
      <c r="FI138">
        <v>86.17</v>
      </c>
      <c r="FM138" t="s">
        <v>132</v>
      </c>
      <c r="FN138" t="s">
        <v>207</v>
      </c>
      <c r="FO138">
        <v>43502.679560185185</v>
      </c>
      <c r="FP138">
        <v>43503.711226851854</v>
      </c>
      <c r="FQ138">
        <v>43503.711226851854</v>
      </c>
      <c r="FS138">
        <v>43503.711226851854</v>
      </c>
      <c r="FT138" t="s">
        <v>93</v>
      </c>
      <c r="FU138" t="s">
        <v>439</v>
      </c>
      <c r="FV138" t="s">
        <v>440</v>
      </c>
      <c r="FW138" t="s">
        <v>441</v>
      </c>
      <c r="FX138" t="s">
        <v>442</v>
      </c>
      <c r="FY138" t="s">
        <v>443</v>
      </c>
      <c r="FZ138" t="s">
        <v>444</v>
      </c>
      <c r="GA138" t="s">
        <v>445</v>
      </c>
      <c r="GB138" t="s">
        <v>446</v>
      </c>
      <c r="GC138" t="s">
        <v>447</v>
      </c>
      <c r="GD138" t="s">
        <v>448</v>
      </c>
      <c r="GJ138" t="s">
        <v>582</v>
      </c>
      <c r="GK138" t="s">
        <v>583</v>
      </c>
      <c r="GL138" t="s">
        <v>584</v>
      </c>
      <c r="GM138" t="s">
        <v>462</v>
      </c>
      <c r="GN138" t="s">
        <v>430</v>
      </c>
    </row>
    <row r="139" spans="52:199" x14ac:dyDescent="0.25">
      <c r="AZ139">
        <v>245</v>
      </c>
      <c r="BA139">
        <v>1429</v>
      </c>
      <c r="BB139">
        <v>3</v>
      </c>
      <c r="BC139" t="s">
        <v>107</v>
      </c>
      <c r="BD139" t="s">
        <v>99</v>
      </c>
      <c r="BG139" t="s">
        <v>77</v>
      </c>
      <c r="BH139">
        <v>30.55</v>
      </c>
      <c r="BI139">
        <v>72.42</v>
      </c>
      <c r="BM139" t="s">
        <v>78</v>
      </c>
      <c r="BN139" t="s">
        <v>38</v>
      </c>
      <c r="BO139">
        <v>43311.63958333333</v>
      </c>
      <c r="BP139">
        <v>43370.779166666667</v>
      </c>
      <c r="BQ139">
        <v>43262.732638888891</v>
      </c>
      <c r="BS139">
        <v>43262.732638888891</v>
      </c>
      <c r="BT139" t="s">
        <v>86</v>
      </c>
      <c r="BU139" t="s">
        <v>102</v>
      </c>
      <c r="BV139" t="s">
        <v>103</v>
      </c>
      <c r="BW139" t="s">
        <v>104</v>
      </c>
      <c r="BX139" t="s">
        <v>105</v>
      </c>
      <c r="BY139" t="s">
        <v>106</v>
      </c>
      <c r="BZ139">
        <v>2478</v>
      </c>
      <c r="CA139" t="s">
        <v>585</v>
      </c>
      <c r="CB139">
        <v>3</v>
      </c>
      <c r="CC139" t="s">
        <v>92</v>
      </c>
      <c r="CD139" t="s">
        <v>99</v>
      </c>
      <c r="CG139" t="s">
        <v>188</v>
      </c>
      <c r="CH139">
        <v>23.84</v>
      </c>
      <c r="CI139">
        <v>65.36</v>
      </c>
      <c r="CM139" t="s">
        <v>132</v>
      </c>
      <c r="CN139" t="s">
        <v>189</v>
      </c>
      <c r="CO139">
        <v>43502.669039351851</v>
      </c>
      <c r="CP139">
        <v>43503.710081018522</v>
      </c>
      <c r="CQ139">
        <v>43503.710081018522</v>
      </c>
      <c r="CS139">
        <v>43503.710081018522</v>
      </c>
      <c r="CT139" t="s">
        <v>93</v>
      </c>
      <c r="CU139" t="s">
        <v>439</v>
      </c>
      <c r="CV139" t="s">
        <v>440</v>
      </c>
      <c r="CW139" t="s">
        <v>441</v>
      </c>
      <c r="CX139" t="s">
        <v>442</v>
      </c>
      <c r="CY139" t="s">
        <v>443</v>
      </c>
      <c r="DZ139">
        <v>4996</v>
      </c>
      <c r="EA139" t="s">
        <v>1786</v>
      </c>
      <c r="EB139">
        <v>3</v>
      </c>
      <c r="EC139" t="s">
        <v>92</v>
      </c>
      <c r="ED139" t="s">
        <v>998</v>
      </c>
      <c r="EG139" t="s">
        <v>897</v>
      </c>
      <c r="EH139">
        <v>5.77</v>
      </c>
      <c r="EI139">
        <v>61.43</v>
      </c>
      <c r="EM139" t="s">
        <v>873</v>
      </c>
      <c r="EN139" t="s">
        <v>898</v>
      </c>
      <c r="EO139">
        <v>43315.366666666669</v>
      </c>
      <c r="ES139">
        <v>43426.70416666667</v>
      </c>
      <c r="ET139" t="s">
        <v>93</v>
      </c>
      <c r="EU139" t="s">
        <v>899</v>
      </c>
      <c r="EV139" t="s">
        <v>900</v>
      </c>
      <c r="EW139" t="s">
        <v>901</v>
      </c>
      <c r="EX139" t="s">
        <v>902</v>
      </c>
      <c r="EY139" t="s">
        <v>903</v>
      </c>
      <c r="EZ139">
        <v>2478</v>
      </c>
      <c r="FA139" t="s">
        <v>585</v>
      </c>
      <c r="FB139">
        <v>3</v>
      </c>
      <c r="FC139" t="s">
        <v>92</v>
      </c>
      <c r="FD139" t="s">
        <v>99</v>
      </c>
      <c r="FG139" t="s">
        <v>188</v>
      </c>
      <c r="FH139">
        <v>23.84</v>
      </c>
      <c r="FI139">
        <v>65.36</v>
      </c>
      <c r="FM139" t="s">
        <v>132</v>
      </c>
      <c r="FN139" t="s">
        <v>189</v>
      </c>
      <c r="FO139">
        <v>43502.669039351851</v>
      </c>
      <c r="FP139">
        <v>43503.710081018522</v>
      </c>
      <c r="FQ139">
        <v>43503.710081018522</v>
      </c>
      <c r="FS139">
        <v>43503.710081018522</v>
      </c>
      <c r="FT139" t="s">
        <v>93</v>
      </c>
      <c r="FU139" t="s">
        <v>439</v>
      </c>
      <c r="FV139" t="s">
        <v>440</v>
      </c>
      <c r="FW139" t="s">
        <v>441</v>
      </c>
      <c r="FX139" t="s">
        <v>442</v>
      </c>
      <c r="FY139" t="s">
        <v>443</v>
      </c>
      <c r="FZ139" t="s">
        <v>444</v>
      </c>
      <c r="GA139" t="s">
        <v>445</v>
      </c>
      <c r="GB139" t="s">
        <v>446</v>
      </c>
      <c r="GC139" t="s">
        <v>447</v>
      </c>
      <c r="GD139" t="s">
        <v>448</v>
      </c>
      <c r="GJ139" t="s">
        <v>586</v>
      </c>
      <c r="GK139" t="s">
        <v>196</v>
      </c>
      <c r="GL139" t="s">
        <v>587</v>
      </c>
      <c r="GM139" t="s">
        <v>588</v>
      </c>
      <c r="GN139" t="s">
        <v>462</v>
      </c>
      <c r="GO139" t="s">
        <v>430</v>
      </c>
    </row>
    <row r="140" spans="52:199" x14ac:dyDescent="0.25">
      <c r="AZ140">
        <v>376</v>
      </c>
      <c r="BA140">
        <v>41</v>
      </c>
      <c r="BB140">
        <v>2</v>
      </c>
      <c r="BC140" t="s">
        <v>107</v>
      </c>
      <c r="BD140" t="s">
        <v>99</v>
      </c>
      <c r="BG140" t="s">
        <v>77</v>
      </c>
      <c r="BH140">
        <v>75.349999999999994</v>
      </c>
      <c r="BI140">
        <v>53.83</v>
      </c>
      <c r="BM140" t="s">
        <v>78</v>
      </c>
      <c r="BN140" t="s">
        <v>38</v>
      </c>
      <c r="BO140">
        <v>43311.640277777777</v>
      </c>
      <c r="BP140">
        <v>43382.581250000003</v>
      </c>
      <c r="BQ140">
        <v>43370.396527777775</v>
      </c>
      <c r="BS140">
        <v>43370.396527777775</v>
      </c>
      <c r="BT140" t="s">
        <v>86</v>
      </c>
      <c r="BU140" t="s">
        <v>102</v>
      </c>
      <c r="BV140" t="s">
        <v>103</v>
      </c>
      <c r="BW140" t="s">
        <v>104</v>
      </c>
      <c r="BX140" t="s">
        <v>105</v>
      </c>
      <c r="BY140" t="s">
        <v>106</v>
      </c>
      <c r="BZ140">
        <v>2489</v>
      </c>
      <c r="CA140" t="s">
        <v>589</v>
      </c>
      <c r="CB140">
        <v>2</v>
      </c>
      <c r="CC140" t="s">
        <v>92</v>
      </c>
      <c r="CD140" t="s">
        <v>99</v>
      </c>
      <c r="CG140" t="s">
        <v>206</v>
      </c>
      <c r="CH140">
        <v>75.040000000000006</v>
      </c>
      <c r="CI140">
        <v>81.3</v>
      </c>
      <c r="CM140" t="s">
        <v>132</v>
      </c>
      <c r="CN140" t="s">
        <v>207</v>
      </c>
      <c r="CO140">
        <v>43502.679513888892</v>
      </c>
      <c r="CP140">
        <v>43502.680752314816</v>
      </c>
      <c r="CQ140">
        <v>43502.680752314816</v>
      </c>
      <c r="CS140">
        <v>43502.680752314816</v>
      </c>
      <c r="CT140" t="s">
        <v>93</v>
      </c>
      <c r="CU140" t="s">
        <v>439</v>
      </c>
      <c r="CV140" t="s">
        <v>440</v>
      </c>
      <c r="CW140" t="s">
        <v>441</v>
      </c>
      <c r="CX140" t="s">
        <v>442</v>
      </c>
      <c r="CY140" t="s">
        <v>443</v>
      </c>
      <c r="DZ140">
        <v>5002</v>
      </c>
      <c r="EA140" t="s">
        <v>1793</v>
      </c>
      <c r="EB140">
        <v>3</v>
      </c>
      <c r="EC140" t="s">
        <v>92</v>
      </c>
      <c r="ED140" t="s">
        <v>998</v>
      </c>
      <c r="EG140" t="s">
        <v>897</v>
      </c>
      <c r="EH140">
        <v>14.61</v>
      </c>
      <c r="EI140">
        <v>59.52</v>
      </c>
      <c r="EM140" t="s">
        <v>873</v>
      </c>
      <c r="EN140" t="s">
        <v>898</v>
      </c>
      <c r="EO140">
        <v>43315.366666666669</v>
      </c>
      <c r="ES140">
        <v>43426.705555555556</v>
      </c>
      <c r="ET140" t="s">
        <v>93</v>
      </c>
      <c r="EU140" t="s">
        <v>899</v>
      </c>
      <c r="EV140" t="s">
        <v>900</v>
      </c>
      <c r="EW140" t="s">
        <v>901</v>
      </c>
      <c r="EX140" t="s">
        <v>902</v>
      </c>
      <c r="EY140" t="s">
        <v>903</v>
      </c>
      <c r="EZ140">
        <v>2489</v>
      </c>
      <c r="FA140" t="s">
        <v>589</v>
      </c>
      <c r="FB140">
        <v>2</v>
      </c>
      <c r="FC140" t="s">
        <v>92</v>
      </c>
      <c r="FD140" t="s">
        <v>99</v>
      </c>
      <c r="FG140" t="s">
        <v>206</v>
      </c>
      <c r="FH140">
        <v>75.040000000000006</v>
      </c>
      <c r="FI140">
        <v>81.3</v>
      </c>
      <c r="FM140" t="s">
        <v>132</v>
      </c>
      <c r="FN140" t="s">
        <v>207</v>
      </c>
      <c r="FO140">
        <v>43502.679513888892</v>
      </c>
      <c r="FP140">
        <v>43502.680752314816</v>
      </c>
      <c r="FQ140">
        <v>43502.680752314816</v>
      </c>
      <c r="FS140">
        <v>43502.680752314816</v>
      </c>
      <c r="FT140" t="s">
        <v>93</v>
      </c>
      <c r="FU140" t="s">
        <v>439</v>
      </c>
      <c r="FV140" t="s">
        <v>440</v>
      </c>
      <c r="FW140" t="s">
        <v>441</v>
      </c>
      <c r="FX140" t="s">
        <v>442</v>
      </c>
      <c r="FY140" t="s">
        <v>443</v>
      </c>
      <c r="FZ140" t="s">
        <v>444</v>
      </c>
      <c r="GA140" t="s">
        <v>445</v>
      </c>
      <c r="GB140" t="s">
        <v>446</v>
      </c>
      <c r="GC140" t="s">
        <v>447</v>
      </c>
      <c r="GD140" t="s">
        <v>448</v>
      </c>
      <c r="GJ140" t="s">
        <v>590</v>
      </c>
      <c r="GK140" t="s">
        <v>430</v>
      </c>
    </row>
    <row r="141" spans="52:199" x14ac:dyDescent="0.25">
      <c r="AZ141">
        <v>253</v>
      </c>
      <c r="BA141">
        <v>1246</v>
      </c>
      <c r="BB141">
        <v>3</v>
      </c>
      <c r="BC141" t="s">
        <v>107</v>
      </c>
      <c r="BD141" t="s">
        <v>99</v>
      </c>
      <c r="BG141" t="s">
        <v>77</v>
      </c>
      <c r="BH141">
        <v>64.040000000000006</v>
      </c>
      <c r="BI141">
        <v>52.7</v>
      </c>
      <c r="BM141" t="s">
        <v>78</v>
      </c>
      <c r="BN141" t="s">
        <v>38</v>
      </c>
      <c r="BO141">
        <v>43311.63958333333</v>
      </c>
      <c r="BP141">
        <v>43370.461805555555</v>
      </c>
      <c r="BQ141">
        <v>43370.488194444442</v>
      </c>
      <c r="BS141">
        <v>43370.488194444442</v>
      </c>
      <c r="BT141" t="s">
        <v>86</v>
      </c>
      <c r="BU141" t="s">
        <v>102</v>
      </c>
      <c r="BV141" t="s">
        <v>103</v>
      </c>
      <c r="BW141" t="s">
        <v>104</v>
      </c>
      <c r="BX141" t="s">
        <v>105</v>
      </c>
      <c r="BY141" t="s">
        <v>106</v>
      </c>
      <c r="BZ141">
        <v>2498</v>
      </c>
      <c r="CA141" t="s">
        <v>591</v>
      </c>
      <c r="CB141">
        <v>3</v>
      </c>
      <c r="CC141" t="s">
        <v>92</v>
      </c>
      <c r="CD141" t="s">
        <v>99</v>
      </c>
      <c r="CG141" t="s">
        <v>206</v>
      </c>
      <c r="CH141">
        <v>75.83</v>
      </c>
      <c r="CI141">
        <v>87.79</v>
      </c>
      <c r="CM141" t="s">
        <v>132</v>
      </c>
      <c r="CN141" t="s">
        <v>207</v>
      </c>
      <c r="CO141">
        <v>43502.679606481484</v>
      </c>
      <c r="CP141">
        <v>43503.711099537039</v>
      </c>
      <c r="CQ141">
        <v>43503.711099537039</v>
      </c>
      <c r="CS141">
        <v>43503.711099537039</v>
      </c>
      <c r="CT141" t="s">
        <v>93</v>
      </c>
      <c r="CU141" t="s">
        <v>439</v>
      </c>
      <c r="CV141" t="s">
        <v>440</v>
      </c>
      <c r="CW141" t="s">
        <v>441</v>
      </c>
      <c r="CX141" t="s">
        <v>442</v>
      </c>
      <c r="CY141" t="s">
        <v>443</v>
      </c>
      <c r="DZ141">
        <v>5005</v>
      </c>
      <c r="EA141" t="s">
        <v>1799</v>
      </c>
      <c r="EB141">
        <v>3</v>
      </c>
      <c r="EC141" t="s">
        <v>92</v>
      </c>
      <c r="ED141" t="s">
        <v>998</v>
      </c>
      <c r="EG141" t="s">
        <v>897</v>
      </c>
      <c r="EH141">
        <v>17.940000000000001</v>
      </c>
      <c r="EI141">
        <v>56.13</v>
      </c>
      <c r="EM141" t="s">
        <v>873</v>
      </c>
      <c r="EN141" t="s">
        <v>898</v>
      </c>
      <c r="EO141">
        <v>43315.367361111108</v>
      </c>
      <c r="ES141">
        <v>43426.706250000003</v>
      </c>
      <c r="ET141" t="s">
        <v>93</v>
      </c>
      <c r="EU141" t="s">
        <v>899</v>
      </c>
      <c r="EV141" t="s">
        <v>900</v>
      </c>
      <c r="EW141" t="s">
        <v>901</v>
      </c>
      <c r="EX141" t="s">
        <v>902</v>
      </c>
      <c r="EY141" t="s">
        <v>903</v>
      </c>
      <c r="EZ141">
        <v>2498</v>
      </c>
      <c r="FA141" t="s">
        <v>591</v>
      </c>
      <c r="FB141">
        <v>3</v>
      </c>
      <c r="FC141" t="s">
        <v>92</v>
      </c>
      <c r="FD141" t="s">
        <v>99</v>
      </c>
      <c r="FG141" t="s">
        <v>206</v>
      </c>
      <c r="FH141">
        <v>75.83</v>
      </c>
      <c r="FI141">
        <v>87.79</v>
      </c>
      <c r="FM141" t="s">
        <v>132</v>
      </c>
      <c r="FN141" t="s">
        <v>207</v>
      </c>
      <c r="FO141">
        <v>43502.679606481484</v>
      </c>
      <c r="FP141">
        <v>43503.711099537039</v>
      </c>
      <c r="FQ141">
        <v>43503.711099537039</v>
      </c>
      <c r="FS141">
        <v>43503.711099537039</v>
      </c>
      <c r="FT141" t="s">
        <v>93</v>
      </c>
      <c r="FU141" t="s">
        <v>439</v>
      </c>
      <c r="FV141" t="s">
        <v>440</v>
      </c>
      <c r="FW141" t="s">
        <v>441</v>
      </c>
      <c r="FX141" t="s">
        <v>442</v>
      </c>
      <c r="FY141" t="s">
        <v>443</v>
      </c>
      <c r="FZ141" t="s">
        <v>444</v>
      </c>
      <c r="GA141" t="s">
        <v>445</v>
      </c>
      <c r="GB141" t="s">
        <v>446</v>
      </c>
      <c r="GC141" t="s">
        <v>447</v>
      </c>
      <c r="GD141" t="s">
        <v>448</v>
      </c>
      <c r="GJ141" t="s">
        <v>592</v>
      </c>
      <c r="GK141" t="s">
        <v>593</v>
      </c>
      <c r="GL141" t="s">
        <v>594</v>
      </c>
      <c r="GM141" t="s">
        <v>371</v>
      </c>
      <c r="GN141" t="s">
        <v>430</v>
      </c>
    </row>
    <row r="142" spans="52:199" x14ac:dyDescent="0.25">
      <c r="AZ142">
        <v>263</v>
      </c>
      <c r="BA142">
        <v>956</v>
      </c>
      <c r="BB142">
        <v>3</v>
      </c>
      <c r="BC142" t="s">
        <v>107</v>
      </c>
      <c r="BD142" t="s">
        <v>99</v>
      </c>
      <c r="BG142" t="s">
        <v>77</v>
      </c>
      <c r="BH142">
        <v>80.400000000000006</v>
      </c>
      <c r="BI142">
        <v>64.52</v>
      </c>
      <c r="BM142" t="s">
        <v>78</v>
      </c>
      <c r="BN142" t="s">
        <v>38</v>
      </c>
      <c r="BO142">
        <v>43311.63958333333</v>
      </c>
      <c r="BP142">
        <v>43371.597916666666</v>
      </c>
      <c r="BQ142">
        <v>43141.446527777778</v>
      </c>
      <c r="BS142">
        <v>43141.446527777778</v>
      </c>
      <c r="BT142" t="s">
        <v>86</v>
      </c>
      <c r="BU142" t="s">
        <v>102</v>
      </c>
      <c r="BV142" t="s">
        <v>103</v>
      </c>
      <c r="BW142" t="s">
        <v>104</v>
      </c>
      <c r="BX142" t="s">
        <v>105</v>
      </c>
      <c r="BY142" t="s">
        <v>106</v>
      </c>
      <c r="BZ142">
        <v>2474</v>
      </c>
      <c r="CA142" t="s">
        <v>595</v>
      </c>
      <c r="CB142">
        <v>3</v>
      </c>
      <c r="CC142" t="s">
        <v>92</v>
      </c>
      <c r="CD142" t="s">
        <v>99</v>
      </c>
      <c r="CG142" t="s">
        <v>131</v>
      </c>
      <c r="CH142">
        <v>42.26</v>
      </c>
      <c r="CI142">
        <v>87.19</v>
      </c>
      <c r="CM142" t="s">
        <v>132</v>
      </c>
      <c r="CN142" t="s">
        <v>133</v>
      </c>
      <c r="CO142">
        <v>43502.65625</v>
      </c>
      <c r="CP142">
        <v>43503.705243055556</v>
      </c>
      <c r="CQ142">
        <v>43503.705243055556</v>
      </c>
      <c r="CS142">
        <v>43503.705243055556</v>
      </c>
      <c r="CT142" t="s">
        <v>93</v>
      </c>
      <c r="CU142" t="s">
        <v>439</v>
      </c>
      <c r="CV142" t="s">
        <v>440</v>
      </c>
      <c r="CW142" t="s">
        <v>441</v>
      </c>
      <c r="CX142" t="s">
        <v>442</v>
      </c>
      <c r="CY142" t="s">
        <v>443</v>
      </c>
      <c r="DZ142">
        <v>4742</v>
      </c>
      <c r="EA142" t="s">
        <v>1807</v>
      </c>
      <c r="EB142">
        <v>3</v>
      </c>
      <c r="EC142" t="s">
        <v>92</v>
      </c>
      <c r="ED142" t="s">
        <v>998</v>
      </c>
      <c r="EG142" t="s">
        <v>872</v>
      </c>
      <c r="EH142">
        <v>48.34</v>
      </c>
      <c r="EI142">
        <v>77.5</v>
      </c>
      <c r="EM142" t="s">
        <v>873</v>
      </c>
      <c r="EN142" t="s">
        <v>874</v>
      </c>
      <c r="EO142">
        <v>43291.501388888886</v>
      </c>
      <c r="ES142">
        <v>43410.7</v>
      </c>
      <c r="ET142" t="s">
        <v>93</v>
      </c>
      <c r="EU142" t="s">
        <v>875</v>
      </c>
      <c r="EV142" t="s">
        <v>876</v>
      </c>
      <c r="EW142" t="s">
        <v>877</v>
      </c>
      <c r="EX142" t="s">
        <v>878</v>
      </c>
      <c r="EY142" t="s">
        <v>879</v>
      </c>
      <c r="EZ142">
        <v>2474</v>
      </c>
      <c r="FA142" t="s">
        <v>595</v>
      </c>
      <c r="FB142">
        <v>3</v>
      </c>
      <c r="FC142" t="s">
        <v>92</v>
      </c>
      <c r="FD142" t="s">
        <v>99</v>
      </c>
      <c r="FG142" t="s">
        <v>131</v>
      </c>
      <c r="FH142">
        <v>42.26</v>
      </c>
      <c r="FI142">
        <v>87.19</v>
      </c>
      <c r="FM142" t="s">
        <v>132</v>
      </c>
      <c r="FN142" t="s">
        <v>133</v>
      </c>
      <c r="FO142">
        <v>43502.65625</v>
      </c>
      <c r="FP142">
        <v>43503.705243055556</v>
      </c>
      <c r="FQ142">
        <v>43503.705243055556</v>
      </c>
      <c r="FS142">
        <v>43503.705243055556</v>
      </c>
      <c r="FT142" t="s">
        <v>93</v>
      </c>
      <c r="FU142" t="s">
        <v>439</v>
      </c>
      <c r="FV142" t="s">
        <v>440</v>
      </c>
      <c r="FW142" t="s">
        <v>441</v>
      </c>
      <c r="FX142" t="s">
        <v>442</v>
      </c>
      <c r="FY142" t="s">
        <v>443</v>
      </c>
      <c r="FZ142" t="s">
        <v>444</v>
      </c>
      <c r="GA142" t="s">
        <v>445</v>
      </c>
      <c r="GB142" t="s">
        <v>446</v>
      </c>
      <c r="GC142" t="s">
        <v>447</v>
      </c>
      <c r="GD142" t="s">
        <v>448</v>
      </c>
      <c r="GJ142" t="s">
        <v>596</v>
      </c>
      <c r="GK142" t="s">
        <v>597</v>
      </c>
      <c r="GL142" t="s">
        <v>598</v>
      </c>
      <c r="GM142" t="s">
        <v>371</v>
      </c>
      <c r="GN142" t="s">
        <v>430</v>
      </c>
    </row>
    <row r="143" spans="52:199" x14ac:dyDescent="0.25">
      <c r="AZ143">
        <v>343</v>
      </c>
      <c r="BA143">
        <v>644</v>
      </c>
      <c r="BB143">
        <v>3</v>
      </c>
      <c r="BC143" t="s">
        <v>107</v>
      </c>
      <c r="BD143" t="s">
        <v>99</v>
      </c>
      <c r="BG143" t="s">
        <v>77</v>
      </c>
      <c r="BH143">
        <v>29.65</v>
      </c>
      <c r="BI143">
        <v>81.489999999999995</v>
      </c>
      <c r="BM143" t="s">
        <v>78</v>
      </c>
      <c r="BN143" t="s">
        <v>38</v>
      </c>
      <c r="BO143">
        <v>43311.640277777777</v>
      </c>
      <c r="BP143">
        <v>43368.597222222219</v>
      </c>
      <c r="BQ143">
        <v>43368.597222222219</v>
      </c>
      <c r="BS143">
        <v>43368.597222222219</v>
      </c>
      <c r="BT143" t="s">
        <v>86</v>
      </c>
      <c r="BU143" t="s">
        <v>102</v>
      </c>
      <c r="BV143" t="s">
        <v>103</v>
      </c>
      <c r="BW143" t="s">
        <v>104</v>
      </c>
      <c r="BX143" t="s">
        <v>105</v>
      </c>
      <c r="BY143" t="s">
        <v>106</v>
      </c>
      <c r="BZ143">
        <v>2457</v>
      </c>
      <c r="CA143" t="s">
        <v>599</v>
      </c>
      <c r="CB143">
        <v>3</v>
      </c>
      <c r="CC143" t="s">
        <v>92</v>
      </c>
      <c r="CD143" t="s">
        <v>99</v>
      </c>
      <c r="CG143" t="s">
        <v>131</v>
      </c>
      <c r="CH143">
        <v>47.05</v>
      </c>
      <c r="CI143">
        <v>78.53</v>
      </c>
      <c r="CM143" t="s">
        <v>132</v>
      </c>
      <c r="CN143" t="s">
        <v>133</v>
      </c>
      <c r="CO143">
        <v>43502.656076388892</v>
      </c>
      <c r="CP143">
        <v>43503.70753472222</v>
      </c>
      <c r="CQ143">
        <v>43503.70753472222</v>
      </c>
      <c r="CS143">
        <v>43503.70753472222</v>
      </c>
      <c r="CT143" t="s">
        <v>93</v>
      </c>
      <c r="CU143" t="s">
        <v>439</v>
      </c>
      <c r="CV143" t="s">
        <v>440</v>
      </c>
      <c r="CW143" t="s">
        <v>441</v>
      </c>
      <c r="CX143" t="s">
        <v>507</v>
      </c>
      <c r="CY143" t="s">
        <v>443</v>
      </c>
      <c r="DZ143">
        <v>4750</v>
      </c>
      <c r="EA143" t="s">
        <v>1813</v>
      </c>
      <c r="EB143">
        <v>3</v>
      </c>
      <c r="EC143" t="s">
        <v>92</v>
      </c>
      <c r="ED143" t="s">
        <v>998</v>
      </c>
      <c r="EG143" t="s">
        <v>872</v>
      </c>
      <c r="EH143">
        <v>38.44</v>
      </c>
      <c r="EI143">
        <v>87.32</v>
      </c>
      <c r="EM143" t="s">
        <v>873</v>
      </c>
      <c r="EN143" t="s">
        <v>874</v>
      </c>
      <c r="EO143">
        <v>43291.501388888886</v>
      </c>
      <c r="ES143">
        <v>43410.698611111111</v>
      </c>
      <c r="ET143" t="s">
        <v>93</v>
      </c>
      <c r="EU143" t="s">
        <v>875</v>
      </c>
      <c r="EV143" t="s">
        <v>876</v>
      </c>
      <c r="EW143" t="s">
        <v>877</v>
      </c>
      <c r="EX143" t="s">
        <v>878</v>
      </c>
      <c r="EY143" t="s">
        <v>879</v>
      </c>
      <c r="EZ143">
        <v>2457</v>
      </c>
      <c r="FA143" t="s">
        <v>599</v>
      </c>
      <c r="FB143">
        <v>3</v>
      </c>
      <c r="FC143" t="s">
        <v>92</v>
      </c>
      <c r="FD143" t="s">
        <v>99</v>
      </c>
      <c r="FG143" t="s">
        <v>131</v>
      </c>
      <c r="FH143">
        <v>47.05</v>
      </c>
      <c r="FI143">
        <v>78.53</v>
      </c>
      <c r="FM143" t="s">
        <v>132</v>
      </c>
      <c r="FN143" t="s">
        <v>133</v>
      </c>
      <c r="FO143">
        <v>43502.656076388892</v>
      </c>
      <c r="FP143">
        <v>43503.70753472222</v>
      </c>
      <c r="FQ143">
        <v>43503.70753472222</v>
      </c>
      <c r="FS143">
        <v>43503.70753472222</v>
      </c>
      <c r="FT143" t="s">
        <v>93</v>
      </c>
      <c r="FU143" t="s">
        <v>439</v>
      </c>
      <c r="FV143" t="s">
        <v>440</v>
      </c>
      <c r="FW143" t="s">
        <v>441</v>
      </c>
      <c r="FX143" t="s">
        <v>507</v>
      </c>
      <c r="FY143" t="s">
        <v>443</v>
      </c>
      <c r="FZ143" t="s">
        <v>508</v>
      </c>
      <c r="GA143" t="s">
        <v>509</v>
      </c>
      <c r="GB143" t="s">
        <v>446</v>
      </c>
      <c r="GC143" t="s">
        <v>447</v>
      </c>
      <c r="GD143" t="s">
        <v>448</v>
      </c>
      <c r="GJ143" t="s">
        <v>600</v>
      </c>
      <c r="GK143" t="s">
        <v>601</v>
      </c>
      <c r="GL143" t="s">
        <v>602</v>
      </c>
      <c r="GM143" t="s">
        <v>603</v>
      </c>
      <c r="GN143" t="s">
        <v>604</v>
      </c>
      <c r="GO143" t="s">
        <v>371</v>
      </c>
      <c r="GP143" t="s">
        <v>430</v>
      </c>
    </row>
    <row r="144" spans="52:199" x14ac:dyDescent="0.25">
      <c r="AZ144">
        <v>303</v>
      </c>
      <c r="BA144">
        <v>857</v>
      </c>
      <c r="BB144">
        <v>2</v>
      </c>
      <c r="BC144" t="s">
        <v>107</v>
      </c>
      <c r="BD144" t="s">
        <v>99</v>
      </c>
      <c r="BG144" t="s">
        <v>77</v>
      </c>
      <c r="BH144">
        <v>47.44</v>
      </c>
      <c r="BI144">
        <v>73.88</v>
      </c>
      <c r="BM144" t="s">
        <v>78</v>
      </c>
      <c r="BN144" t="s">
        <v>38</v>
      </c>
      <c r="BO144">
        <v>43311.63958333333</v>
      </c>
      <c r="BP144">
        <v>43413.654166666667</v>
      </c>
      <c r="BQ144">
        <v>43368.588888888888</v>
      </c>
      <c r="BS144">
        <v>43368.588888888888</v>
      </c>
      <c r="BT144" t="s">
        <v>86</v>
      </c>
      <c r="BU144" t="s">
        <v>102</v>
      </c>
      <c r="BV144" t="s">
        <v>103</v>
      </c>
      <c r="BW144" t="s">
        <v>104</v>
      </c>
      <c r="BX144" t="s">
        <v>105</v>
      </c>
      <c r="BY144" t="s">
        <v>106</v>
      </c>
      <c r="BZ144">
        <v>2490</v>
      </c>
      <c r="CA144" t="s">
        <v>605</v>
      </c>
      <c r="CB144">
        <v>3</v>
      </c>
      <c r="CC144" t="s">
        <v>92</v>
      </c>
      <c r="CD144" t="s">
        <v>99</v>
      </c>
      <c r="CG144" t="s">
        <v>206</v>
      </c>
      <c r="CH144">
        <v>76.83</v>
      </c>
      <c r="CI144">
        <v>87.25</v>
      </c>
      <c r="CM144" t="s">
        <v>132</v>
      </c>
      <c r="CN144" t="s">
        <v>207</v>
      </c>
      <c r="CO144">
        <v>43502.679525462961</v>
      </c>
      <c r="CP144">
        <v>43503.711157407408</v>
      </c>
      <c r="CQ144">
        <v>43503.711157407408</v>
      </c>
      <c r="CS144">
        <v>43503.711157407408</v>
      </c>
      <c r="CT144" t="s">
        <v>93</v>
      </c>
      <c r="CU144" t="s">
        <v>439</v>
      </c>
      <c r="CV144" t="s">
        <v>440</v>
      </c>
      <c r="CW144" t="s">
        <v>441</v>
      </c>
      <c r="CX144" t="s">
        <v>442</v>
      </c>
      <c r="CY144" t="s">
        <v>443</v>
      </c>
      <c r="DZ144">
        <v>4999</v>
      </c>
      <c r="EA144" t="s">
        <v>1819</v>
      </c>
      <c r="EB144">
        <v>3</v>
      </c>
      <c r="EC144" t="s">
        <v>92</v>
      </c>
      <c r="ED144" t="s">
        <v>998</v>
      </c>
      <c r="EG144" t="s">
        <v>897</v>
      </c>
      <c r="EH144">
        <v>10.48</v>
      </c>
      <c r="EI144">
        <v>60.48</v>
      </c>
      <c r="EM144" t="s">
        <v>873</v>
      </c>
      <c r="EN144" t="s">
        <v>898</v>
      </c>
      <c r="EO144">
        <v>43315.366666666669</v>
      </c>
      <c r="ES144">
        <v>43426.704861111109</v>
      </c>
      <c r="ET144" t="s">
        <v>93</v>
      </c>
      <c r="EU144" t="s">
        <v>899</v>
      </c>
      <c r="EV144" t="s">
        <v>900</v>
      </c>
      <c r="EW144" t="s">
        <v>901</v>
      </c>
      <c r="EX144" t="s">
        <v>902</v>
      </c>
      <c r="EY144" t="s">
        <v>903</v>
      </c>
      <c r="EZ144">
        <v>2490</v>
      </c>
      <c r="FA144" t="s">
        <v>605</v>
      </c>
      <c r="FB144">
        <v>3</v>
      </c>
      <c r="FC144" t="s">
        <v>92</v>
      </c>
      <c r="FD144" t="s">
        <v>99</v>
      </c>
      <c r="FG144" t="s">
        <v>206</v>
      </c>
      <c r="FH144">
        <v>76.83</v>
      </c>
      <c r="FI144">
        <v>87.25</v>
      </c>
      <c r="FM144" t="s">
        <v>132</v>
      </c>
      <c r="FN144" t="s">
        <v>207</v>
      </c>
      <c r="FO144">
        <v>43502.679525462961</v>
      </c>
      <c r="FP144">
        <v>43503.711157407408</v>
      </c>
      <c r="FQ144">
        <v>43503.711157407408</v>
      </c>
      <c r="FS144">
        <v>43503.711157407408</v>
      </c>
      <c r="FT144" t="s">
        <v>93</v>
      </c>
      <c r="FU144" t="s">
        <v>439</v>
      </c>
      <c r="FV144" t="s">
        <v>440</v>
      </c>
      <c r="FW144" t="s">
        <v>441</v>
      </c>
      <c r="FX144" t="s">
        <v>442</v>
      </c>
      <c r="FY144" t="s">
        <v>443</v>
      </c>
      <c r="FZ144" t="s">
        <v>444</v>
      </c>
      <c r="GA144" t="s">
        <v>445</v>
      </c>
      <c r="GB144" t="s">
        <v>446</v>
      </c>
      <c r="GC144" t="s">
        <v>447</v>
      </c>
      <c r="GD144" t="s">
        <v>448</v>
      </c>
      <c r="GJ144" t="s">
        <v>606</v>
      </c>
      <c r="GK144" t="s">
        <v>607</v>
      </c>
      <c r="GL144" t="s">
        <v>608</v>
      </c>
      <c r="GM144" t="s">
        <v>462</v>
      </c>
      <c r="GN144" t="s">
        <v>430</v>
      </c>
    </row>
    <row r="145" spans="52:207" x14ac:dyDescent="0.25">
      <c r="AZ145">
        <v>310</v>
      </c>
      <c r="BA145">
        <v>689</v>
      </c>
      <c r="BB145">
        <v>3</v>
      </c>
      <c r="BC145" t="s">
        <v>107</v>
      </c>
      <c r="BD145" t="s">
        <v>99</v>
      </c>
      <c r="BG145" t="s">
        <v>77</v>
      </c>
      <c r="BH145">
        <v>34.64</v>
      </c>
      <c r="BI145">
        <v>72.3</v>
      </c>
      <c r="BM145" t="s">
        <v>78</v>
      </c>
      <c r="BN145" t="s">
        <v>38</v>
      </c>
      <c r="BO145">
        <v>43311.63958333333</v>
      </c>
      <c r="BP145">
        <v>43262.732638888891</v>
      </c>
      <c r="BQ145">
        <v>43262.732638888891</v>
      </c>
      <c r="BS145">
        <v>43262.732638888891</v>
      </c>
      <c r="BT145" t="s">
        <v>86</v>
      </c>
      <c r="BU145" t="s">
        <v>102</v>
      </c>
      <c r="BV145" t="s">
        <v>103</v>
      </c>
      <c r="BW145" t="s">
        <v>104</v>
      </c>
      <c r="BX145" t="s">
        <v>105</v>
      </c>
      <c r="BY145" t="s">
        <v>106</v>
      </c>
      <c r="BZ145">
        <v>2482</v>
      </c>
      <c r="CA145" t="s">
        <v>609</v>
      </c>
      <c r="CB145">
        <v>3</v>
      </c>
      <c r="CC145" t="s">
        <v>92</v>
      </c>
      <c r="CD145" t="s">
        <v>99</v>
      </c>
      <c r="CG145" t="s">
        <v>188</v>
      </c>
      <c r="CH145">
        <v>21.55</v>
      </c>
      <c r="CI145">
        <v>73.48</v>
      </c>
      <c r="CM145" t="s">
        <v>132</v>
      </c>
      <c r="CN145" t="s">
        <v>189</v>
      </c>
      <c r="CO145">
        <v>43502.669085648151</v>
      </c>
      <c r="CP145">
        <v>43503.709293981483</v>
      </c>
      <c r="CQ145">
        <v>43503.709293981483</v>
      </c>
      <c r="CS145">
        <v>43503.709293981483</v>
      </c>
      <c r="CT145" t="s">
        <v>93</v>
      </c>
      <c r="CU145" t="s">
        <v>439</v>
      </c>
      <c r="CV145" t="s">
        <v>440</v>
      </c>
      <c r="CW145" t="s">
        <v>441</v>
      </c>
      <c r="CX145" t="s">
        <v>507</v>
      </c>
      <c r="CY145" t="s">
        <v>443</v>
      </c>
      <c r="DZ145">
        <v>5010</v>
      </c>
      <c r="EA145" t="s">
        <v>1826</v>
      </c>
      <c r="EB145">
        <v>3</v>
      </c>
      <c r="EC145" t="s">
        <v>92</v>
      </c>
      <c r="ED145" t="s">
        <v>998</v>
      </c>
      <c r="EG145" t="s">
        <v>897</v>
      </c>
      <c r="EH145">
        <v>23.41</v>
      </c>
      <c r="EI145">
        <v>48.04</v>
      </c>
      <c r="EM145" t="s">
        <v>873</v>
      </c>
      <c r="EN145" t="s">
        <v>898</v>
      </c>
      <c r="EO145">
        <v>43315.367361111108</v>
      </c>
      <c r="ES145">
        <v>43426.609722222223</v>
      </c>
      <c r="ET145" t="s">
        <v>93</v>
      </c>
      <c r="EU145" t="s">
        <v>899</v>
      </c>
      <c r="EV145" t="s">
        <v>900</v>
      </c>
      <c r="EW145" t="s">
        <v>901</v>
      </c>
      <c r="EX145" t="s">
        <v>902</v>
      </c>
      <c r="EY145" t="s">
        <v>903</v>
      </c>
      <c r="EZ145">
        <v>2482</v>
      </c>
      <c r="FA145" t="s">
        <v>609</v>
      </c>
      <c r="FB145">
        <v>3</v>
      </c>
      <c r="FC145" t="s">
        <v>92</v>
      </c>
      <c r="FD145" t="s">
        <v>99</v>
      </c>
      <c r="FG145" t="s">
        <v>188</v>
      </c>
      <c r="FH145">
        <v>21.55</v>
      </c>
      <c r="FI145">
        <v>73.48</v>
      </c>
      <c r="FM145" t="s">
        <v>132</v>
      </c>
      <c r="FN145" t="s">
        <v>189</v>
      </c>
      <c r="FO145">
        <v>43502.669085648151</v>
      </c>
      <c r="FP145">
        <v>43503.709293981483</v>
      </c>
      <c r="FQ145">
        <v>43503.709293981483</v>
      </c>
      <c r="FS145">
        <v>43503.709293981483</v>
      </c>
      <c r="FT145" t="s">
        <v>93</v>
      </c>
      <c r="FU145" t="s">
        <v>439</v>
      </c>
      <c r="FV145" t="s">
        <v>440</v>
      </c>
      <c r="FW145" t="s">
        <v>441</v>
      </c>
      <c r="FX145" t="s">
        <v>507</v>
      </c>
      <c r="FY145" t="s">
        <v>443</v>
      </c>
      <c r="FZ145" t="s">
        <v>508</v>
      </c>
      <c r="GA145" t="s">
        <v>509</v>
      </c>
      <c r="GB145" t="s">
        <v>446</v>
      </c>
      <c r="GC145" t="s">
        <v>447</v>
      </c>
      <c r="GD145" t="s">
        <v>448</v>
      </c>
      <c r="GJ145" t="s">
        <v>610</v>
      </c>
      <c r="GK145" t="s">
        <v>196</v>
      </c>
      <c r="GL145" t="s">
        <v>611</v>
      </c>
      <c r="GM145" t="s">
        <v>612</v>
      </c>
      <c r="GN145" t="s">
        <v>613</v>
      </c>
      <c r="GO145" t="s">
        <v>371</v>
      </c>
      <c r="GP145" t="s">
        <v>430</v>
      </c>
    </row>
    <row r="146" spans="52:207" x14ac:dyDescent="0.25">
      <c r="AZ146">
        <v>339</v>
      </c>
      <c r="BA146">
        <v>648</v>
      </c>
      <c r="BB146">
        <v>2</v>
      </c>
      <c r="BC146" t="s">
        <v>107</v>
      </c>
      <c r="BD146" t="s">
        <v>99</v>
      </c>
      <c r="BG146" t="s">
        <v>77</v>
      </c>
      <c r="BH146">
        <v>41.07</v>
      </c>
      <c r="BI146">
        <v>78.33</v>
      </c>
      <c r="BM146" t="s">
        <v>78</v>
      </c>
      <c r="BN146" t="s">
        <v>38</v>
      </c>
      <c r="BO146">
        <v>43311.640277777777</v>
      </c>
      <c r="BP146">
        <v>43382.732638888891</v>
      </c>
      <c r="BQ146">
        <v>43368.577777777777</v>
      </c>
      <c r="BS146">
        <v>43368.577777777777</v>
      </c>
      <c r="BT146" t="s">
        <v>86</v>
      </c>
      <c r="BU146" t="s">
        <v>102</v>
      </c>
      <c r="BV146" t="s">
        <v>103</v>
      </c>
      <c r="BW146" t="s">
        <v>104</v>
      </c>
      <c r="BX146" t="s">
        <v>105</v>
      </c>
      <c r="BY146" t="s">
        <v>106</v>
      </c>
      <c r="BZ146">
        <v>2491</v>
      </c>
      <c r="CA146" t="s">
        <v>614</v>
      </c>
      <c r="CB146">
        <v>3</v>
      </c>
      <c r="CC146" t="s">
        <v>92</v>
      </c>
      <c r="CD146" t="s">
        <v>99</v>
      </c>
      <c r="CG146" t="s">
        <v>206</v>
      </c>
      <c r="CH146">
        <v>78.95</v>
      </c>
      <c r="CI146">
        <v>85.09</v>
      </c>
      <c r="CM146" t="s">
        <v>132</v>
      </c>
      <c r="CN146" t="s">
        <v>207</v>
      </c>
      <c r="CO146">
        <v>43502.679537037038</v>
      </c>
      <c r="CP146">
        <v>43503.711273148147</v>
      </c>
      <c r="CQ146">
        <v>43503.711273148147</v>
      </c>
      <c r="CS146">
        <v>43503.711273148147</v>
      </c>
      <c r="CT146" t="s">
        <v>93</v>
      </c>
      <c r="CU146" t="s">
        <v>439</v>
      </c>
      <c r="CV146" t="s">
        <v>440</v>
      </c>
      <c r="CW146" t="s">
        <v>441</v>
      </c>
      <c r="CX146" t="s">
        <v>442</v>
      </c>
      <c r="CY146" t="s">
        <v>443</v>
      </c>
      <c r="DZ146">
        <v>5007</v>
      </c>
      <c r="EA146" t="s">
        <v>1832</v>
      </c>
      <c r="EB146">
        <v>3</v>
      </c>
      <c r="EC146" t="s">
        <v>92</v>
      </c>
      <c r="ED146" t="s">
        <v>998</v>
      </c>
      <c r="EG146" t="s">
        <v>897</v>
      </c>
      <c r="EH146">
        <v>19.96</v>
      </c>
      <c r="EI146">
        <v>52.74</v>
      </c>
      <c r="EM146" t="s">
        <v>873</v>
      </c>
      <c r="EN146" t="s">
        <v>898</v>
      </c>
      <c r="EO146">
        <v>43315.367361111108</v>
      </c>
      <c r="ES146">
        <v>43426.611805555556</v>
      </c>
      <c r="ET146" t="s">
        <v>93</v>
      </c>
      <c r="EU146" t="s">
        <v>899</v>
      </c>
      <c r="EV146" t="s">
        <v>900</v>
      </c>
      <c r="EW146" t="s">
        <v>901</v>
      </c>
      <c r="EX146" t="s">
        <v>902</v>
      </c>
      <c r="EY146" t="s">
        <v>903</v>
      </c>
      <c r="EZ146">
        <v>2491</v>
      </c>
      <c r="FA146" t="s">
        <v>614</v>
      </c>
      <c r="FB146">
        <v>3</v>
      </c>
      <c r="FC146" t="s">
        <v>92</v>
      </c>
      <c r="FD146" t="s">
        <v>99</v>
      </c>
      <c r="FG146" t="s">
        <v>206</v>
      </c>
      <c r="FH146">
        <v>78.95</v>
      </c>
      <c r="FI146">
        <v>85.09</v>
      </c>
      <c r="FM146" t="s">
        <v>132</v>
      </c>
      <c r="FN146" t="s">
        <v>207</v>
      </c>
      <c r="FO146">
        <v>43502.679537037038</v>
      </c>
      <c r="FP146">
        <v>43503.711273148147</v>
      </c>
      <c r="FQ146">
        <v>43503.711273148147</v>
      </c>
      <c r="FS146">
        <v>43503.711273148147</v>
      </c>
      <c r="FT146" t="s">
        <v>93</v>
      </c>
      <c r="FU146" t="s">
        <v>439</v>
      </c>
      <c r="FV146" t="s">
        <v>440</v>
      </c>
      <c r="FW146" t="s">
        <v>441</v>
      </c>
      <c r="FX146" t="s">
        <v>442</v>
      </c>
      <c r="FY146" t="s">
        <v>443</v>
      </c>
      <c r="FZ146" t="s">
        <v>444</v>
      </c>
      <c r="GA146" t="s">
        <v>445</v>
      </c>
      <c r="GB146" t="s">
        <v>446</v>
      </c>
      <c r="GC146" t="s">
        <v>447</v>
      </c>
      <c r="GD146" t="s">
        <v>448</v>
      </c>
      <c r="GJ146" t="s">
        <v>615</v>
      </c>
      <c r="GK146" t="s">
        <v>616</v>
      </c>
      <c r="GL146" t="s">
        <v>617</v>
      </c>
      <c r="GM146" t="s">
        <v>462</v>
      </c>
      <c r="GN146" t="s">
        <v>430</v>
      </c>
    </row>
    <row r="147" spans="52:207" x14ac:dyDescent="0.25">
      <c r="AZ147">
        <v>380</v>
      </c>
      <c r="BA147">
        <v>0</v>
      </c>
      <c r="BB147">
        <v>2</v>
      </c>
      <c r="BC147" t="s">
        <v>107</v>
      </c>
      <c r="BD147" t="s">
        <v>99</v>
      </c>
      <c r="BG147" t="s">
        <v>77</v>
      </c>
      <c r="BH147">
        <v>77.03</v>
      </c>
      <c r="BI147">
        <v>76.959999999999994</v>
      </c>
      <c r="BM147" t="s">
        <v>78</v>
      </c>
      <c r="BN147" t="s">
        <v>38</v>
      </c>
      <c r="BO147">
        <v>43311.640277777777</v>
      </c>
      <c r="BP147">
        <v>43382.734722222223</v>
      </c>
      <c r="BQ147">
        <v>43370.363888888889</v>
      </c>
      <c r="BS147">
        <v>43370.363888888889</v>
      </c>
      <c r="BT147" t="s">
        <v>86</v>
      </c>
      <c r="BU147" t="s">
        <v>102</v>
      </c>
      <c r="BV147" t="s">
        <v>103</v>
      </c>
      <c r="BW147" t="s">
        <v>104</v>
      </c>
      <c r="BX147" t="s">
        <v>105</v>
      </c>
      <c r="BY147" t="s">
        <v>106</v>
      </c>
      <c r="BZ147">
        <v>2477</v>
      </c>
      <c r="CA147" t="s">
        <v>618</v>
      </c>
      <c r="CB147">
        <v>3</v>
      </c>
      <c r="CC147" t="s">
        <v>92</v>
      </c>
      <c r="CD147" t="s">
        <v>99</v>
      </c>
      <c r="CG147" t="s">
        <v>188</v>
      </c>
      <c r="CH147">
        <v>26.25</v>
      </c>
      <c r="CI147">
        <v>64.58</v>
      </c>
      <c r="CM147" t="s">
        <v>132</v>
      </c>
      <c r="CN147" t="s">
        <v>189</v>
      </c>
      <c r="CO147">
        <v>43502.669027777774</v>
      </c>
      <c r="CP147">
        <v>43503.710474537038</v>
      </c>
      <c r="CQ147">
        <v>43503.710474537038</v>
      </c>
      <c r="CS147">
        <v>43503.710486111115</v>
      </c>
      <c r="CT147" t="s">
        <v>93</v>
      </c>
      <c r="CU147" t="s">
        <v>439</v>
      </c>
      <c r="CV147" t="s">
        <v>440</v>
      </c>
      <c r="CW147" t="s">
        <v>441</v>
      </c>
      <c r="CX147" t="s">
        <v>507</v>
      </c>
      <c r="CY147" t="s">
        <v>443</v>
      </c>
      <c r="DZ147">
        <v>4998</v>
      </c>
      <c r="EA147" t="s">
        <v>1838</v>
      </c>
      <c r="EB147">
        <v>3</v>
      </c>
      <c r="EC147" t="s">
        <v>92</v>
      </c>
      <c r="ED147" t="s">
        <v>998</v>
      </c>
      <c r="EG147" t="s">
        <v>897</v>
      </c>
      <c r="EH147">
        <v>8.9700000000000006</v>
      </c>
      <c r="EI147">
        <v>60.71</v>
      </c>
      <c r="EM147" t="s">
        <v>873</v>
      </c>
      <c r="EN147" t="s">
        <v>898</v>
      </c>
      <c r="EO147">
        <v>43315.366666666669</v>
      </c>
      <c r="ES147">
        <v>43426.704861111109</v>
      </c>
      <c r="ET147" t="s">
        <v>93</v>
      </c>
      <c r="EU147" t="s">
        <v>899</v>
      </c>
      <c r="EV147" t="s">
        <v>900</v>
      </c>
      <c r="EW147" t="s">
        <v>901</v>
      </c>
      <c r="EX147" t="s">
        <v>902</v>
      </c>
      <c r="EY147" t="s">
        <v>903</v>
      </c>
      <c r="EZ147">
        <v>2477</v>
      </c>
      <c r="FA147" t="s">
        <v>618</v>
      </c>
      <c r="FB147">
        <v>3</v>
      </c>
      <c r="FC147" t="s">
        <v>92</v>
      </c>
      <c r="FD147" t="s">
        <v>99</v>
      </c>
      <c r="FG147" t="s">
        <v>188</v>
      </c>
      <c r="FH147">
        <v>26.25</v>
      </c>
      <c r="FI147">
        <v>64.58</v>
      </c>
      <c r="FM147" t="s">
        <v>132</v>
      </c>
      <c r="FN147" t="s">
        <v>189</v>
      </c>
      <c r="FO147">
        <v>43502.669027777774</v>
      </c>
      <c r="FP147">
        <v>43503.710474537038</v>
      </c>
      <c r="FQ147">
        <v>43503.710474537038</v>
      </c>
      <c r="FS147">
        <v>43503.710486111115</v>
      </c>
      <c r="FT147" t="s">
        <v>93</v>
      </c>
      <c r="FU147" t="s">
        <v>439</v>
      </c>
      <c r="FV147" t="s">
        <v>440</v>
      </c>
      <c r="FW147" t="s">
        <v>441</v>
      </c>
      <c r="FX147" t="s">
        <v>507</v>
      </c>
      <c r="FY147" t="s">
        <v>443</v>
      </c>
      <c r="FZ147" t="s">
        <v>508</v>
      </c>
      <c r="GA147" t="s">
        <v>509</v>
      </c>
      <c r="GB147" t="s">
        <v>446</v>
      </c>
      <c r="GC147" t="s">
        <v>447</v>
      </c>
      <c r="GD147" t="s">
        <v>448</v>
      </c>
      <c r="GJ147" t="s">
        <v>619</v>
      </c>
      <c r="GK147" t="s">
        <v>196</v>
      </c>
      <c r="GL147" t="s">
        <v>620</v>
      </c>
      <c r="GM147" t="s">
        <v>621</v>
      </c>
      <c r="GN147" t="s">
        <v>622</v>
      </c>
      <c r="GO147" t="s">
        <v>623</v>
      </c>
      <c r="GP147" t="s">
        <v>371</v>
      </c>
      <c r="GQ147" t="s">
        <v>430</v>
      </c>
    </row>
    <row r="148" spans="52:207" x14ac:dyDescent="0.25">
      <c r="AZ148">
        <v>346</v>
      </c>
      <c r="BA148">
        <v>640</v>
      </c>
      <c r="BB148">
        <v>2</v>
      </c>
      <c r="BC148" t="s">
        <v>107</v>
      </c>
      <c r="BD148" t="s">
        <v>99</v>
      </c>
      <c r="BG148" t="s">
        <v>77</v>
      </c>
      <c r="BH148">
        <v>34.880000000000003</v>
      </c>
      <c r="BI148">
        <v>85.86</v>
      </c>
      <c r="BM148" t="s">
        <v>78</v>
      </c>
      <c r="BN148" t="s">
        <v>38</v>
      </c>
      <c r="BO148">
        <v>43311.640277777777</v>
      </c>
      <c r="BP148">
        <v>43382.731249999997</v>
      </c>
      <c r="BQ148">
        <v>43368.602083333331</v>
      </c>
      <c r="BS148">
        <v>43368.602083333331</v>
      </c>
      <c r="BT148" t="s">
        <v>86</v>
      </c>
      <c r="BU148" t="s">
        <v>102</v>
      </c>
      <c r="BV148" t="s">
        <v>103</v>
      </c>
      <c r="BW148" t="s">
        <v>104</v>
      </c>
      <c r="BX148" t="s">
        <v>105</v>
      </c>
      <c r="BY148" t="s">
        <v>106</v>
      </c>
      <c r="BZ148">
        <v>2492</v>
      </c>
      <c r="CA148" t="s">
        <v>624</v>
      </c>
      <c r="CB148">
        <v>3</v>
      </c>
      <c r="CC148" t="s">
        <v>92</v>
      </c>
      <c r="CD148" t="s">
        <v>99</v>
      </c>
      <c r="CG148" t="s">
        <v>206</v>
      </c>
      <c r="CH148">
        <v>77.08</v>
      </c>
      <c r="CI148">
        <v>78.59</v>
      </c>
      <c r="CM148" t="s">
        <v>132</v>
      </c>
      <c r="CN148" t="s">
        <v>207</v>
      </c>
      <c r="CO148">
        <v>43502.679548611108</v>
      </c>
      <c r="CP148">
        <v>43503.710821759261</v>
      </c>
      <c r="CQ148">
        <v>43503.710821759261</v>
      </c>
      <c r="CS148">
        <v>43503.710821759261</v>
      </c>
      <c r="CT148" t="s">
        <v>93</v>
      </c>
      <c r="CU148" t="s">
        <v>439</v>
      </c>
      <c r="CV148" t="s">
        <v>440</v>
      </c>
      <c r="CW148" t="s">
        <v>441</v>
      </c>
      <c r="CX148" t="s">
        <v>507</v>
      </c>
      <c r="CY148" t="s">
        <v>443</v>
      </c>
      <c r="DZ148">
        <v>4761</v>
      </c>
      <c r="EA148" t="s">
        <v>1845</v>
      </c>
      <c r="EB148">
        <v>3</v>
      </c>
      <c r="EC148" t="s">
        <v>92</v>
      </c>
      <c r="ED148" t="s">
        <v>998</v>
      </c>
      <c r="EG148" t="s">
        <v>872</v>
      </c>
      <c r="EH148">
        <v>52.04</v>
      </c>
      <c r="EI148">
        <v>74.819999999999993</v>
      </c>
      <c r="EM148" t="s">
        <v>873</v>
      </c>
      <c r="EN148" t="s">
        <v>874</v>
      </c>
      <c r="EO148">
        <v>43291.501388888886</v>
      </c>
      <c r="ES148">
        <v>43410.7</v>
      </c>
      <c r="ET148" t="s">
        <v>93</v>
      </c>
      <c r="EU148" t="s">
        <v>875</v>
      </c>
      <c r="EV148" t="s">
        <v>876</v>
      </c>
      <c r="EW148" t="s">
        <v>877</v>
      </c>
      <c r="EX148" t="s">
        <v>950</v>
      </c>
      <c r="EY148" t="s">
        <v>879</v>
      </c>
      <c r="EZ148">
        <v>2492</v>
      </c>
      <c r="FA148" t="s">
        <v>624</v>
      </c>
      <c r="FB148">
        <v>3</v>
      </c>
      <c r="FC148" t="s">
        <v>92</v>
      </c>
      <c r="FD148" t="s">
        <v>99</v>
      </c>
      <c r="FG148" t="s">
        <v>206</v>
      </c>
      <c r="FH148">
        <v>77.08</v>
      </c>
      <c r="FI148">
        <v>78.59</v>
      </c>
      <c r="FM148" t="s">
        <v>132</v>
      </c>
      <c r="FN148" t="s">
        <v>207</v>
      </c>
      <c r="FO148">
        <v>43502.679548611108</v>
      </c>
      <c r="FP148">
        <v>43503.710821759261</v>
      </c>
      <c r="FQ148">
        <v>43503.710821759261</v>
      </c>
      <c r="FS148">
        <v>43503.710821759261</v>
      </c>
      <c r="FT148" t="s">
        <v>93</v>
      </c>
      <c r="FU148" t="s">
        <v>439</v>
      </c>
      <c r="FV148" t="s">
        <v>440</v>
      </c>
      <c r="FW148" t="s">
        <v>441</v>
      </c>
      <c r="FX148" t="s">
        <v>507</v>
      </c>
      <c r="FY148" t="s">
        <v>443</v>
      </c>
      <c r="FZ148" t="s">
        <v>508</v>
      </c>
      <c r="GA148" t="s">
        <v>509</v>
      </c>
      <c r="GB148" t="s">
        <v>446</v>
      </c>
      <c r="GC148" t="s">
        <v>447</v>
      </c>
      <c r="GD148" t="s">
        <v>448</v>
      </c>
      <c r="GJ148" t="s">
        <v>625</v>
      </c>
      <c r="GK148" t="s">
        <v>626</v>
      </c>
      <c r="GL148" t="s">
        <v>627</v>
      </c>
      <c r="GM148" t="s">
        <v>628</v>
      </c>
      <c r="GN148" t="s">
        <v>629</v>
      </c>
      <c r="GO148" t="s">
        <v>462</v>
      </c>
      <c r="GP148" t="s">
        <v>430</v>
      </c>
    </row>
    <row r="149" spans="52:207" x14ac:dyDescent="0.25">
      <c r="AZ149">
        <v>292</v>
      </c>
      <c r="BA149">
        <v>870</v>
      </c>
      <c r="BB149">
        <v>3</v>
      </c>
      <c r="BC149" t="s">
        <v>107</v>
      </c>
      <c r="BD149" t="s">
        <v>99</v>
      </c>
      <c r="BG149" t="s">
        <v>77</v>
      </c>
      <c r="BH149">
        <v>62.78</v>
      </c>
      <c r="BI149">
        <v>68.22</v>
      </c>
      <c r="BM149" t="s">
        <v>78</v>
      </c>
      <c r="BN149" t="s">
        <v>38</v>
      </c>
      <c r="BO149">
        <v>43311.63958333333</v>
      </c>
      <c r="BP149">
        <v>43369.439583333333</v>
      </c>
      <c r="BQ149">
        <v>43369.439583333333</v>
      </c>
      <c r="BS149">
        <v>43369.439583333333</v>
      </c>
      <c r="BT149" t="s">
        <v>86</v>
      </c>
      <c r="BU149" t="s">
        <v>102</v>
      </c>
      <c r="BV149" t="s">
        <v>103</v>
      </c>
      <c r="BW149" t="s">
        <v>104</v>
      </c>
      <c r="BX149" t="s">
        <v>105</v>
      </c>
      <c r="BY149" t="s">
        <v>106</v>
      </c>
      <c r="BZ149">
        <v>2494</v>
      </c>
      <c r="CA149" t="s">
        <v>630</v>
      </c>
      <c r="CB149">
        <v>3</v>
      </c>
      <c r="CC149" t="s">
        <v>92</v>
      </c>
      <c r="CD149" t="s">
        <v>99</v>
      </c>
      <c r="CG149" t="s">
        <v>206</v>
      </c>
      <c r="CH149">
        <v>77.790000000000006</v>
      </c>
      <c r="CI149">
        <v>89.24</v>
      </c>
      <c r="CM149" t="s">
        <v>132</v>
      </c>
      <c r="CN149" t="s">
        <v>207</v>
      </c>
      <c r="CO149">
        <v>43502.679560185185</v>
      </c>
      <c r="CP149">
        <v>43503.712129629632</v>
      </c>
      <c r="CQ149">
        <v>43503.712129629632</v>
      </c>
      <c r="CS149">
        <v>43503.712129629632</v>
      </c>
      <c r="CT149" t="s">
        <v>93</v>
      </c>
      <c r="CU149" t="s">
        <v>439</v>
      </c>
      <c r="CV149" t="s">
        <v>440</v>
      </c>
      <c r="CW149" t="s">
        <v>441</v>
      </c>
      <c r="CX149" t="s">
        <v>507</v>
      </c>
      <c r="CY149" t="s">
        <v>443</v>
      </c>
      <c r="DZ149">
        <v>4813</v>
      </c>
      <c r="EA149" t="s">
        <v>1857</v>
      </c>
      <c r="EB149">
        <v>3</v>
      </c>
      <c r="EC149" t="s">
        <v>92</v>
      </c>
      <c r="ED149" t="s">
        <v>998</v>
      </c>
      <c r="EG149" t="s">
        <v>872</v>
      </c>
      <c r="EH149">
        <v>42.99</v>
      </c>
      <c r="EI149">
        <v>56.85</v>
      </c>
      <c r="EM149" t="s">
        <v>873</v>
      </c>
      <c r="EN149" t="s">
        <v>874</v>
      </c>
      <c r="EO149">
        <v>43291.501388888886</v>
      </c>
      <c r="ES149">
        <v>43410.703472222223</v>
      </c>
      <c r="ET149" t="s">
        <v>93</v>
      </c>
      <c r="EU149" t="s">
        <v>875</v>
      </c>
      <c r="EV149" t="s">
        <v>876</v>
      </c>
      <c r="EW149" t="s">
        <v>877</v>
      </c>
      <c r="EX149" t="s">
        <v>878</v>
      </c>
      <c r="EY149" t="s">
        <v>879</v>
      </c>
      <c r="EZ149">
        <v>2494</v>
      </c>
      <c r="FA149" t="s">
        <v>630</v>
      </c>
      <c r="FB149">
        <v>3</v>
      </c>
      <c r="FC149" t="s">
        <v>92</v>
      </c>
      <c r="FD149" t="s">
        <v>99</v>
      </c>
      <c r="FG149" t="s">
        <v>206</v>
      </c>
      <c r="FH149">
        <v>77.790000000000006</v>
      </c>
      <c r="FI149">
        <v>89.24</v>
      </c>
      <c r="FM149" t="s">
        <v>132</v>
      </c>
      <c r="FN149" t="s">
        <v>207</v>
      </c>
      <c r="FO149">
        <v>43502.679560185185</v>
      </c>
      <c r="FP149">
        <v>43503.712129629632</v>
      </c>
      <c r="FQ149">
        <v>43503.712129629632</v>
      </c>
      <c r="FS149">
        <v>43503.712129629632</v>
      </c>
      <c r="FT149" t="s">
        <v>93</v>
      </c>
      <c r="FU149" t="s">
        <v>439</v>
      </c>
      <c r="FV149" t="s">
        <v>440</v>
      </c>
      <c r="FW149" t="s">
        <v>441</v>
      </c>
      <c r="FX149" t="s">
        <v>507</v>
      </c>
      <c r="FY149" t="s">
        <v>443</v>
      </c>
      <c r="FZ149" t="s">
        <v>508</v>
      </c>
      <c r="GA149" t="s">
        <v>509</v>
      </c>
      <c r="GB149" t="s">
        <v>446</v>
      </c>
      <c r="GC149" t="s">
        <v>447</v>
      </c>
      <c r="GD149" t="s">
        <v>448</v>
      </c>
      <c r="GJ149" t="s">
        <v>631</v>
      </c>
      <c r="GK149" t="s">
        <v>632</v>
      </c>
      <c r="GL149" t="s">
        <v>633</v>
      </c>
      <c r="GM149" t="s">
        <v>634</v>
      </c>
      <c r="GN149" t="s">
        <v>635</v>
      </c>
      <c r="GO149" t="s">
        <v>371</v>
      </c>
      <c r="GP149" t="s">
        <v>430</v>
      </c>
    </row>
    <row r="150" spans="52:207" x14ac:dyDescent="0.25">
      <c r="AZ150">
        <v>267</v>
      </c>
      <c r="BA150">
        <v>939</v>
      </c>
      <c r="BB150">
        <v>2</v>
      </c>
      <c r="BC150" t="s">
        <v>107</v>
      </c>
      <c r="BD150" t="s">
        <v>99</v>
      </c>
      <c r="BG150" t="s">
        <v>77</v>
      </c>
      <c r="BH150">
        <v>81.72</v>
      </c>
      <c r="BI150">
        <v>68.930000000000007</v>
      </c>
      <c r="BM150" t="s">
        <v>78</v>
      </c>
      <c r="BN150" t="s">
        <v>38</v>
      </c>
      <c r="BO150">
        <v>43311.63958333333</v>
      </c>
      <c r="BP150">
        <v>43382.736805555556</v>
      </c>
      <c r="BQ150">
        <v>43370.351388888892</v>
      </c>
      <c r="BS150">
        <v>43370.351388888892</v>
      </c>
      <c r="BT150" t="s">
        <v>86</v>
      </c>
      <c r="BU150" t="s">
        <v>102</v>
      </c>
      <c r="BV150" t="s">
        <v>103</v>
      </c>
      <c r="BW150" t="s">
        <v>104</v>
      </c>
      <c r="BX150" t="s">
        <v>105</v>
      </c>
      <c r="BY150" t="s">
        <v>106</v>
      </c>
      <c r="BZ150">
        <v>2495</v>
      </c>
      <c r="CA150" t="s">
        <v>636</v>
      </c>
      <c r="CB150">
        <v>3</v>
      </c>
      <c r="CC150" t="s">
        <v>92</v>
      </c>
      <c r="CD150" t="s">
        <v>99</v>
      </c>
      <c r="CG150" t="s">
        <v>206</v>
      </c>
      <c r="CH150">
        <v>74.63</v>
      </c>
      <c r="CI150">
        <v>84.73</v>
      </c>
      <c r="CM150" t="s">
        <v>132</v>
      </c>
      <c r="CN150" t="s">
        <v>207</v>
      </c>
      <c r="CO150">
        <v>43502.679571759261</v>
      </c>
      <c r="CP150">
        <v>43503.712407407409</v>
      </c>
      <c r="CQ150">
        <v>43503.712407407409</v>
      </c>
      <c r="CS150">
        <v>43503.712407407409</v>
      </c>
      <c r="CT150" t="s">
        <v>93</v>
      </c>
      <c r="CU150" t="s">
        <v>439</v>
      </c>
      <c r="CV150" t="s">
        <v>440</v>
      </c>
      <c r="CW150" t="s">
        <v>441</v>
      </c>
      <c r="CX150" t="s">
        <v>442</v>
      </c>
      <c r="CY150" t="s">
        <v>443</v>
      </c>
      <c r="DZ150">
        <v>4804</v>
      </c>
      <c r="EA150" t="s">
        <v>1864</v>
      </c>
      <c r="EB150">
        <v>3</v>
      </c>
      <c r="EC150" t="s">
        <v>92</v>
      </c>
      <c r="ED150" t="s">
        <v>998</v>
      </c>
      <c r="EG150" t="s">
        <v>872</v>
      </c>
      <c r="EH150">
        <v>33.520000000000003</v>
      </c>
      <c r="EI150">
        <v>41.37</v>
      </c>
      <c r="EM150" t="s">
        <v>873</v>
      </c>
      <c r="EN150" t="s">
        <v>874</v>
      </c>
      <c r="EO150">
        <v>43291.501388888886</v>
      </c>
      <c r="ES150">
        <v>43410.70208333333</v>
      </c>
      <c r="ET150" t="s">
        <v>93</v>
      </c>
      <c r="EU150" t="s">
        <v>875</v>
      </c>
      <c r="EV150" t="s">
        <v>876</v>
      </c>
      <c r="EW150" t="s">
        <v>877</v>
      </c>
      <c r="EX150" t="s">
        <v>878</v>
      </c>
      <c r="EY150" t="s">
        <v>879</v>
      </c>
      <c r="EZ150">
        <v>2495</v>
      </c>
      <c r="FA150" t="s">
        <v>636</v>
      </c>
      <c r="FB150">
        <v>3</v>
      </c>
      <c r="FC150" t="s">
        <v>92</v>
      </c>
      <c r="FD150" t="s">
        <v>99</v>
      </c>
      <c r="FG150" t="s">
        <v>206</v>
      </c>
      <c r="FH150">
        <v>74.63</v>
      </c>
      <c r="FI150">
        <v>84.73</v>
      </c>
      <c r="FM150" t="s">
        <v>132</v>
      </c>
      <c r="FN150" t="s">
        <v>207</v>
      </c>
      <c r="FO150">
        <v>43502.679571759261</v>
      </c>
      <c r="FP150">
        <v>43503.712407407409</v>
      </c>
      <c r="FQ150">
        <v>43503.712407407409</v>
      </c>
      <c r="FS150">
        <v>43503.712407407409</v>
      </c>
      <c r="FT150" t="s">
        <v>93</v>
      </c>
      <c r="FU150" t="s">
        <v>439</v>
      </c>
      <c r="FV150" t="s">
        <v>440</v>
      </c>
      <c r="FW150" t="s">
        <v>441</v>
      </c>
      <c r="FX150" t="s">
        <v>442</v>
      </c>
      <c r="FY150" t="s">
        <v>443</v>
      </c>
      <c r="FZ150" t="s">
        <v>444</v>
      </c>
      <c r="GA150" t="s">
        <v>445</v>
      </c>
      <c r="GB150" t="s">
        <v>446</v>
      </c>
      <c r="GC150" t="s">
        <v>447</v>
      </c>
      <c r="GD150" t="s">
        <v>448</v>
      </c>
      <c r="GJ150" t="s">
        <v>637</v>
      </c>
      <c r="GK150" t="s">
        <v>638</v>
      </c>
      <c r="GL150" t="s">
        <v>639</v>
      </c>
      <c r="GM150" t="s">
        <v>371</v>
      </c>
      <c r="GN150" t="s">
        <v>430</v>
      </c>
    </row>
    <row r="151" spans="52:207" x14ac:dyDescent="0.25">
      <c r="AZ151">
        <v>387</v>
      </c>
      <c r="BA151">
        <v>0</v>
      </c>
      <c r="BB151">
        <v>2</v>
      </c>
      <c r="BC151" t="s">
        <v>107</v>
      </c>
      <c r="BD151" t="s">
        <v>99</v>
      </c>
      <c r="BG151" t="s">
        <v>77</v>
      </c>
      <c r="BH151">
        <v>85.21</v>
      </c>
      <c r="BI151">
        <v>79.37</v>
      </c>
      <c r="BM151" t="s">
        <v>78</v>
      </c>
      <c r="BN151" t="s">
        <v>38</v>
      </c>
      <c r="BO151">
        <v>43311.640277777777</v>
      </c>
      <c r="BP151">
        <v>43382.734722222223</v>
      </c>
      <c r="BQ151">
        <v>43370.37222222222</v>
      </c>
      <c r="BS151">
        <v>43370.37222222222</v>
      </c>
      <c r="BT151" t="s">
        <v>86</v>
      </c>
      <c r="BU151" t="s">
        <v>102</v>
      </c>
      <c r="BV151" t="s">
        <v>103</v>
      </c>
      <c r="BW151" t="s">
        <v>104</v>
      </c>
      <c r="BX151" t="s">
        <v>105</v>
      </c>
      <c r="BY151" t="s">
        <v>106</v>
      </c>
      <c r="BZ151">
        <v>2480</v>
      </c>
      <c r="CA151" t="s">
        <v>640</v>
      </c>
      <c r="CB151">
        <v>3</v>
      </c>
      <c r="CC151" t="s">
        <v>92</v>
      </c>
      <c r="CD151" t="s">
        <v>99</v>
      </c>
      <c r="CG151" t="s">
        <v>188</v>
      </c>
      <c r="CH151">
        <v>25.12</v>
      </c>
      <c r="CI151">
        <v>64.400000000000006</v>
      </c>
      <c r="CM151" t="s">
        <v>132</v>
      </c>
      <c r="CN151" t="s">
        <v>189</v>
      </c>
      <c r="CO151">
        <v>43502.669062499997</v>
      </c>
      <c r="CP151">
        <v>43503.710138888891</v>
      </c>
      <c r="CQ151">
        <v>43503.710138888891</v>
      </c>
      <c r="CS151">
        <v>43503.710138888891</v>
      </c>
      <c r="CT151" t="s">
        <v>93</v>
      </c>
      <c r="CU151" t="s">
        <v>439</v>
      </c>
      <c r="CV151" t="s">
        <v>440</v>
      </c>
      <c r="CW151" t="s">
        <v>441</v>
      </c>
      <c r="CX151" t="s">
        <v>442</v>
      </c>
      <c r="CY151" t="s">
        <v>443</v>
      </c>
      <c r="DZ151">
        <v>4852</v>
      </c>
      <c r="EA151" t="s">
        <v>1870</v>
      </c>
      <c r="EB151">
        <v>3</v>
      </c>
      <c r="EC151" t="s">
        <v>92</v>
      </c>
      <c r="ED151" t="s">
        <v>998</v>
      </c>
      <c r="EG151" t="s">
        <v>936</v>
      </c>
      <c r="EH151">
        <v>48.8</v>
      </c>
      <c r="EI151">
        <v>58.87</v>
      </c>
      <c r="EM151" t="s">
        <v>873</v>
      </c>
      <c r="EN151" t="s">
        <v>937</v>
      </c>
      <c r="EO151">
        <v>43291.618750000001</v>
      </c>
      <c r="ES151">
        <v>43410.708333333336</v>
      </c>
      <c r="ET151" t="s">
        <v>93</v>
      </c>
      <c r="EU151" t="s">
        <v>875</v>
      </c>
      <c r="EV151" t="s">
        <v>876</v>
      </c>
      <c r="EW151" t="s">
        <v>877</v>
      </c>
      <c r="EX151" t="s">
        <v>878</v>
      </c>
      <c r="EY151" t="s">
        <v>879</v>
      </c>
      <c r="EZ151">
        <v>2480</v>
      </c>
      <c r="FA151" t="s">
        <v>640</v>
      </c>
      <c r="FB151">
        <v>3</v>
      </c>
      <c r="FC151" t="s">
        <v>92</v>
      </c>
      <c r="FD151" t="s">
        <v>99</v>
      </c>
      <c r="FG151" t="s">
        <v>188</v>
      </c>
      <c r="FH151">
        <v>25.12</v>
      </c>
      <c r="FI151">
        <v>64.400000000000006</v>
      </c>
      <c r="FM151" t="s">
        <v>132</v>
      </c>
      <c r="FN151" t="s">
        <v>189</v>
      </c>
      <c r="FO151">
        <v>43502.669062499997</v>
      </c>
      <c r="FP151">
        <v>43503.710138888891</v>
      </c>
      <c r="FQ151">
        <v>43503.710138888891</v>
      </c>
      <c r="FS151">
        <v>43503.710138888891</v>
      </c>
      <c r="FT151" t="s">
        <v>93</v>
      </c>
      <c r="FU151" t="s">
        <v>439</v>
      </c>
      <c r="FV151" t="s">
        <v>440</v>
      </c>
      <c r="FW151" t="s">
        <v>441</v>
      </c>
      <c r="FX151" t="s">
        <v>442</v>
      </c>
      <c r="FY151" t="s">
        <v>443</v>
      </c>
      <c r="FZ151" t="s">
        <v>444</v>
      </c>
      <c r="GA151" t="s">
        <v>445</v>
      </c>
      <c r="GB151" t="s">
        <v>446</v>
      </c>
      <c r="GC151" t="s">
        <v>447</v>
      </c>
      <c r="GD151" t="s">
        <v>448</v>
      </c>
      <c r="GJ151" t="s">
        <v>641</v>
      </c>
      <c r="GK151" t="s">
        <v>196</v>
      </c>
      <c r="GL151" t="s">
        <v>642</v>
      </c>
      <c r="GM151" t="s">
        <v>643</v>
      </c>
      <c r="GN151" t="s">
        <v>371</v>
      </c>
      <c r="GO151" t="s">
        <v>430</v>
      </c>
    </row>
    <row r="152" spans="52:207" x14ac:dyDescent="0.25">
      <c r="AZ152">
        <v>297</v>
      </c>
      <c r="BA152">
        <v>863</v>
      </c>
      <c r="BB152">
        <v>3</v>
      </c>
      <c r="BC152" t="s">
        <v>107</v>
      </c>
      <c r="BD152" t="s">
        <v>99</v>
      </c>
      <c r="BG152" t="s">
        <v>77</v>
      </c>
      <c r="BH152">
        <v>47.99</v>
      </c>
      <c r="BI152">
        <v>70.63</v>
      </c>
      <c r="BM152" t="s">
        <v>78</v>
      </c>
      <c r="BN152" t="s">
        <v>38</v>
      </c>
      <c r="BO152">
        <v>43311.63958333333</v>
      </c>
      <c r="BP152">
        <v>43262.731944444444</v>
      </c>
      <c r="BQ152">
        <v>43262.731944444444</v>
      </c>
      <c r="BS152">
        <v>43262.731944444444</v>
      </c>
      <c r="BT152" t="s">
        <v>86</v>
      </c>
      <c r="BU152" t="s">
        <v>102</v>
      </c>
      <c r="BV152" t="s">
        <v>103</v>
      </c>
      <c r="BW152" t="s">
        <v>104</v>
      </c>
      <c r="BX152" t="s">
        <v>105</v>
      </c>
      <c r="BY152" t="s">
        <v>106</v>
      </c>
      <c r="BZ152">
        <v>2456</v>
      </c>
      <c r="CA152" t="s">
        <v>644</v>
      </c>
      <c r="CB152">
        <v>3</v>
      </c>
      <c r="CC152" t="s">
        <v>92</v>
      </c>
      <c r="CD152" t="s">
        <v>99</v>
      </c>
      <c r="CG152" t="s">
        <v>131</v>
      </c>
      <c r="CH152">
        <v>44.3</v>
      </c>
      <c r="CI152">
        <v>83.1</v>
      </c>
      <c r="CM152" t="s">
        <v>132</v>
      </c>
      <c r="CN152" t="s">
        <v>133</v>
      </c>
      <c r="CO152">
        <v>43502.656064814815</v>
      </c>
      <c r="CP152">
        <v>43503.705625000002</v>
      </c>
      <c r="CQ152">
        <v>43503.705625000002</v>
      </c>
      <c r="CS152">
        <v>43503.705625000002</v>
      </c>
      <c r="CT152" t="s">
        <v>93</v>
      </c>
      <c r="CU152" t="s">
        <v>439</v>
      </c>
      <c r="CV152" t="s">
        <v>440</v>
      </c>
      <c r="CW152" t="s">
        <v>441</v>
      </c>
      <c r="CX152" t="s">
        <v>507</v>
      </c>
      <c r="CY152" t="s">
        <v>443</v>
      </c>
      <c r="DZ152">
        <v>4847</v>
      </c>
      <c r="EA152" t="s">
        <v>1879</v>
      </c>
      <c r="EB152">
        <v>3</v>
      </c>
      <c r="EC152" t="s">
        <v>92</v>
      </c>
      <c r="ED152" t="s">
        <v>998</v>
      </c>
      <c r="EG152" t="s">
        <v>936</v>
      </c>
      <c r="EH152">
        <v>52.93</v>
      </c>
      <c r="EI152">
        <v>44.23</v>
      </c>
      <c r="EM152" t="s">
        <v>873</v>
      </c>
      <c r="EN152" t="s">
        <v>937</v>
      </c>
      <c r="EO152">
        <v>43291.618750000001</v>
      </c>
      <c r="ES152">
        <v>43410.710416666669</v>
      </c>
      <c r="ET152" t="s">
        <v>93</v>
      </c>
      <c r="EU152" t="s">
        <v>875</v>
      </c>
      <c r="EV152" t="s">
        <v>876</v>
      </c>
      <c r="EW152" t="s">
        <v>877</v>
      </c>
      <c r="EX152" t="s">
        <v>878</v>
      </c>
      <c r="EY152" t="s">
        <v>879</v>
      </c>
      <c r="EZ152">
        <v>2456</v>
      </c>
      <c r="FA152" t="s">
        <v>644</v>
      </c>
      <c r="FB152">
        <v>3</v>
      </c>
      <c r="FC152" t="s">
        <v>92</v>
      </c>
      <c r="FD152" t="s">
        <v>99</v>
      </c>
      <c r="FG152" t="s">
        <v>131</v>
      </c>
      <c r="FH152">
        <v>44.3</v>
      </c>
      <c r="FI152">
        <v>83.1</v>
      </c>
      <c r="FM152" t="s">
        <v>132</v>
      </c>
      <c r="FN152" t="s">
        <v>133</v>
      </c>
      <c r="FO152">
        <v>43502.656064814815</v>
      </c>
      <c r="FP152">
        <v>43503.705625000002</v>
      </c>
      <c r="FQ152">
        <v>43503.705625000002</v>
      </c>
      <c r="FS152">
        <v>43503.705625000002</v>
      </c>
      <c r="FT152" t="s">
        <v>93</v>
      </c>
      <c r="FU152" t="s">
        <v>439</v>
      </c>
      <c r="FV152" t="s">
        <v>440</v>
      </c>
      <c r="FW152" t="s">
        <v>441</v>
      </c>
      <c r="FX152" t="s">
        <v>507</v>
      </c>
      <c r="FY152" t="s">
        <v>443</v>
      </c>
      <c r="FZ152" t="s">
        <v>508</v>
      </c>
      <c r="GA152" t="s">
        <v>509</v>
      </c>
      <c r="GB152" t="s">
        <v>446</v>
      </c>
      <c r="GC152" t="s">
        <v>447</v>
      </c>
      <c r="GD152" t="s">
        <v>448</v>
      </c>
      <c r="GJ152" t="s">
        <v>645</v>
      </c>
      <c r="GK152" t="s">
        <v>646</v>
      </c>
      <c r="GL152" t="s">
        <v>647</v>
      </c>
      <c r="GM152" t="s">
        <v>648</v>
      </c>
      <c r="GN152" t="s">
        <v>649</v>
      </c>
      <c r="GO152" t="s">
        <v>650</v>
      </c>
      <c r="GP152" t="s">
        <v>371</v>
      </c>
      <c r="GQ152" t="s">
        <v>430</v>
      </c>
    </row>
    <row r="153" spans="52:207" x14ac:dyDescent="0.25">
      <c r="AZ153">
        <v>326</v>
      </c>
      <c r="BA153">
        <v>669</v>
      </c>
      <c r="BB153">
        <v>3</v>
      </c>
      <c r="BC153" t="s">
        <v>107</v>
      </c>
      <c r="BD153" t="s">
        <v>99</v>
      </c>
      <c r="BG153" t="s">
        <v>77</v>
      </c>
      <c r="BH153">
        <v>19.899999999999999</v>
      </c>
      <c r="BI153">
        <v>83.94</v>
      </c>
      <c r="BM153" t="s">
        <v>78</v>
      </c>
      <c r="BN153" t="s">
        <v>38</v>
      </c>
      <c r="BO153">
        <v>43311.640277777777</v>
      </c>
      <c r="BP153">
        <v>43353.702777777777</v>
      </c>
      <c r="BQ153">
        <v>43353.739583333336</v>
      </c>
      <c r="BS153">
        <v>43353.739583333336</v>
      </c>
      <c r="BT153" t="s">
        <v>86</v>
      </c>
      <c r="BU153" t="s">
        <v>102</v>
      </c>
      <c r="BV153" t="s">
        <v>103</v>
      </c>
      <c r="BW153" t="s">
        <v>104</v>
      </c>
      <c r="BX153" t="s">
        <v>105</v>
      </c>
      <c r="BY153" t="s">
        <v>106</v>
      </c>
      <c r="BZ153">
        <v>979</v>
      </c>
      <c r="CA153">
        <v>0</v>
      </c>
      <c r="CB153">
        <v>1</v>
      </c>
      <c r="CC153" t="s">
        <v>101</v>
      </c>
      <c r="CD153" t="s">
        <v>130</v>
      </c>
      <c r="CG153" t="s">
        <v>131</v>
      </c>
      <c r="CH153">
        <v>49.04</v>
      </c>
      <c r="CI153">
        <v>74.680000000000007</v>
      </c>
      <c r="CM153" t="s">
        <v>132</v>
      </c>
      <c r="CN153" t="s">
        <v>133</v>
      </c>
      <c r="CO153">
        <v>43299.66609953704</v>
      </c>
      <c r="CS153">
        <v>43444.668009259258</v>
      </c>
      <c r="CT153" t="s">
        <v>86</v>
      </c>
      <c r="CU153" t="s">
        <v>651</v>
      </c>
      <c r="CV153" t="s">
        <v>652</v>
      </c>
      <c r="CW153" t="s">
        <v>653</v>
      </c>
      <c r="CX153" t="s">
        <v>654</v>
      </c>
      <c r="CY153" t="s">
        <v>655</v>
      </c>
      <c r="DZ153">
        <v>4798</v>
      </c>
      <c r="EA153" t="s">
        <v>1886</v>
      </c>
      <c r="EB153">
        <v>3</v>
      </c>
      <c r="EC153" t="s">
        <v>92</v>
      </c>
      <c r="ED153" t="s">
        <v>998</v>
      </c>
      <c r="EG153" t="s">
        <v>872</v>
      </c>
      <c r="EH153">
        <v>28.59</v>
      </c>
      <c r="EI153">
        <v>33.69</v>
      </c>
      <c r="EM153" t="s">
        <v>873</v>
      </c>
      <c r="EN153" t="s">
        <v>874</v>
      </c>
      <c r="EO153">
        <v>43291.501388888886</v>
      </c>
      <c r="ES153">
        <v>43410.693055555559</v>
      </c>
      <c r="ET153" t="s">
        <v>93</v>
      </c>
      <c r="EU153" t="s">
        <v>1887</v>
      </c>
      <c r="EV153" t="s">
        <v>876</v>
      </c>
      <c r="EW153" t="s">
        <v>877</v>
      </c>
      <c r="EX153" t="s">
        <v>878</v>
      </c>
      <c r="EY153" t="s">
        <v>879</v>
      </c>
      <c r="EZ153">
        <v>979</v>
      </c>
      <c r="FA153">
        <v>0</v>
      </c>
      <c r="FB153">
        <v>1</v>
      </c>
      <c r="FC153" t="s">
        <v>101</v>
      </c>
      <c r="FD153" t="s">
        <v>130</v>
      </c>
      <c r="FG153" t="s">
        <v>131</v>
      </c>
      <c r="FH153">
        <v>49.04</v>
      </c>
      <c r="FI153">
        <v>74.680000000000007</v>
      </c>
      <c r="FM153" t="s">
        <v>132</v>
      </c>
      <c r="FN153" t="s">
        <v>133</v>
      </c>
      <c r="FO153">
        <v>43299.66609953704</v>
      </c>
      <c r="FS153">
        <v>43444.668009259258</v>
      </c>
      <c r="FT153" t="s">
        <v>86</v>
      </c>
      <c r="FU153" t="s">
        <v>651</v>
      </c>
      <c r="FV153" t="s">
        <v>652</v>
      </c>
      <c r="FW153" t="s">
        <v>653</v>
      </c>
      <c r="FX153" t="s">
        <v>654</v>
      </c>
      <c r="FY153" t="s">
        <v>655</v>
      </c>
      <c r="FZ153" t="s">
        <v>656</v>
      </c>
      <c r="GA153" t="s">
        <v>657</v>
      </c>
      <c r="GB153" t="s">
        <v>658</v>
      </c>
      <c r="GC153" t="s">
        <v>659</v>
      </c>
      <c r="GD153" t="s">
        <v>660</v>
      </c>
      <c r="GE153" t="s">
        <v>661</v>
      </c>
      <c r="GF153" t="s">
        <v>662</v>
      </c>
      <c r="GG153" t="s">
        <v>663</v>
      </c>
      <c r="GH153" t="s">
        <v>664</v>
      </c>
      <c r="GI153" t="s">
        <v>665</v>
      </c>
      <c r="GJ153" t="s">
        <v>666</v>
      </c>
      <c r="GK153" t="s">
        <v>667</v>
      </c>
      <c r="GL153" t="s">
        <v>160</v>
      </c>
      <c r="GM153" t="s">
        <v>668</v>
      </c>
      <c r="GN153" t="s">
        <v>148</v>
      </c>
      <c r="GO153" t="s">
        <v>149</v>
      </c>
      <c r="GP153" t="s">
        <v>150</v>
      </c>
      <c r="GQ153" t="s">
        <v>151</v>
      </c>
      <c r="GR153" t="s">
        <v>152</v>
      </c>
    </row>
    <row r="154" spans="52:207" x14ac:dyDescent="0.25">
      <c r="AZ154">
        <v>335</v>
      </c>
      <c r="BA154">
        <v>652</v>
      </c>
      <c r="BB154">
        <v>2</v>
      </c>
      <c r="BC154" t="s">
        <v>107</v>
      </c>
      <c r="BD154" t="s">
        <v>99</v>
      </c>
      <c r="BG154" t="s">
        <v>77</v>
      </c>
      <c r="BH154">
        <v>36.08</v>
      </c>
      <c r="BI154">
        <v>79.03</v>
      </c>
      <c r="BM154" t="s">
        <v>78</v>
      </c>
      <c r="BN154" t="s">
        <v>38</v>
      </c>
      <c r="BO154">
        <v>43311.640277777777</v>
      </c>
      <c r="BP154">
        <v>43413.65347222222</v>
      </c>
      <c r="BQ154">
        <v>43368.594444444447</v>
      </c>
      <c r="BS154">
        <v>43368.594444444447</v>
      </c>
      <c r="BT154" t="s">
        <v>86</v>
      </c>
      <c r="BU154" t="s">
        <v>102</v>
      </c>
      <c r="BV154" t="s">
        <v>103</v>
      </c>
      <c r="BW154" t="s">
        <v>104</v>
      </c>
      <c r="BX154" t="s">
        <v>105</v>
      </c>
      <c r="BY154" t="s">
        <v>106</v>
      </c>
      <c r="BZ154">
        <v>944</v>
      </c>
      <c r="CA154">
        <v>0</v>
      </c>
      <c r="CB154">
        <v>1</v>
      </c>
      <c r="CC154" t="s">
        <v>101</v>
      </c>
      <c r="CD154" t="s">
        <v>130</v>
      </c>
      <c r="CG154" t="s">
        <v>131</v>
      </c>
      <c r="CH154">
        <v>63.23</v>
      </c>
      <c r="CI154">
        <v>59.11</v>
      </c>
      <c r="CM154" t="s">
        <v>132</v>
      </c>
      <c r="CN154" t="s">
        <v>133</v>
      </c>
      <c r="CO154">
        <v>43299.665902777779</v>
      </c>
      <c r="CS154">
        <v>43444.667997685188</v>
      </c>
      <c r="CT154" t="s">
        <v>86</v>
      </c>
      <c r="CU154" t="s">
        <v>651</v>
      </c>
      <c r="CV154" t="s">
        <v>652</v>
      </c>
      <c r="CW154" t="s">
        <v>653</v>
      </c>
      <c r="CX154" t="s">
        <v>654</v>
      </c>
      <c r="CY154" t="s">
        <v>655</v>
      </c>
      <c r="DZ154">
        <v>4843</v>
      </c>
      <c r="EA154" t="s">
        <v>1893</v>
      </c>
      <c r="EB154">
        <v>3</v>
      </c>
      <c r="EC154" t="s">
        <v>92</v>
      </c>
      <c r="ED154" t="s">
        <v>998</v>
      </c>
      <c r="EG154" t="s">
        <v>936</v>
      </c>
      <c r="EH154">
        <v>56.88</v>
      </c>
      <c r="EI154">
        <v>34.049999999999997</v>
      </c>
      <c r="EM154" t="s">
        <v>873</v>
      </c>
      <c r="EN154" t="s">
        <v>937</v>
      </c>
      <c r="EO154">
        <v>43291.618750000001</v>
      </c>
      <c r="ES154">
        <v>43410.711111111108</v>
      </c>
      <c r="ET154" t="s">
        <v>93</v>
      </c>
      <c r="EU154" t="s">
        <v>875</v>
      </c>
      <c r="EV154" t="s">
        <v>876</v>
      </c>
      <c r="EW154" t="s">
        <v>877</v>
      </c>
      <c r="EX154" t="s">
        <v>878</v>
      </c>
      <c r="EY154" t="s">
        <v>879</v>
      </c>
      <c r="EZ154">
        <v>944</v>
      </c>
      <c r="FA154">
        <v>0</v>
      </c>
      <c r="FB154">
        <v>1</v>
      </c>
      <c r="FC154" t="s">
        <v>101</v>
      </c>
      <c r="FD154" t="s">
        <v>130</v>
      </c>
      <c r="FG154" t="s">
        <v>131</v>
      </c>
      <c r="FH154">
        <v>63.23</v>
      </c>
      <c r="FI154">
        <v>59.11</v>
      </c>
      <c r="FM154" t="s">
        <v>132</v>
      </c>
      <c r="FN154" t="s">
        <v>133</v>
      </c>
      <c r="FO154">
        <v>43299.665902777779</v>
      </c>
      <c r="FS154">
        <v>43444.667997685188</v>
      </c>
      <c r="FT154" t="s">
        <v>86</v>
      </c>
      <c r="FU154" t="s">
        <v>651</v>
      </c>
      <c r="FV154" t="s">
        <v>652</v>
      </c>
      <c r="FW154" t="s">
        <v>653</v>
      </c>
      <c r="FX154" t="s">
        <v>654</v>
      </c>
      <c r="FY154" t="s">
        <v>655</v>
      </c>
      <c r="FZ154" t="s">
        <v>656</v>
      </c>
      <c r="GA154" t="s">
        <v>657</v>
      </c>
      <c r="GB154" t="s">
        <v>658</v>
      </c>
      <c r="GC154" t="s">
        <v>659</v>
      </c>
      <c r="GD154" t="s">
        <v>660</v>
      </c>
      <c r="GE154" t="s">
        <v>661</v>
      </c>
      <c r="GF154" t="s">
        <v>662</v>
      </c>
      <c r="GG154" t="s">
        <v>663</v>
      </c>
      <c r="GH154" t="s">
        <v>664</v>
      </c>
      <c r="GI154" t="s">
        <v>665</v>
      </c>
      <c r="GJ154" t="s">
        <v>669</v>
      </c>
      <c r="GK154" t="s">
        <v>667</v>
      </c>
      <c r="GL154" t="s">
        <v>160</v>
      </c>
      <c r="GM154" t="s">
        <v>670</v>
      </c>
      <c r="GN154" t="s">
        <v>148</v>
      </c>
      <c r="GO154" t="s">
        <v>164</v>
      </c>
      <c r="GP154" t="s">
        <v>150</v>
      </c>
      <c r="GQ154" t="s">
        <v>151</v>
      </c>
      <c r="GR154" t="s">
        <v>152</v>
      </c>
    </row>
    <row r="155" spans="52:207" x14ac:dyDescent="0.25">
      <c r="AZ155">
        <v>372</v>
      </c>
      <c r="BA155">
        <v>45</v>
      </c>
      <c r="BB155">
        <v>3</v>
      </c>
      <c r="BC155" t="s">
        <v>107</v>
      </c>
      <c r="BD155" t="s">
        <v>99</v>
      </c>
      <c r="BG155" t="s">
        <v>77</v>
      </c>
      <c r="BH155">
        <v>75.650000000000006</v>
      </c>
      <c r="BI155">
        <v>67.64</v>
      </c>
      <c r="BM155" t="s">
        <v>78</v>
      </c>
      <c r="BN155" t="s">
        <v>38</v>
      </c>
      <c r="BO155">
        <v>43311.640277777777</v>
      </c>
      <c r="BP155">
        <v>43371.594444444447</v>
      </c>
      <c r="BQ155">
        <v>43141.447222222225</v>
      </c>
      <c r="BS155">
        <v>43141.447222222225</v>
      </c>
      <c r="BT155" t="s">
        <v>86</v>
      </c>
      <c r="BU155" t="s">
        <v>102</v>
      </c>
      <c r="BV155" t="s">
        <v>103</v>
      </c>
      <c r="BW155" t="s">
        <v>104</v>
      </c>
      <c r="BX155" t="s">
        <v>105</v>
      </c>
      <c r="BY155" t="s">
        <v>106</v>
      </c>
      <c r="BZ155">
        <v>966</v>
      </c>
      <c r="CA155">
        <v>0</v>
      </c>
      <c r="CB155">
        <v>1</v>
      </c>
      <c r="CC155" t="s">
        <v>101</v>
      </c>
      <c r="CD155" t="s">
        <v>130</v>
      </c>
      <c r="CG155" t="s">
        <v>131</v>
      </c>
      <c r="CH155">
        <v>82.74</v>
      </c>
      <c r="CI155">
        <v>33.79</v>
      </c>
      <c r="CM155" t="s">
        <v>132</v>
      </c>
      <c r="CN155" t="s">
        <v>133</v>
      </c>
      <c r="CO155">
        <v>43299.666018518517</v>
      </c>
      <c r="CS155">
        <v>43444.668009259258</v>
      </c>
      <c r="CT155" t="s">
        <v>86</v>
      </c>
      <c r="CU155" t="s">
        <v>651</v>
      </c>
      <c r="CV155" t="s">
        <v>652</v>
      </c>
      <c r="CW155" t="s">
        <v>653</v>
      </c>
      <c r="CX155" t="s">
        <v>654</v>
      </c>
      <c r="CY155" t="s">
        <v>655</v>
      </c>
      <c r="DZ155">
        <v>4974</v>
      </c>
      <c r="EA155" t="s">
        <v>1902</v>
      </c>
      <c r="EB155">
        <v>3</v>
      </c>
      <c r="EC155" t="s">
        <v>1903</v>
      </c>
      <c r="ED155" t="s">
        <v>1904</v>
      </c>
      <c r="EG155" t="s">
        <v>897</v>
      </c>
      <c r="EH155">
        <v>75.83</v>
      </c>
      <c r="EI155">
        <v>65.239999999999995</v>
      </c>
      <c r="EM155" t="s">
        <v>873</v>
      </c>
      <c r="EN155" t="s">
        <v>898</v>
      </c>
      <c r="EO155">
        <v>43315.366666666669</v>
      </c>
      <c r="ES155">
        <v>43381.697222222225</v>
      </c>
      <c r="ET155" t="s">
        <v>86</v>
      </c>
      <c r="EU155" t="s">
        <v>1905</v>
      </c>
      <c r="EV155" t="s">
        <v>1906</v>
      </c>
      <c r="EW155" t="s">
        <v>1907</v>
      </c>
      <c r="EX155" t="s">
        <v>1908</v>
      </c>
      <c r="EY155" t="s">
        <v>1909</v>
      </c>
      <c r="EZ155">
        <v>966</v>
      </c>
      <c r="FA155">
        <v>0</v>
      </c>
      <c r="FB155">
        <v>1</v>
      </c>
      <c r="FC155" t="s">
        <v>101</v>
      </c>
      <c r="FD155" t="s">
        <v>130</v>
      </c>
      <c r="FG155" t="s">
        <v>131</v>
      </c>
      <c r="FH155">
        <v>82.74</v>
      </c>
      <c r="FI155">
        <v>33.79</v>
      </c>
      <c r="FM155" t="s">
        <v>132</v>
      </c>
      <c r="FN155" t="s">
        <v>133</v>
      </c>
      <c r="FO155">
        <v>43299.666018518517</v>
      </c>
      <c r="FS155">
        <v>43444.668009259258</v>
      </c>
      <c r="FT155" t="s">
        <v>86</v>
      </c>
      <c r="FU155" t="s">
        <v>651</v>
      </c>
      <c r="FV155" t="s">
        <v>652</v>
      </c>
      <c r="FW155" t="s">
        <v>653</v>
      </c>
      <c r="FX155" t="s">
        <v>654</v>
      </c>
      <c r="FY155" t="s">
        <v>655</v>
      </c>
      <c r="FZ155" t="s">
        <v>656</v>
      </c>
      <c r="GA155" t="s">
        <v>657</v>
      </c>
      <c r="GB155" t="s">
        <v>658</v>
      </c>
      <c r="GC155" t="s">
        <v>659</v>
      </c>
      <c r="GD155" t="s">
        <v>660</v>
      </c>
      <c r="GE155" t="s">
        <v>661</v>
      </c>
      <c r="GF155" t="s">
        <v>662</v>
      </c>
      <c r="GG155" t="s">
        <v>663</v>
      </c>
      <c r="GH155" t="s">
        <v>664</v>
      </c>
      <c r="GI155" t="s">
        <v>665</v>
      </c>
      <c r="GJ155" t="s">
        <v>671</v>
      </c>
      <c r="GK155" t="s">
        <v>667</v>
      </c>
      <c r="GL155" t="s">
        <v>160</v>
      </c>
      <c r="GM155" t="s">
        <v>670</v>
      </c>
      <c r="GN155" t="s">
        <v>148</v>
      </c>
      <c r="GO155" t="s">
        <v>164</v>
      </c>
      <c r="GP155" t="s">
        <v>150</v>
      </c>
      <c r="GQ155" t="s">
        <v>151</v>
      </c>
      <c r="GR155" t="s">
        <v>152</v>
      </c>
    </row>
    <row r="156" spans="52:207" x14ac:dyDescent="0.25">
      <c r="AZ156">
        <v>305</v>
      </c>
      <c r="BA156">
        <v>835</v>
      </c>
      <c r="BB156">
        <v>2</v>
      </c>
      <c r="BC156" t="s">
        <v>107</v>
      </c>
      <c r="BD156" t="s">
        <v>99</v>
      </c>
      <c r="BG156" t="s">
        <v>77</v>
      </c>
      <c r="BH156">
        <v>45.64</v>
      </c>
      <c r="BI156">
        <v>80.45</v>
      </c>
      <c r="BM156" t="s">
        <v>78</v>
      </c>
      <c r="BN156" t="s">
        <v>38</v>
      </c>
      <c r="BO156">
        <v>43311.63958333333</v>
      </c>
      <c r="BP156">
        <v>43382.732638888891</v>
      </c>
      <c r="BQ156">
        <v>43368.579861111109</v>
      </c>
      <c r="BS156">
        <v>43368.579861111109</v>
      </c>
      <c r="BT156" t="s">
        <v>86</v>
      </c>
      <c r="BU156" t="s">
        <v>102</v>
      </c>
      <c r="BV156" t="s">
        <v>103</v>
      </c>
      <c r="BW156" t="s">
        <v>104</v>
      </c>
      <c r="BX156" t="s">
        <v>105</v>
      </c>
      <c r="BY156" t="s">
        <v>106</v>
      </c>
      <c r="BZ156">
        <v>1011</v>
      </c>
      <c r="CA156">
        <v>0</v>
      </c>
      <c r="CB156">
        <v>1</v>
      </c>
      <c r="CC156" t="s">
        <v>101</v>
      </c>
      <c r="CD156" t="s">
        <v>130</v>
      </c>
      <c r="CG156" t="s">
        <v>188</v>
      </c>
      <c r="CH156">
        <v>88.85</v>
      </c>
      <c r="CI156">
        <v>13.77</v>
      </c>
      <c r="CM156" t="s">
        <v>132</v>
      </c>
      <c r="CN156" t="s">
        <v>189</v>
      </c>
      <c r="CO156">
        <v>43299.681203703702</v>
      </c>
      <c r="CS156">
        <v>43444.668009259258</v>
      </c>
      <c r="CT156" t="s">
        <v>86</v>
      </c>
      <c r="CU156" t="s">
        <v>651</v>
      </c>
      <c r="CV156" t="s">
        <v>652</v>
      </c>
      <c r="CW156" t="s">
        <v>653</v>
      </c>
      <c r="CX156" t="s">
        <v>654</v>
      </c>
      <c r="CY156" t="s">
        <v>655</v>
      </c>
      <c r="DZ156">
        <v>4971</v>
      </c>
      <c r="EA156" t="s">
        <v>1933</v>
      </c>
      <c r="EB156">
        <v>3</v>
      </c>
      <c r="EC156" t="s">
        <v>1903</v>
      </c>
      <c r="ED156" t="s">
        <v>1904</v>
      </c>
      <c r="EG156" t="s">
        <v>897</v>
      </c>
      <c r="EH156">
        <v>93.89</v>
      </c>
      <c r="EI156">
        <v>47.98</v>
      </c>
      <c r="EM156" t="s">
        <v>873</v>
      </c>
      <c r="EN156" t="s">
        <v>898</v>
      </c>
      <c r="EO156">
        <v>43315.366666666669</v>
      </c>
      <c r="ES156">
        <v>43381.697222222225</v>
      </c>
      <c r="ET156" t="s">
        <v>86</v>
      </c>
      <c r="EU156" t="s">
        <v>1905</v>
      </c>
      <c r="EV156" t="s">
        <v>1906</v>
      </c>
      <c r="EW156" t="s">
        <v>1907</v>
      </c>
      <c r="EX156" t="s">
        <v>1934</v>
      </c>
      <c r="EY156" t="s">
        <v>1909</v>
      </c>
      <c r="EZ156">
        <v>1011</v>
      </c>
      <c r="FA156">
        <v>0</v>
      </c>
      <c r="FB156">
        <v>1</v>
      </c>
      <c r="FC156" t="s">
        <v>101</v>
      </c>
      <c r="FD156" t="s">
        <v>130</v>
      </c>
      <c r="FG156" t="s">
        <v>188</v>
      </c>
      <c r="FH156">
        <v>88.85</v>
      </c>
      <c r="FI156">
        <v>13.77</v>
      </c>
      <c r="FM156" t="s">
        <v>132</v>
      </c>
      <c r="FN156" t="s">
        <v>189</v>
      </c>
      <c r="FO156">
        <v>43299.681203703702</v>
      </c>
      <c r="FS156">
        <v>43444.668009259258</v>
      </c>
      <c r="FT156" t="s">
        <v>86</v>
      </c>
      <c r="FU156" t="s">
        <v>651</v>
      </c>
      <c r="FV156" t="s">
        <v>652</v>
      </c>
      <c r="FW156" t="s">
        <v>653</v>
      </c>
      <c r="FX156" t="s">
        <v>654</v>
      </c>
      <c r="FY156" t="s">
        <v>655</v>
      </c>
      <c r="FZ156" t="s">
        <v>656</v>
      </c>
      <c r="GA156" t="s">
        <v>657</v>
      </c>
      <c r="GB156" t="s">
        <v>658</v>
      </c>
      <c r="GC156" t="s">
        <v>659</v>
      </c>
      <c r="GD156" t="s">
        <v>660</v>
      </c>
      <c r="GE156" t="s">
        <v>661</v>
      </c>
      <c r="GF156" t="s">
        <v>662</v>
      </c>
      <c r="GG156" t="s">
        <v>663</v>
      </c>
      <c r="GH156" t="s">
        <v>664</v>
      </c>
      <c r="GI156" t="s">
        <v>665</v>
      </c>
      <c r="GJ156" t="s">
        <v>672</v>
      </c>
      <c r="GK156" t="s">
        <v>667</v>
      </c>
      <c r="GL156" t="s">
        <v>160</v>
      </c>
      <c r="GM156" t="s">
        <v>670</v>
      </c>
      <c r="GN156" t="s">
        <v>148</v>
      </c>
      <c r="GO156" t="s">
        <v>164</v>
      </c>
      <c r="GP156" t="s">
        <v>196</v>
      </c>
      <c r="GQ156" t="s">
        <v>150</v>
      </c>
      <c r="GR156" t="s">
        <v>151</v>
      </c>
      <c r="GS156" t="s">
        <v>152</v>
      </c>
    </row>
    <row r="157" spans="52:207" x14ac:dyDescent="0.25">
      <c r="AZ157">
        <v>358</v>
      </c>
      <c r="BA157">
        <v>626</v>
      </c>
      <c r="BB157">
        <v>3</v>
      </c>
      <c r="BC157" t="s">
        <v>107</v>
      </c>
      <c r="BD157" t="s">
        <v>99</v>
      </c>
      <c r="BG157" t="s">
        <v>77</v>
      </c>
      <c r="BH157">
        <v>35.78</v>
      </c>
      <c r="BI157">
        <v>94.26</v>
      </c>
      <c r="BM157" t="s">
        <v>78</v>
      </c>
      <c r="BN157" t="s">
        <v>38</v>
      </c>
      <c r="BO157">
        <v>43311.640277777777</v>
      </c>
      <c r="BP157">
        <v>43363.663194444445</v>
      </c>
      <c r="BQ157">
        <v>43200.595833333333</v>
      </c>
      <c r="BS157">
        <v>43200.595833333333</v>
      </c>
      <c r="BT157" t="s">
        <v>86</v>
      </c>
      <c r="BU157" t="s">
        <v>102</v>
      </c>
      <c r="BV157" t="s">
        <v>103</v>
      </c>
      <c r="BW157" t="s">
        <v>104</v>
      </c>
      <c r="BX157" t="s">
        <v>105</v>
      </c>
      <c r="BY157" t="s">
        <v>106</v>
      </c>
      <c r="BZ157">
        <v>1001</v>
      </c>
      <c r="CA157">
        <v>0</v>
      </c>
      <c r="CB157">
        <v>1</v>
      </c>
      <c r="CC157" t="s">
        <v>101</v>
      </c>
      <c r="CD157" t="s">
        <v>130</v>
      </c>
      <c r="CG157" t="s">
        <v>188</v>
      </c>
      <c r="CH157">
        <v>32.200000000000003</v>
      </c>
      <c r="CI157">
        <v>42.03</v>
      </c>
      <c r="CM157" t="s">
        <v>132</v>
      </c>
      <c r="CN157" t="s">
        <v>189</v>
      </c>
      <c r="CO157">
        <v>43299.681111111109</v>
      </c>
      <c r="CS157">
        <v>43444.668009259258</v>
      </c>
      <c r="CT157" t="s">
        <v>86</v>
      </c>
      <c r="CU157" t="s">
        <v>651</v>
      </c>
      <c r="CV157" t="s">
        <v>652</v>
      </c>
      <c r="CW157" t="s">
        <v>653</v>
      </c>
      <c r="CX157" t="s">
        <v>654</v>
      </c>
      <c r="CY157" t="s">
        <v>655</v>
      </c>
      <c r="DZ157">
        <v>4973</v>
      </c>
      <c r="EA157" t="s">
        <v>1952</v>
      </c>
      <c r="EB157">
        <v>3</v>
      </c>
      <c r="EC157" t="s">
        <v>1903</v>
      </c>
      <c r="ED157" t="s">
        <v>1904</v>
      </c>
      <c r="EG157" t="s">
        <v>897</v>
      </c>
      <c r="EH157">
        <v>55.33</v>
      </c>
      <c r="EI157">
        <v>58.15</v>
      </c>
      <c r="EM157" t="s">
        <v>873</v>
      </c>
      <c r="EN157" t="s">
        <v>898</v>
      </c>
      <c r="EO157">
        <v>43315.366666666669</v>
      </c>
      <c r="ES157">
        <v>43381.697222222225</v>
      </c>
      <c r="ET157" t="s">
        <v>86</v>
      </c>
      <c r="EU157" t="s">
        <v>1905</v>
      </c>
      <c r="EV157" t="s">
        <v>1906</v>
      </c>
      <c r="EW157" t="s">
        <v>1907</v>
      </c>
      <c r="EX157" t="s">
        <v>1934</v>
      </c>
      <c r="EY157" t="s">
        <v>1909</v>
      </c>
      <c r="EZ157">
        <v>1001</v>
      </c>
      <c r="FA157">
        <v>0</v>
      </c>
      <c r="FB157">
        <v>1</v>
      </c>
      <c r="FC157" t="s">
        <v>101</v>
      </c>
      <c r="FD157" t="s">
        <v>130</v>
      </c>
      <c r="FG157" t="s">
        <v>188</v>
      </c>
      <c r="FH157">
        <v>32.200000000000003</v>
      </c>
      <c r="FI157">
        <v>42.03</v>
      </c>
      <c r="FM157" t="s">
        <v>132</v>
      </c>
      <c r="FN157" t="s">
        <v>189</v>
      </c>
      <c r="FO157">
        <v>43299.681111111109</v>
      </c>
      <c r="FS157">
        <v>43444.668009259258</v>
      </c>
      <c r="FT157" t="s">
        <v>86</v>
      </c>
      <c r="FU157" t="s">
        <v>651</v>
      </c>
      <c r="FV157" t="s">
        <v>652</v>
      </c>
      <c r="FW157" t="s">
        <v>653</v>
      </c>
      <c r="FX157" t="s">
        <v>654</v>
      </c>
      <c r="FY157" t="s">
        <v>655</v>
      </c>
      <c r="FZ157" t="s">
        <v>656</v>
      </c>
      <c r="GA157" t="s">
        <v>657</v>
      </c>
      <c r="GB157" t="s">
        <v>658</v>
      </c>
      <c r="GC157" t="s">
        <v>659</v>
      </c>
      <c r="GD157" t="s">
        <v>660</v>
      </c>
      <c r="GE157" t="s">
        <v>661</v>
      </c>
      <c r="GF157" t="s">
        <v>662</v>
      </c>
      <c r="GG157" t="s">
        <v>663</v>
      </c>
      <c r="GH157" t="s">
        <v>664</v>
      </c>
      <c r="GI157" t="s">
        <v>665</v>
      </c>
      <c r="GJ157" t="s">
        <v>673</v>
      </c>
      <c r="GK157" t="s">
        <v>670</v>
      </c>
      <c r="GL157" t="s">
        <v>667</v>
      </c>
      <c r="GM157" t="s">
        <v>160</v>
      </c>
      <c r="GN157" t="s">
        <v>148</v>
      </c>
      <c r="GO157" t="s">
        <v>164</v>
      </c>
      <c r="GP157" t="s">
        <v>196</v>
      </c>
      <c r="GQ157" t="s">
        <v>150</v>
      </c>
      <c r="GR157" t="s">
        <v>151</v>
      </c>
      <c r="GS157" t="s">
        <v>152</v>
      </c>
    </row>
    <row r="158" spans="52:207" x14ac:dyDescent="0.25">
      <c r="AZ158">
        <v>329</v>
      </c>
      <c r="BA158">
        <v>665</v>
      </c>
      <c r="BB158">
        <v>3</v>
      </c>
      <c r="BC158" t="s">
        <v>107</v>
      </c>
      <c r="BD158" t="s">
        <v>99</v>
      </c>
      <c r="BG158" t="s">
        <v>77</v>
      </c>
      <c r="BH158">
        <v>17.920000000000002</v>
      </c>
      <c r="BI158">
        <v>87.15</v>
      </c>
      <c r="BM158" t="s">
        <v>78</v>
      </c>
      <c r="BN158" t="s">
        <v>38</v>
      </c>
      <c r="BO158">
        <v>43311.640277777777</v>
      </c>
      <c r="BP158">
        <v>43353.703472222223</v>
      </c>
      <c r="BQ158">
        <v>43353.740277777775</v>
      </c>
      <c r="BS158">
        <v>43353.740277777775</v>
      </c>
      <c r="BT158" t="s">
        <v>86</v>
      </c>
      <c r="BU158" t="s">
        <v>102</v>
      </c>
      <c r="BV158" t="s">
        <v>103</v>
      </c>
      <c r="BW158" t="s">
        <v>104</v>
      </c>
      <c r="BX158" t="s">
        <v>105</v>
      </c>
      <c r="BY158" t="s">
        <v>106</v>
      </c>
      <c r="BZ158">
        <v>955</v>
      </c>
      <c r="CA158">
        <v>0</v>
      </c>
      <c r="CB158">
        <v>1</v>
      </c>
      <c r="CC158" t="s">
        <v>101</v>
      </c>
      <c r="CD158" t="s">
        <v>130</v>
      </c>
      <c r="CG158" t="s">
        <v>131</v>
      </c>
      <c r="CH158">
        <v>23.42</v>
      </c>
      <c r="CI158">
        <v>58.81</v>
      </c>
      <c r="CM158" t="s">
        <v>132</v>
      </c>
      <c r="CN158" t="s">
        <v>133</v>
      </c>
      <c r="CO158">
        <v>43299.665960648148</v>
      </c>
      <c r="CS158">
        <v>43444.668009259258</v>
      </c>
      <c r="CT158" t="s">
        <v>86</v>
      </c>
      <c r="CU158" t="s">
        <v>651</v>
      </c>
      <c r="CV158" t="s">
        <v>652</v>
      </c>
      <c r="CW158" t="s">
        <v>653</v>
      </c>
      <c r="CX158" t="s">
        <v>654</v>
      </c>
      <c r="CY158" t="s">
        <v>655</v>
      </c>
      <c r="DZ158">
        <v>4972</v>
      </c>
      <c r="EA158" t="s">
        <v>1969</v>
      </c>
      <c r="EB158">
        <v>3</v>
      </c>
      <c r="EC158" t="s">
        <v>1903</v>
      </c>
      <c r="ED158" t="s">
        <v>998</v>
      </c>
      <c r="EG158" t="s">
        <v>897</v>
      </c>
      <c r="EH158">
        <v>54.36</v>
      </c>
      <c r="EI158">
        <v>56.55</v>
      </c>
      <c r="EM158" t="s">
        <v>873</v>
      </c>
      <c r="EN158" t="s">
        <v>898</v>
      </c>
      <c r="EO158">
        <v>43315.366666666669</v>
      </c>
      <c r="ES158">
        <v>43437.369444444441</v>
      </c>
      <c r="ET158" t="s">
        <v>86</v>
      </c>
      <c r="EU158" t="s">
        <v>1905</v>
      </c>
      <c r="EV158" t="s">
        <v>1970</v>
      </c>
      <c r="EW158" t="s">
        <v>1971</v>
      </c>
      <c r="EX158" t="s">
        <v>1908</v>
      </c>
      <c r="EY158" t="s">
        <v>1909</v>
      </c>
      <c r="EZ158">
        <v>955</v>
      </c>
      <c r="FA158">
        <v>0</v>
      </c>
      <c r="FB158">
        <v>1</v>
      </c>
      <c r="FC158" t="s">
        <v>101</v>
      </c>
      <c r="FD158" t="s">
        <v>130</v>
      </c>
      <c r="FG158" t="s">
        <v>131</v>
      </c>
      <c r="FH158">
        <v>23.42</v>
      </c>
      <c r="FI158">
        <v>58.81</v>
      </c>
      <c r="FM158" t="s">
        <v>132</v>
      </c>
      <c r="FN158" t="s">
        <v>133</v>
      </c>
      <c r="FO158">
        <v>43299.665960648148</v>
      </c>
      <c r="FS158">
        <v>43444.668009259258</v>
      </c>
      <c r="FT158" t="s">
        <v>86</v>
      </c>
      <c r="FU158" t="s">
        <v>651</v>
      </c>
      <c r="FV158" t="s">
        <v>652</v>
      </c>
      <c r="FW158" t="s">
        <v>653</v>
      </c>
      <c r="FX158" t="s">
        <v>654</v>
      </c>
      <c r="FY158" t="s">
        <v>655</v>
      </c>
      <c r="FZ158" t="s">
        <v>656</v>
      </c>
      <c r="GA158" t="s">
        <v>657</v>
      </c>
      <c r="GB158" t="s">
        <v>658</v>
      </c>
      <c r="GC158" t="s">
        <v>659</v>
      </c>
      <c r="GD158" t="s">
        <v>660</v>
      </c>
      <c r="GE158" t="s">
        <v>661</v>
      </c>
      <c r="GF158" t="s">
        <v>662</v>
      </c>
      <c r="GG158" t="s">
        <v>663</v>
      </c>
      <c r="GH158" t="s">
        <v>674</v>
      </c>
      <c r="GI158" t="s">
        <v>665</v>
      </c>
      <c r="GJ158" t="s">
        <v>675</v>
      </c>
      <c r="GK158" t="s">
        <v>667</v>
      </c>
      <c r="GL158" t="s">
        <v>160</v>
      </c>
      <c r="GM158" t="s">
        <v>159</v>
      </c>
      <c r="GN158" t="s">
        <v>248</v>
      </c>
      <c r="GO158" t="s">
        <v>298</v>
      </c>
      <c r="GP158" t="s">
        <v>676</v>
      </c>
      <c r="GQ158" t="s">
        <v>298</v>
      </c>
      <c r="GR158" t="s">
        <v>298</v>
      </c>
      <c r="GS158" t="s">
        <v>670</v>
      </c>
      <c r="GT158" t="s">
        <v>160</v>
      </c>
      <c r="GU158" t="s">
        <v>148</v>
      </c>
      <c r="GV158" t="s">
        <v>149</v>
      </c>
      <c r="GW158" t="s">
        <v>150</v>
      </c>
      <c r="GX158" t="s">
        <v>151</v>
      </c>
      <c r="GY158" t="s">
        <v>152</v>
      </c>
    </row>
    <row r="159" spans="52:207" x14ac:dyDescent="0.25">
      <c r="AZ159">
        <v>307</v>
      </c>
      <c r="BA159">
        <v>833</v>
      </c>
      <c r="BB159">
        <v>3</v>
      </c>
      <c r="BC159" t="s">
        <v>107</v>
      </c>
      <c r="BD159" t="s">
        <v>99</v>
      </c>
      <c r="BG159" t="s">
        <v>77</v>
      </c>
      <c r="BH159">
        <v>52.86</v>
      </c>
      <c r="BI159">
        <v>90.97</v>
      </c>
      <c r="BM159" t="s">
        <v>78</v>
      </c>
      <c r="BN159" t="s">
        <v>38</v>
      </c>
      <c r="BO159">
        <v>43311.63958333333</v>
      </c>
      <c r="BP159">
        <v>43397.818055555559</v>
      </c>
      <c r="BQ159">
        <v>43398.379166666666</v>
      </c>
      <c r="BS159">
        <v>43398.379166666666</v>
      </c>
      <c r="BT159" t="s">
        <v>86</v>
      </c>
      <c r="BU159" t="s">
        <v>102</v>
      </c>
      <c r="BV159" t="s">
        <v>103</v>
      </c>
      <c r="BW159" t="s">
        <v>104</v>
      </c>
      <c r="BX159" t="s">
        <v>105</v>
      </c>
      <c r="BY159" t="s">
        <v>106</v>
      </c>
      <c r="BZ159">
        <v>950</v>
      </c>
      <c r="CA159">
        <v>0</v>
      </c>
      <c r="CB159">
        <v>1</v>
      </c>
      <c r="CC159" t="s">
        <v>101</v>
      </c>
      <c r="CD159" t="s">
        <v>130</v>
      </c>
      <c r="CG159" t="s">
        <v>131</v>
      </c>
      <c r="CH159">
        <v>44.34</v>
      </c>
      <c r="CI159">
        <v>81.84</v>
      </c>
      <c r="CM159" t="s">
        <v>132</v>
      </c>
      <c r="CN159" t="s">
        <v>133</v>
      </c>
      <c r="CO159">
        <v>43299.665937500002</v>
      </c>
      <c r="CS159">
        <v>43444.668009259258</v>
      </c>
      <c r="CT159" t="s">
        <v>86</v>
      </c>
      <c r="CU159" t="s">
        <v>651</v>
      </c>
      <c r="CV159" t="s">
        <v>652</v>
      </c>
      <c r="CW159" t="s">
        <v>653</v>
      </c>
      <c r="CX159" t="s">
        <v>654</v>
      </c>
      <c r="CY159" t="s">
        <v>655</v>
      </c>
      <c r="DZ159">
        <v>5025</v>
      </c>
      <c r="EA159" t="s">
        <v>1983</v>
      </c>
      <c r="EB159">
        <v>1</v>
      </c>
      <c r="EC159" t="s">
        <v>107</v>
      </c>
      <c r="ED159" t="s">
        <v>99</v>
      </c>
      <c r="EG159" t="s">
        <v>897</v>
      </c>
      <c r="EH159">
        <v>69.05</v>
      </c>
      <c r="EI159">
        <v>68.989999999999995</v>
      </c>
      <c r="EM159" t="s">
        <v>873</v>
      </c>
      <c r="EN159" t="s">
        <v>898</v>
      </c>
      <c r="EO159">
        <v>43315.367361111108</v>
      </c>
      <c r="ES159">
        <v>43437.584722222222</v>
      </c>
      <c r="ET159" t="s">
        <v>86</v>
      </c>
      <c r="EU159" t="s">
        <v>1905</v>
      </c>
      <c r="EV159" t="s">
        <v>1906</v>
      </c>
      <c r="EW159" t="s">
        <v>1907</v>
      </c>
      <c r="EX159" t="s">
        <v>1934</v>
      </c>
      <c r="EY159" t="s">
        <v>1909</v>
      </c>
      <c r="EZ159">
        <v>950</v>
      </c>
      <c r="FA159">
        <v>0</v>
      </c>
      <c r="FB159">
        <v>1</v>
      </c>
      <c r="FC159" t="s">
        <v>101</v>
      </c>
      <c r="FD159" t="s">
        <v>130</v>
      </c>
      <c r="FG159" t="s">
        <v>131</v>
      </c>
      <c r="FH159">
        <v>44.34</v>
      </c>
      <c r="FI159">
        <v>81.84</v>
      </c>
      <c r="FM159" t="s">
        <v>132</v>
      </c>
      <c r="FN159" t="s">
        <v>133</v>
      </c>
      <c r="FO159">
        <v>43299.665937500002</v>
      </c>
      <c r="FS159">
        <v>43444.668009259258</v>
      </c>
      <c r="FT159" t="s">
        <v>86</v>
      </c>
      <c r="FU159" t="s">
        <v>651</v>
      </c>
      <c r="FV159" t="s">
        <v>652</v>
      </c>
      <c r="FW159" t="s">
        <v>653</v>
      </c>
      <c r="FX159" t="s">
        <v>654</v>
      </c>
      <c r="FY159" t="s">
        <v>655</v>
      </c>
      <c r="FZ159" t="s">
        <v>656</v>
      </c>
      <c r="GA159" t="s">
        <v>657</v>
      </c>
      <c r="GB159" t="s">
        <v>677</v>
      </c>
      <c r="GC159" t="s">
        <v>659</v>
      </c>
      <c r="GD159" t="s">
        <v>660</v>
      </c>
      <c r="GE159" t="s">
        <v>661</v>
      </c>
      <c r="GF159" t="s">
        <v>662</v>
      </c>
      <c r="GG159" t="s">
        <v>663</v>
      </c>
      <c r="GH159" t="s">
        <v>678</v>
      </c>
      <c r="GI159" t="s">
        <v>665</v>
      </c>
      <c r="GJ159" t="s">
        <v>679</v>
      </c>
      <c r="GK159" t="s">
        <v>667</v>
      </c>
      <c r="GL159" t="s">
        <v>680</v>
      </c>
      <c r="GM159" t="s">
        <v>681</v>
      </c>
      <c r="GN159" t="s">
        <v>160</v>
      </c>
      <c r="GO159" t="s">
        <v>682</v>
      </c>
      <c r="GP159" t="s">
        <v>148</v>
      </c>
      <c r="GQ159" t="s">
        <v>149</v>
      </c>
      <c r="GR159" t="s">
        <v>150</v>
      </c>
      <c r="GS159" t="s">
        <v>151</v>
      </c>
      <c r="GT159" t="s">
        <v>152</v>
      </c>
    </row>
    <row r="160" spans="52:207" x14ac:dyDescent="0.25">
      <c r="AZ160">
        <v>334</v>
      </c>
      <c r="BA160">
        <v>653</v>
      </c>
      <c r="BB160">
        <v>2</v>
      </c>
      <c r="BC160" t="s">
        <v>107</v>
      </c>
      <c r="BD160" t="s">
        <v>99</v>
      </c>
      <c r="BG160" t="s">
        <v>77</v>
      </c>
      <c r="BH160">
        <v>34.1</v>
      </c>
      <c r="BI160">
        <v>79.41</v>
      </c>
      <c r="BM160" t="s">
        <v>78</v>
      </c>
      <c r="BN160" t="s">
        <v>38</v>
      </c>
      <c r="BO160">
        <v>43311.640277777777</v>
      </c>
      <c r="BP160">
        <v>43413.65347222222</v>
      </c>
      <c r="BQ160">
        <v>43368.595138888886</v>
      </c>
      <c r="BS160">
        <v>43368.595138888886</v>
      </c>
      <c r="BT160" t="s">
        <v>86</v>
      </c>
      <c r="BU160" t="s">
        <v>102</v>
      </c>
      <c r="BV160" t="s">
        <v>103</v>
      </c>
      <c r="BW160" t="s">
        <v>104</v>
      </c>
      <c r="BX160" t="s">
        <v>105</v>
      </c>
      <c r="BY160" t="s">
        <v>106</v>
      </c>
      <c r="BZ160">
        <v>969</v>
      </c>
      <c r="CA160">
        <v>0</v>
      </c>
      <c r="CB160">
        <v>1</v>
      </c>
      <c r="CC160" t="s">
        <v>101</v>
      </c>
      <c r="CD160" t="s">
        <v>130</v>
      </c>
      <c r="CG160" t="s">
        <v>131</v>
      </c>
      <c r="CH160">
        <v>33.9</v>
      </c>
      <c r="CI160">
        <v>69.87</v>
      </c>
      <c r="CM160" t="s">
        <v>132</v>
      </c>
      <c r="CN160" t="s">
        <v>133</v>
      </c>
      <c r="CO160">
        <v>43299.666041666664</v>
      </c>
      <c r="CS160">
        <v>43444.668009259258</v>
      </c>
      <c r="CT160" t="s">
        <v>86</v>
      </c>
      <c r="CU160" t="s">
        <v>651</v>
      </c>
      <c r="CV160" t="s">
        <v>652</v>
      </c>
      <c r="CW160" t="s">
        <v>653</v>
      </c>
      <c r="CX160" t="s">
        <v>654</v>
      </c>
      <c r="CY160" t="s">
        <v>655</v>
      </c>
      <c r="DZ160">
        <v>4828</v>
      </c>
      <c r="EA160" t="s">
        <v>1996</v>
      </c>
      <c r="EB160">
        <v>3</v>
      </c>
      <c r="EC160" t="s">
        <v>107</v>
      </c>
      <c r="ED160" t="s">
        <v>99</v>
      </c>
      <c r="EG160" t="s">
        <v>936</v>
      </c>
      <c r="EH160">
        <v>31.33</v>
      </c>
      <c r="EI160">
        <v>85.12</v>
      </c>
      <c r="EM160" t="s">
        <v>873</v>
      </c>
      <c r="EN160" t="s">
        <v>937</v>
      </c>
      <c r="EO160">
        <v>43291.618750000001</v>
      </c>
      <c r="EP160">
        <v>43395.560416666667</v>
      </c>
      <c r="EQ160">
        <v>43396.448611111111</v>
      </c>
      <c r="ES160">
        <v>43396.448611111111</v>
      </c>
      <c r="ET160" t="s">
        <v>86</v>
      </c>
      <c r="EU160" t="s">
        <v>1997</v>
      </c>
      <c r="EV160" t="s">
        <v>1998</v>
      </c>
      <c r="EW160" t="s">
        <v>1999</v>
      </c>
      <c r="EX160" t="s">
        <v>2000</v>
      </c>
      <c r="EY160" t="s">
        <v>2001</v>
      </c>
      <c r="EZ160">
        <v>969</v>
      </c>
      <c r="FA160">
        <v>0</v>
      </c>
      <c r="FB160">
        <v>1</v>
      </c>
      <c r="FC160" t="s">
        <v>101</v>
      </c>
      <c r="FD160" t="s">
        <v>130</v>
      </c>
      <c r="FG160" t="s">
        <v>131</v>
      </c>
      <c r="FH160">
        <v>33.9</v>
      </c>
      <c r="FI160">
        <v>69.87</v>
      </c>
      <c r="FM160" t="s">
        <v>132</v>
      </c>
      <c r="FN160" t="s">
        <v>133</v>
      </c>
      <c r="FO160">
        <v>43299.666041666664</v>
      </c>
      <c r="FS160">
        <v>43444.668009259258</v>
      </c>
      <c r="FT160" t="s">
        <v>86</v>
      </c>
      <c r="FU160" t="s">
        <v>651</v>
      </c>
      <c r="FV160" t="s">
        <v>652</v>
      </c>
      <c r="FW160" t="s">
        <v>653</v>
      </c>
      <c r="FX160" t="s">
        <v>654</v>
      </c>
      <c r="FY160" t="s">
        <v>655</v>
      </c>
      <c r="FZ160" t="s">
        <v>656</v>
      </c>
      <c r="GA160" t="s">
        <v>657</v>
      </c>
      <c r="GB160" t="s">
        <v>658</v>
      </c>
      <c r="GC160" t="s">
        <v>659</v>
      </c>
      <c r="GD160" t="s">
        <v>660</v>
      </c>
      <c r="GE160" t="s">
        <v>661</v>
      </c>
      <c r="GF160" t="s">
        <v>662</v>
      </c>
      <c r="GG160" t="s">
        <v>663</v>
      </c>
      <c r="GH160" t="s">
        <v>664</v>
      </c>
      <c r="GI160" t="s">
        <v>665</v>
      </c>
      <c r="GJ160" t="s">
        <v>683</v>
      </c>
      <c r="GK160" t="s">
        <v>667</v>
      </c>
      <c r="GL160" t="s">
        <v>160</v>
      </c>
      <c r="GM160" t="s">
        <v>159</v>
      </c>
      <c r="GN160" t="s">
        <v>670</v>
      </c>
      <c r="GO160" t="s">
        <v>148</v>
      </c>
      <c r="GP160" t="s">
        <v>201</v>
      </c>
      <c r="GQ160" t="s">
        <v>149</v>
      </c>
      <c r="GR160" t="s">
        <v>150</v>
      </c>
      <c r="GS160" t="s">
        <v>151</v>
      </c>
      <c r="GT160" t="s">
        <v>152</v>
      </c>
    </row>
    <row r="161" spans="52:204" x14ac:dyDescent="0.25">
      <c r="AZ161">
        <v>375</v>
      </c>
      <c r="BA161">
        <v>42</v>
      </c>
      <c r="BB161">
        <v>3</v>
      </c>
      <c r="BC161" t="s">
        <v>107</v>
      </c>
      <c r="BD161" t="s">
        <v>99</v>
      </c>
      <c r="BG161" t="s">
        <v>77</v>
      </c>
      <c r="BH161">
        <v>78.77</v>
      </c>
      <c r="BI161">
        <v>53.41</v>
      </c>
      <c r="BM161" t="s">
        <v>78</v>
      </c>
      <c r="BN161" t="s">
        <v>38</v>
      </c>
      <c r="BO161">
        <v>43311.640277777777</v>
      </c>
      <c r="BP161">
        <v>43371.601388888892</v>
      </c>
      <c r="BQ161">
        <v>43141.444444444445</v>
      </c>
      <c r="BS161">
        <v>43141.444444444445</v>
      </c>
      <c r="BT161" t="s">
        <v>86</v>
      </c>
      <c r="BU161" t="s">
        <v>102</v>
      </c>
      <c r="BV161" t="s">
        <v>103</v>
      </c>
      <c r="BW161" t="s">
        <v>104</v>
      </c>
      <c r="BX161" t="s">
        <v>105</v>
      </c>
      <c r="BY161" t="s">
        <v>106</v>
      </c>
      <c r="BZ161">
        <v>960</v>
      </c>
      <c r="CA161">
        <v>0</v>
      </c>
      <c r="CB161">
        <v>1</v>
      </c>
      <c r="CC161" t="s">
        <v>101</v>
      </c>
      <c r="CD161" t="s">
        <v>130</v>
      </c>
      <c r="CG161" t="s">
        <v>131</v>
      </c>
      <c r="CH161">
        <v>51</v>
      </c>
      <c r="CI161">
        <v>70.900000000000006</v>
      </c>
      <c r="CM161" t="s">
        <v>132</v>
      </c>
      <c r="CN161" t="s">
        <v>133</v>
      </c>
      <c r="CO161">
        <v>43299.665983796294</v>
      </c>
      <c r="CS161">
        <v>43444.668009259258</v>
      </c>
      <c r="CT161" t="s">
        <v>86</v>
      </c>
      <c r="CU161" t="s">
        <v>651</v>
      </c>
      <c r="CV161" t="s">
        <v>652</v>
      </c>
      <c r="CW161" t="s">
        <v>653</v>
      </c>
      <c r="CX161" t="s">
        <v>654</v>
      </c>
      <c r="CY161" t="s">
        <v>655</v>
      </c>
      <c r="DZ161">
        <v>4854</v>
      </c>
      <c r="EA161" t="s">
        <v>2022</v>
      </c>
      <c r="EB161">
        <v>3</v>
      </c>
      <c r="EC161" t="s">
        <v>107</v>
      </c>
      <c r="ED161" t="s">
        <v>99</v>
      </c>
      <c r="EG161" t="s">
        <v>936</v>
      </c>
      <c r="EH161">
        <v>38.65</v>
      </c>
      <c r="EI161">
        <v>83.1</v>
      </c>
      <c r="EM161" t="s">
        <v>873</v>
      </c>
      <c r="EN161" t="s">
        <v>937</v>
      </c>
      <c r="EO161">
        <v>43291.618750000001</v>
      </c>
      <c r="EP161">
        <v>43395.414583333331</v>
      </c>
      <c r="EQ161">
        <v>43396.449305555558</v>
      </c>
      <c r="ES161">
        <v>43396.449305555558</v>
      </c>
      <c r="ET161" t="s">
        <v>86</v>
      </c>
      <c r="EU161" t="s">
        <v>1997</v>
      </c>
      <c r="EV161" t="s">
        <v>1998</v>
      </c>
      <c r="EW161" t="s">
        <v>1999</v>
      </c>
      <c r="EX161" t="s">
        <v>2000</v>
      </c>
      <c r="EY161" t="s">
        <v>2001</v>
      </c>
      <c r="EZ161">
        <v>960</v>
      </c>
      <c r="FA161">
        <v>0</v>
      </c>
      <c r="FB161">
        <v>1</v>
      </c>
      <c r="FC161" t="s">
        <v>101</v>
      </c>
      <c r="FD161" t="s">
        <v>130</v>
      </c>
      <c r="FG161" t="s">
        <v>131</v>
      </c>
      <c r="FH161">
        <v>51</v>
      </c>
      <c r="FI161">
        <v>70.900000000000006</v>
      </c>
      <c r="FM161" t="s">
        <v>132</v>
      </c>
      <c r="FN161" t="s">
        <v>133</v>
      </c>
      <c r="FO161">
        <v>43299.665983796294</v>
      </c>
      <c r="FS161">
        <v>43444.668009259258</v>
      </c>
      <c r="FT161" t="s">
        <v>86</v>
      </c>
      <c r="FU161" t="s">
        <v>651</v>
      </c>
      <c r="FV161" t="s">
        <v>652</v>
      </c>
      <c r="FW161" t="s">
        <v>653</v>
      </c>
      <c r="FX161" t="s">
        <v>654</v>
      </c>
      <c r="FY161" t="s">
        <v>655</v>
      </c>
      <c r="FZ161" t="s">
        <v>656</v>
      </c>
      <c r="GA161" t="s">
        <v>657</v>
      </c>
      <c r="GB161" t="s">
        <v>658</v>
      </c>
      <c r="GC161" t="s">
        <v>659</v>
      </c>
      <c r="GD161" t="s">
        <v>660</v>
      </c>
      <c r="GE161" t="s">
        <v>661</v>
      </c>
      <c r="GF161" t="s">
        <v>662</v>
      </c>
      <c r="GG161" t="s">
        <v>663</v>
      </c>
      <c r="GH161" t="s">
        <v>664</v>
      </c>
      <c r="GI161" t="s">
        <v>665</v>
      </c>
      <c r="GJ161" t="s">
        <v>684</v>
      </c>
      <c r="GK161" t="s">
        <v>667</v>
      </c>
      <c r="GL161" t="s">
        <v>160</v>
      </c>
      <c r="GM161" t="s">
        <v>670</v>
      </c>
      <c r="GN161" t="s">
        <v>148</v>
      </c>
      <c r="GO161" t="s">
        <v>149</v>
      </c>
      <c r="GP161" t="s">
        <v>150</v>
      </c>
      <c r="GQ161" t="s">
        <v>151</v>
      </c>
      <c r="GR161" t="s">
        <v>152</v>
      </c>
    </row>
    <row r="162" spans="52:204" x14ac:dyDescent="0.25">
      <c r="AZ162">
        <v>281</v>
      </c>
      <c r="BA162">
        <v>888</v>
      </c>
      <c r="BB162">
        <v>3</v>
      </c>
      <c r="BC162" t="s">
        <v>107</v>
      </c>
      <c r="BD162" t="s">
        <v>99</v>
      </c>
      <c r="BG162" t="s">
        <v>77</v>
      </c>
      <c r="BH162">
        <v>53.64</v>
      </c>
      <c r="BI162">
        <v>69.8</v>
      </c>
      <c r="BM162" t="s">
        <v>78</v>
      </c>
      <c r="BN162" t="s">
        <v>38</v>
      </c>
      <c r="BO162">
        <v>43311.63958333333</v>
      </c>
      <c r="BP162">
        <v>43372.535416666666</v>
      </c>
      <c r="BQ162">
        <v>43141.44027777778</v>
      </c>
      <c r="BS162">
        <v>43141.44027777778</v>
      </c>
      <c r="BT162" t="s">
        <v>86</v>
      </c>
      <c r="BU162" t="s">
        <v>102</v>
      </c>
      <c r="BV162" t="s">
        <v>103</v>
      </c>
      <c r="BW162" t="s">
        <v>104</v>
      </c>
      <c r="BX162" t="s">
        <v>105</v>
      </c>
      <c r="BY162" t="s">
        <v>106</v>
      </c>
      <c r="BZ162">
        <v>987</v>
      </c>
      <c r="CA162">
        <v>0</v>
      </c>
      <c r="CB162">
        <v>1</v>
      </c>
      <c r="CC162" t="s">
        <v>101</v>
      </c>
      <c r="CD162" t="s">
        <v>130</v>
      </c>
      <c r="CG162" t="s">
        <v>131</v>
      </c>
      <c r="CH162">
        <v>13.23</v>
      </c>
      <c r="CI162">
        <v>64.64</v>
      </c>
      <c r="CM162" t="s">
        <v>132</v>
      </c>
      <c r="CN162" t="s">
        <v>133</v>
      </c>
      <c r="CO162">
        <v>43299.666145833333</v>
      </c>
      <c r="CS162">
        <v>43444.668009259258</v>
      </c>
      <c r="CT162" t="s">
        <v>86</v>
      </c>
      <c r="CU162" t="s">
        <v>651</v>
      </c>
      <c r="CV162" t="s">
        <v>652</v>
      </c>
      <c r="CW162" t="s">
        <v>653</v>
      </c>
      <c r="CX162" t="s">
        <v>654</v>
      </c>
      <c r="CY162" t="s">
        <v>655</v>
      </c>
      <c r="DZ162">
        <v>4825</v>
      </c>
      <c r="EA162" t="s">
        <v>2032</v>
      </c>
      <c r="EB162">
        <v>3</v>
      </c>
      <c r="EC162" t="s">
        <v>107</v>
      </c>
      <c r="ED162" t="s">
        <v>99</v>
      </c>
      <c r="EG162" t="s">
        <v>936</v>
      </c>
      <c r="EH162">
        <v>38.86</v>
      </c>
      <c r="EI162">
        <v>70.180000000000007</v>
      </c>
      <c r="EM162" t="s">
        <v>873</v>
      </c>
      <c r="EN162" t="s">
        <v>937</v>
      </c>
      <c r="EO162">
        <v>43291.618750000001</v>
      </c>
      <c r="EP162">
        <v>43390.490277777775</v>
      </c>
      <c r="EQ162">
        <v>43392.365972222222</v>
      </c>
      <c r="ES162">
        <v>43392.365972222222</v>
      </c>
      <c r="ET162" t="s">
        <v>86</v>
      </c>
      <c r="EU162" t="s">
        <v>1997</v>
      </c>
      <c r="EV162" t="s">
        <v>1998</v>
      </c>
      <c r="EW162" t="s">
        <v>1999</v>
      </c>
      <c r="EX162" t="s">
        <v>2000</v>
      </c>
      <c r="EY162" t="s">
        <v>2001</v>
      </c>
      <c r="EZ162">
        <v>987</v>
      </c>
      <c r="FA162">
        <v>0</v>
      </c>
      <c r="FB162">
        <v>1</v>
      </c>
      <c r="FC162" t="s">
        <v>101</v>
      </c>
      <c r="FD162" t="s">
        <v>130</v>
      </c>
      <c r="FG162" t="s">
        <v>131</v>
      </c>
      <c r="FH162">
        <v>13.23</v>
      </c>
      <c r="FI162">
        <v>64.64</v>
      </c>
      <c r="FM162" t="s">
        <v>132</v>
      </c>
      <c r="FN162" t="s">
        <v>133</v>
      </c>
      <c r="FO162">
        <v>43299.666145833333</v>
      </c>
      <c r="FS162">
        <v>43444.668009259258</v>
      </c>
      <c r="FT162" t="s">
        <v>86</v>
      </c>
      <c r="FU162" t="s">
        <v>651</v>
      </c>
      <c r="FV162" t="s">
        <v>652</v>
      </c>
      <c r="FW162" t="s">
        <v>653</v>
      </c>
      <c r="FX162" t="s">
        <v>654</v>
      </c>
      <c r="FY162" t="s">
        <v>655</v>
      </c>
      <c r="FZ162" t="s">
        <v>656</v>
      </c>
      <c r="GA162" t="s">
        <v>657</v>
      </c>
      <c r="GB162" t="s">
        <v>658</v>
      </c>
      <c r="GC162" t="s">
        <v>659</v>
      </c>
      <c r="GD162" t="s">
        <v>660</v>
      </c>
      <c r="GE162" t="s">
        <v>661</v>
      </c>
      <c r="GF162" t="s">
        <v>662</v>
      </c>
      <c r="GG162" t="s">
        <v>663</v>
      </c>
      <c r="GH162" t="s">
        <v>664</v>
      </c>
      <c r="GI162" t="s">
        <v>665</v>
      </c>
      <c r="GJ162" t="s">
        <v>685</v>
      </c>
      <c r="GK162" t="s">
        <v>667</v>
      </c>
      <c r="GL162" t="s">
        <v>670</v>
      </c>
      <c r="GM162" t="s">
        <v>160</v>
      </c>
      <c r="GN162" t="s">
        <v>148</v>
      </c>
      <c r="GO162" t="s">
        <v>176</v>
      </c>
      <c r="GP162" t="s">
        <v>201</v>
      </c>
      <c r="GQ162" t="s">
        <v>149</v>
      </c>
      <c r="GR162" t="s">
        <v>150</v>
      </c>
      <c r="GS162" t="s">
        <v>151</v>
      </c>
      <c r="GT162" t="s">
        <v>152</v>
      </c>
    </row>
    <row r="163" spans="52:204" x14ac:dyDescent="0.25">
      <c r="AZ163">
        <v>270</v>
      </c>
      <c r="BA163">
        <v>936</v>
      </c>
      <c r="BB163">
        <v>3</v>
      </c>
      <c r="BC163" t="s">
        <v>107</v>
      </c>
      <c r="BD163" t="s">
        <v>99</v>
      </c>
      <c r="BG163" t="s">
        <v>77</v>
      </c>
      <c r="BH163">
        <v>78.290000000000006</v>
      </c>
      <c r="BI163">
        <v>71.92</v>
      </c>
      <c r="BM163" t="s">
        <v>78</v>
      </c>
      <c r="BN163" t="s">
        <v>38</v>
      </c>
      <c r="BO163">
        <v>43311.63958333333</v>
      </c>
      <c r="BP163">
        <v>43371.587500000001</v>
      </c>
      <c r="BQ163">
        <v>43141.447222222225</v>
      </c>
      <c r="BS163">
        <v>43141.447222222225</v>
      </c>
      <c r="BT163" t="s">
        <v>86</v>
      </c>
      <c r="BU163" t="s">
        <v>102</v>
      </c>
      <c r="BV163" t="s">
        <v>103</v>
      </c>
      <c r="BW163" t="s">
        <v>104</v>
      </c>
      <c r="BX163" t="s">
        <v>105</v>
      </c>
      <c r="BY163" t="s">
        <v>106</v>
      </c>
      <c r="BZ163">
        <v>1012</v>
      </c>
      <c r="CA163">
        <v>0</v>
      </c>
      <c r="CB163">
        <v>1</v>
      </c>
      <c r="CC163" t="s">
        <v>101</v>
      </c>
      <c r="CD163" t="s">
        <v>130</v>
      </c>
      <c r="CG163" t="s">
        <v>188</v>
      </c>
      <c r="CH163">
        <v>51.71</v>
      </c>
      <c r="CI163">
        <v>29.71</v>
      </c>
      <c r="CM163" t="s">
        <v>132</v>
      </c>
      <c r="CN163" t="s">
        <v>189</v>
      </c>
      <c r="CO163">
        <v>43299.681215277778</v>
      </c>
      <c r="CS163">
        <v>43444.668009259258</v>
      </c>
      <c r="CT163" t="s">
        <v>86</v>
      </c>
      <c r="CU163" t="s">
        <v>651</v>
      </c>
      <c r="CV163" t="s">
        <v>652</v>
      </c>
      <c r="CW163" t="s">
        <v>653</v>
      </c>
      <c r="CX163" t="s">
        <v>654</v>
      </c>
      <c r="CY163" t="s">
        <v>655</v>
      </c>
      <c r="DZ163">
        <v>4829</v>
      </c>
      <c r="EA163" t="s">
        <v>2040</v>
      </c>
      <c r="EB163">
        <v>3</v>
      </c>
      <c r="EC163" t="s">
        <v>107</v>
      </c>
      <c r="ED163" t="s">
        <v>99</v>
      </c>
      <c r="EG163" t="s">
        <v>936</v>
      </c>
      <c r="EH163">
        <v>38.44</v>
      </c>
      <c r="EI163">
        <v>85.3</v>
      </c>
      <c r="EM163" t="s">
        <v>873</v>
      </c>
      <c r="EN163" t="s">
        <v>937</v>
      </c>
      <c r="EO163">
        <v>43291.618750000001</v>
      </c>
      <c r="EP163">
        <v>43395.415277777778</v>
      </c>
      <c r="EQ163">
        <v>43396.449305555558</v>
      </c>
      <c r="ES163">
        <v>43396.449305555558</v>
      </c>
      <c r="ET163" t="s">
        <v>86</v>
      </c>
      <c r="EU163" t="s">
        <v>1997</v>
      </c>
      <c r="EV163" t="s">
        <v>1998</v>
      </c>
      <c r="EW163" t="s">
        <v>1999</v>
      </c>
      <c r="EX163" t="s">
        <v>2000</v>
      </c>
      <c r="EY163" t="s">
        <v>2001</v>
      </c>
      <c r="EZ163">
        <v>1012</v>
      </c>
      <c r="FA163">
        <v>0</v>
      </c>
      <c r="FB163">
        <v>1</v>
      </c>
      <c r="FC163" t="s">
        <v>101</v>
      </c>
      <c r="FD163" t="s">
        <v>130</v>
      </c>
      <c r="FG163" t="s">
        <v>188</v>
      </c>
      <c r="FH163">
        <v>51.71</v>
      </c>
      <c r="FI163">
        <v>29.71</v>
      </c>
      <c r="FM163" t="s">
        <v>132</v>
      </c>
      <c r="FN163" t="s">
        <v>189</v>
      </c>
      <c r="FO163">
        <v>43299.681215277778</v>
      </c>
      <c r="FS163">
        <v>43444.668009259258</v>
      </c>
      <c r="FT163" t="s">
        <v>86</v>
      </c>
      <c r="FU163" t="s">
        <v>651</v>
      </c>
      <c r="FV163" t="s">
        <v>652</v>
      </c>
      <c r="FW163" t="s">
        <v>653</v>
      </c>
      <c r="FX163" t="s">
        <v>654</v>
      </c>
      <c r="FY163" t="s">
        <v>655</v>
      </c>
      <c r="FZ163" t="s">
        <v>656</v>
      </c>
      <c r="GA163" t="s">
        <v>657</v>
      </c>
      <c r="GB163" t="s">
        <v>658</v>
      </c>
      <c r="GC163" t="s">
        <v>659</v>
      </c>
      <c r="GD163" t="s">
        <v>660</v>
      </c>
      <c r="GE163" t="s">
        <v>661</v>
      </c>
      <c r="GF163" t="s">
        <v>662</v>
      </c>
      <c r="GG163" t="s">
        <v>663</v>
      </c>
      <c r="GH163" t="s">
        <v>664</v>
      </c>
      <c r="GI163" t="s">
        <v>665</v>
      </c>
      <c r="GJ163" t="s">
        <v>686</v>
      </c>
      <c r="GK163" t="s">
        <v>670</v>
      </c>
      <c r="GL163" t="s">
        <v>160</v>
      </c>
      <c r="GM163" t="s">
        <v>667</v>
      </c>
      <c r="GN163" t="s">
        <v>148</v>
      </c>
      <c r="GO163" t="s">
        <v>164</v>
      </c>
      <c r="GP163" t="s">
        <v>196</v>
      </c>
      <c r="GQ163" t="s">
        <v>150</v>
      </c>
      <c r="GR163" t="s">
        <v>151</v>
      </c>
      <c r="GS163" t="s">
        <v>152</v>
      </c>
    </row>
    <row r="164" spans="52:204" x14ac:dyDescent="0.25">
      <c r="AZ164">
        <v>315</v>
      </c>
      <c r="BA164">
        <v>684</v>
      </c>
      <c r="BB164">
        <v>2</v>
      </c>
      <c r="BC164" t="s">
        <v>107</v>
      </c>
      <c r="BD164" t="s">
        <v>99</v>
      </c>
      <c r="BG164" t="s">
        <v>77</v>
      </c>
      <c r="BH164">
        <v>25.92</v>
      </c>
      <c r="BI164">
        <v>75.87</v>
      </c>
      <c r="BM164" t="s">
        <v>78</v>
      </c>
      <c r="BN164" t="s">
        <v>38</v>
      </c>
      <c r="BO164">
        <v>43311.63958333333</v>
      </c>
      <c r="BP164">
        <v>43413.640972222223</v>
      </c>
      <c r="BQ164">
        <v>43368.472916666666</v>
      </c>
      <c r="BS164">
        <v>43368.472916666666</v>
      </c>
      <c r="BT164" t="s">
        <v>86</v>
      </c>
      <c r="BU164" t="s">
        <v>102</v>
      </c>
      <c r="BV164" t="s">
        <v>103</v>
      </c>
      <c r="BW164" t="s">
        <v>104</v>
      </c>
      <c r="BX164" t="s">
        <v>105</v>
      </c>
      <c r="BY164" t="s">
        <v>106</v>
      </c>
      <c r="BZ164">
        <v>1020</v>
      </c>
      <c r="CA164">
        <v>0</v>
      </c>
      <c r="CB164">
        <v>1</v>
      </c>
      <c r="CC164" t="s">
        <v>107</v>
      </c>
      <c r="CD164" t="s">
        <v>130</v>
      </c>
      <c r="CG164" t="s">
        <v>188</v>
      </c>
      <c r="CH164">
        <v>28.24</v>
      </c>
      <c r="CI164">
        <v>55.02</v>
      </c>
      <c r="CM164" t="s">
        <v>132</v>
      </c>
      <c r="CN164" t="s">
        <v>189</v>
      </c>
      <c r="CO164">
        <v>43299.681261574071</v>
      </c>
      <c r="CS164">
        <v>43444.668055555558</v>
      </c>
      <c r="CT164" t="s">
        <v>86</v>
      </c>
      <c r="CU164" t="s">
        <v>651</v>
      </c>
      <c r="CV164" t="s">
        <v>652</v>
      </c>
      <c r="CW164" t="s">
        <v>653</v>
      </c>
      <c r="CX164" t="s">
        <v>654</v>
      </c>
      <c r="CY164" t="s">
        <v>655</v>
      </c>
      <c r="DZ164">
        <v>4830</v>
      </c>
      <c r="EA164" t="s">
        <v>2049</v>
      </c>
      <c r="EB164">
        <v>3</v>
      </c>
      <c r="EC164" t="s">
        <v>107</v>
      </c>
      <c r="ED164" t="s">
        <v>99</v>
      </c>
      <c r="EG164" t="s">
        <v>936</v>
      </c>
      <c r="EH164">
        <v>30.15</v>
      </c>
      <c r="EI164">
        <v>82.92</v>
      </c>
      <c r="EM164" t="s">
        <v>873</v>
      </c>
      <c r="EN164" t="s">
        <v>937</v>
      </c>
      <c r="EO164">
        <v>43291.618750000001</v>
      </c>
      <c r="EP164">
        <v>43395.563888888886</v>
      </c>
      <c r="EQ164">
        <v>43398.343055555553</v>
      </c>
      <c r="ES164">
        <v>43398.343055555553</v>
      </c>
      <c r="ET164" t="s">
        <v>86</v>
      </c>
      <c r="EU164" t="s">
        <v>1997</v>
      </c>
      <c r="EV164" t="s">
        <v>1998</v>
      </c>
      <c r="EW164" t="s">
        <v>1999</v>
      </c>
      <c r="EX164" t="s">
        <v>2000</v>
      </c>
      <c r="EY164" t="s">
        <v>2001</v>
      </c>
      <c r="EZ164">
        <v>1020</v>
      </c>
      <c r="FA164">
        <v>0</v>
      </c>
      <c r="FB164">
        <v>1</v>
      </c>
      <c r="FC164" t="s">
        <v>107</v>
      </c>
      <c r="FD164" t="s">
        <v>130</v>
      </c>
      <c r="FG164" t="s">
        <v>188</v>
      </c>
      <c r="FH164">
        <v>28.24</v>
      </c>
      <c r="FI164">
        <v>55.02</v>
      </c>
      <c r="FM164" t="s">
        <v>132</v>
      </c>
      <c r="FN164" t="s">
        <v>189</v>
      </c>
      <c r="FO164">
        <v>43299.681261574071</v>
      </c>
      <c r="FS164">
        <v>43444.668055555558</v>
      </c>
      <c r="FT164" t="s">
        <v>86</v>
      </c>
      <c r="FU164" t="s">
        <v>651</v>
      </c>
      <c r="FV164" t="s">
        <v>652</v>
      </c>
      <c r="FW164" t="s">
        <v>653</v>
      </c>
      <c r="FX164" t="s">
        <v>654</v>
      </c>
      <c r="FY164" t="s">
        <v>655</v>
      </c>
      <c r="FZ164" t="s">
        <v>656</v>
      </c>
      <c r="GA164" t="s">
        <v>657</v>
      </c>
      <c r="GB164" t="s">
        <v>677</v>
      </c>
      <c r="GC164" t="s">
        <v>659</v>
      </c>
      <c r="GD164" t="s">
        <v>660</v>
      </c>
      <c r="GE164" t="s">
        <v>661</v>
      </c>
      <c r="GF164" t="s">
        <v>687</v>
      </c>
      <c r="GG164" t="s">
        <v>688</v>
      </c>
      <c r="GH164" t="s">
        <v>678</v>
      </c>
      <c r="GI164" t="s">
        <v>665</v>
      </c>
      <c r="GJ164" t="s">
        <v>689</v>
      </c>
      <c r="GK164" t="s">
        <v>690</v>
      </c>
      <c r="GL164" t="s">
        <v>691</v>
      </c>
      <c r="GM164" t="s">
        <v>173</v>
      </c>
      <c r="GN164" t="s">
        <v>160</v>
      </c>
      <c r="GO164" t="s">
        <v>148</v>
      </c>
      <c r="GP164" t="s">
        <v>201</v>
      </c>
      <c r="GQ164" t="s">
        <v>150</v>
      </c>
      <c r="GR164" t="s">
        <v>151</v>
      </c>
      <c r="GS164" t="s">
        <v>152</v>
      </c>
    </row>
    <row r="165" spans="52:204" x14ac:dyDescent="0.25">
      <c r="AZ165">
        <v>289</v>
      </c>
      <c r="BA165">
        <v>873</v>
      </c>
      <c r="BB165">
        <v>2</v>
      </c>
      <c r="BC165" t="s">
        <v>107</v>
      </c>
      <c r="BD165" t="s">
        <v>99</v>
      </c>
      <c r="BG165" t="s">
        <v>77</v>
      </c>
      <c r="BH165">
        <v>71.8</v>
      </c>
      <c r="BI165">
        <v>65.22</v>
      </c>
      <c r="BM165" t="s">
        <v>78</v>
      </c>
      <c r="BN165" t="s">
        <v>38</v>
      </c>
      <c r="BO165">
        <v>43311.63958333333</v>
      </c>
      <c r="BP165">
        <v>43369.458333333336</v>
      </c>
      <c r="BQ165">
        <v>43369.458333333336</v>
      </c>
      <c r="BS165">
        <v>43369.458333333336</v>
      </c>
      <c r="BT165" t="s">
        <v>86</v>
      </c>
      <c r="BU165" t="s">
        <v>102</v>
      </c>
      <c r="BV165" t="s">
        <v>103</v>
      </c>
      <c r="BW165" t="s">
        <v>104</v>
      </c>
      <c r="BX165" t="s">
        <v>105</v>
      </c>
      <c r="BY165" t="s">
        <v>106</v>
      </c>
      <c r="BZ165">
        <v>1009</v>
      </c>
      <c r="CA165">
        <v>0</v>
      </c>
      <c r="CB165">
        <v>1</v>
      </c>
      <c r="CC165" t="s">
        <v>107</v>
      </c>
      <c r="CD165" t="s">
        <v>130</v>
      </c>
      <c r="CG165" t="s">
        <v>188</v>
      </c>
      <c r="CH165">
        <v>31.41</v>
      </c>
      <c r="CI165">
        <v>43.84</v>
      </c>
      <c r="CM165" t="s">
        <v>132</v>
      </c>
      <c r="CN165" t="s">
        <v>189</v>
      </c>
      <c r="CO165">
        <v>43299.681180555555</v>
      </c>
      <c r="CS165">
        <v>43444.668055555558</v>
      </c>
      <c r="CT165" t="s">
        <v>86</v>
      </c>
      <c r="CU165" t="s">
        <v>651</v>
      </c>
      <c r="CV165" t="s">
        <v>652</v>
      </c>
      <c r="CW165" t="s">
        <v>653</v>
      </c>
      <c r="CX165" t="s">
        <v>654</v>
      </c>
      <c r="CY165" t="s">
        <v>655</v>
      </c>
      <c r="DZ165">
        <v>4858</v>
      </c>
      <c r="EA165" t="s">
        <v>2062</v>
      </c>
      <c r="EB165">
        <v>3</v>
      </c>
      <c r="EC165" t="s">
        <v>107</v>
      </c>
      <c r="ED165" t="s">
        <v>99</v>
      </c>
      <c r="EG165" t="s">
        <v>936</v>
      </c>
      <c r="EH165">
        <v>34.270000000000003</v>
      </c>
      <c r="EI165">
        <v>74.760000000000005</v>
      </c>
      <c r="EM165" t="s">
        <v>873</v>
      </c>
      <c r="EN165" t="s">
        <v>937</v>
      </c>
      <c r="EO165">
        <v>43291.618750000001</v>
      </c>
      <c r="EP165">
        <v>43390.5</v>
      </c>
      <c r="EQ165">
        <v>43392.366666666669</v>
      </c>
      <c r="ES165">
        <v>43392.366666666669</v>
      </c>
      <c r="ET165" t="s">
        <v>86</v>
      </c>
      <c r="EU165" t="s">
        <v>1997</v>
      </c>
      <c r="EV165" t="s">
        <v>1998</v>
      </c>
      <c r="EW165" t="s">
        <v>1999</v>
      </c>
      <c r="EX165" t="s">
        <v>2000</v>
      </c>
      <c r="EY165" t="s">
        <v>2001</v>
      </c>
      <c r="EZ165">
        <v>1009</v>
      </c>
      <c r="FA165">
        <v>0</v>
      </c>
      <c r="FB165">
        <v>1</v>
      </c>
      <c r="FC165" t="s">
        <v>107</v>
      </c>
      <c r="FD165" t="s">
        <v>130</v>
      </c>
      <c r="FG165" t="s">
        <v>188</v>
      </c>
      <c r="FH165">
        <v>31.41</v>
      </c>
      <c r="FI165">
        <v>43.84</v>
      </c>
      <c r="FM165" t="s">
        <v>132</v>
      </c>
      <c r="FN165" t="s">
        <v>189</v>
      </c>
      <c r="FO165">
        <v>43299.681180555555</v>
      </c>
      <c r="FS165">
        <v>43444.668055555558</v>
      </c>
      <c r="FT165" t="s">
        <v>86</v>
      </c>
      <c r="FU165" t="s">
        <v>651</v>
      </c>
      <c r="FV165" t="s">
        <v>652</v>
      </c>
      <c r="FW165" t="s">
        <v>653</v>
      </c>
      <c r="FX165" t="s">
        <v>654</v>
      </c>
      <c r="FY165" t="s">
        <v>655</v>
      </c>
      <c r="FZ165" t="s">
        <v>656</v>
      </c>
      <c r="GA165" t="s">
        <v>657</v>
      </c>
      <c r="GB165" t="s">
        <v>658</v>
      </c>
      <c r="GC165" t="s">
        <v>659</v>
      </c>
      <c r="GD165" t="s">
        <v>660</v>
      </c>
      <c r="GE165" t="s">
        <v>661</v>
      </c>
      <c r="GF165" t="s">
        <v>662</v>
      </c>
      <c r="GG165" t="s">
        <v>663</v>
      </c>
      <c r="GH165" t="s">
        <v>664</v>
      </c>
      <c r="GI165" t="s">
        <v>665</v>
      </c>
      <c r="GJ165" t="s">
        <v>692</v>
      </c>
      <c r="GK165" t="s">
        <v>693</v>
      </c>
      <c r="GL165" t="s">
        <v>160</v>
      </c>
      <c r="GM165" t="s">
        <v>148</v>
      </c>
      <c r="GN165" t="s">
        <v>149</v>
      </c>
      <c r="GO165" t="s">
        <v>201</v>
      </c>
      <c r="GP165" t="s">
        <v>150</v>
      </c>
      <c r="GQ165" t="s">
        <v>151</v>
      </c>
      <c r="GR165" t="s">
        <v>152</v>
      </c>
    </row>
    <row r="166" spans="52:204" x14ac:dyDescent="0.25">
      <c r="AZ166">
        <v>381</v>
      </c>
      <c r="BA166">
        <v>0</v>
      </c>
      <c r="BB166">
        <v>2</v>
      </c>
      <c r="BC166" t="s">
        <v>107</v>
      </c>
      <c r="BD166" t="s">
        <v>99</v>
      </c>
      <c r="BG166" t="s">
        <v>77</v>
      </c>
      <c r="BH166">
        <v>83.34</v>
      </c>
      <c r="BI166">
        <v>73.67</v>
      </c>
      <c r="BM166" t="s">
        <v>78</v>
      </c>
      <c r="BN166" t="s">
        <v>38</v>
      </c>
      <c r="BO166">
        <v>43311.640277777777</v>
      </c>
      <c r="BP166">
        <v>43382.734722222223</v>
      </c>
      <c r="BQ166">
        <v>43370.361111111109</v>
      </c>
      <c r="BS166">
        <v>43370.361111111109</v>
      </c>
      <c r="BT166" t="s">
        <v>86</v>
      </c>
      <c r="BU166" t="s">
        <v>102</v>
      </c>
      <c r="BV166" t="s">
        <v>103</v>
      </c>
      <c r="BW166" t="s">
        <v>104</v>
      </c>
      <c r="BX166" t="s">
        <v>105</v>
      </c>
      <c r="BY166" t="s">
        <v>106</v>
      </c>
      <c r="BZ166">
        <v>1019</v>
      </c>
      <c r="CA166">
        <v>0</v>
      </c>
      <c r="CB166">
        <v>1</v>
      </c>
      <c r="CC166" t="s">
        <v>107</v>
      </c>
      <c r="CD166" t="s">
        <v>130</v>
      </c>
      <c r="CG166" t="s">
        <v>188</v>
      </c>
      <c r="CH166">
        <v>30.82</v>
      </c>
      <c r="CI166">
        <v>43.9</v>
      </c>
      <c r="CM166" t="s">
        <v>132</v>
      </c>
      <c r="CN166" t="s">
        <v>189</v>
      </c>
      <c r="CO166">
        <v>43299.681261574071</v>
      </c>
      <c r="CS166">
        <v>43444.668055555558</v>
      </c>
      <c r="CT166" t="s">
        <v>86</v>
      </c>
      <c r="CU166" t="s">
        <v>651</v>
      </c>
      <c r="CV166" t="s">
        <v>652</v>
      </c>
      <c r="CW166" t="s">
        <v>653</v>
      </c>
      <c r="CX166" t="s">
        <v>654</v>
      </c>
      <c r="CY166" t="s">
        <v>655</v>
      </c>
      <c r="DZ166">
        <v>4857</v>
      </c>
      <c r="EA166" t="s">
        <v>2075</v>
      </c>
      <c r="EB166">
        <v>3</v>
      </c>
      <c r="EC166" t="s">
        <v>107</v>
      </c>
      <c r="ED166" t="s">
        <v>99</v>
      </c>
      <c r="EG166" t="s">
        <v>936</v>
      </c>
      <c r="EH166">
        <v>30.02</v>
      </c>
      <c r="EI166">
        <v>73.87</v>
      </c>
      <c r="EM166" t="s">
        <v>873</v>
      </c>
      <c r="EN166" t="s">
        <v>937</v>
      </c>
      <c r="EO166">
        <v>43291.618750000001</v>
      </c>
      <c r="EP166">
        <v>43395.575694444444</v>
      </c>
      <c r="EQ166">
        <v>43396.448611111111</v>
      </c>
      <c r="ES166">
        <v>43396.448611111111</v>
      </c>
      <c r="ET166" t="s">
        <v>86</v>
      </c>
      <c r="EU166" t="s">
        <v>1997</v>
      </c>
      <c r="EV166" t="s">
        <v>1998</v>
      </c>
      <c r="EW166" t="s">
        <v>1999</v>
      </c>
      <c r="EX166" t="s">
        <v>2000</v>
      </c>
      <c r="EY166" t="s">
        <v>2001</v>
      </c>
      <c r="EZ166">
        <v>1019</v>
      </c>
      <c r="FA166">
        <v>0</v>
      </c>
      <c r="FB166">
        <v>1</v>
      </c>
      <c r="FC166" t="s">
        <v>107</v>
      </c>
      <c r="FD166" t="s">
        <v>130</v>
      </c>
      <c r="FG166" t="s">
        <v>188</v>
      </c>
      <c r="FH166">
        <v>30.82</v>
      </c>
      <c r="FI166">
        <v>43.9</v>
      </c>
      <c r="FM166" t="s">
        <v>132</v>
      </c>
      <c r="FN166" t="s">
        <v>189</v>
      </c>
      <c r="FO166">
        <v>43299.681261574071</v>
      </c>
      <c r="FS166">
        <v>43444.668055555558</v>
      </c>
      <c r="FT166" t="s">
        <v>86</v>
      </c>
      <c r="FU166" t="s">
        <v>651</v>
      </c>
      <c r="FV166" t="s">
        <v>652</v>
      </c>
      <c r="FW166" t="s">
        <v>653</v>
      </c>
      <c r="FX166" t="s">
        <v>654</v>
      </c>
      <c r="FY166" t="s">
        <v>655</v>
      </c>
      <c r="FZ166" t="s">
        <v>656</v>
      </c>
      <c r="GA166" t="s">
        <v>657</v>
      </c>
      <c r="GB166" t="s">
        <v>658</v>
      </c>
      <c r="GC166" t="s">
        <v>659</v>
      </c>
      <c r="GD166" t="s">
        <v>660</v>
      </c>
      <c r="GE166" t="s">
        <v>661</v>
      </c>
      <c r="GF166" t="s">
        <v>662</v>
      </c>
      <c r="GG166" t="s">
        <v>663</v>
      </c>
      <c r="GH166" t="s">
        <v>664</v>
      </c>
      <c r="GI166" t="s">
        <v>665</v>
      </c>
      <c r="GJ166" t="s">
        <v>694</v>
      </c>
      <c r="GK166" t="s">
        <v>159</v>
      </c>
      <c r="GL166" t="s">
        <v>160</v>
      </c>
      <c r="GM166" t="s">
        <v>148</v>
      </c>
      <c r="GN166" t="s">
        <v>201</v>
      </c>
      <c r="GO166" t="s">
        <v>150</v>
      </c>
      <c r="GP166" t="s">
        <v>151</v>
      </c>
      <c r="GQ166" t="s">
        <v>152</v>
      </c>
    </row>
    <row r="167" spans="52:204" x14ac:dyDescent="0.25">
      <c r="AZ167">
        <v>325</v>
      </c>
      <c r="BA167">
        <v>670</v>
      </c>
      <c r="BB167">
        <v>3</v>
      </c>
      <c r="BC167" t="s">
        <v>107</v>
      </c>
      <c r="BD167" t="s">
        <v>99</v>
      </c>
      <c r="BG167" t="s">
        <v>77</v>
      </c>
      <c r="BH167">
        <v>23.03</v>
      </c>
      <c r="BI167">
        <v>83.15</v>
      </c>
      <c r="BM167" t="s">
        <v>78</v>
      </c>
      <c r="BN167" t="s">
        <v>38</v>
      </c>
      <c r="BO167">
        <v>43311.640277777777</v>
      </c>
      <c r="BP167">
        <v>43414.552083333336</v>
      </c>
      <c r="BQ167">
        <v>43414.712500000001</v>
      </c>
      <c r="BS167">
        <v>43414.712500000001</v>
      </c>
      <c r="BT167" t="s">
        <v>86</v>
      </c>
      <c r="BU167" t="s">
        <v>102</v>
      </c>
      <c r="BV167" t="s">
        <v>103</v>
      </c>
      <c r="BW167" t="s">
        <v>104</v>
      </c>
      <c r="BX167" t="s">
        <v>105</v>
      </c>
      <c r="BY167" t="s">
        <v>106</v>
      </c>
      <c r="BZ167">
        <v>975</v>
      </c>
      <c r="CA167">
        <v>0</v>
      </c>
      <c r="CB167">
        <v>1</v>
      </c>
      <c r="CC167" t="s">
        <v>107</v>
      </c>
      <c r="CD167" t="s">
        <v>130</v>
      </c>
      <c r="CG167" t="s">
        <v>131</v>
      </c>
      <c r="CH167">
        <v>34.11</v>
      </c>
      <c r="CI167">
        <v>70.599999999999994</v>
      </c>
      <c r="CM167" t="s">
        <v>132</v>
      </c>
      <c r="CN167" t="s">
        <v>133</v>
      </c>
      <c r="CO167">
        <v>43299.666076388887</v>
      </c>
      <c r="CS167">
        <v>43444.668043981481</v>
      </c>
      <c r="CT167" t="s">
        <v>86</v>
      </c>
      <c r="CU167" t="s">
        <v>651</v>
      </c>
      <c r="CV167" t="s">
        <v>652</v>
      </c>
      <c r="CW167" t="s">
        <v>653</v>
      </c>
      <c r="CX167" t="s">
        <v>654</v>
      </c>
      <c r="CY167" t="s">
        <v>655</v>
      </c>
      <c r="DZ167">
        <v>4831</v>
      </c>
      <c r="EA167" t="s">
        <v>2087</v>
      </c>
      <c r="EB167">
        <v>3</v>
      </c>
      <c r="EC167" t="s">
        <v>107</v>
      </c>
      <c r="ED167" t="s">
        <v>99</v>
      </c>
      <c r="EG167" t="s">
        <v>936</v>
      </c>
      <c r="EH167">
        <v>29.73</v>
      </c>
      <c r="EI167">
        <v>81.37</v>
      </c>
      <c r="EM167" t="s">
        <v>873</v>
      </c>
      <c r="EN167" t="s">
        <v>937</v>
      </c>
      <c r="EO167">
        <v>43291.618750000001</v>
      </c>
      <c r="EP167">
        <v>43395.567361111112</v>
      </c>
      <c r="EQ167">
        <v>43396.449305555558</v>
      </c>
      <c r="ES167">
        <v>43396.449305555558</v>
      </c>
      <c r="ET167" t="s">
        <v>86</v>
      </c>
      <c r="EU167" t="s">
        <v>1997</v>
      </c>
      <c r="EV167" t="s">
        <v>1998</v>
      </c>
      <c r="EW167" t="s">
        <v>1999</v>
      </c>
      <c r="EX167" t="s">
        <v>2000</v>
      </c>
      <c r="EY167" t="s">
        <v>2001</v>
      </c>
      <c r="EZ167">
        <v>975</v>
      </c>
      <c r="FA167">
        <v>0</v>
      </c>
      <c r="FB167">
        <v>1</v>
      </c>
      <c r="FC167" t="s">
        <v>107</v>
      </c>
      <c r="FD167" t="s">
        <v>130</v>
      </c>
      <c r="FG167" t="s">
        <v>131</v>
      </c>
      <c r="FH167">
        <v>34.11</v>
      </c>
      <c r="FI167">
        <v>70.599999999999994</v>
      </c>
      <c r="FM167" t="s">
        <v>132</v>
      </c>
      <c r="FN167" t="s">
        <v>133</v>
      </c>
      <c r="FO167">
        <v>43299.666076388887</v>
      </c>
      <c r="FS167">
        <v>43444.668043981481</v>
      </c>
      <c r="FT167" t="s">
        <v>86</v>
      </c>
      <c r="FU167" t="s">
        <v>651</v>
      </c>
      <c r="FV167" t="s">
        <v>652</v>
      </c>
      <c r="FW167" t="s">
        <v>653</v>
      </c>
      <c r="FX167" t="s">
        <v>654</v>
      </c>
      <c r="FY167" t="s">
        <v>655</v>
      </c>
      <c r="FZ167" t="s">
        <v>656</v>
      </c>
      <c r="GA167" t="s">
        <v>657</v>
      </c>
      <c r="GB167" t="s">
        <v>658</v>
      </c>
      <c r="GC167" t="s">
        <v>659</v>
      </c>
      <c r="GD167" t="s">
        <v>660</v>
      </c>
      <c r="GE167" t="s">
        <v>661</v>
      </c>
      <c r="GF167" t="s">
        <v>662</v>
      </c>
      <c r="GG167" t="s">
        <v>663</v>
      </c>
      <c r="GH167" t="s">
        <v>664</v>
      </c>
      <c r="GI167" t="s">
        <v>665</v>
      </c>
      <c r="GJ167" t="s">
        <v>695</v>
      </c>
      <c r="GK167" t="s">
        <v>159</v>
      </c>
      <c r="GL167" t="s">
        <v>160</v>
      </c>
      <c r="GM167" t="s">
        <v>148</v>
      </c>
      <c r="GN167" t="s">
        <v>149</v>
      </c>
      <c r="GO167" t="s">
        <v>201</v>
      </c>
      <c r="GP167" t="s">
        <v>212</v>
      </c>
      <c r="GQ167" t="s">
        <v>149</v>
      </c>
      <c r="GR167" t="s">
        <v>150</v>
      </c>
      <c r="GS167" t="s">
        <v>151</v>
      </c>
      <c r="GT167" t="s">
        <v>152</v>
      </c>
    </row>
    <row r="168" spans="52:204" x14ac:dyDescent="0.25">
      <c r="AZ168">
        <v>332</v>
      </c>
      <c r="BA168">
        <v>662</v>
      </c>
      <c r="BB168">
        <v>2</v>
      </c>
      <c r="BC168" t="s">
        <v>107</v>
      </c>
      <c r="BD168" t="s">
        <v>99</v>
      </c>
      <c r="BG168" t="s">
        <v>77</v>
      </c>
      <c r="BH168">
        <v>19.3</v>
      </c>
      <c r="BI168">
        <v>91.97</v>
      </c>
      <c r="BM168" t="s">
        <v>78</v>
      </c>
      <c r="BN168" t="s">
        <v>38</v>
      </c>
      <c r="BO168">
        <v>43311.640277777777</v>
      </c>
      <c r="BP168">
        <v>43382.729166666664</v>
      </c>
      <c r="BQ168">
        <v>43368.489583333336</v>
      </c>
      <c r="BS168">
        <v>43368.489583333336</v>
      </c>
      <c r="BT168" t="s">
        <v>86</v>
      </c>
      <c r="BU168" t="s">
        <v>102</v>
      </c>
      <c r="BV168" t="s">
        <v>103</v>
      </c>
      <c r="BW168" t="s">
        <v>104</v>
      </c>
      <c r="BX168" t="s">
        <v>105</v>
      </c>
      <c r="BY168" t="s">
        <v>106</v>
      </c>
      <c r="BZ168">
        <v>963</v>
      </c>
      <c r="CA168">
        <v>0</v>
      </c>
      <c r="CB168">
        <v>1</v>
      </c>
      <c r="CC168" t="s">
        <v>107</v>
      </c>
      <c r="CD168" t="s">
        <v>130</v>
      </c>
      <c r="CG168" t="s">
        <v>131</v>
      </c>
      <c r="CH168">
        <v>4.83</v>
      </c>
      <c r="CI168">
        <v>64.64</v>
      </c>
      <c r="CM168" t="s">
        <v>132</v>
      </c>
      <c r="CN168" t="s">
        <v>133</v>
      </c>
      <c r="CO168">
        <v>43299.666006944448</v>
      </c>
      <c r="CS168">
        <v>43444.668043981481</v>
      </c>
      <c r="CT168" t="s">
        <v>86</v>
      </c>
      <c r="CU168" t="s">
        <v>651</v>
      </c>
      <c r="CV168" t="s">
        <v>652</v>
      </c>
      <c r="CW168" t="s">
        <v>653</v>
      </c>
      <c r="CX168" t="s">
        <v>654</v>
      </c>
      <c r="CY168" t="s">
        <v>655</v>
      </c>
      <c r="DZ168">
        <v>4827</v>
      </c>
      <c r="EA168" t="s">
        <v>2101</v>
      </c>
      <c r="EB168">
        <v>3</v>
      </c>
      <c r="EC168" t="s">
        <v>107</v>
      </c>
      <c r="ED168" t="s">
        <v>99</v>
      </c>
      <c r="EG168" t="s">
        <v>936</v>
      </c>
      <c r="EH168">
        <v>34.06</v>
      </c>
      <c r="EI168">
        <v>82.02</v>
      </c>
      <c r="EM168" t="s">
        <v>873</v>
      </c>
      <c r="EN168" t="s">
        <v>937</v>
      </c>
      <c r="EO168">
        <v>43291.618750000001</v>
      </c>
      <c r="EP168">
        <v>43395.536805555559</v>
      </c>
      <c r="EQ168">
        <v>43396.448611111111</v>
      </c>
      <c r="ES168">
        <v>43396.448611111111</v>
      </c>
      <c r="ET168" t="s">
        <v>86</v>
      </c>
      <c r="EU168" t="s">
        <v>1997</v>
      </c>
      <c r="EV168" t="s">
        <v>1998</v>
      </c>
      <c r="EW168" t="s">
        <v>1999</v>
      </c>
      <c r="EX168" t="s">
        <v>2000</v>
      </c>
      <c r="EY168" t="s">
        <v>2001</v>
      </c>
      <c r="EZ168">
        <v>963</v>
      </c>
      <c r="FA168">
        <v>0</v>
      </c>
      <c r="FB168">
        <v>1</v>
      </c>
      <c r="FC168" t="s">
        <v>107</v>
      </c>
      <c r="FD168" t="s">
        <v>130</v>
      </c>
      <c r="FG168" t="s">
        <v>131</v>
      </c>
      <c r="FH168">
        <v>4.83</v>
      </c>
      <c r="FI168">
        <v>64.64</v>
      </c>
      <c r="FM168" t="s">
        <v>132</v>
      </c>
      <c r="FN168" t="s">
        <v>133</v>
      </c>
      <c r="FO168">
        <v>43299.666006944448</v>
      </c>
      <c r="FS168">
        <v>43444.668043981481</v>
      </c>
      <c r="FT168" t="s">
        <v>86</v>
      </c>
      <c r="FU168" t="s">
        <v>651</v>
      </c>
      <c r="FV168" t="s">
        <v>652</v>
      </c>
      <c r="FW168" t="s">
        <v>653</v>
      </c>
      <c r="FX168" t="s">
        <v>654</v>
      </c>
      <c r="FY168" t="s">
        <v>655</v>
      </c>
      <c r="FZ168" t="s">
        <v>656</v>
      </c>
      <c r="GA168" t="s">
        <v>657</v>
      </c>
      <c r="GB168" t="s">
        <v>658</v>
      </c>
      <c r="GC168" t="s">
        <v>659</v>
      </c>
      <c r="GD168" t="s">
        <v>660</v>
      </c>
      <c r="GE168" t="s">
        <v>661</v>
      </c>
      <c r="GF168" t="s">
        <v>662</v>
      </c>
      <c r="GG168" t="s">
        <v>663</v>
      </c>
      <c r="GH168" t="s">
        <v>664</v>
      </c>
      <c r="GI168" t="s">
        <v>665</v>
      </c>
      <c r="GJ168" t="s">
        <v>672</v>
      </c>
      <c r="GK168" t="s">
        <v>670</v>
      </c>
      <c r="GL168" t="s">
        <v>160</v>
      </c>
      <c r="GM168" t="s">
        <v>148</v>
      </c>
      <c r="GN168" t="s">
        <v>149</v>
      </c>
      <c r="GO168" t="s">
        <v>150</v>
      </c>
      <c r="GP168" t="s">
        <v>151</v>
      </c>
      <c r="GQ168" t="s">
        <v>152</v>
      </c>
    </row>
    <row r="169" spans="52:204" x14ac:dyDescent="0.25">
      <c r="AZ169">
        <v>259</v>
      </c>
      <c r="BA169">
        <v>960</v>
      </c>
      <c r="BB169">
        <v>3</v>
      </c>
      <c r="BC169" t="s">
        <v>107</v>
      </c>
      <c r="BD169" t="s">
        <v>99</v>
      </c>
      <c r="BG169" t="s">
        <v>77</v>
      </c>
      <c r="BH169">
        <v>81.239999999999995</v>
      </c>
      <c r="BI169">
        <v>61.44</v>
      </c>
      <c r="BM169" t="s">
        <v>78</v>
      </c>
      <c r="BN169" t="s">
        <v>38</v>
      </c>
      <c r="BO169">
        <v>43311.63958333333</v>
      </c>
      <c r="BP169">
        <v>43396.517361111109</v>
      </c>
      <c r="BQ169">
        <v>43396.565972222219</v>
      </c>
      <c r="BS169">
        <v>43396.565972222219</v>
      </c>
      <c r="BT169" t="s">
        <v>86</v>
      </c>
      <c r="BU169" t="s">
        <v>102</v>
      </c>
      <c r="BV169" t="s">
        <v>103</v>
      </c>
      <c r="BW169" t="s">
        <v>104</v>
      </c>
      <c r="BX169" t="s">
        <v>105</v>
      </c>
      <c r="BY169" t="s">
        <v>106</v>
      </c>
      <c r="BZ169">
        <v>971</v>
      </c>
      <c r="CA169">
        <v>0</v>
      </c>
      <c r="CB169">
        <v>1</v>
      </c>
      <c r="CC169" t="s">
        <v>107</v>
      </c>
      <c r="CD169" t="s">
        <v>130</v>
      </c>
      <c r="CG169" t="s">
        <v>131</v>
      </c>
      <c r="CH169">
        <v>48.5</v>
      </c>
      <c r="CI169">
        <v>75.23</v>
      </c>
      <c r="CM169" t="s">
        <v>132</v>
      </c>
      <c r="CN169" t="s">
        <v>133</v>
      </c>
      <c r="CO169">
        <v>43299.66605324074</v>
      </c>
      <c r="CS169">
        <v>43444.668043981481</v>
      </c>
      <c r="CT169" t="s">
        <v>86</v>
      </c>
      <c r="CU169" t="s">
        <v>651</v>
      </c>
      <c r="CV169" t="s">
        <v>652</v>
      </c>
      <c r="CW169" t="s">
        <v>653</v>
      </c>
      <c r="CX169" t="s">
        <v>654</v>
      </c>
      <c r="CY169" t="s">
        <v>655</v>
      </c>
      <c r="DZ169">
        <v>4855</v>
      </c>
      <c r="EA169" t="s">
        <v>2106</v>
      </c>
      <c r="EB169">
        <v>3</v>
      </c>
      <c r="EC169" t="s">
        <v>107</v>
      </c>
      <c r="ED169" t="s">
        <v>99</v>
      </c>
      <c r="EG169" t="s">
        <v>936</v>
      </c>
      <c r="EH169">
        <v>35.409999999999997</v>
      </c>
      <c r="EI169">
        <v>80.95</v>
      </c>
      <c r="EM169" t="s">
        <v>873</v>
      </c>
      <c r="EN169" t="s">
        <v>937</v>
      </c>
      <c r="EO169">
        <v>43291.618750000001</v>
      </c>
      <c r="EP169">
        <v>43395.522916666669</v>
      </c>
      <c r="EQ169">
        <v>43396.448611111111</v>
      </c>
      <c r="ES169">
        <v>43396.448611111111</v>
      </c>
      <c r="ET169" t="s">
        <v>86</v>
      </c>
      <c r="EU169" t="s">
        <v>1997</v>
      </c>
      <c r="EV169" t="s">
        <v>1998</v>
      </c>
      <c r="EW169" t="s">
        <v>1999</v>
      </c>
      <c r="EX169" t="s">
        <v>2000</v>
      </c>
      <c r="EY169" t="s">
        <v>2001</v>
      </c>
      <c r="EZ169">
        <v>971</v>
      </c>
      <c r="FA169">
        <v>0</v>
      </c>
      <c r="FB169">
        <v>1</v>
      </c>
      <c r="FC169" t="s">
        <v>107</v>
      </c>
      <c r="FD169" t="s">
        <v>130</v>
      </c>
      <c r="FG169" t="s">
        <v>131</v>
      </c>
      <c r="FH169">
        <v>48.5</v>
      </c>
      <c r="FI169">
        <v>75.23</v>
      </c>
      <c r="FM169" t="s">
        <v>132</v>
      </c>
      <c r="FN169" t="s">
        <v>133</v>
      </c>
      <c r="FO169">
        <v>43299.66605324074</v>
      </c>
      <c r="FS169">
        <v>43444.668043981481</v>
      </c>
      <c r="FT169" t="s">
        <v>86</v>
      </c>
      <c r="FU169" t="s">
        <v>651</v>
      </c>
      <c r="FV169" t="s">
        <v>652</v>
      </c>
      <c r="FW169" t="s">
        <v>653</v>
      </c>
      <c r="FX169" t="s">
        <v>654</v>
      </c>
      <c r="FY169" t="s">
        <v>655</v>
      </c>
      <c r="FZ169" t="s">
        <v>656</v>
      </c>
      <c r="GA169" t="s">
        <v>657</v>
      </c>
      <c r="GB169" t="s">
        <v>658</v>
      </c>
      <c r="GC169" t="s">
        <v>659</v>
      </c>
      <c r="GD169" t="s">
        <v>660</v>
      </c>
      <c r="GE169" t="s">
        <v>661</v>
      </c>
      <c r="GF169" t="s">
        <v>662</v>
      </c>
      <c r="GG169" t="s">
        <v>663</v>
      </c>
      <c r="GH169" t="s">
        <v>664</v>
      </c>
      <c r="GI169" t="s">
        <v>665</v>
      </c>
      <c r="GJ169" t="s">
        <v>696</v>
      </c>
      <c r="GK169" t="s">
        <v>159</v>
      </c>
      <c r="GL169" t="s">
        <v>160</v>
      </c>
      <c r="GM169" t="s">
        <v>148</v>
      </c>
      <c r="GN169" t="s">
        <v>149</v>
      </c>
      <c r="GO169" t="s">
        <v>150</v>
      </c>
      <c r="GP169" t="s">
        <v>151</v>
      </c>
      <c r="GQ169" t="s">
        <v>152</v>
      </c>
    </row>
    <row r="170" spans="52:204" x14ac:dyDescent="0.25">
      <c r="AZ170">
        <v>280</v>
      </c>
      <c r="BA170">
        <v>890</v>
      </c>
      <c r="BB170">
        <v>2</v>
      </c>
      <c r="BC170" t="s">
        <v>107</v>
      </c>
      <c r="BD170" t="s">
        <v>99</v>
      </c>
      <c r="BG170" t="s">
        <v>77</v>
      </c>
      <c r="BH170">
        <v>68.97</v>
      </c>
      <c r="BI170">
        <v>62.1</v>
      </c>
      <c r="BM170" t="s">
        <v>78</v>
      </c>
      <c r="BN170" t="s">
        <v>38</v>
      </c>
      <c r="BO170">
        <v>43311.63958333333</v>
      </c>
      <c r="BP170">
        <v>43382.586805555555</v>
      </c>
      <c r="BQ170">
        <v>43369.462500000001</v>
      </c>
      <c r="BS170">
        <v>43369.462500000001</v>
      </c>
      <c r="BT170" t="s">
        <v>86</v>
      </c>
      <c r="BU170" t="s">
        <v>102</v>
      </c>
      <c r="BV170" t="s">
        <v>103</v>
      </c>
      <c r="BW170" t="s">
        <v>104</v>
      </c>
      <c r="BX170" t="s">
        <v>105</v>
      </c>
      <c r="BY170" t="s">
        <v>106</v>
      </c>
      <c r="BZ170">
        <v>980</v>
      </c>
      <c r="CA170">
        <v>0</v>
      </c>
      <c r="CB170">
        <v>1</v>
      </c>
      <c r="CC170" t="s">
        <v>107</v>
      </c>
      <c r="CD170" t="s">
        <v>130</v>
      </c>
      <c r="CG170" t="s">
        <v>131</v>
      </c>
      <c r="CH170">
        <v>36.61</v>
      </c>
      <c r="CI170">
        <v>72.52</v>
      </c>
      <c r="CM170" t="s">
        <v>132</v>
      </c>
      <c r="CN170" t="s">
        <v>133</v>
      </c>
      <c r="CO170">
        <v>43299.66609953704</v>
      </c>
      <c r="CS170">
        <v>43444.668043981481</v>
      </c>
      <c r="CT170" t="s">
        <v>86</v>
      </c>
      <c r="CU170" t="s">
        <v>651</v>
      </c>
      <c r="CV170" t="s">
        <v>652</v>
      </c>
      <c r="CW170" t="s">
        <v>653</v>
      </c>
      <c r="CX170" t="s">
        <v>654</v>
      </c>
      <c r="CY170" t="s">
        <v>655</v>
      </c>
      <c r="DZ170">
        <v>5026</v>
      </c>
      <c r="EA170" t="s">
        <v>2115</v>
      </c>
      <c r="EB170">
        <v>3</v>
      </c>
      <c r="EC170" t="s">
        <v>107</v>
      </c>
      <c r="ED170" t="s">
        <v>1904</v>
      </c>
      <c r="EG170" t="s">
        <v>897</v>
      </c>
      <c r="EH170">
        <v>67.45</v>
      </c>
      <c r="EI170">
        <v>67.319999999999993</v>
      </c>
      <c r="EM170" t="s">
        <v>873</v>
      </c>
      <c r="EN170" t="s">
        <v>898</v>
      </c>
      <c r="EO170">
        <v>43315.367361111108</v>
      </c>
      <c r="ES170">
        <v>43381.697222222225</v>
      </c>
      <c r="ET170" t="s">
        <v>86</v>
      </c>
      <c r="EU170" t="s">
        <v>1905</v>
      </c>
      <c r="EV170" t="s">
        <v>1906</v>
      </c>
      <c r="EW170" t="s">
        <v>1907</v>
      </c>
      <c r="EX170" t="s">
        <v>1934</v>
      </c>
      <c r="EY170" t="s">
        <v>1909</v>
      </c>
      <c r="EZ170">
        <v>980</v>
      </c>
      <c r="FA170">
        <v>0</v>
      </c>
      <c r="FB170">
        <v>1</v>
      </c>
      <c r="FC170" t="s">
        <v>107</v>
      </c>
      <c r="FD170" t="s">
        <v>130</v>
      </c>
      <c r="FG170" t="s">
        <v>131</v>
      </c>
      <c r="FH170">
        <v>36.61</v>
      </c>
      <c r="FI170">
        <v>72.52</v>
      </c>
      <c r="FM170" t="s">
        <v>132</v>
      </c>
      <c r="FN170" t="s">
        <v>133</v>
      </c>
      <c r="FO170">
        <v>43299.66609953704</v>
      </c>
      <c r="FS170">
        <v>43444.668043981481</v>
      </c>
      <c r="FT170" t="s">
        <v>86</v>
      </c>
      <c r="FU170" t="s">
        <v>651</v>
      </c>
      <c r="FV170" t="s">
        <v>652</v>
      </c>
      <c r="FW170" t="s">
        <v>653</v>
      </c>
      <c r="FX170" t="s">
        <v>654</v>
      </c>
      <c r="FY170" t="s">
        <v>655</v>
      </c>
      <c r="FZ170" t="s">
        <v>656</v>
      </c>
      <c r="GA170" t="s">
        <v>657</v>
      </c>
      <c r="GB170" t="s">
        <v>658</v>
      </c>
      <c r="GC170" t="s">
        <v>659</v>
      </c>
      <c r="GD170" t="s">
        <v>660</v>
      </c>
      <c r="GE170" t="s">
        <v>661</v>
      </c>
      <c r="GF170" t="s">
        <v>662</v>
      </c>
      <c r="GG170" t="s">
        <v>663</v>
      </c>
      <c r="GH170" t="s">
        <v>664</v>
      </c>
      <c r="GI170" t="s">
        <v>665</v>
      </c>
      <c r="GJ170" t="s">
        <v>697</v>
      </c>
      <c r="GK170" t="s">
        <v>159</v>
      </c>
      <c r="GL170" t="s">
        <v>160</v>
      </c>
      <c r="GM170" t="s">
        <v>148</v>
      </c>
      <c r="GN170" t="s">
        <v>149</v>
      </c>
      <c r="GO170" t="s">
        <v>150</v>
      </c>
      <c r="GP170" t="s">
        <v>151</v>
      </c>
      <c r="GQ170" t="s">
        <v>152</v>
      </c>
    </row>
    <row r="171" spans="52:204" x14ac:dyDescent="0.25">
      <c r="AZ171">
        <v>258</v>
      </c>
      <c r="BA171">
        <v>961</v>
      </c>
      <c r="BB171">
        <v>3</v>
      </c>
      <c r="BC171" t="s">
        <v>107</v>
      </c>
      <c r="BD171" t="s">
        <v>99</v>
      </c>
      <c r="BG171" t="s">
        <v>77</v>
      </c>
      <c r="BH171">
        <v>78.83</v>
      </c>
      <c r="BI171">
        <v>61.52</v>
      </c>
      <c r="BM171" t="s">
        <v>78</v>
      </c>
      <c r="BN171" t="s">
        <v>38</v>
      </c>
      <c r="BO171">
        <v>43311.63958333333</v>
      </c>
      <c r="BP171">
        <v>43371.598611111112</v>
      </c>
      <c r="BQ171">
        <v>43141.445833333331</v>
      </c>
      <c r="BS171">
        <v>43141.445833333331</v>
      </c>
      <c r="BT171" t="s">
        <v>86</v>
      </c>
      <c r="BU171" t="s">
        <v>102</v>
      </c>
      <c r="BV171" t="s">
        <v>103</v>
      </c>
      <c r="BW171" t="s">
        <v>104</v>
      </c>
      <c r="BX171" t="s">
        <v>105</v>
      </c>
      <c r="BY171" t="s">
        <v>106</v>
      </c>
      <c r="BZ171">
        <v>942</v>
      </c>
      <c r="CA171">
        <v>0</v>
      </c>
      <c r="CB171">
        <v>1</v>
      </c>
      <c r="CC171" t="s">
        <v>107</v>
      </c>
      <c r="CD171" t="s">
        <v>130</v>
      </c>
      <c r="CG171" t="s">
        <v>131</v>
      </c>
      <c r="CH171">
        <v>42.68</v>
      </c>
      <c r="CI171">
        <v>78.83</v>
      </c>
      <c r="CM171" t="s">
        <v>132</v>
      </c>
      <c r="CN171" t="s">
        <v>133</v>
      </c>
      <c r="CO171">
        <v>43299.665879629632</v>
      </c>
      <c r="CS171">
        <v>43444.668043981481</v>
      </c>
      <c r="CT171" t="s">
        <v>86</v>
      </c>
      <c r="CU171" t="s">
        <v>651</v>
      </c>
      <c r="CV171" t="s">
        <v>652</v>
      </c>
      <c r="CW171" t="s">
        <v>653</v>
      </c>
      <c r="CX171" t="s">
        <v>654</v>
      </c>
      <c r="CY171" t="s">
        <v>655</v>
      </c>
      <c r="DZ171">
        <v>5028</v>
      </c>
      <c r="EA171" t="s">
        <v>2122</v>
      </c>
      <c r="EB171">
        <v>3</v>
      </c>
      <c r="EC171" t="s">
        <v>107</v>
      </c>
      <c r="ED171" t="s">
        <v>1904</v>
      </c>
      <c r="EG171" t="s">
        <v>897</v>
      </c>
      <c r="EH171">
        <v>73.89</v>
      </c>
      <c r="EI171">
        <v>72.62</v>
      </c>
      <c r="EM171" t="s">
        <v>873</v>
      </c>
      <c r="EN171" t="s">
        <v>898</v>
      </c>
      <c r="EO171">
        <v>43315.367361111108</v>
      </c>
      <c r="ES171">
        <v>43381.697222222225</v>
      </c>
      <c r="ET171" t="s">
        <v>86</v>
      </c>
      <c r="EU171" t="s">
        <v>1905</v>
      </c>
      <c r="EV171" t="s">
        <v>1906</v>
      </c>
      <c r="EW171" t="s">
        <v>1907</v>
      </c>
      <c r="EX171" t="s">
        <v>1934</v>
      </c>
      <c r="EY171" t="s">
        <v>1909</v>
      </c>
      <c r="EZ171">
        <v>942</v>
      </c>
      <c r="FA171">
        <v>0</v>
      </c>
      <c r="FB171">
        <v>1</v>
      </c>
      <c r="FC171" t="s">
        <v>107</v>
      </c>
      <c r="FD171" t="s">
        <v>130</v>
      </c>
      <c r="FG171" t="s">
        <v>131</v>
      </c>
      <c r="FH171">
        <v>42.68</v>
      </c>
      <c r="FI171">
        <v>78.83</v>
      </c>
      <c r="FM171" t="s">
        <v>132</v>
      </c>
      <c r="FN171" t="s">
        <v>133</v>
      </c>
      <c r="FO171">
        <v>43299.665879629632</v>
      </c>
      <c r="FS171">
        <v>43444.668043981481</v>
      </c>
      <c r="FT171" t="s">
        <v>86</v>
      </c>
      <c r="FU171" t="s">
        <v>651</v>
      </c>
      <c r="FV171" t="s">
        <v>652</v>
      </c>
      <c r="FW171" t="s">
        <v>653</v>
      </c>
      <c r="FX171" t="s">
        <v>654</v>
      </c>
      <c r="FY171" t="s">
        <v>655</v>
      </c>
      <c r="FZ171" t="s">
        <v>656</v>
      </c>
      <c r="GA171" t="s">
        <v>657</v>
      </c>
      <c r="GB171" t="s">
        <v>658</v>
      </c>
      <c r="GC171" t="s">
        <v>659</v>
      </c>
      <c r="GD171" t="s">
        <v>660</v>
      </c>
      <c r="GE171" t="s">
        <v>661</v>
      </c>
      <c r="GF171" t="s">
        <v>662</v>
      </c>
      <c r="GG171" t="s">
        <v>663</v>
      </c>
      <c r="GH171" t="s">
        <v>664</v>
      </c>
      <c r="GI171" t="s">
        <v>665</v>
      </c>
      <c r="GJ171" t="s">
        <v>698</v>
      </c>
      <c r="GK171" t="s">
        <v>159</v>
      </c>
      <c r="GL171" t="s">
        <v>160</v>
      </c>
      <c r="GM171" t="s">
        <v>148</v>
      </c>
      <c r="GN171" t="s">
        <v>149</v>
      </c>
      <c r="GO171" t="s">
        <v>150</v>
      </c>
      <c r="GP171" t="s">
        <v>151</v>
      </c>
      <c r="GQ171" t="s">
        <v>152</v>
      </c>
    </row>
    <row r="172" spans="52:204" x14ac:dyDescent="0.25">
      <c r="AZ172">
        <v>349</v>
      </c>
      <c r="BA172">
        <v>637</v>
      </c>
      <c r="BB172">
        <v>2</v>
      </c>
      <c r="BC172" t="s">
        <v>107</v>
      </c>
      <c r="BD172" t="s">
        <v>99</v>
      </c>
      <c r="BG172" t="s">
        <v>77</v>
      </c>
      <c r="BH172">
        <v>34.64</v>
      </c>
      <c r="BI172">
        <v>84.4</v>
      </c>
      <c r="BM172" t="s">
        <v>78</v>
      </c>
      <c r="BN172" t="s">
        <v>38</v>
      </c>
      <c r="BO172">
        <v>43311.640277777777</v>
      </c>
      <c r="BP172">
        <v>43382.731944444444</v>
      </c>
      <c r="BQ172">
        <v>43368.601388888892</v>
      </c>
      <c r="BS172">
        <v>43368.601388888892</v>
      </c>
      <c r="BT172" t="s">
        <v>86</v>
      </c>
      <c r="BU172" t="s">
        <v>102</v>
      </c>
      <c r="BV172" t="s">
        <v>103</v>
      </c>
      <c r="BW172" t="s">
        <v>104</v>
      </c>
      <c r="BX172" t="s">
        <v>105</v>
      </c>
      <c r="BY172" t="s">
        <v>106</v>
      </c>
      <c r="BZ172">
        <v>959</v>
      </c>
      <c r="CA172">
        <v>0</v>
      </c>
      <c r="CB172">
        <v>1</v>
      </c>
      <c r="CC172" t="s">
        <v>107</v>
      </c>
      <c r="CD172" t="s">
        <v>130</v>
      </c>
      <c r="CG172" t="s">
        <v>131</v>
      </c>
      <c r="CH172">
        <v>39.93</v>
      </c>
      <c r="CI172">
        <v>75.59</v>
      </c>
      <c r="CM172" t="s">
        <v>132</v>
      </c>
      <c r="CN172" t="s">
        <v>133</v>
      </c>
      <c r="CO172">
        <v>43299.665983796294</v>
      </c>
      <c r="CS172">
        <v>43444.668043981481</v>
      </c>
      <c r="CT172" t="s">
        <v>86</v>
      </c>
      <c r="CU172" t="s">
        <v>651</v>
      </c>
      <c r="CV172" t="s">
        <v>652</v>
      </c>
      <c r="CW172" t="s">
        <v>653</v>
      </c>
      <c r="CX172" t="s">
        <v>654</v>
      </c>
      <c r="CY172" t="s">
        <v>655</v>
      </c>
      <c r="DZ172">
        <v>4979</v>
      </c>
      <c r="EA172" t="s">
        <v>2126</v>
      </c>
      <c r="EB172">
        <v>3</v>
      </c>
      <c r="EC172" t="s">
        <v>107</v>
      </c>
      <c r="ED172" t="s">
        <v>1904</v>
      </c>
      <c r="EG172" t="s">
        <v>897</v>
      </c>
      <c r="EH172">
        <v>36.76</v>
      </c>
      <c r="EI172">
        <v>40.479999999999997</v>
      </c>
      <c r="EM172" t="s">
        <v>873</v>
      </c>
      <c r="EN172" t="s">
        <v>898</v>
      </c>
      <c r="EO172">
        <v>43315.366666666669</v>
      </c>
      <c r="ES172">
        <v>43381.697222222225</v>
      </c>
      <c r="ET172" t="s">
        <v>86</v>
      </c>
      <c r="EU172" t="s">
        <v>1905</v>
      </c>
      <c r="EV172" t="s">
        <v>1906</v>
      </c>
      <c r="EW172" t="s">
        <v>1907</v>
      </c>
      <c r="EX172" t="s">
        <v>1934</v>
      </c>
      <c r="EY172" t="s">
        <v>1909</v>
      </c>
      <c r="EZ172">
        <v>959</v>
      </c>
      <c r="FA172">
        <v>0</v>
      </c>
      <c r="FB172">
        <v>1</v>
      </c>
      <c r="FC172" t="s">
        <v>107</v>
      </c>
      <c r="FD172" t="s">
        <v>130</v>
      </c>
      <c r="FG172" t="s">
        <v>131</v>
      </c>
      <c r="FH172">
        <v>39.93</v>
      </c>
      <c r="FI172">
        <v>75.59</v>
      </c>
      <c r="FM172" t="s">
        <v>132</v>
      </c>
      <c r="FN172" t="s">
        <v>133</v>
      </c>
      <c r="FO172">
        <v>43299.665983796294</v>
      </c>
      <c r="FS172">
        <v>43444.668043981481</v>
      </c>
      <c r="FT172" t="s">
        <v>86</v>
      </c>
      <c r="FU172" t="s">
        <v>651</v>
      </c>
      <c r="FV172" t="s">
        <v>652</v>
      </c>
      <c r="FW172" t="s">
        <v>653</v>
      </c>
      <c r="FX172" t="s">
        <v>654</v>
      </c>
      <c r="FY172" t="s">
        <v>655</v>
      </c>
      <c r="FZ172" t="s">
        <v>656</v>
      </c>
      <c r="GA172" t="s">
        <v>657</v>
      </c>
      <c r="GB172" t="s">
        <v>658</v>
      </c>
      <c r="GC172" t="s">
        <v>659</v>
      </c>
      <c r="GD172" t="s">
        <v>660</v>
      </c>
      <c r="GE172" t="s">
        <v>661</v>
      </c>
      <c r="GF172" t="s">
        <v>662</v>
      </c>
      <c r="GG172" t="s">
        <v>663</v>
      </c>
      <c r="GH172" t="s">
        <v>664</v>
      </c>
      <c r="GI172" t="s">
        <v>665</v>
      </c>
      <c r="GJ172" t="s">
        <v>699</v>
      </c>
      <c r="GK172" t="s">
        <v>159</v>
      </c>
      <c r="GL172" t="s">
        <v>160</v>
      </c>
      <c r="GM172" t="s">
        <v>148</v>
      </c>
      <c r="GN172" t="s">
        <v>149</v>
      </c>
      <c r="GO172" t="s">
        <v>150</v>
      </c>
      <c r="GP172" t="s">
        <v>151</v>
      </c>
      <c r="GQ172" t="s">
        <v>152</v>
      </c>
    </row>
    <row r="173" spans="52:204" x14ac:dyDescent="0.25">
      <c r="AZ173">
        <v>337</v>
      </c>
      <c r="BA173">
        <v>650</v>
      </c>
      <c r="BB173">
        <v>2</v>
      </c>
      <c r="BC173" t="s">
        <v>107</v>
      </c>
      <c r="BD173" t="s">
        <v>99</v>
      </c>
      <c r="BG173" t="s">
        <v>77</v>
      </c>
      <c r="BH173">
        <v>38.299999999999997</v>
      </c>
      <c r="BI173">
        <v>78.239999999999995</v>
      </c>
      <c r="BM173" t="s">
        <v>78</v>
      </c>
      <c r="BN173" t="s">
        <v>38</v>
      </c>
      <c r="BO173">
        <v>43311.640277777777</v>
      </c>
      <c r="BP173">
        <v>43413.65347222222</v>
      </c>
      <c r="BQ173">
        <v>43368.573611111111</v>
      </c>
      <c r="BS173">
        <v>43368.573611111111</v>
      </c>
      <c r="BT173" t="s">
        <v>86</v>
      </c>
      <c r="BU173" t="s">
        <v>102</v>
      </c>
      <c r="BV173" t="s">
        <v>103</v>
      </c>
      <c r="BW173" t="s">
        <v>104</v>
      </c>
      <c r="BX173" t="s">
        <v>105</v>
      </c>
      <c r="BY173" t="s">
        <v>106</v>
      </c>
      <c r="BZ173">
        <v>964</v>
      </c>
      <c r="CA173">
        <v>0</v>
      </c>
      <c r="CB173">
        <v>1</v>
      </c>
      <c r="CC173" t="s">
        <v>107</v>
      </c>
      <c r="CD173" t="s">
        <v>130</v>
      </c>
      <c r="CG173" t="s">
        <v>131</v>
      </c>
      <c r="CH173">
        <v>37.15</v>
      </c>
      <c r="CI173">
        <v>72.52</v>
      </c>
      <c r="CM173" t="s">
        <v>132</v>
      </c>
      <c r="CN173" t="s">
        <v>133</v>
      </c>
      <c r="CO173">
        <v>43299.666006944448</v>
      </c>
      <c r="CS173">
        <v>43444.668043981481</v>
      </c>
      <c r="CT173" t="s">
        <v>86</v>
      </c>
      <c r="CU173" t="s">
        <v>651</v>
      </c>
      <c r="CV173" t="s">
        <v>652</v>
      </c>
      <c r="CW173" t="s">
        <v>653</v>
      </c>
      <c r="CX173" t="s">
        <v>654</v>
      </c>
      <c r="CY173" t="s">
        <v>655</v>
      </c>
      <c r="DZ173">
        <v>5023</v>
      </c>
      <c r="EA173" t="s">
        <v>2139</v>
      </c>
      <c r="EB173">
        <v>3</v>
      </c>
      <c r="EC173" t="s">
        <v>107</v>
      </c>
      <c r="ED173" t="s">
        <v>1904</v>
      </c>
      <c r="EG173" t="s">
        <v>897</v>
      </c>
      <c r="EH173">
        <v>74.95</v>
      </c>
      <c r="EI173">
        <v>69.64</v>
      </c>
      <c r="EM173" t="s">
        <v>873</v>
      </c>
      <c r="EN173" t="s">
        <v>898</v>
      </c>
      <c r="EO173">
        <v>43315.367361111108</v>
      </c>
      <c r="ES173">
        <v>43381.697222222225</v>
      </c>
      <c r="ET173" t="s">
        <v>86</v>
      </c>
      <c r="EU173" t="s">
        <v>1905</v>
      </c>
      <c r="EV173" t="s">
        <v>1906</v>
      </c>
      <c r="EW173" t="s">
        <v>1907</v>
      </c>
      <c r="EX173" t="s">
        <v>1934</v>
      </c>
      <c r="EY173" t="s">
        <v>1909</v>
      </c>
      <c r="EZ173">
        <v>964</v>
      </c>
      <c r="FA173">
        <v>0</v>
      </c>
      <c r="FB173">
        <v>1</v>
      </c>
      <c r="FC173" t="s">
        <v>107</v>
      </c>
      <c r="FD173" t="s">
        <v>130</v>
      </c>
      <c r="FG173" t="s">
        <v>131</v>
      </c>
      <c r="FH173">
        <v>37.15</v>
      </c>
      <c r="FI173">
        <v>72.52</v>
      </c>
      <c r="FM173" t="s">
        <v>132</v>
      </c>
      <c r="FN173" t="s">
        <v>133</v>
      </c>
      <c r="FO173">
        <v>43299.666006944448</v>
      </c>
      <c r="FS173">
        <v>43444.668043981481</v>
      </c>
      <c r="FT173" t="s">
        <v>86</v>
      </c>
      <c r="FU173" t="s">
        <v>651</v>
      </c>
      <c r="FV173" t="s">
        <v>652</v>
      </c>
      <c r="FW173" t="s">
        <v>653</v>
      </c>
      <c r="FX173" t="s">
        <v>654</v>
      </c>
      <c r="FY173" t="s">
        <v>655</v>
      </c>
      <c r="FZ173" t="s">
        <v>656</v>
      </c>
      <c r="GA173" t="s">
        <v>657</v>
      </c>
      <c r="GB173" t="s">
        <v>658</v>
      </c>
      <c r="GC173" t="s">
        <v>659</v>
      </c>
      <c r="GD173" t="s">
        <v>660</v>
      </c>
      <c r="GE173" t="s">
        <v>661</v>
      </c>
      <c r="GF173" t="s">
        <v>662</v>
      </c>
      <c r="GG173" t="s">
        <v>663</v>
      </c>
      <c r="GH173" t="s">
        <v>664</v>
      </c>
      <c r="GI173" t="s">
        <v>665</v>
      </c>
      <c r="GJ173" t="s">
        <v>700</v>
      </c>
      <c r="GK173" t="s">
        <v>159</v>
      </c>
      <c r="GL173" t="s">
        <v>160</v>
      </c>
      <c r="GM173" t="s">
        <v>148</v>
      </c>
      <c r="GN173" t="s">
        <v>149</v>
      </c>
      <c r="GO173" t="s">
        <v>150</v>
      </c>
      <c r="GP173" t="s">
        <v>151</v>
      </c>
      <c r="GQ173" t="s">
        <v>152</v>
      </c>
    </row>
    <row r="174" spans="52:204" x14ac:dyDescent="0.25">
      <c r="AZ174">
        <v>342</v>
      </c>
      <c r="BA174">
        <v>645</v>
      </c>
      <c r="BB174">
        <v>2</v>
      </c>
      <c r="BC174" t="s">
        <v>107</v>
      </c>
      <c r="BD174" t="s">
        <v>99</v>
      </c>
      <c r="BG174" t="s">
        <v>77</v>
      </c>
      <c r="BH174">
        <v>31.39</v>
      </c>
      <c r="BI174">
        <v>80.66</v>
      </c>
      <c r="BM174" t="s">
        <v>78</v>
      </c>
      <c r="BN174" t="s">
        <v>38</v>
      </c>
      <c r="BO174">
        <v>43311.640277777777</v>
      </c>
      <c r="BP174">
        <v>43413.644444444442</v>
      </c>
      <c r="BQ174">
        <v>43368.570833333331</v>
      </c>
      <c r="BS174">
        <v>43368.570833333331</v>
      </c>
      <c r="BT174" t="s">
        <v>86</v>
      </c>
      <c r="BU174" t="s">
        <v>102</v>
      </c>
      <c r="BV174" t="s">
        <v>103</v>
      </c>
      <c r="BW174" t="s">
        <v>104</v>
      </c>
      <c r="BX174" t="s">
        <v>105</v>
      </c>
      <c r="BY174" t="s">
        <v>106</v>
      </c>
      <c r="BZ174">
        <v>968</v>
      </c>
      <c r="CA174">
        <v>0</v>
      </c>
      <c r="CB174">
        <v>1</v>
      </c>
      <c r="CC174" t="s">
        <v>107</v>
      </c>
      <c r="CD174" t="s">
        <v>130</v>
      </c>
      <c r="CG174" t="s">
        <v>131</v>
      </c>
      <c r="CH174">
        <v>25.17</v>
      </c>
      <c r="CI174">
        <v>55.14</v>
      </c>
      <c r="CM174" t="s">
        <v>132</v>
      </c>
      <c r="CN174" t="s">
        <v>133</v>
      </c>
      <c r="CO174">
        <v>43299.666030092594</v>
      </c>
      <c r="CS174">
        <v>43444.668043981481</v>
      </c>
      <c r="CT174" t="s">
        <v>86</v>
      </c>
      <c r="CU174" t="s">
        <v>651</v>
      </c>
      <c r="CV174" t="s">
        <v>652</v>
      </c>
      <c r="CW174" t="s">
        <v>653</v>
      </c>
      <c r="CX174" t="s">
        <v>654</v>
      </c>
      <c r="CY174" t="s">
        <v>655</v>
      </c>
      <c r="DZ174">
        <v>4980</v>
      </c>
      <c r="EA174" t="s">
        <v>2144</v>
      </c>
      <c r="EB174">
        <v>3</v>
      </c>
      <c r="EC174" t="s">
        <v>107</v>
      </c>
      <c r="ED174" t="s">
        <v>1904</v>
      </c>
      <c r="EG174" t="s">
        <v>897</v>
      </c>
      <c r="EH174">
        <v>34.78</v>
      </c>
      <c r="EI174">
        <v>40.36</v>
      </c>
      <c r="EM174" t="s">
        <v>873</v>
      </c>
      <c r="EN174" t="s">
        <v>898</v>
      </c>
      <c r="EO174">
        <v>43315.366666666669</v>
      </c>
      <c r="ES174">
        <v>43381.697222222225</v>
      </c>
      <c r="ET174" t="s">
        <v>86</v>
      </c>
      <c r="EU174" t="s">
        <v>1905</v>
      </c>
      <c r="EV174" t="s">
        <v>1906</v>
      </c>
      <c r="EW174" t="s">
        <v>1907</v>
      </c>
      <c r="EX174" t="s">
        <v>1934</v>
      </c>
      <c r="EY174" t="s">
        <v>1909</v>
      </c>
      <c r="EZ174">
        <v>968</v>
      </c>
      <c r="FA174">
        <v>0</v>
      </c>
      <c r="FB174">
        <v>1</v>
      </c>
      <c r="FC174" t="s">
        <v>107</v>
      </c>
      <c r="FD174" t="s">
        <v>130</v>
      </c>
      <c r="FG174" t="s">
        <v>131</v>
      </c>
      <c r="FH174">
        <v>25.17</v>
      </c>
      <c r="FI174">
        <v>55.14</v>
      </c>
      <c r="FM174" t="s">
        <v>132</v>
      </c>
      <c r="FN174" t="s">
        <v>133</v>
      </c>
      <c r="FO174">
        <v>43299.666030092594</v>
      </c>
      <c r="FS174">
        <v>43444.668043981481</v>
      </c>
      <c r="FT174" t="s">
        <v>86</v>
      </c>
      <c r="FU174" t="s">
        <v>651</v>
      </c>
      <c r="FV174" t="s">
        <v>652</v>
      </c>
      <c r="FW174" t="s">
        <v>653</v>
      </c>
      <c r="FX174" t="s">
        <v>654</v>
      </c>
      <c r="FY174" t="s">
        <v>655</v>
      </c>
      <c r="FZ174" t="s">
        <v>656</v>
      </c>
      <c r="GA174" t="s">
        <v>657</v>
      </c>
      <c r="GB174" t="s">
        <v>658</v>
      </c>
      <c r="GC174" t="s">
        <v>659</v>
      </c>
      <c r="GD174" t="s">
        <v>660</v>
      </c>
      <c r="GE174" t="s">
        <v>661</v>
      </c>
      <c r="GF174" t="s">
        <v>687</v>
      </c>
      <c r="GG174" t="s">
        <v>688</v>
      </c>
      <c r="GH174" t="s">
        <v>678</v>
      </c>
      <c r="GI174" t="s">
        <v>665</v>
      </c>
      <c r="GJ174" t="s">
        <v>701</v>
      </c>
      <c r="GK174" t="s">
        <v>702</v>
      </c>
      <c r="GL174" t="s">
        <v>703</v>
      </c>
      <c r="GM174" t="s">
        <v>173</v>
      </c>
      <c r="GN174" t="s">
        <v>160</v>
      </c>
      <c r="GO174" t="s">
        <v>148</v>
      </c>
      <c r="GP174" t="s">
        <v>149</v>
      </c>
      <c r="GQ174" t="s">
        <v>150</v>
      </c>
      <c r="GR174" t="s">
        <v>151</v>
      </c>
      <c r="GS174" t="s">
        <v>152</v>
      </c>
    </row>
    <row r="175" spans="52:204" x14ac:dyDescent="0.25">
      <c r="AZ175">
        <v>295</v>
      </c>
      <c r="BA175">
        <v>867</v>
      </c>
      <c r="BB175">
        <v>2</v>
      </c>
      <c r="BC175" t="s">
        <v>107</v>
      </c>
      <c r="BD175" t="s">
        <v>99</v>
      </c>
      <c r="BG175" t="s">
        <v>77</v>
      </c>
      <c r="BH175">
        <v>57.91</v>
      </c>
      <c r="BI175">
        <v>69.180000000000007</v>
      </c>
      <c r="BM175" t="s">
        <v>78</v>
      </c>
      <c r="BN175" t="s">
        <v>38</v>
      </c>
      <c r="BO175">
        <v>43311.63958333333</v>
      </c>
      <c r="BP175">
        <v>43382.740277777775</v>
      </c>
      <c r="BQ175">
        <v>43369.436805555553</v>
      </c>
      <c r="BS175">
        <v>43369.436805555553</v>
      </c>
      <c r="BT175" t="s">
        <v>86</v>
      </c>
      <c r="BU175" t="s">
        <v>102</v>
      </c>
      <c r="BV175" t="s">
        <v>103</v>
      </c>
      <c r="BW175" t="s">
        <v>104</v>
      </c>
      <c r="BX175" t="s">
        <v>105</v>
      </c>
      <c r="BY175" t="s">
        <v>106</v>
      </c>
      <c r="BZ175">
        <v>986</v>
      </c>
      <c r="CA175">
        <v>0</v>
      </c>
      <c r="CB175">
        <v>1</v>
      </c>
      <c r="CC175" t="s">
        <v>107</v>
      </c>
      <c r="CD175" t="s">
        <v>130</v>
      </c>
      <c r="CG175" t="s">
        <v>131</v>
      </c>
      <c r="CH175">
        <v>44.26</v>
      </c>
      <c r="CI175">
        <v>80.28</v>
      </c>
      <c r="CM175" t="s">
        <v>132</v>
      </c>
      <c r="CN175" t="s">
        <v>133</v>
      </c>
      <c r="CO175">
        <v>43299.666145833333</v>
      </c>
      <c r="CS175">
        <v>43444.668055555558</v>
      </c>
      <c r="CT175" t="s">
        <v>86</v>
      </c>
      <c r="CU175" t="s">
        <v>651</v>
      </c>
      <c r="CV175" t="s">
        <v>652</v>
      </c>
      <c r="CW175" t="s">
        <v>653</v>
      </c>
      <c r="CX175" t="s">
        <v>654</v>
      </c>
      <c r="CY175" t="s">
        <v>655</v>
      </c>
      <c r="DZ175">
        <v>5022</v>
      </c>
      <c r="EA175" t="s">
        <v>2150</v>
      </c>
      <c r="EB175">
        <v>3</v>
      </c>
      <c r="EC175" t="s">
        <v>107</v>
      </c>
      <c r="ED175" t="s">
        <v>1904</v>
      </c>
      <c r="EG175" t="s">
        <v>897</v>
      </c>
      <c r="EH175">
        <v>75.62</v>
      </c>
      <c r="EI175">
        <v>67.98</v>
      </c>
      <c r="EM175" t="s">
        <v>873</v>
      </c>
      <c r="EN175" t="s">
        <v>898</v>
      </c>
      <c r="EO175">
        <v>43315.367361111108</v>
      </c>
      <c r="ES175">
        <v>43381.697222222225</v>
      </c>
      <c r="ET175" t="s">
        <v>86</v>
      </c>
      <c r="EU175" t="s">
        <v>1905</v>
      </c>
      <c r="EV175" t="s">
        <v>1906</v>
      </c>
      <c r="EW175" t="s">
        <v>1907</v>
      </c>
      <c r="EX175" t="s">
        <v>1934</v>
      </c>
      <c r="EY175" t="s">
        <v>1909</v>
      </c>
      <c r="EZ175">
        <v>986</v>
      </c>
      <c r="FA175">
        <v>0</v>
      </c>
      <c r="FB175">
        <v>1</v>
      </c>
      <c r="FC175" t="s">
        <v>107</v>
      </c>
      <c r="FD175" t="s">
        <v>130</v>
      </c>
      <c r="FG175" t="s">
        <v>131</v>
      </c>
      <c r="FH175">
        <v>44.26</v>
      </c>
      <c r="FI175">
        <v>80.28</v>
      </c>
      <c r="FM175" t="s">
        <v>132</v>
      </c>
      <c r="FN175" t="s">
        <v>133</v>
      </c>
      <c r="FO175">
        <v>43299.666145833333</v>
      </c>
      <c r="FS175">
        <v>43444.668055555558</v>
      </c>
      <c r="FT175" t="s">
        <v>86</v>
      </c>
      <c r="FU175" t="s">
        <v>651</v>
      </c>
      <c r="FV175" t="s">
        <v>652</v>
      </c>
      <c r="FW175" t="s">
        <v>653</v>
      </c>
      <c r="FX175" t="s">
        <v>654</v>
      </c>
      <c r="FY175" t="s">
        <v>655</v>
      </c>
      <c r="FZ175" t="s">
        <v>656</v>
      </c>
      <c r="GA175" t="s">
        <v>657</v>
      </c>
      <c r="GB175" t="s">
        <v>658</v>
      </c>
      <c r="GC175" t="s">
        <v>659</v>
      </c>
      <c r="GD175" t="s">
        <v>660</v>
      </c>
      <c r="GE175" t="s">
        <v>661</v>
      </c>
      <c r="GF175" t="s">
        <v>687</v>
      </c>
      <c r="GG175" t="s">
        <v>688</v>
      </c>
      <c r="GH175" t="s">
        <v>678</v>
      </c>
      <c r="GI175" t="s">
        <v>665</v>
      </c>
      <c r="GJ175" t="s">
        <v>704</v>
      </c>
      <c r="GK175" t="s">
        <v>705</v>
      </c>
      <c r="GL175" t="s">
        <v>706</v>
      </c>
      <c r="GM175" t="s">
        <v>173</v>
      </c>
      <c r="GN175" t="s">
        <v>707</v>
      </c>
      <c r="GO175" t="s">
        <v>160</v>
      </c>
      <c r="GP175" t="s">
        <v>148</v>
      </c>
      <c r="GQ175" t="s">
        <v>149</v>
      </c>
      <c r="GR175" t="s">
        <v>201</v>
      </c>
      <c r="GS175" t="s">
        <v>149</v>
      </c>
      <c r="GT175" t="s">
        <v>150</v>
      </c>
      <c r="GU175" t="s">
        <v>151</v>
      </c>
      <c r="GV175" t="s">
        <v>152</v>
      </c>
    </row>
    <row r="176" spans="52:204" x14ac:dyDescent="0.25">
      <c r="AZ176">
        <v>369</v>
      </c>
      <c r="BA176">
        <v>52</v>
      </c>
      <c r="BB176">
        <v>3</v>
      </c>
      <c r="BC176" t="s">
        <v>107</v>
      </c>
      <c r="BD176" t="s">
        <v>99</v>
      </c>
      <c r="BG176" t="s">
        <v>77</v>
      </c>
      <c r="BH176">
        <v>66.569999999999993</v>
      </c>
      <c r="BI176">
        <v>63.14</v>
      </c>
      <c r="BM176" t="s">
        <v>78</v>
      </c>
      <c r="BN176" t="s">
        <v>38</v>
      </c>
      <c r="BO176">
        <v>43311.640277777777</v>
      </c>
      <c r="BP176">
        <v>43414.552777777775</v>
      </c>
      <c r="BQ176">
        <v>43354.369444444441</v>
      </c>
      <c r="BS176">
        <v>43354.369444444441</v>
      </c>
      <c r="BT176" t="s">
        <v>86</v>
      </c>
      <c r="BU176" t="s">
        <v>102</v>
      </c>
      <c r="BV176" t="s">
        <v>103</v>
      </c>
      <c r="BW176" t="s">
        <v>104</v>
      </c>
      <c r="BX176" t="s">
        <v>105</v>
      </c>
      <c r="BY176" t="s">
        <v>106</v>
      </c>
      <c r="BZ176">
        <v>1004</v>
      </c>
      <c r="CA176">
        <v>0</v>
      </c>
      <c r="CB176">
        <v>1</v>
      </c>
      <c r="CC176" t="s">
        <v>107</v>
      </c>
      <c r="CD176" t="s">
        <v>130</v>
      </c>
      <c r="CG176" t="s">
        <v>188</v>
      </c>
      <c r="CH176">
        <v>30.78</v>
      </c>
      <c r="CI176">
        <v>46</v>
      </c>
      <c r="CM176" t="s">
        <v>132</v>
      </c>
      <c r="CN176" t="s">
        <v>189</v>
      </c>
      <c r="CO176">
        <v>43299.681134259263</v>
      </c>
      <c r="CS176">
        <v>43444.668055555558</v>
      </c>
      <c r="CT176" t="s">
        <v>86</v>
      </c>
      <c r="CU176" t="s">
        <v>651</v>
      </c>
      <c r="CV176" t="s">
        <v>652</v>
      </c>
      <c r="CW176" t="s">
        <v>653</v>
      </c>
      <c r="CX176" t="s">
        <v>654</v>
      </c>
      <c r="CY176" t="s">
        <v>655</v>
      </c>
      <c r="DZ176">
        <v>5020</v>
      </c>
      <c r="EA176" t="s">
        <v>2154</v>
      </c>
      <c r="EB176">
        <v>3</v>
      </c>
      <c r="EC176" t="s">
        <v>107</v>
      </c>
      <c r="ED176" t="s">
        <v>1904</v>
      </c>
      <c r="EG176" t="s">
        <v>897</v>
      </c>
      <c r="EH176">
        <v>76.67</v>
      </c>
      <c r="EI176">
        <v>65.06</v>
      </c>
      <c r="EM176" t="s">
        <v>873</v>
      </c>
      <c r="EN176" t="s">
        <v>898</v>
      </c>
      <c r="EO176">
        <v>43315.367361111108</v>
      </c>
      <c r="ES176">
        <v>43381.697222222225</v>
      </c>
      <c r="ET176" t="s">
        <v>86</v>
      </c>
      <c r="EU176" t="s">
        <v>1905</v>
      </c>
      <c r="EV176" t="s">
        <v>1906</v>
      </c>
      <c r="EW176" t="s">
        <v>1907</v>
      </c>
      <c r="EX176" t="s">
        <v>1934</v>
      </c>
      <c r="EY176" t="s">
        <v>1909</v>
      </c>
      <c r="EZ176">
        <v>1004</v>
      </c>
      <c r="FA176">
        <v>0</v>
      </c>
      <c r="FB176">
        <v>1</v>
      </c>
      <c r="FC176" t="s">
        <v>107</v>
      </c>
      <c r="FD176" t="s">
        <v>130</v>
      </c>
      <c r="FG176" t="s">
        <v>188</v>
      </c>
      <c r="FH176">
        <v>30.78</v>
      </c>
      <c r="FI176">
        <v>46</v>
      </c>
      <c r="FM176" t="s">
        <v>132</v>
      </c>
      <c r="FN176" t="s">
        <v>189</v>
      </c>
      <c r="FO176">
        <v>43299.681134259263</v>
      </c>
      <c r="FS176">
        <v>43444.668055555558</v>
      </c>
      <c r="FT176" t="s">
        <v>86</v>
      </c>
      <c r="FU176" t="s">
        <v>651</v>
      </c>
      <c r="FV176" t="s">
        <v>652</v>
      </c>
      <c r="FW176" t="s">
        <v>653</v>
      </c>
      <c r="FX176" t="s">
        <v>654</v>
      </c>
      <c r="FY176" t="s">
        <v>655</v>
      </c>
      <c r="FZ176" t="s">
        <v>656</v>
      </c>
      <c r="GA176" t="s">
        <v>657</v>
      </c>
      <c r="GB176" t="s">
        <v>658</v>
      </c>
      <c r="GC176" t="s">
        <v>659</v>
      </c>
      <c r="GD176" t="s">
        <v>660</v>
      </c>
      <c r="GE176" t="s">
        <v>661</v>
      </c>
      <c r="GF176" t="s">
        <v>662</v>
      </c>
      <c r="GG176" t="s">
        <v>663</v>
      </c>
      <c r="GH176" t="s">
        <v>664</v>
      </c>
      <c r="GI176" t="s">
        <v>665</v>
      </c>
      <c r="GJ176" t="s">
        <v>708</v>
      </c>
      <c r="GK176" t="s">
        <v>159</v>
      </c>
      <c r="GL176" t="s">
        <v>160</v>
      </c>
      <c r="GM176" t="s">
        <v>148</v>
      </c>
      <c r="GN176" t="s">
        <v>201</v>
      </c>
      <c r="GO176" t="s">
        <v>150</v>
      </c>
      <c r="GP176" t="s">
        <v>151</v>
      </c>
      <c r="GQ176" t="s">
        <v>152</v>
      </c>
    </row>
    <row r="177" spans="52:207" x14ac:dyDescent="0.25">
      <c r="AZ177">
        <v>248</v>
      </c>
      <c r="BA177">
        <v>1415</v>
      </c>
      <c r="BB177">
        <v>1</v>
      </c>
      <c r="BC177" t="s">
        <v>115</v>
      </c>
      <c r="BD177" t="s">
        <v>85</v>
      </c>
      <c r="BG177" t="s">
        <v>77</v>
      </c>
      <c r="BH177">
        <v>47.87</v>
      </c>
      <c r="BI177">
        <v>74.58</v>
      </c>
      <c r="BM177" t="s">
        <v>78</v>
      </c>
      <c r="BN177" t="s">
        <v>38</v>
      </c>
      <c r="BO177">
        <v>43311.63958333333</v>
      </c>
      <c r="BS177">
        <v>43354.426388888889</v>
      </c>
      <c r="BT177" t="s">
        <v>116</v>
      </c>
      <c r="BU177" t="s">
        <v>94</v>
      </c>
      <c r="BV177" t="s">
        <v>95</v>
      </c>
      <c r="BW177" t="s">
        <v>117</v>
      </c>
      <c r="BX177" t="s">
        <v>97</v>
      </c>
      <c r="BY177" t="s">
        <v>118</v>
      </c>
      <c r="BZ177">
        <v>1006</v>
      </c>
      <c r="CA177">
        <v>0</v>
      </c>
      <c r="CB177">
        <v>1</v>
      </c>
      <c r="CC177" t="s">
        <v>107</v>
      </c>
      <c r="CD177" t="s">
        <v>130</v>
      </c>
      <c r="CG177" t="s">
        <v>188</v>
      </c>
      <c r="CH177">
        <v>26.83</v>
      </c>
      <c r="CI177">
        <v>59.65</v>
      </c>
      <c r="CM177" t="s">
        <v>132</v>
      </c>
      <c r="CN177" t="s">
        <v>189</v>
      </c>
      <c r="CO177">
        <v>43299.681157407409</v>
      </c>
      <c r="CS177">
        <v>43444.668055555558</v>
      </c>
      <c r="CT177" t="s">
        <v>86</v>
      </c>
      <c r="CU177" t="s">
        <v>651</v>
      </c>
      <c r="CV177" t="s">
        <v>652</v>
      </c>
      <c r="CW177" t="s">
        <v>653</v>
      </c>
      <c r="CX177" t="s">
        <v>654</v>
      </c>
      <c r="CY177" t="s">
        <v>655</v>
      </c>
      <c r="DZ177">
        <v>4983</v>
      </c>
      <c r="EA177" t="s">
        <v>2162</v>
      </c>
      <c r="EB177">
        <v>3</v>
      </c>
      <c r="EC177" t="s">
        <v>107</v>
      </c>
      <c r="ED177" t="s">
        <v>1904</v>
      </c>
      <c r="EG177" t="s">
        <v>897</v>
      </c>
      <c r="EH177">
        <v>48.38</v>
      </c>
      <c r="EI177">
        <v>39.4</v>
      </c>
      <c r="EM177" t="s">
        <v>873</v>
      </c>
      <c r="EN177" t="s">
        <v>898</v>
      </c>
      <c r="EO177">
        <v>43315.366666666669</v>
      </c>
      <c r="ES177">
        <v>43381.697222222225</v>
      </c>
      <c r="ET177" t="s">
        <v>86</v>
      </c>
      <c r="EU177" t="s">
        <v>1905</v>
      </c>
      <c r="EV177" t="s">
        <v>1906</v>
      </c>
      <c r="EW177" t="s">
        <v>1907</v>
      </c>
      <c r="EX177" t="s">
        <v>1934</v>
      </c>
      <c r="EY177" t="s">
        <v>1909</v>
      </c>
      <c r="EZ177">
        <v>1006</v>
      </c>
      <c r="FA177">
        <v>0</v>
      </c>
      <c r="FB177">
        <v>1</v>
      </c>
      <c r="FC177" t="s">
        <v>107</v>
      </c>
      <c r="FD177" t="s">
        <v>130</v>
      </c>
      <c r="FG177" t="s">
        <v>188</v>
      </c>
      <c r="FH177">
        <v>26.83</v>
      </c>
      <c r="FI177">
        <v>59.65</v>
      </c>
      <c r="FM177" t="s">
        <v>132</v>
      </c>
      <c r="FN177" t="s">
        <v>189</v>
      </c>
      <c r="FO177">
        <v>43299.681157407409</v>
      </c>
      <c r="FS177">
        <v>43444.668055555558</v>
      </c>
      <c r="FT177" t="s">
        <v>86</v>
      </c>
      <c r="FU177" t="s">
        <v>651</v>
      </c>
      <c r="FV177" t="s">
        <v>652</v>
      </c>
      <c r="FW177" t="s">
        <v>653</v>
      </c>
      <c r="FX177" t="s">
        <v>654</v>
      </c>
      <c r="FY177" t="s">
        <v>655</v>
      </c>
      <c r="FZ177" t="s">
        <v>656</v>
      </c>
      <c r="GA177" t="s">
        <v>657</v>
      </c>
      <c r="GB177" t="s">
        <v>677</v>
      </c>
      <c r="GC177" t="s">
        <v>659</v>
      </c>
      <c r="GD177" t="s">
        <v>660</v>
      </c>
      <c r="GE177" t="s">
        <v>661</v>
      </c>
      <c r="GF177" t="s">
        <v>687</v>
      </c>
      <c r="GG177" t="s">
        <v>688</v>
      </c>
      <c r="GH177" t="s">
        <v>678</v>
      </c>
      <c r="GI177" t="s">
        <v>665</v>
      </c>
      <c r="GJ177" t="s">
        <v>709</v>
      </c>
      <c r="GK177" t="s">
        <v>710</v>
      </c>
      <c r="GL177" t="s">
        <v>711</v>
      </c>
      <c r="GM177" t="s">
        <v>160</v>
      </c>
      <c r="GN177" t="s">
        <v>148</v>
      </c>
      <c r="GO177" t="s">
        <v>149</v>
      </c>
      <c r="GP177" t="s">
        <v>201</v>
      </c>
      <c r="GQ177" t="s">
        <v>150</v>
      </c>
      <c r="GR177" t="s">
        <v>151</v>
      </c>
      <c r="GS177" t="s">
        <v>152</v>
      </c>
    </row>
    <row r="178" spans="52:207" x14ac:dyDescent="0.25">
      <c r="AZ178">
        <v>240</v>
      </c>
      <c r="BA178">
        <v>4435</v>
      </c>
      <c r="BB178">
        <v>1</v>
      </c>
      <c r="BC178" t="s">
        <v>115</v>
      </c>
      <c r="BD178" t="s">
        <v>85</v>
      </c>
      <c r="BG178" t="s">
        <v>77</v>
      </c>
      <c r="BH178">
        <v>43.48</v>
      </c>
      <c r="BI178">
        <v>75.290000000000006</v>
      </c>
      <c r="BM178" t="s">
        <v>78</v>
      </c>
      <c r="BN178" t="s">
        <v>38</v>
      </c>
      <c r="BO178">
        <v>43311.63958333333</v>
      </c>
      <c r="BS178">
        <v>43354.426388888889</v>
      </c>
      <c r="BT178" t="s">
        <v>116</v>
      </c>
      <c r="BU178" t="s">
        <v>94</v>
      </c>
      <c r="BV178" t="s">
        <v>95</v>
      </c>
      <c r="BW178" t="s">
        <v>117</v>
      </c>
      <c r="BX178" t="s">
        <v>97</v>
      </c>
      <c r="BY178" t="s">
        <v>118</v>
      </c>
      <c r="BZ178">
        <v>1000</v>
      </c>
      <c r="CA178">
        <v>0</v>
      </c>
      <c r="CB178">
        <v>1</v>
      </c>
      <c r="CC178" t="s">
        <v>107</v>
      </c>
      <c r="CD178" t="s">
        <v>130</v>
      </c>
      <c r="CG178" t="s">
        <v>188</v>
      </c>
      <c r="CH178">
        <v>31.03</v>
      </c>
      <c r="CI178">
        <v>43.84</v>
      </c>
      <c r="CM178" t="s">
        <v>132</v>
      </c>
      <c r="CN178" t="s">
        <v>189</v>
      </c>
      <c r="CO178">
        <v>43299.68109953704</v>
      </c>
      <c r="CS178">
        <v>43444.668055555558</v>
      </c>
      <c r="CT178" t="s">
        <v>86</v>
      </c>
      <c r="CU178" t="s">
        <v>651</v>
      </c>
      <c r="CV178" t="s">
        <v>652</v>
      </c>
      <c r="CW178" t="s">
        <v>653</v>
      </c>
      <c r="CX178" t="s">
        <v>654</v>
      </c>
      <c r="CY178" t="s">
        <v>655</v>
      </c>
      <c r="DZ178">
        <v>4826</v>
      </c>
      <c r="EA178" t="s">
        <v>2167</v>
      </c>
      <c r="EB178">
        <v>3</v>
      </c>
      <c r="EC178" t="s">
        <v>107</v>
      </c>
      <c r="ED178" t="s">
        <v>1904</v>
      </c>
      <c r="EG178" t="s">
        <v>936</v>
      </c>
      <c r="EH178">
        <v>25.94</v>
      </c>
      <c r="EI178">
        <v>73.569999999999993</v>
      </c>
      <c r="EM178" t="s">
        <v>873</v>
      </c>
      <c r="EN178" t="s">
        <v>937</v>
      </c>
      <c r="EO178">
        <v>43291.618750000001</v>
      </c>
      <c r="ES178">
        <v>43403.599305555559</v>
      </c>
      <c r="ET178" t="s">
        <v>86</v>
      </c>
      <c r="EU178" t="s">
        <v>1997</v>
      </c>
      <c r="EV178" t="s">
        <v>1998</v>
      </c>
      <c r="EW178" t="s">
        <v>1999</v>
      </c>
      <c r="EX178" t="s">
        <v>2000</v>
      </c>
      <c r="EY178" t="s">
        <v>2001</v>
      </c>
      <c r="EZ178">
        <v>1000</v>
      </c>
      <c r="FA178">
        <v>0</v>
      </c>
      <c r="FB178">
        <v>1</v>
      </c>
      <c r="FC178" t="s">
        <v>107</v>
      </c>
      <c r="FD178" t="s">
        <v>130</v>
      </c>
      <c r="FG178" t="s">
        <v>188</v>
      </c>
      <c r="FH178">
        <v>31.03</v>
      </c>
      <c r="FI178">
        <v>43.84</v>
      </c>
      <c r="FM178" t="s">
        <v>132</v>
      </c>
      <c r="FN178" t="s">
        <v>189</v>
      </c>
      <c r="FO178">
        <v>43299.68109953704</v>
      </c>
      <c r="FS178">
        <v>43444.668055555558</v>
      </c>
      <c r="FT178" t="s">
        <v>86</v>
      </c>
      <c r="FU178" t="s">
        <v>651</v>
      </c>
      <c r="FV178" t="s">
        <v>652</v>
      </c>
      <c r="FW178" t="s">
        <v>653</v>
      </c>
      <c r="FX178" t="s">
        <v>654</v>
      </c>
      <c r="FY178" t="s">
        <v>655</v>
      </c>
      <c r="FZ178" t="s">
        <v>656</v>
      </c>
      <c r="GA178" t="s">
        <v>657</v>
      </c>
      <c r="GB178" t="s">
        <v>658</v>
      </c>
      <c r="GC178" t="s">
        <v>659</v>
      </c>
      <c r="GD178" t="s">
        <v>660</v>
      </c>
      <c r="GE178" t="s">
        <v>661</v>
      </c>
      <c r="GF178" t="s">
        <v>662</v>
      </c>
      <c r="GG178" t="s">
        <v>663</v>
      </c>
      <c r="GH178" t="s">
        <v>664</v>
      </c>
      <c r="GI178" t="s">
        <v>665</v>
      </c>
      <c r="GJ178" t="s">
        <v>712</v>
      </c>
      <c r="GK178" t="s">
        <v>159</v>
      </c>
      <c r="GL178" t="s">
        <v>160</v>
      </c>
      <c r="GM178" t="s">
        <v>148</v>
      </c>
      <c r="GN178" t="s">
        <v>201</v>
      </c>
      <c r="GO178" t="s">
        <v>150</v>
      </c>
      <c r="GP178" t="s">
        <v>151</v>
      </c>
      <c r="GQ178" t="s">
        <v>152</v>
      </c>
    </row>
    <row r="179" spans="52:207" x14ac:dyDescent="0.25">
      <c r="AZ179">
        <v>238</v>
      </c>
      <c r="BA179">
        <v>4450</v>
      </c>
      <c r="BB179">
        <v>1</v>
      </c>
      <c r="BC179" t="s">
        <v>115</v>
      </c>
      <c r="BD179" t="s">
        <v>85</v>
      </c>
      <c r="BG179" t="s">
        <v>77</v>
      </c>
      <c r="BH179">
        <v>40.17</v>
      </c>
      <c r="BI179">
        <v>76.209999999999994</v>
      </c>
      <c r="BM179" t="s">
        <v>78</v>
      </c>
      <c r="BN179" t="s">
        <v>38</v>
      </c>
      <c r="BO179">
        <v>43311.63958333333</v>
      </c>
      <c r="BS179">
        <v>43354.426388888889</v>
      </c>
      <c r="BT179" t="s">
        <v>116</v>
      </c>
      <c r="BU179" t="s">
        <v>94</v>
      </c>
      <c r="BV179" t="s">
        <v>95</v>
      </c>
      <c r="BW179" t="s">
        <v>117</v>
      </c>
      <c r="BX179" t="s">
        <v>97</v>
      </c>
      <c r="BY179" t="s">
        <v>118</v>
      </c>
      <c r="BZ179">
        <v>1021</v>
      </c>
      <c r="CA179">
        <v>0</v>
      </c>
      <c r="CB179">
        <v>1</v>
      </c>
      <c r="CC179" t="s">
        <v>107</v>
      </c>
      <c r="CD179" t="s">
        <v>130</v>
      </c>
      <c r="CG179" t="s">
        <v>188</v>
      </c>
      <c r="CH179">
        <v>29.74</v>
      </c>
      <c r="CI179">
        <v>49.73</v>
      </c>
      <c r="CM179" t="s">
        <v>132</v>
      </c>
      <c r="CN179" t="s">
        <v>189</v>
      </c>
      <c r="CO179">
        <v>43299.681273148148</v>
      </c>
      <c r="CS179">
        <v>43444.668055555558</v>
      </c>
      <c r="CT179" t="s">
        <v>86</v>
      </c>
      <c r="CU179" t="s">
        <v>651</v>
      </c>
      <c r="CV179" t="s">
        <v>652</v>
      </c>
      <c r="CW179" t="s">
        <v>653</v>
      </c>
      <c r="CX179" t="s">
        <v>654</v>
      </c>
      <c r="CY179" t="s">
        <v>655</v>
      </c>
      <c r="DZ179">
        <v>4981</v>
      </c>
      <c r="EA179" t="s">
        <v>2175</v>
      </c>
      <c r="EB179">
        <v>3</v>
      </c>
      <c r="EC179" t="s">
        <v>107</v>
      </c>
      <c r="ED179" t="s">
        <v>1904</v>
      </c>
      <c r="EG179" t="s">
        <v>897</v>
      </c>
      <c r="EH179">
        <v>33.6</v>
      </c>
      <c r="EI179">
        <v>41.13</v>
      </c>
      <c r="EM179" t="s">
        <v>873</v>
      </c>
      <c r="EN179" t="s">
        <v>898</v>
      </c>
      <c r="EO179">
        <v>43315.366666666669</v>
      </c>
      <c r="ES179">
        <v>43381.697222222225</v>
      </c>
      <c r="ET179" t="s">
        <v>86</v>
      </c>
      <c r="EU179" t="s">
        <v>1905</v>
      </c>
      <c r="EV179" t="s">
        <v>1906</v>
      </c>
      <c r="EW179" t="s">
        <v>1907</v>
      </c>
      <c r="EX179" t="s">
        <v>1934</v>
      </c>
      <c r="EY179" t="s">
        <v>1909</v>
      </c>
      <c r="EZ179">
        <v>1021</v>
      </c>
      <c r="FA179">
        <v>0</v>
      </c>
      <c r="FB179">
        <v>1</v>
      </c>
      <c r="FC179" t="s">
        <v>107</v>
      </c>
      <c r="FD179" t="s">
        <v>130</v>
      </c>
      <c r="FG179" t="s">
        <v>188</v>
      </c>
      <c r="FH179">
        <v>29.74</v>
      </c>
      <c r="FI179">
        <v>49.73</v>
      </c>
      <c r="FM179" t="s">
        <v>132</v>
      </c>
      <c r="FN179" t="s">
        <v>189</v>
      </c>
      <c r="FO179">
        <v>43299.681273148148</v>
      </c>
      <c r="FS179">
        <v>43444.668055555558</v>
      </c>
      <c r="FT179" t="s">
        <v>86</v>
      </c>
      <c r="FU179" t="s">
        <v>651</v>
      </c>
      <c r="FV179" t="s">
        <v>652</v>
      </c>
      <c r="FW179" t="s">
        <v>653</v>
      </c>
      <c r="FX179" t="s">
        <v>654</v>
      </c>
      <c r="FY179" t="s">
        <v>655</v>
      </c>
      <c r="FZ179" t="s">
        <v>656</v>
      </c>
      <c r="GA179" t="s">
        <v>657</v>
      </c>
      <c r="GB179" t="s">
        <v>658</v>
      </c>
      <c r="GC179" t="s">
        <v>659</v>
      </c>
      <c r="GD179" t="s">
        <v>660</v>
      </c>
      <c r="GE179" t="s">
        <v>661</v>
      </c>
      <c r="GF179" t="s">
        <v>662</v>
      </c>
      <c r="GG179" t="s">
        <v>663</v>
      </c>
      <c r="GH179" t="s">
        <v>664</v>
      </c>
      <c r="GI179" t="s">
        <v>665</v>
      </c>
      <c r="GJ179" t="s">
        <v>713</v>
      </c>
      <c r="GK179" t="s">
        <v>714</v>
      </c>
      <c r="GL179" t="s">
        <v>159</v>
      </c>
      <c r="GM179" t="s">
        <v>160</v>
      </c>
      <c r="GN179" t="s">
        <v>148</v>
      </c>
      <c r="GO179" t="s">
        <v>201</v>
      </c>
      <c r="GP179" t="s">
        <v>150</v>
      </c>
      <c r="GQ179" t="s">
        <v>151</v>
      </c>
      <c r="GR179" t="s">
        <v>152</v>
      </c>
    </row>
    <row r="180" spans="52:207" x14ac:dyDescent="0.25">
      <c r="AZ180">
        <v>237</v>
      </c>
      <c r="BA180">
        <v>4485</v>
      </c>
      <c r="BB180">
        <v>1</v>
      </c>
      <c r="BC180" t="s">
        <v>115</v>
      </c>
      <c r="BD180" t="s">
        <v>85</v>
      </c>
      <c r="BG180" t="s">
        <v>77</v>
      </c>
      <c r="BH180">
        <v>36.5</v>
      </c>
      <c r="BI180">
        <v>76.91</v>
      </c>
      <c r="BM180" t="s">
        <v>78</v>
      </c>
      <c r="BN180" t="s">
        <v>38</v>
      </c>
      <c r="BO180">
        <v>43311.63958333333</v>
      </c>
      <c r="BS180">
        <v>43354.426388888889</v>
      </c>
      <c r="BT180" t="s">
        <v>116</v>
      </c>
      <c r="BU180" t="s">
        <v>94</v>
      </c>
      <c r="BV180" t="s">
        <v>95</v>
      </c>
      <c r="BW180" t="s">
        <v>117</v>
      </c>
      <c r="BX180" t="s">
        <v>97</v>
      </c>
      <c r="BY180" t="s">
        <v>118</v>
      </c>
      <c r="BZ180">
        <v>961</v>
      </c>
      <c r="CA180">
        <v>0</v>
      </c>
      <c r="CB180">
        <v>1</v>
      </c>
      <c r="CC180" t="s">
        <v>107</v>
      </c>
      <c r="CD180" t="s">
        <v>130</v>
      </c>
      <c r="CG180" t="s">
        <v>131</v>
      </c>
      <c r="CH180">
        <v>27.2</v>
      </c>
      <c r="CI180">
        <v>51.29</v>
      </c>
      <c r="CM180" t="s">
        <v>132</v>
      </c>
      <c r="CN180" t="s">
        <v>133</v>
      </c>
      <c r="CO180">
        <v>43299.665995370371</v>
      </c>
      <c r="CS180">
        <v>43444.668043981481</v>
      </c>
      <c r="CT180" t="s">
        <v>86</v>
      </c>
      <c r="CU180" t="s">
        <v>651</v>
      </c>
      <c r="CV180" t="s">
        <v>652</v>
      </c>
      <c r="CW180" t="s">
        <v>653</v>
      </c>
      <c r="CX180" t="s">
        <v>654</v>
      </c>
      <c r="CY180" t="s">
        <v>655</v>
      </c>
      <c r="DZ180">
        <v>4984</v>
      </c>
      <c r="EA180" t="s">
        <v>2179</v>
      </c>
      <c r="EB180">
        <v>3</v>
      </c>
      <c r="EC180" t="s">
        <v>107</v>
      </c>
      <c r="ED180" t="s">
        <v>1904</v>
      </c>
      <c r="EG180" t="s">
        <v>897</v>
      </c>
      <c r="EH180">
        <v>50.82</v>
      </c>
      <c r="EI180">
        <v>51.85</v>
      </c>
      <c r="EM180" t="s">
        <v>873</v>
      </c>
      <c r="EN180" t="s">
        <v>898</v>
      </c>
      <c r="EO180">
        <v>43315.366666666669</v>
      </c>
      <c r="ES180">
        <v>43381.697222222225</v>
      </c>
      <c r="ET180" t="s">
        <v>86</v>
      </c>
      <c r="EU180" t="s">
        <v>1905</v>
      </c>
      <c r="EV180" t="s">
        <v>1906</v>
      </c>
      <c r="EW180" t="s">
        <v>1907</v>
      </c>
      <c r="EX180" t="s">
        <v>1934</v>
      </c>
      <c r="EY180" t="s">
        <v>1909</v>
      </c>
      <c r="EZ180">
        <v>961</v>
      </c>
      <c r="FA180">
        <v>0</v>
      </c>
      <c r="FB180">
        <v>1</v>
      </c>
      <c r="FC180" t="s">
        <v>107</v>
      </c>
      <c r="FD180" t="s">
        <v>130</v>
      </c>
      <c r="FG180" t="s">
        <v>131</v>
      </c>
      <c r="FH180">
        <v>27.2</v>
      </c>
      <c r="FI180">
        <v>51.29</v>
      </c>
      <c r="FM180" t="s">
        <v>132</v>
      </c>
      <c r="FN180" t="s">
        <v>133</v>
      </c>
      <c r="FO180">
        <v>43299.665995370371</v>
      </c>
      <c r="FS180">
        <v>43444.668043981481</v>
      </c>
      <c r="FT180" t="s">
        <v>86</v>
      </c>
      <c r="FU180" t="s">
        <v>651</v>
      </c>
      <c r="FV180" t="s">
        <v>652</v>
      </c>
      <c r="FW180" t="s">
        <v>653</v>
      </c>
      <c r="FX180" t="s">
        <v>654</v>
      </c>
      <c r="FY180" t="s">
        <v>655</v>
      </c>
      <c r="FZ180" t="s">
        <v>656</v>
      </c>
      <c r="GA180" t="s">
        <v>657</v>
      </c>
      <c r="GB180" t="s">
        <v>658</v>
      </c>
      <c r="GC180" t="s">
        <v>659</v>
      </c>
      <c r="GD180" t="s">
        <v>660</v>
      </c>
      <c r="GE180" t="s">
        <v>661</v>
      </c>
      <c r="GF180" t="s">
        <v>687</v>
      </c>
      <c r="GG180" t="s">
        <v>688</v>
      </c>
      <c r="GH180" t="s">
        <v>678</v>
      </c>
      <c r="GI180" t="s">
        <v>665</v>
      </c>
      <c r="GJ180" t="s">
        <v>715</v>
      </c>
      <c r="GK180" t="s">
        <v>716</v>
      </c>
      <c r="GL180" t="s">
        <v>717</v>
      </c>
      <c r="GM180" t="s">
        <v>173</v>
      </c>
      <c r="GN180" t="s">
        <v>160</v>
      </c>
      <c r="GO180" t="s">
        <v>148</v>
      </c>
      <c r="GP180" t="s">
        <v>149</v>
      </c>
      <c r="GQ180" t="s">
        <v>150</v>
      </c>
      <c r="GR180" t="s">
        <v>151</v>
      </c>
      <c r="GS180" t="s">
        <v>152</v>
      </c>
    </row>
    <row r="181" spans="52:207" x14ac:dyDescent="0.25">
      <c r="AZ181">
        <v>236</v>
      </c>
      <c r="BA181">
        <v>4490</v>
      </c>
      <c r="BB181">
        <v>1</v>
      </c>
      <c r="BC181" t="s">
        <v>115</v>
      </c>
      <c r="BD181" t="s">
        <v>85</v>
      </c>
      <c r="BG181" t="s">
        <v>77</v>
      </c>
      <c r="BH181">
        <v>36.14</v>
      </c>
      <c r="BI181">
        <v>77.75</v>
      </c>
      <c r="BM181" t="s">
        <v>78</v>
      </c>
      <c r="BN181" t="s">
        <v>38</v>
      </c>
      <c r="BO181">
        <v>43311.638888888891</v>
      </c>
      <c r="BS181">
        <v>43354.426388888889</v>
      </c>
      <c r="BT181" t="s">
        <v>116</v>
      </c>
      <c r="BU181" t="s">
        <v>94</v>
      </c>
      <c r="BV181" t="s">
        <v>95</v>
      </c>
      <c r="BW181" t="s">
        <v>117</v>
      </c>
      <c r="BX181" t="s">
        <v>97</v>
      </c>
      <c r="BY181" t="s">
        <v>118</v>
      </c>
      <c r="BZ181">
        <v>1018</v>
      </c>
      <c r="CA181">
        <v>0</v>
      </c>
      <c r="CB181">
        <v>3</v>
      </c>
      <c r="CC181" t="s">
        <v>107</v>
      </c>
      <c r="CD181" t="s">
        <v>130</v>
      </c>
      <c r="CG181" t="s">
        <v>188</v>
      </c>
      <c r="CH181">
        <v>26.75</v>
      </c>
      <c r="CI181">
        <v>60.13</v>
      </c>
      <c r="CM181" t="s">
        <v>132</v>
      </c>
      <c r="CN181" t="s">
        <v>189</v>
      </c>
      <c r="CO181">
        <v>43299.681250000001</v>
      </c>
      <c r="CS181">
        <v>43444.669212962966</v>
      </c>
      <c r="CT181" t="s">
        <v>86</v>
      </c>
      <c r="CU181" t="s">
        <v>651</v>
      </c>
      <c r="CV181" t="s">
        <v>652</v>
      </c>
      <c r="CW181" t="s">
        <v>653</v>
      </c>
      <c r="CX181" t="s">
        <v>654</v>
      </c>
      <c r="CY181" t="s">
        <v>655</v>
      </c>
      <c r="DZ181">
        <v>4978</v>
      </c>
      <c r="EA181" t="s">
        <v>2182</v>
      </c>
      <c r="EB181">
        <v>3</v>
      </c>
      <c r="EC181" t="s">
        <v>107</v>
      </c>
      <c r="ED181" t="s">
        <v>1904</v>
      </c>
      <c r="EG181" t="s">
        <v>897</v>
      </c>
      <c r="EH181">
        <v>77.849999999999994</v>
      </c>
      <c r="EI181">
        <v>52.38</v>
      </c>
      <c r="EM181" t="s">
        <v>873</v>
      </c>
      <c r="EN181" t="s">
        <v>898</v>
      </c>
      <c r="EO181">
        <v>43315.366666666669</v>
      </c>
      <c r="ES181">
        <v>43381.697222222225</v>
      </c>
      <c r="ET181" t="s">
        <v>86</v>
      </c>
      <c r="EU181" t="s">
        <v>1905</v>
      </c>
      <c r="EV181" t="s">
        <v>1906</v>
      </c>
      <c r="EW181" t="s">
        <v>1907</v>
      </c>
      <c r="EX181" t="s">
        <v>1934</v>
      </c>
      <c r="EY181" t="s">
        <v>1909</v>
      </c>
      <c r="EZ181">
        <v>1018</v>
      </c>
      <c r="FA181">
        <v>0</v>
      </c>
      <c r="FB181">
        <v>3</v>
      </c>
      <c r="FC181" t="s">
        <v>107</v>
      </c>
      <c r="FD181" t="s">
        <v>130</v>
      </c>
      <c r="FG181" t="s">
        <v>188</v>
      </c>
      <c r="FH181">
        <v>26.75</v>
      </c>
      <c r="FI181">
        <v>60.13</v>
      </c>
      <c r="FM181" t="s">
        <v>132</v>
      </c>
      <c r="FN181" t="s">
        <v>189</v>
      </c>
      <c r="FO181">
        <v>43299.681250000001</v>
      </c>
      <c r="FS181">
        <v>43444.669212962966</v>
      </c>
      <c r="FT181" t="s">
        <v>86</v>
      </c>
      <c r="FU181" t="s">
        <v>651</v>
      </c>
      <c r="FV181" t="s">
        <v>652</v>
      </c>
      <c r="FW181" t="s">
        <v>653</v>
      </c>
      <c r="FX181" t="s">
        <v>654</v>
      </c>
      <c r="FY181" t="s">
        <v>655</v>
      </c>
      <c r="FZ181" t="s">
        <v>656</v>
      </c>
      <c r="GA181" t="s">
        <v>657</v>
      </c>
      <c r="GB181" t="s">
        <v>658</v>
      </c>
      <c r="GC181" t="s">
        <v>659</v>
      </c>
      <c r="GD181" t="s">
        <v>660</v>
      </c>
      <c r="GE181" t="s">
        <v>661</v>
      </c>
      <c r="GF181" t="s">
        <v>662</v>
      </c>
      <c r="GG181" t="s">
        <v>718</v>
      </c>
      <c r="GH181" t="s">
        <v>678</v>
      </c>
      <c r="GI181" t="s">
        <v>665</v>
      </c>
      <c r="GJ181" t="s">
        <v>719</v>
      </c>
      <c r="GK181" t="s">
        <v>298</v>
      </c>
      <c r="GL181" t="s">
        <v>720</v>
      </c>
      <c r="GM181" t="s">
        <v>248</v>
      </c>
      <c r="GN181" t="s">
        <v>148</v>
      </c>
      <c r="GO181" t="s">
        <v>201</v>
      </c>
      <c r="GP181" t="s">
        <v>152</v>
      </c>
    </row>
    <row r="182" spans="52:207" x14ac:dyDescent="0.25">
      <c r="AZ182">
        <v>234</v>
      </c>
      <c r="BA182">
        <v>4525</v>
      </c>
      <c r="BB182">
        <v>1</v>
      </c>
      <c r="BC182" t="s">
        <v>115</v>
      </c>
      <c r="BD182" t="s">
        <v>85</v>
      </c>
      <c r="BG182" t="s">
        <v>77</v>
      </c>
      <c r="BH182">
        <v>31.93</v>
      </c>
      <c r="BI182">
        <v>79.16</v>
      </c>
      <c r="BM182" t="s">
        <v>78</v>
      </c>
      <c r="BN182" t="s">
        <v>38</v>
      </c>
      <c r="BO182">
        <v>43311.638888888891</v>
      </c>
      <c r="BS182">
        <v>43354.426388888889</v>
      </c>
      <c r="BT182" t="s">
        <v>116</v>
      </c>
      <c r="BU182" t="s">
        <v>94</v>
      </c>
      <c r="BV182" t="s">
        <v>95</v>
      </c>
      <c r="BW182" t="s">
        <v>117</v>
      </c>
      <c r="BX182" t="s">
        <v>97</v>
      </c>
      <c r="BY182" t="s">
        <v>118</v>
      </c>
      <c r="BZ182">
        <v>949</v>
      </c>
      <c r="CA182">
        <v>0</v>
      </c>
      <c r="CB182">
        <v>3</v>
      </c>
      <c r="CC182" t="s">
        <v>107</v>
      </c>
      <c r="CD182" t="s">
        <v>130</v>
      </c>
      <c r="CG182" t="s">
        <v>131</v>
      </c>
      <c r="CH182">
        <v>24.04</v>
      </c>
      <c r="CI182">
        <v>58.15</v>
      </c>
      <c r="CM182" t="s">
        <v>132</v>
      </c>
      <c r="CN182" t="s">
        <v>133</v>
      </c>
      <c r="CO182">
        <v>43299.665925925925</v>
      </c>
      <c r="CS182">
        <v>43444.669212962966</v>
      </c>
      <c r="CT182" t="s">
        <v>86</v>
      </c>
      <c r="CU182" t="s">
        <v>651</v>
      </c>
      <c r="CV182" t="s">
        <v>652</v>
      </c>
      <c r="CW182" t="s">
        <v>653</v>
      </c>
      <c r="CX182" t="s">
        <v>654</v>
      </c>
      <c r="CY182" t="s">
        <v>655</v>
      </c>
      <c r="DZ182">
        <v>5021</v>
      </c>
      <c r="EA182" t="s">
        <v>2187</v>
      </c>
      <c r="EB182">
        <v>3</v>
      </c>
      <c r="EC182" t="s">
        <v>107</v>
      </c>
      <c r="ED182" t="s">
        <v>1904</v>
      </c>
      <c r="EG182" t="s">
        <v>897</v>
      </c>
      <c r="EH182">
        <v>76.42</v>
      </c>
      <c r="EI182">
        <v>65.83</v>
      </c>
      <c r="EM182" t="s">
        <v>873</v>
      </c>
      <c r="EN182" t="s">
        <v>898</v>
      </c>
      <c r="EO182">
        <v>43315.367361111108</v>
      </c>
      <c r="ES182">
        <v>43381.697222222225</v>
      </c>
      <c r="ET182" t="s">
        <v>86</v>
      </c>
      <c r="EU182" t="s">
        <v>1905</v>
      </c>
      <c r="EV182" t="s">
        <v>1906</v>
      </c>
      <c r="EW182" t="s">
        <v>1907</v>
      </c>
      <c r="EX182" t="s">
        <v>1934</v>
      </c>
      <c r="EY182" t="s">
        <v>1909</v>
      </c>
      <c r="EZ182">
        <v>949</v>
      </c>
      <c r="FA182">
        <v>0</v>
      </c>
      <c r="FB182">
        <v>3</v>
      </c>
      <c r="FC182" t="s">
        <v>107</v>
      </c>
      <c r="FD182" t="s">
        <v>130</v>
      </c>
      <c r="FG182" t="s">
        <v>131</v>
      </c>
      <c r="FH182">
        <v>24.04</v>
      </c>
      <c r="FI182">
        <v>58.15</v>
      </c>
      <c r="FM182" t="s">
        <v>132</v>
      </c>
      <c r="FN182" t="s">
        <v>133</v>
      </c>
      <c r="FO182">
        <v>43299.665925925925</v>
      </c>
      <c r="FS182">
        <v>43444.669212962966</v>
      </c>
      <c r="FT182" t="s">
        <v>86</v>
      </c>
      <c r="FU182" t="s">
        <v>651</v>
      </c>
      <c r="FV182" t="s">
        <v>652</v>
      </c>
      <c r="FW182" t="s">
        <v>653</v>
      </c>
      <c r="FX182" t="s">
        <v>654</v>
      </c>
      <c r="FY182" t="s">
        <v>655</v>
      </c>
      <c r="FZ182" t="s">
        <v>656</v>
      </c>
      <c r="GA182" t="s">
        <v>657</v>
      </c>
      <c r="GB182" t="s">
        <v>658</v>
      </c>
      <c r="GC182" t="s">
        <v>659</v>
      </c>
      <c r="GD182" t="s">
        <v>660</v>
      </c>
      <c r="GE182" t="s">
        <v>661</v>
      </c>
      <c r="GF182" t="s">
        <v>662</v>
      </c>
      <c r="GG182" t="s">
        <v>663</v>
      </c>
      <c r="GH182" t="s">
        <v>678</v>
      </c>
      <c r="GI182" t="s">
        <v>665</v>
      </c>
      <c r="GJ182" t="s">
        <v>721</v>
      </c>
      <c r="GK182" t="s">
        <v>722</v>
      </c>
      <c r="GL182" t="s">
        <v>723</v>
      </c>
      <c r="GM182" t="s">
        <v>248</v>
      </c>
      <c r="GN182" t="s">
        <v>148</v>
      </c>
      <c r="GO182" t="s">
        <v>149</v>
      </c>
      <c r="GP182" t="s">
        <v>152</v>
      </c>
    </row>
    <row r="183" spans="52:207" x14ac:dyDescent="0.25">
      <c r="AZ183">
        <v>239</v>
      </c>
      <c r="BA183">
        <v>4445</v>
      </c>
      <c r="BB183">
        <v>1</v>
      </c>
      <c r="BC183" t="s">
        <v>115</v>
      </c>
      <c r="BD183" t="s">
        <v>85</v>
      </c>
      <c r="BG183" t="s">
        <v>77</v>
      </c>
      <c r="BH183">
        <v>39.630000000000003</v>
      </c>
      <c r="BI183">
        <v>77.16</v>
      </c>
      <c r="BM183" t="s">
        <v>78</v>
      </c>
      <c r="BN183" t="s">
        <v>38</v>
      </c>
      <c r="BO183">
        <v>43311.63958333333</v>
      </c>
      <c r="BS183">
        <v>43354.426388888889</v>
      </c>
      <c r="BT183" t="s">
        <v>116</v>
      </c>
      <c r="BU183" t="s">
        <v>94</v>
      </c>
      <c r="BV183" t="s">
        <v>95</v>
      </c>
      <c r="BW183" t="s">
        <v>117</v>
      </c>
      <c r="BX183" t="s">
        <v>97</v>
      </c>
      <c r="BY183" t="s">
        <v>118</v>
      </c>
      <c r="BZ183">
        <v>1010</v>
      </c>
      <c r="CA183">
        <v>0</v>
      </c>
      <c r="CB183">
        <v>3</v>
      </c>
      <c r="CC183" t="s">
        <v>107</v>
      </c>
      <c r="CD183" t="s">
        <v>130</v>
      </c>
      <c r="CG183" t="s">
        <v>188</v>
      </c>
      <c r="CH183">
        <v>27.37</v>
      </c>
      <c r="CI183">
        <v>58.15</v>
      </c>
      <c r="CM183" t="s">
        <v>132</v>
      </c>
      <c r="CN183" t="s">
        <v>189</v>
      </c>
      <c r="CO183">
        <v>43299.681192129632</v>
      </c>
      <c r="CS183">
        <v>43444.669212962966</v>
      </c>
      <c r="CT183" t="s">
        <v>86</v>
      </c>
      <c r="CU183" t="s">
        <v>651</v>
      </c>
      <c r="CV183" t="s">
        <v>652</v>
      </c>
      <c r="CW183" t="s">
        <v>653</v>
      </c>
      <c r="CX183" t="s">
        <v>654</v>
      </c>
      <c r="CY183" t="s">
        <v>655</v>
      </c>
      <c r="DZ183">
        <v>5029</v>
      </c>
      <c r="EA183" t="s">
        <v>2191</v>
      </c>
      <c r="EB183">
        <v>3</v>
      </c>
      <c r="EC183" t="s">
        <v>107</v>
      </c>
      <c r="ED183" t="s">
        <v>1904</v>
      </c>
      <c r="EG183" t="s">
        <v>897</v>
      </c>
      <c r="EH183">
        <v>60.97</v>
      </c>
      <c r="EI183">
        <v>61.79</v>
      </c>
      <c r="EM183" t="s">
        <v>873</v>
      </c>
      <c r="EN183" t="s">
        <v>898</v>
      </c>
      <c r="EO183">
        <v>43315.367361111108</v>
      </c>
      <c r="ES183">
        <v>43381.697222222225</v>
      </c>
      <c r="ET183" t="s">
        <v>86</v>
      </c>
      <c r="EU183" t="s">
        <v>1905</v>
      </c>
      <c r="EV183" t="s">
        <v>1906</v>
      </c>
      <c r="EW183" t="s">
        <v>1907</v>
      </c>
      <c r="EX183" t="s">
        <v>1934</v>
      </c>
      <c r="EY183" t="s">
        <v>1909</v>
      </c>
      <c r="EZ183">
        <v>1010</v>
      </c>
      <c r="FA183">
        <v>0</v>
      </c>
      <c r="FB183">
        <v>3</v>
      </c>
      <c r="FC183" t="s">
        <v>107</v>
      </c>
      <c r="FD183" t="s">
        <v>130</v>
      </c>
      <c r="FG183" t="s">
        <v>188</v>
      </c>
      <c r="FH183">
        <v>27.37</v>
      </c>
      <c r="FI183">
        <v>58.15</v>
      </c>
      <c r="FM183" t="s">
        <v>132</v>
      </c>
      <c r="FN183" t="s">
        <v>189</v>
      </c>
      <c r="FO183">
        <v>43299.681192129632</v>
      </c>
      <c r="FS183">
        <v>43444.669212962966</v>
      </c>
      <c r="FT183" t="s">
        <v>86</v>
      </c>
      <c r="FU183" t="s">
        <v>651</v>
      </c>
      <c r="FV183" t="s">
        <v>652</v>
      </c>
      <c r="FW183" t="s">
        <v>653</v>
      </c>
      <c r="FX183" t="s">
        <v>654</v>
      </c>
      <c r="FY183" t="s">
        <v>655</v>
      </c>
      <c r="FZ183" t="s">
        <v>656</v>
      </c>
      <c r="GA183" t="s">
        <v>657</v>
      </c>
      <c r="GB183" t="s">
        <v>658</v>
      </c>
      <c r="GC183" t="s">
        <v>659</v>
      </c>
      <c r="GD183" t="s">
        <v>660</v>
      </c>
      <c r="GE183" t="s">
        <v>661</v>
      </c>
      <c r="GF183" t="s">
        <v>662</v>
      </c>
      <c r="GG183" t="s">
        <v>663</v>
      </c>
      <c r="GH183" t="s">
        <v>678</v>
      </c>
      <c r="GI183" t="s">
        <v>665</v>
      </c>
      <c r="GJ183" t="s">
        <v>724</v>
      </c>
      <c r="GK183" t="s">
        <v>725</v>
      </c>
      <c r="GL183" t="s">
        <v>726</v>
      </c>
      <c r="GM183" t="s">
        <v>248</v>
      </c>
      <c r="GN183" t="s">
        <v>148</v>
      </c>
      <c r="GO183" t="s">
        <v>149</v>
      </c>
      <c r="GP183" t="s">
        <v>201</v>
      </c>
      <c r="GQ183" t="s">
        <v>152</v>
      </c>
    </row>
    <row r="184" spans="52:207" x14ac:dyDescent="0.25">
      <c r="AZ184">
        <v>249</v>
      </c>
      <c r="BA184">
        <v>1405</v>
      </c>
      <c r="BB184">
        <v>1</v>
      </c>
      <c r="BC184" t="s">
        <v>115</v>
      </c>
      <c r="BD184" t="s">
        <v>85</v>
      </c>
      <c r="BG184" t="s">
        <v>77</v>
      </c>
      <c r="BH184">
        <v>51.41</v>
      </c>
      <c r="BI184">
        <v>74.709999999999994</v>
      </c>
      <c r="BM184" t="s">
        <v>78</v>
      </c>
      <c r="BN184" t="s">
        <v>38</v>
      </c>
      <c r="BO184">
        <v>43311.63958333333</v>
      </c>
      <c r="BS184">
        <v>43354.426388888889</v>
      </c>
      <c r="BT184" t="s">
        <v>116</v>
      </c>
      <c r="BU184" t="s">
        <v>94</v>
      </c>
      <c r="BV184" t="s">
        <v>95</v>
      </c>
      <c r="BW184" t="s">
        <v>117</v>
      </c>
      <c r="BX184" t="s">
        <v>97</v>
      </c>
      <c r="BY184" t="s">
        <v>118</v>
      </c>
      <c r="BZ184">
        <v>954</v>
      </c>
      <c r="CA184">
        <v>0</v>
      </c>
      <c r="CB184">
        <v>3</v>
      </c>
      <c r="CC184" t="s">
        <v>107</v>
      </c>
      <c r="CD184" t="s">
        <v>130</v>
      </c>
      <c r="CG184" t="s">
        <v>131</v>
      </c>
      <c r="CH184">
        <v>45.09</v>
      </c>
      <c r="CI184">
        <v>81.239999999999995</v>
      </c>
      <c r="CM184" t="s">
        <v>132</v>
      </c>
      <c r="CN184" t="s">
        <v>133</v>
      </c>
      <c r="CO184">
        <v>43299.665949074071</v>
      </c>
      <c r="CS184">
        <v>43444.669212962966</v>
      </c>
      <c r="CT184" t="s">
        <v>86</v>
      </c>
      <c r="CU184" t="s">
        <v>651</v>
      </c>
      <c r="CV184" t="s">
        <v>652</v>
      </c>
      <c r="CW184" t="s">
        <v>653</v>
      </c>
      <c r="CX184" t="s">
        <v>654</v>
      </c>
      <c r="CY184" t="s">
        <v>655</v>
      </c>
      <c r="DZ184">
        <v>4977</v>
      </c>
      <c r="EA184" t="s">
        <v>2200</v>
      </c>
      <c r="EB184">
        <v>3</v>
      </c>
      <c r="EC184" t="s">
        <v>107</v>
      </c>
      <c r="ED184" t="s">
        <v>1904</v>
      </c>
      <c r="EG184" t="s">
        <v>897</v>
      </c>
      <c r="EH184">
        <v>75.959999999999994</v>
      </c>
      <c r="EI184">
        <v>56.49</v>
      </c>
      <c r="EM184" t="s">
        <v>873</v>
      </c>
      <c r="EN184" t="s">
        <v>898</v>
      </c>
      <c r="EO184">
        <v>43315.366666666669</v>
      </c>
      <c r="ES184">
        <v>43381.697222222225</v>
      </c>
      <c r="ET184" t="s">
        <v>86</v>
      </c>
      <c r="EU184" t="s">
        <v>1905</v>
      </c>
      <c r="EV184" t="s">
        <v>1906</v>
      </c>
      <c r="EW184" t="s">
        <v>1907</v>
      </c>
      <c r="EX184" t="s">
        <v>1934</v>
      </c>
      <c r="EY184" t="s">
        <v>1909</v>
      </c>
      <c r="EZ184">
        <v>954</v>
      </c>
      <c r="FA184">
        <v>0</v>
      </c>
      <c r="FB184">
        <v>3</v>
      </c>
      <c r="FC184" t="s">
        <v>107</v>
      </c>
      <c r="FD184" t="s">
        <v>130</v>
      </c>
      <c r="FG184" t="s">
        <v>131</v>
      </c>
      <c r="FH184">
        <v>45.09</v>
      </c>
      <c r="FI184">
        <v>81.239999999999995</v>
      </c>
      <c r="FM184" t="s">
        <v>132</v>
      </c>
      <c r="FN184" t="s">
        <v>133</v>
      </c>
      <c r="FO184">
        <v>43299.665949074071</v>
      </c>
      <c r="FS184">
        <v>43444.669212962966</v>
      </c>
      <c r="FT184" t="s">
        <v>86</v>
      </c>
      <c r="FU184" t="s">
        <v>651</v>
      </c>
      <c r="FV184" t="s">
        <v>652</v>
      </c>
      <c r="FW184" t="s">
        <v>653</v>
      </c>
      <c r="FX184" t="s">
        <v>654</v>
      </c>
      <c r="FY184" t="s">
        <v>655</v>
      </c>
      <c r="FZ184" t="s">
        <v>656</v>
      </c>
      <c r="GA184" t="s">
        <v>657</v>
      </c>
      <c r="GB184" t="s">
        <v>677</v>
      </c>
      <c r="GC184" t="s">
        <v>659</v>
      </c>
      <c r="GD184" t="s">
        <v>660</v>
      </c>
      <c r="GE184" t="s">
        <v>661</v>
      </c>
      <c r="GF184" t="s">
        <v>662</v>
      </c>
      <c r="GG184" t="s">
        <v>663</v>
      </c>
      <c r="GH184" t="s">
        <v>678</v>
      </c>
      <c r="GI184" t="s">
        <v>665</v>
      </c>
      <c r="GJ184" t="s">
        <v>727</v>
      </c>
      <c r="GK184" t="s">
        <v>728</v>
      </c>
      <c r="GL184" t="s">
        <v>729</v>
      </c>
      <c r="GM184" t="s">
        <v>248</v>
      </c>
      <c r="GN184" t="s">
        <v>148</v>
      </c>
      <c r="GO184" t="s">
        <v>730</v>
      </c>
      <c r="GP184" t="s">
        <v>149</v>
      </c>
      <c r="GQ184" t="s">
        <v>152</v>
      </c>
    </row>
    <row r="185" spans="52:207" x14ac:dyDescent="0.25">
      <c r="AZ185">
        <v>247</v>
      </c>
      <c r="BA185">
        <v>1425</v>
      </c>
      <c r="BB185">
        <v>1</v>
      </c>
      <c r="BC185" t="s">
        <v>115</v>
      </c>
      <c r="BD185" t="s">
        <v>85</v>
      </c>
      <c r="BG185" t="s">
        <v>77</v>
      </c>
      <c r="BH185">
        <v>46.42</v>
      </c>
      <c r="BI185">
        <v>75.83</v>
      </c>
      <c r="BM185" t="s">
        <v>78</v>
      </c>
      <c r="BN185" t="s">
        <v>38</v>
      </c>
      <c r="BO185">
        <v>43311.63958333333</v>
      </c>
      <c r="BS185">
        <v>43354.426388888889</v>
      </c>
      <c r="BT185" t="s">
        <v>116</v>
      </c>
      <c r="BU185" t="s">
        <v>94</v>
      </c>
      <c r="BV185" t="s">
        <v>95</v>
      </c>
      <c r="BW185" t="s">
        <v>117</v>
      </c>
      <c r="BX185" t="s">
        <v>97</v>
      </c>
      <c r="BY185" t="s">
        <v>118</v>
      </c>
      <c r="BZ185">
        <v>1100</v>
      </c>
      <c r="CA185">
        <v>0</v>
      </c>
      <c r="CB185">
        <v>1</v>
      </c>
      <c r="CC185" t="s">
        <v>119</v>
      </c>
      <c r="CD185" t="s">
        <v>130</v>
      </c>
      <c r="CG185" t="s">
        <v>206</v>
      </c>
      <c r="CH185">
        <v>74.25</v>
      </c>
      <c r="CI185">
        <v>81.72</v>
      </c>
      <c r="CM185" t="s">
        <v>132</v>
      </c>
      <c r="CN185" t="s">
        <v>207</v>
      </c>
      <c r="CO185">
        <v>43299.686157407406</v>
      </c>
      <c r="CS185">
        <v>43486.61105324074</v>
      </c>
      <c r="DZ185">
        <v>4988</v>
      </c>
      <c r="EA185" t="s">
        <v>2203</v>
      </c>
      <c r="EB185">
        <v>3</v>
      </c>
      <c r="EC185" t="s">
        <v>107</v>
      </c>
      <c r="ED185" t="s">
        <v>1904</v>
      </c>
      <c r="EG185" t="s">
        <v>897</v>
      </c>
      <c r="EH185">
        <v>53.85</v>
      </c>
      <c r="EI185">
        <v>41.79</v>
      </c>
      <c r="EM185" t="s">
        <v>873</v>
      </c>
      <c r="EN185" t="s">
        <v>898</v>
      </c>
      <c r="EO185">
        <v>43315.366666666669</v>
      </c>
      <c r="ES185">
        <v>43381.697222222225</v>
      </c>
      <c r="ET185" t="s">
        <v>86</v>
      </c>
      <c r="EU185" t="s">
        <v>1905</v>
      </c>
      <c r="EV185" t="s">
        <v>1906</v>
      </c>
      <c r="EW185" t="s">
        <v>1907</v>
      </c>
      <c r="EX185" t="s">
        <v>1934</v>
      </c>
      <c r="EY185" t="s">
        <v>1909</v>
      </c>
      <c r="EZ185">
        <v>1100</v>
      </c>
      <c r="FA185">
        <v>0</v>
      </c>
      <c r="FB185">
        <v>1</v>
      </c>
      <c r="FC185" t="s">
        <v>119</v>
      </c>
      <c r="FD185" t="s">
        <v>130</v>
      </c>
      <c r="FG185" t="s">
        <v>206</v>
      </c>
      <c r="FH185">
        <v>74.25</v>
      </c>
      <c r="FI185">
        <v>81.72</v>
      </c>
      <c r="FM185" t="s">
        <v>132</v>
      </c>
      <c r="FN185" t="s">
        <v>207</v>
      </c>
      <c r="FO185">
        <v>43299.686157407406</v>
      </c>
      <c r="FS185">
        <v>43486.61105324074</v>
      </c>
      <c r="GJ185" t="s">
        <v>731</v>
      </c>
      <c r="GK185" t="s">
        <v>160</v>
      </c>
      <c r="GL185" t="s">
        <v>732</v>
      </c>
      <c r="GM185" t="s">
        <v>733</v>
      </c>
      <c r="GN185" t="s">
        <v>734</v>
      </c>
      <c r="GO185" t="s">
        <v>148</v>
      </c>
      <c r="GP185" t="s">
        <v>149</v>
      </c>
      <c r="GQ185" t="s">
        <v>201</v>
      </c>
      <c r="GR185" t="s">
        <v>212</v>
      </c>
      <c r="GS185" t="s">
        <v>150</v>
      </c>
      <c r="GT185" t="s">
        <v>151</v>
      </c>
      <c r="GU185" t="s">
        <v>152</v>
      </c>
      <c r="GV185" t="s">
        <v>735</v>
      </c>
    </row>
    <row r="186" spans="52:207" x14ac:dyDescent="0.25">
      <c r="AZ186">
        <v>233</v>
      </c>
      <c r="BA186">
        <v>4540</v>
      </c>
      <c r="BB186">
        <v>1</v>
      </c>
      <c r="BC186" t="s">
        <v>115</v>
      </c>
      <c r="BD186" t="s">
        <v>85</v>
      </c>
      <c r="BG186" t="s">
        <v>77</v>
      </c>
      <c r="BH186">
        <v>30.49</v>
      </c>
      <c r="BI186">
        <v>80.16</v>
      </c>
      <c r="BM186" t="s">
        <v>78</v>
      </c>
      <c r="BN186" t="s">
        <v>38</v>
      </c>
      <c r="BO186">
        <v>43311.638888888891</v>
      </c>
      <c r="BS186">
        <v>43354.426388888889</v>
      </c>
      <c r="BT186" t="s">
        <v>116</v>
      </c>
      <c r="BU186" t="s">
        <v>94</v>
      </c>
      <c r="BV186" t="s">
        <v>95</v>
      </c>
      <c r="BW186" t="s">
        <v>117</v>
      </c>
      <c r="BX186" t="s">
        <v>97</v>
      </c>
      <c r="BY186" t="s">
        <v>118</v>
      </c>
      <c r="BZ186">
        <v>1666</v>
      </c>
      <c r="CA186" t="s">
        <v>736</v>
      </c>
      <c r="CB186">
        <v>1</v>
      </c>
      <c r="CC186" t="s">
        <v>120</v>
      </c>
      <c r="CD186" t="s">
        <v>130</v>
      </c>
      <c r="CG186" t="s">
        <v>131</v>
      </c>
      <c r="CH186">
        <v>44.05</v>
      </c>
      <c r="CI186">
        <v>81.72</v>
      </c>
      <c r="CM186" t="s">
        <v>132</v>
      </c>
      <c r="CN186" t="s">
        <v>133</v>
      </c>
      <c r="CO186">
        <v>43361.462939814817</v>
      </c>
      <c r="CS186">
        <v>43444.668067129627</v>
      </c>
      <c r="CT186" t="s">
        <v>121</v>
      </c>
      <c r="CU186" t="s">
        <v>737</v>
      </c>
      <c r="CV186" t="s">
        <v>738</v>
      </c>
      <c r="CW186" t="s">
        <v>739</v>
      </c>
      <c r="CX186" t="s">
        <v>740</v>
      </c>
      <c r="CY186" t="s">
        <v>741</v>
      </c>
      <c r="DZ186">
        <v>4991</v>
      </c>
      <c r="EA186" t="s">
        <v>2212</v>
      </c>
      <c r="EB186">
        <v>3</v>
      </c>
      <c r="EC186" t="s">
        <v>107</v>
      </c>
      <c r="ED186" t="s">
        <v>1904</v>
      </c>
      <c r="EG186" t="s">
        <v>897</v>
      </c>
      <c r="EH186">
        <v>50.57</v>
      </c>
      <c r="EI186">
        <v>39.35</v>
      </c>
      <c r="EM186" t="s">
        <v>873</v>
      </c>
      <c r="EN186" t="s">
        <v>898</v>
      </c>
      <c r="EO186">
        <v>43315.366666666669</v>
      </c>
      <c r="ES186">
        <v>43381.697222222225</v>
      </c>
      <c r="ET186" t="s">
        <v>86</v>
      </c>
      <c r="EU186" t="s">
        <v>1905</v>
      </c>
      <c r="EV186" t="s">
        <v>1906</v>
      </c>
      <c r="EW186" t="s">
        <v>1907</v>
      </c>
      <c r="EX186" t="s">
        <v>1934</v>
      </c>
      <c r="EY186" t="s">
        <v>1909</v>
      </c>
      <c r="EZ186">
        <v>1666</v>
      </c>
      <c r="FA186" t="s">
        <v>736</v>
      </c>
      <c r="FB186">
        <v>1</v>
      </c>
      <c r="FC186" t="s">
        <v>120</v>
      </c>
      <c r="FD186" t="s">
        <v>130</v>
      </c>
      <c r="FG186" t="s">
        <v>131</v>
      </c>
      <c r="FH186">
        <v>44.05</v>
      </c>
      <c r="FI186">
        <v>81.72</v>
      </c>
      <c r="FM186" t="s">
        <v>132</v>
      </c>
      <c r="FN186" t="s">
        <v>133</v>
      </c>
      <c r="FO186">
        <v>43361.462939814817</v>
      </c>
      <c r="FS186">
        <v>43444.668067129627</v>
      </c>
      <c r="FT186" t="s">
        <v>121</v>
      </c>
      <c r="FU186" t="s">
        <v>737</v>
      </c>
      <c r="FV186" t="s">
        <v>738</v>
      </c>
      <c r="FW186" t="s">
        <v>739</v>
      </c>
      <c r="FX186" t="s">
        <v>740</v>
      </c>
      <c r="FY186" t="s">
        <v>741</v>
      </c>
      <c r="FZ186" t="s">
        <v>742</v>
      </c>
      <c r="GA186" t="s">
        <v>743</v>
      </c>
      <c r="GB186" t="s">
        <v>744</v>
      </c>
      <c r="GC186" t="s">
        <v>745</v>
      </c>
      <c r="GD186" t="s">
        <v>746</v>
      </c>
      <c r="GE186" t="s">
        <v>747</v>
      </c>
      <c r="GJ186" t="s">
        <v>748</v>
      </c>
      <c r="GK186" t="s">
        <v>749</v>
      </c>
      <c r="GL186" t="s">
        <v>160</v>
      </c>
      <c r="GM186" t="s">
        <v>750</v>
      </c>
      <c r="GN186" t="s">
        <v>751</v>
      </c>
      <c r="GO186" t="s">
        <v>752</v>
      </c>
      <c r="GP186" t="s">
        <v>148</v>
      </c>
      <c r="GQ186" t="s">
        <v>149</v>
      </c>
      <c r="GR186" t="s">
        <v>150</v>
      </c>
      <c r="GS186" t="s">
        <v>151</v>
      </c>
      <c r="GT186" t="s">
        <v>753</v>
      </c>
      <c r="GU186" t="s">
        <v>754</v>
      </c>
      <c r="GV186" t="s">
        <v>755</v>
      </c>
      <c r="GW186" t="s">
        <v>756</v>
      </c>
      <c r="GX186" t="s">
        <v>757</v>
      </c>
      <c r="GY186" t="s">
        <v>152</v>
      </c>
    </row>
    <row r="187" spans="52:207" x14ac:dyDescent="0.25">
      <c r="AZ187">
        <v>235</v>
      </c>
      <c r="BA187">
        <v>4520</v>
      </c>
      <c r="BB187">
        <v>1</v>
      </c>
      <c r="BC187" t="s">
        <v>115</v>
      </c>
      <c r="BD187" t="s">
        <v>85</v>
      </c>
      <c r="BG187" t="s">
        <v>77</v>
      </c>
      <c r="BH187">
        <v>33.01</v>
      </c>
      <c r="BI187">
        <v>77.95</v>
      </c>
      <c r="BM187" t="s">
        <v>78</v>
      </c>
      <c r="BN187" t="s">
        <v>38</v>
      </c>
      <c r="BO187">
        <v>43311.638888888891</v>
      </c>
      <c r="BS187">
        <v>43354.426388888889</v>
      </c>
      <c r="BT187" t="s">
        <v>116</v>
      </c>
      <c r="BU187" t="s">
        <v>94</v>
      </c>
      <c r="BV187" t="s">
        <v>95</v>
      </c>
      <c r="BW187" t="s">
        <v>117</v>
      </c>
      <c r="BX187" t="s">
        <v>97</v>
      </c>
      <c r="BY187" t="s">
        <v>118</v>
      </c>
      <c r="DZ187">
        <v>4986</v>
      </c>
      <c r="EA187" t="s">
        <v>2218</v>
      </c>
      <c r="EB187">
        <v>3</v>
      </c>
      <c r="EC187" t="s">
        <v>107</v>
      </c>
      <c r="ED187" t="s">
        <v>1904</v>
      </c>
      <c r="EG187" t="s">
        <v>897</v>
      </c>
      <c r="EH187">
        <v>53.39</v>
      </c>
      <c r="EI187">
        <v>43.87</v>
      </c>
      <c r="EM187" t="s">
        <v>873</v>
      </c>
      <c r="EN187" t="s">
        <v>898</v>
      </c>
      <c r="EO187">
        <v>43315.366666666669</v>
      </c>
      <c r="ES187">
        <v>43381.697222222225</v>
      </c>
      <c r="ET187" t="s">
        <v>86</v>
      </c>
      <c r="EU187" t="s">
        <v>1905</v>
      </c>
      <c r="EV187" t="s">
        <v>1906</v>
      </c>
      <c r="EW187" t="s">
        <v>1907</v>
      </c>
      <c r="EX187" t="s">
        <v>1934</v>
      </c>
      <c r="EY187" t="s">
        <v>1909</v>
      </c>
    </row>
    <row r="188" spans="52:207" x14ac:dyDescent="0.25">
      <c r="AZ188">
        <v>230</v>
      </c>
      <c r="BA188">
        <v>4570</v>
      </c>
      <c r="BB188">
        <v>2</v>
      </c>
      <c r="BC188" t="s">
        <v>119</v>
      </c>
      <c r="BD188" t="s">
        <v>85</v>
      </c>
      <c r="BG188" t="s">
        <v>77</v>
      </c>
      <c r="BH188">
        <v>39.15</v>
      </c>
      <c r="BI188">
        <v>76.790000000000006</v>
      </c>
      <c r="BM188" t="s">
        <v>78</v>
      </c>
      <c r="BN188" t="s">
        <v>38</v>
      </c>
      <c r="BO188">
        <v>43311.638888888891</v>
      </c>
      <c r="BS188">
        <v>43263.353472222225</v>
      </c>
      <c r="DZ188">
        <v>4985</v>
      </c>
      <c r="EA188" t="s">
        <v>2225</v>
      </c>
      <c r="EB188">
        <v>3</v>
      </c>
      <c r="EC188" t="s">
        <v>107</v>
      </c>
      <c r="ED188" t="s">
        <v>1904</v>
      </c>
      <c r="EG188" t="s">
        <v>897</v>
      </c>
      <c r="EH188">
        <v>52.29</v>
      </c>
      <c r="EI188">
        <v>48.27</v>
      </c>
      <c r="EM188" t="s">
        <v>873</v>
      </c>
      <c r="EN188" t="s">
        <v>898</v>
      </c>
      <c r="EO188">
        <v>43315.366666666669</v>
      </c>
      <c r="ES188">
        <v>43381.697222222225</v>
      </c>
      <c r="ET188" t="s">
        <v>86</v>
      </c>
      <c r="EU188" t="s">
        <v>1905</v>
      </c>
      <c r="EV188" t="s">
        <v>1906</v>
      </c>
      <c r="EW188" t="s">
        <v>1907</v>
      </c>
      <c r="EX188" t="s">
        <v>1934</v>
      </c>
      <c r="EY188" t="s">
        <v>1909</v>
      </c>
    </row>
    <row r="189" spans="52:207" x14ac:dyDescent="0.25">
      <c r="AZ189">
        <v>223</v>
      </c>
      <c r="BA189">
        <v>4605</v>
      </c>
      <c r="BB189">
        <v>2</v>
      </c>
      <c r="BC189" t="s">
        <v>119</v>
      </c>
      <c r="BD189" t="s">
        <v>85</v>
      </c>
      <c r="BG189" t="s">
        <v>77</v>
      </c>
      <c r="BH189">
        <v>29.95</v>
      </c>
      <c r="BI189">
        <v>80.53</v>
      </c>
      <c r="BM189" t="s">
        <v>78</v>
      </c>
      <c r="BN189" t="s">
        <v>38</v>
      </c>
      <c r="BO189">
        <v>43311.638888888891</v>
      </c>
      <c r="BS189">
        <v>43263.353472222225</v>
      </c>
      <c r="DZ189">
        <v>4989</v>
      </c>
      <c r="EA189" t="s">
        <v>2229</v>
      </c>
      <c r="EB189">
        <v>3</v>
      </c>
      <c r="EC189" t="s">
        <v>107</v>
      </c>
      <c r="ED189" t="s">
        <v>1904</v>
      </c>
      <c r="EG189" t="s">
        <v>897</v>
      </c>
      <c r="EH189">
        <v>53.47</v>
      </c>
      <c r="EI189">
        <v>40.54</v>
      </c>
      <c r="EM189" t="s">
        <v>873</v>
      </c>
      <c r="EN189" t="s">
        <v>898</v>
      </c>
      <c r="EO189">
        <v>43315.366666666669</v>
      </c>
      <c r="ES189">
        <v>43381.697222222225</v>
      </c>
      <c r="ET189" t="s">
        <v>86</v>
      </c>
      <c r="EU189" t="s">
        <v>1905</v>
      </c>
      <c r="EV189" t="s">
        <v>1906</v>
      </c>
      <c r="EW189" t="s">
        <v>1907</v>
      </c>
      <c r="EX189" t="s">
        <v>1934</v>
      </c>
      <c r="EY189" t="s">
        <v>1909</v>
      </c>
    </row>
    <row r="190" spans="52:207" x14ac:dyDescent="0.25">
      <c r="AZ190">
        <v>225</v>
      </c>
      <c r="BA190">
        <v>4595</v>
      </c>
      <c r="BB190">
        <v>2</v>
      </c>
      <c r="BC190" t="s">
        <v>119</v>
      </c>
      <c r="BD190" t="s">
        <v>85</v>
      </c>
      <c r="BG190" t="s">
        <v>77</v>
      </c>
      <c r="BH190">
        <v>31.15</v>
      </c>
      <c r="BI190">
        <v>78.989999999999995</v>
      </c>
      <c r="BM190" t="s">
        <v>78</v>
      </c>
      <c r="BN190" t="s">
        <v>38</v>
      </c>
      <c r="BO190">
        <v>43311.638888888891</v>
      </c>
      <c r="BS190">
        <v>43263.353472222225</v>
      </c>
      <c r="DZ190">
        <v>4982</v>
      </c>
      <c r="EA190" t="s">
        <v>2234</v>
      </c>
      <c r="EB190">
        <v>3</v>
      </c>
      <c r="EC190" t="s">
        <v>107</v>
      </c>
      <c r="ED190" t="s">
        <v>1904</v>
      </c>
      <c r="EG190" t="s">
        <v>897</v>
      </c>
      <c r="EH190">
        <v>44</v>
      </c>
      <c r="EI190">
        <v>38.450000000000003</v>
      </c>
      <c r="EM190" t="s">
        <v>873</v>
      </c>
      <c r="EN190" t="s">
        <v>898</v>
      </c>
      <c r="EO190">
        <v>43315.366666666669</v>
      </c>
      <c r="ES190">
        <v>43381.697222222225</v>
      </c>
      <c r="ET190" t="s">
        <v>86</v>
      </c>
      <c r="EU190" t="s">
        <v>1905</v>
      </c>
      <c r="EV190" t="s">
        <v>1906</v>
      </c>
      <c r="EW190" t="s">
        <v>1907</v>
      </c>
      <c r="EX190" t="s">
        <v>1934</v>
      </c>
      <c r="EY190" t="s">
        <v>1909</v>
      </c>
    </row>
    <row r="191" spans="52:207" x14ac:dyDescent="0.25">
      <c r="AZ191">
        <v>244</v>
      </c>
      <c r="BA191">
        <v>1545</v>
      </c>
      <c r="BB191">
        <v>2</v>
      </c>
      <c r="BC191" t="s">
        <v>119</v>
      </c>
      <c r="BD191" t="s">
        <v>85</v>
      </c>
      <c r="BG191" t="s">
        <v>77</v>
      </c>
      <c r="BH191">
        <v>51.17</v>
      </c>
      <c r="BI191">
        <v>75.67</v>
      </c>
      <c r="BM191" t="s">
        <v>78</v>
      </c>
      <c r="BN191" t="s">
        <v>38</v>
      </c>
      <c r="BO191">
        <v>43311.63958333333</v>
      </c>
      <c r="BS191">
        <v>43263.353472222225</v>
      </c>
      <c r="DZ191">
        <v>4976</v>
      </c>
      <c r="EA191" t="s">
        <v>2238</v>
      </c>
      <c r="EB191">
        <v>3</v>
      </c>
      <c r="EC191" t="s">
        <v>107</v>
      </c>
      <c r="ED191" t="s">
        <v>1904</v>
      </c>
      <c r="EG191" t="s">
        <v>897</v>
      </c>
      <c r="EH191">
        <v>75.62</v>
      </c>
      <c r="EI191">
        <v>57.92</v>
      </c>
      <c r="EM191" t="s">
        <v>873</v>
      </c>
      <c r="EN191" t="s">
        <v>898</v>
      </c>
      <c r="EO191">
        <v>43315.366666666669</v>
      </c>
      <c r="ES191">
        <v>43381.697222222225</v>
      </c>
      <c r="ET191" t="s">
        <v>86</v>
      </c>
      <c r="EU191" t="s">
        <v>1905</v>
      </c>
      <c r="EV191" t="s">
        <v>1906</v>
      </c>
      <c r="EW191" t="s">
        <v>1907</v>
      </c>
      <c r="EX191" t="s">
        <v>1934</v>
      </c>
      <c r="EY191" t="s">
        <v>1909</v>
      </c>
    </row>
    <row r="192" spans="52:207" x14ac:dyDescent="0.25">
      <c r="AZ192">
        <v>243</v>
      </c>
      <c r="BA192">
        <v>1550</v>
      </c>
      <c r="BB192">
        <v>2</v>
      </c>
      <c r="BC192" t="s">
        <v>119</v>
      </c>
      <c r="BD192" t="s">
        <v>85</v>
      </c>
      <c r="BG192" t="s">
        <v>77</v>
      </c>
      <c r="BH192">
        <v>48.05</v>
      </c>
      <c r="BI192">
        <v>74.88</v>
      </c>
      <c r="BM192" t="s">
        <v>78</v>
      </c>
      <c r="BN192" t="s">
        <v>38</v>
      </c>
      <c r="BO192">
        <v>43311.63958333333</v>
      </c>
      <c r="BS192">
        <v>43263.353472222225</v>
      </c>
      <c r="DZ192">
        <v>4990</v>
      </c>
      <c r="EA192" t="s">
        <v>2240</v>
      </c>
      <c r="EB192">
        <v>3</v>
      </c>
      <c r="EC192" t="s">
        <v>107</v>
      </c>
      <c r="ED192" t="s">
        <v>1904</v>
      </c>
      <c r="EG192" t="s">
        <v>897</v>
      </c>
      <c r="EH192">
        <v>52.04</v>
      </c>
      <c r="EI192">
        <v>39.700000000000003</v>
      </c>
      <c r="EM192" t="s">
        <v>873</v>
      </c>
      <c r="EN192" t="s">
        <v>898</v>
      </c>
      <c r="EO192">
        <v>43315.366666666669</v>
      </c>
      <c r="ES192">
        <v>43381.697222222225</v>
      </c>
      <c r="ET192" t="s">
        <v>86</v>
      </c>
      <c r="EU192" t="s">
        <v>1905</v>
      </c>
      <c r="EV192" t="s">
        <v>1906</v>
      </c>
      <c r="EW192" t="s">
        <v>1907</v>
      </c>
      <c r="EX192" t="s">
        <v>1934</v>
      </c>
      <c r="EY192" t="s">
        <v>1909</v>
      </c>
    </row>
    <row r="193" spans="52:155" x14ac:dyDescent="0.25">
      <c r="AZ193">
        <v>228</v>
      </c>
      <c r="BA193">
        <v>4580</v>
      </c>
      <c r="BB193">
        <v>2</v>
      </c>
      <c r="BC193" t="s">
        <v>119</v>
      </c>
      <c r="BD193" t="s">
        <v>85</v>
      </c>
      <c r="BG193" t="s">
        <v>77</v>
      </c>
      <c r="BH193">
        <v>36.020000000000003</v>
      </c>
      <c r="BI193">
        <v>77.08</v>
      </c>
      <c r="BM193" t="s">
        <v>78</v>
      </c>
      <c r="BN193" t="s">
        <v>38</v>
      </c>
      <c r="BO193">
        <v>43311.638888888891</v>
      </c>
      <c r="BS193">
        <v>43263.353472222225</v>
      </c>
      <c r="DZ193">
        <v>4969</v>
      </c>
      <c r="EA193" t="s">
        <v>2245</v>
      </c>
      <c r="EB193">
        <v>3</v>
      </c>
      <c r="EC193" t="s">
        <v>107</v>
      </c>
      <c r="ED193" t="s">
        <v>1904</v>
      </c>
      <c r="EG193" t="s">
        <v>897</v>
      </c>
      <c r="EH193">
        <v>82.15</v>
      </c>
      <c r="EI193">
        <v>52.62</v>
      </c>
      <c r="EM193" t="s">
        <v>873</v>
      </c>
      <c r="EN193" t="s">
        <v>898</v>
      </c>
      <c r="EO193">
        <v>43315.366666666669</v>
      </c>
      <c r="ES193">
        <v>43381.697222222225</v>
      </c>
      <c r="ET193" t="s">
        <v>86</v>
      </c>
      <c r="EU193" t="s">
        <v>1905</v>
      </c>
      <c r="EV193" t="s">
        <v>1906</v>
      </c>
      <c r="EW193" t="s">
        <v>1907</v>
      </c>
      <c r="EX193" t="s">
        <v>1934</v>
      </c>
      <c r="EY193" t="s">
        <v>1909</v>
      </c>
    </row>
    <row r="194" spans="52:155" x14ac:dyDescent="0.25">
      <c r="AZ194">
        <v>231</v>
      </c>
      <c r="BA194">
        <v>4565</v>
      </c>
      <c r="BB194">
        <v>2</v>
      </c>
      <c r="BC194" t="s">
        <v>119</v>
      </c>
      <c r="BD194" t="s">
        <v>85</v>
      </c>
      <c r="BG194" t="s">
        <v>77</v>
      </c>
      <c r="BH194">
        <v>40.049999999999997</v>
      </c>
      <c r="BI194">
        <v>76</v>
      </c>
      <c r="BM194" t="s">
        <v>78</v>
      </c>
      <c r="BN194" t="s">
        <v>38</v>
      </c>
      <c r="BO194">
        <v>43311.638888888891</v>
      </c>
      <c r="BS194">
        <v>43263.353472222225</v>
      </c>
      <c r="DZ194">
        <v>4856</v>
      </c>
      <c r="EA194" t="s">
        <v>2251</v>
      </c>
      <c r="EB194">
        <v>3</v>
      </c>
      <c r="EC194" t="s">
        <v>107</v>
      </c>
      <c r="ED194" t="s">
        <v>1904</v>
      </c>
      <c r="EG194" t="s">
        <v>936</v>
      </c>
      <c r="EH194">
        <v>36.97</v>
      </c>
      <c r="EI194">
        <v>80.180000000000007</v>
      </c>
      <c r="EM194" t="s">
        <v>873</v>
      </c>
      <c r="EN194" t="s">
        <v>937</v>
      </c>
      <c r="EO194">
        <v>43291.618750000001</v>
      </c>
      <c r="ES194">
        <v>43396.377083333333</v>
      </c>
      <c r="ET194" t="s">
        <v>86</v>
      </c>
      <c r="EU194" t="s">
        <v>1997</v>
      </c>
      <c r="EV194" t="s">
        <v>1998</v>
      </c>
      <c r="EW194" t="s">
        <v>2252</v>
      </c>
      <c r="EX194" t="s">
        <v>2000</v>
      </c>
      <c r="EY194" t="s">
        <v>2001</v>
      </c>
    </row>
    <row r="195" spans="52:155" x14ac:dyDescent="0.25">
      <c r="AZ195">
        <v>224</v>
      </c>
      <c r="BA195">
        <v>4600</v>
      </c>
      <c r="BB195">
        <v>2</v>
      </c>
      <c r="BC195" t="s">
        <v>119</v>
      </c>
      <c r="BD195" t="s">
        <v>85</v>
      </c>
      <c r="BG195" t="s">
        <v>77</v>
      </c>
      <c r="BH195">
        <v>30.19</v>
      </c>
      <c r="BI195">
        <v>79.7</v>
      </c>
      <c r="BM195" t="s">
        <v>78</v>
      </c>
      <c r="BN195" t="s">
        <v>38</v>
      </c>
      <c r="BO195">
        <v>43311.638888888891</v>
      </c>
      <c r="BS195">
        <v>43263.353472222225</v>
      </c>
      <c r="DZ195">
        <v>5024</v>
      </c>
      <c r="EA195" t="s">
        <v>2263</v>
      </c>
      <c r="EB195">
        <v>3</v>
      </c>
      <c r="EC195" t="s">
        <v>107</v>
      </c>
      <c r="ED195" t="s">
        <v>1904</v>
      </c>
      <c r="EG195" t="s">
        <v>897</v>
      </c>
      <c r="EH195">
        <v>74.36</v>
      </c>
      <c r="EI195">
        <v>71.19</v>
      </c>
      <c r="EM195" t="s">
        <v>873</v>
      </c>
      <c r="EN195" t="s">
        <v>898</v>
      </c>
      <c r="EO195">
        <v>43315.367361111108</v>
      </c>
      <c r="ES195">
        <v>43381.697222222225</v>
      </c>
      <c r="ET195" t="s">
        <v>86</v>
      </c>
      <c r="EU195" t="s">
        <v>1905</v>
      </c>
      <c r="EV195" t="s">
        <v>1906</v>
      </c>
      <c r="EW195" t="s">
        <v>1907</v>
      </c>
      <c r="EX195" t="s">
        <v>1934</v>
      </c>
      <c r="EY195" t="s">
        <v>1909</v>
      </c>
    </row>
    <row r="196" spans="52:155" x14ac:dyDescent="0.25">
      <c r="AZ196">
        <v>227</v>
      </c>
      <c r="BA196">
        <v>4585</v>
      </c>
      <c r="BB196">
        <v>2</v>
      </c>
      <c r="BC196" t="s">
        <v>119</v>
      </c>
      <c r="BD196" t="s">
        <v>85</v>
      </c>
      <c r="BG196" t="s">
        <v>77</v>
      </c>
      <c r="BH196">
        <v>33.97</v>
      </c>
      <c r="BI196">
        <v>76.959999999999994</v>
      </c>
      <c r="BM196" t="s">
        <v>78</v>
      </c>
      <c r="BN196" t="s">
        <v>38</v>
      </c>
      <c r="BO196">
        <v>43311.638888888891</v>
      </c>
      <c r="BS196">
        <v>43263.353472222225</v>
      </c>
      <c r="DZ196">
        <v>4970</v>
      </c>
      <c r="EA196" t="s">
        <v>2268</v>
      </c>
      <c r="EB196">
        <v>3</v>
      </c>
      <c r="EC196" t="s">
        <v>107</v>
      </c>
      <c r="ED196" t="s">
        <v>1904</v>
      </c>
      <c r="EG196" t="s">
        <v>897</v>
      </c>
      <c r="EH196">
        <v>94.11</v>
      </c>
      <c r="EI196">
        <v>47.5</v>
      </c>
      <c r="EM196" t="s">
        <v>873</v>
      </c>
      <c r="EN196" t="s">
        <v>898</v>
      </c>
      <c r="EO196">
        <v>43315.366666666669</v>
      </c>
      <c r="ES196">
        <v>43381.697222222225</v>
      </c>
      <c r="ET196" t="s">
        <v>86</v>
      </c>
      <c r="EU196" t="s">
        <v>1905</v>
      </c>
      <c r="EV196" t="s">
        <v>1906</v>
      </c>
      <c r="EW196" t="s">
        <v>1907</v>
      </c>
      <c r="EX196" t="s">
        <v>1934</v>
      </c>
      <c r="EY196" t="s">
        <v>1909</v>
      </c>
    </row>
    <row r="197" spans="52:155" x14ac:dyDescent="0.25">
      <c r="AZ197">
        <v>232</v>
      </c>
      <c r="BA197">
        <v>4560</v>
      </c>
      <c r="BB197">
        <v>2</v>
      </c>
      <c r="BC197" t="s">
        <v>119</v>
      </c>
      <c r="BD197" t="s">
        <v>85</v>
      </c>
      <c r="BG197" t="s">
        <v>77</v>
      </c>
      <c r="BH197">
        <v>42.63</v>
      </c>
      <c r="BI197">
        <v>75.67</v>
      </c>
      <c r="BM197" t="s">
        <v>78</v>
      </c>
      <c r="BN197" t="s">
        <v>38</v>
      </c>
      <c r="BO197">
        <v>43311.638888888891</v>
      </c>
      <c r="BS197">
        <v>43263.353472222225</v>
      </c>
      <c r="DZ197">
        <v>5027</v>
      </c>
      <c r="EA197" t="s">
        <v>2274</v>
      </c>
      <c r="EB197">
        <v>1</v>
      </c>
      <c r="EC197" t="s">
        <v>107</v>
      </c>
      <c r="ED197" t="s">
        <v>998</v>
      </c>
      <c r="EG197" t="s">
        <v>897</v>
      </c>
      <c r="EH197">
        <v>64.8</v>
      </c>
      <c r="EI197">
        <v>64.88</v>
      </c>
      <c r="EM197" t="s">
        <v>873</v>
      </c>
      <c r="EN197" t="s">
        <v>898</v>
      </c>
      <c r="EO197">
        <v>43315.367361111108</v>
      </c>
      <c r="ES197">
        <v>43437.584722222222</v>
      </c>
      <c r="ET197" t="s">
        <v>86</v>
      </c>
      <c r="EU197" t="s">
        <v>1905</v>
      </c>
      <c r="EV197" t="s">
        <v>1906</v>
      </c>
      <c r="EW197" t="s">
        <v>1907</v>
      </c>
      <c r="EX197" t="s">
        <v>1934</v>
      </c>
      <c r="EY197" t="s">
        <v>1909</v>
      </c>
    </row>
    <row r="198" spans="52:155" x14ac:dyDescent="0.25">
      <c r="AZ198">
        <v>226</v>
      </c>
      <c r="BA198">
        <v>4590</v>
      </c>
      <c r="BB198">
        <v>2</v>
      </c>
      <c r="BC198" t="s">
        <v>119</v>
      </c>
      <c r="BD198" t="s">
        <v>85</v>
      </c>
      <c r="BG198" t="s">
        <v>77</v>
      </c>
      <c r="BH198">
        <v>33.19</v>
      </c>
      <c r="BI198">
        <v>77.5</v>
      </c>
      <c r="BM198" t="s">
        <v>78</v>
      </c>
      <c r="BN198" t="s">
        <v>38</v>
      </c>
      <c r="BO198">
        <v>43311.638888888891</v>
      </c>
      <c r="BS198">
        <v>43263.353472222225</v>
      </c>
      <c r="DZ198">
        <v>4975</v>
      </c>
      <c r="EA198" t="s">
        <v>2282</v>
      </c>
      <c r="EB198">
        <v>3</v>
      </c>
      <c r="EC198" t="s">
        <v>107</v>
      </c>
      <c r="ED198" t="s">
        <v>998</v>
      </c>
      <c r="EG198" t="s">
        <v>897</v>
      </c>
      <c r="EH198">
        <v>76.17</v>
      </c>
      <c r="EI198">
        <v>65.599999999999994</v>
      </c>
      <c r="EM198" t="s">
        <v>873</v>
      </c>
      <c r="EN198" t="s">
        <v>898</v>
      </c>
      <c r="EO198">
        <v>43315.366666666669</v>
      </c>
      <c r="ES198">
        <v>43425.572222222225</v>
      </c>
      <c r="ET198" t="s">
        <v>86</v>
      </c>
      <c r="EU198" t="s">
        <v>2283</v>
      </c>
      <c r="EV198" t="s">
        <v>2284</v>
      </c>
      <c r="EW198" t="s">
        <v>1907</v>
      </c>
      <c r="EX198" t="s">
        <v>1934</v>
      </c>
      <c r="EY198" t="s">
        <v>1909</v>
      </c>
    </row>
    <row r="199" spans="52:155" x14ac:dyDescent="0.25">
      <c r="AZ199">
        <v>242</v>
      </c>
      <c r="BA199">
        <v>1555</v>
      </c>
      <c r="BB199">
        <v>2</v>
      </c>
      <c r="BC199" t="s">
        <v>119</v>
      </c>
      <c r="BD199" t="s">
        <v>85</v>
      </c>
      <c r="BG199" t="s">
        <v>77</v>
      </c>
      <c r="BH199">
        <v>46.66</v>
      </c>
      <c r="BI199">
        <v>76.62</v>
      </c>
      <c r="BM199" t="s">
        <v>78</v>
      </c>
      <c r="BN199" t="s">
        <v>38</v>
      </c>
      <c r="BO199">
        <v>43311.63958333333</v>
      </c>
      <c r="BS199">
        <v>43263.353472222225</v>
      </c>
      <c r="DZ199">
        <v>5030</v>
      </c>
      <c r="EA199" t="s">
        <v>2297</v>
      </c>
      <c r="EB199">
        <v>3</v>
      </c>
      <c r="EC199" t="s">
        <v>2298</v>
      </c>
      <c r="ED199" t="s">
        <v>99</v>
      </c>
      <c r="EG199" t="s">
        <v>897</v>
      </c>
      <c r="EH199">
        <v>75.790000000000006</v>
      </c>
      <c r="EI199">
        <v>66.19</v>
      </c>
      <c r="EM199" t="s">
        <v>873</v>
      </c>
      <c r="EN199" t="s">
        <v>898</v>
      </c>
      <c r="EO199">
        <v>43315.368055555555</v>
      </c>
      <c r="EP199">
        <v>43479.397916666669</v>
      </c>
      <c r="EQ199">
        <v>43479.397916666669</v>
      </c>
      <c r="ES199">
        <v>43479.397916666669</v>
      </c>
      <c r="ET199" t="s">
        <v>121</v>
      </c>
      <c r="EU199" t="s">
        <v>2299</v>
      </c>
      <c r="EV199" t="s">
        <v>2300</v>
      </c>
      <c r="EW199" t="s">
        <v>2301</v>
      </c>
      <c r="EX199" t="s">
        <v>2302</v>
      </c>
      <c r="EY199" t="s">
        <v>2303</v>
      </c>
    </row>
    <row r="200" spans="52:155" x14ac:dyDescent="0.25">
      <c r="AZ200">
        <v>241</v>
      </c>
      <c r="BA200">
        <v>2845</v>
      </c>
      <c r="BB200">
        <v>2</v>
      </c>
      <c r="BC200" t="s">
        <v>119</v>
      </c>
      <c r="BD200" t="s">
        <v>85</v>
      </c>
      <c r="BG200" t="s">
        <v>77</v>
      </c>
      <c r="BH200">
        <v>59.29</v>
      </c>
      <c r="BI200">
        <v>55.12</v>
      </c>
      <c r="BM200" t="s">
        <v>78</v>
      </c>
      <c r="BN200" t="s">
        <v>38</v>
      </c>
      <c r="BO200">
        <v>43311.63958333333</v>
      </c>
      <c r="BS200">
        <v>43263.353472222225</v>
      </c>
      <c r="DZ200">
        <v>5032</v>
      </c>
      <c r="EA200" t="s">
        <v>2316</v>
      </c>
      <c r="EB200">
        <v>3</v>
      </c>
      <c r="EC200" t="s">
        <v>2317</v>
      </c>
      <c r="ED200" t="s">
        <v>998</v>
      </c>
      <c r="EG200" t="s">
        <v>897</v>
      </c>
      <c r="EH200">
        <v>93.85</v>
      </c>
      <c r="EI200">
        <v>48.45</v>
      </c>
      <c r="EM200" t="s">
        <v>873</v>
      </c>
      <c r="EN200" t="s">
        <v>898</v>
      </c>
      <c r="EO200">
        <v>43315.369444444441</v>
      </c>
      <c r="ES200">
        <v>43404.706250000003</v>
      </c>
      <c r="ET200" t="s">
        <v>2318</v>
      </c>
      <c r="EU200" t="s">
        <v>2319</v>
      </c>
      <c r="EV200" t="s">
        <v>2320</v>
      </c>
      <c r="EW200" t="s">
        <v>2303</v>
      </c>
      <c r="EX200" t="s">
        <v>2321</v>
      </c>
      <c r="EY200" t="s">
        <v>2305</v>
      </c>
    </row>
    <row r="201" spans="52:155" x14ac:dyDescent="0.25">
      <c r="AZ201">
        <v>229</v>
      </c>
      <c r="BA201">
        <v>4575</v>
      </c>
      <c r="BB201">
        <v>2</v>
      </c>
      <c r="BC201" t="s">
        <v>119</v>
      </c>
      <c r="BD201" t="s">
        <v>85</v>
      </c>
      <c r="BG201" t="s">
        <v>77</v>
      </c>
      <c r="BH201">
        <v>36.86</v>
      </c>
      <c r="BI201">
        <v>76.5</v>
      </c>
      <c r="BM201" t="s">
        <v>78</v>
      </c>
      <c r="BN201" t="s">
        <v>38</v>
      </c>
      <c r="BO201">
        <v>43311.638888888891</v>
      </c>
      <c r="BS201">
        <v>43263.353472222225</v>
      </c>
    </row>
    <row r="202" spans="52:155" x14ac:dyDescent="0.25">
      <c r="AZ202">
        <v>390</v>
      </c>
      <c r="BA202" t="s">
        <v>26</v>
      </c>
      <c r="BB202">
        <v>1</v>
      </c>
      <c r="BC202" t="s">
        <v>120</v>
      </c>
      <c r="BD202" t="s">
        <v>99</v>
      </c>
      <c r="BG202" t="s">
        <v>77</v>
      </c>
      <c r="BH202">
        <v>47.93</v>
      </c>
      <c r="BI202">
        <v>71.05</v>
      </c>
      <c r="BM202" t="s">
        <v>78</v>
      </c>
      <c r="BN202" t="s">
        <v>38</v>
      </c>
      <c r="BO202">
        <v>43311.64166666667</v>
      </c>
      <c r="BP202">
        <v>43261.74722222222</v>
      </c>
      <c r="BQ202">
        <v>43354.367361111108</v>
      </c>
      <c r="BS202">
        <v>43354.367361111108</v>
      </c>
      <c r="BT202" t="s">
        <v>121</v>
      </c>
      <c r="BU202" t="s">
        <v>122</v>
      </c>
      <c r="BV202" t="s">
        <v>123</v>
      </c>
      <c r="BW202" t="s">
        <v>124</v>
      </c>
      <c r="BX202" t="s">
        <v>125</v>
      </c>
      <c r="BY202" t="s">
        <v>126</v>
      </c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Feuil7.Import28">
                <anchor moveWithCells="1" sizeWithCells="1">
                  <from>
                    <xdr:col>0</xdr:col>
                    <xdr:colOff>19050</xdr:colOff>
                    <xdr:row>6</xdr:row>
                    <xdr:rowOff>152400</xdr:rowOff>
                  </from>
                  <to>
                    <xdr:col>0</xdr:col>
                    <xdr:colOff>733425</xdr:colOff>
                    <xdr:row>13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DA89E36-02A4-46E0-A0AA-8BC8F9BB14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Récap</vt:lpstr>
      <vt:lpstr>NRO_35</vt:lpstr>
      <vt:lpstr>NRO_30</vt:lpstr>
      <vt:lpstr>NRO_28</vt:lpstr>
      <vt:lpstr>NRO_28!DonnéesExternes_1</vt:lpstr>
      <vt:lpstr>NRO_30!DonnéesExternes_1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2019-02-15T12:00:59Z</dcterms:created>
  <dcterms:modified xsi:type="dcterms:W3CDTF">2019-02-26T09:44:35Z</dcterms:modified>
</cp:coreProperties>
</file>