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16.xml" ContentType="application/vnd.openxmlformats-officedocument.spreadsheetml.comments+xml"/>
  <Override PartName="/xl/comments17.xml" ContentType="application/vnd.openxmlformats-officedocument.spreadsheetml.comments+xml"/>
  <Override PartName="/xl/comments18.xml" ContentType="application/vnd.openxmlformats-officedocument.spreadsheetml.comments+xml"/>
  <Override PartName="/xl/comments19.xml" ContentType="application/vnd.openxmlformats-officedocument.spreadsheetml.comments+xml"/>
  <Override PartName="/xl/comments20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 defaultThemeVersion="124226"/>
  <bookViews>
    <workbookView xWindow="-12" yWindow="-12" windowWidth="23064" windowHeight="11148" tabRatio="911"/>
  </bookViews>
  <sheets>
    <sheet name="1" sheetId="1" r:id="rId1"/>
    <sheet name="2" sheetId="5" r:id="rId2"/>
    <sheet name="3" sheetId="6" r:id="rId3"/>
    <sheet name="4" sheetId="11" r:id="rId4"/>
    <sheet name="5" sheetId="7" r:id="rId5"/>
    <sheet name="6" sheetId="9" r:id="rId6"/>
    <sheet name="7" sheetId="10" r:id="rId7"/>
    <sheet name="8" sheetId="8" r:id="rId8"/>
    <sheet name="9" sheetId="4" r:id="rId9"/>
    <sheet name="10" sheetId="13" r:id="rId10"/>
    <sheet name="1Q" sheetId="44" r:id="rId11"/>
    <sheet name="2Q" sheetId="46" r:id="rId12"/>
    <sheet name="3Q" sheetId="42" r:id="rId13"/>
    <sheet name="4Q" sheetId="47" r:id="rId14"/>
    <sheet name="5Q" sheetId="48" r:id="rId15"/>
    <sheet name="6Q" sheetId="49" r:id="rId16"/>
    <sheet name="7Q" sheetId="45" r:id="rId17"/>
    <sheet name="8Q" sheetId="51" r:id="rId18"/>
    <sheet name="9Q" sheetId="52" r:id="rId19"/>
    <sheet name="10Q" sheetId="53" r:id="rId20"/>
    <sheet name="1A" sheetId="54" r:id="rId21"/>
    <sheet name="2A" sheetId="73" r:id="rId22"/>
    <sheet name="3A" sheetId="74" r:id="rId23"/>
    <sheet name="4A" sheetId="66" r:id="rId24"/>
    <sheet name="5A" sheetId="72" r:id="rId25"/>
    <sheet name="6A" sheetId="71" r:id="rId26"/>
    <sheet name="7A" sheetId="70" r:id="rId27"/>
    <sheet name="8A" sheetId="69" r:id="rId28"/>
    <sheet name="9A" sheetId="68" r:id="rId29"/>
    <sheet name="10A" sheetId="67" r:id="rId30"/>
    <sheet name="Matière" sheetId="65" state="hidden" r:id="rId31"/>
    <sheet name="1DT" sheetId="92" r:id="rId32"/>
    <sheet name="2DT" sheetId="103" r:id="rId33"/>
    <sheet name="3DT" sheetId="104" r:id="rId34"/>
    <sheet name="4DT" sheetId="105" r:id="rId35"/>
    <sheet name="5DT" sheetId="106" r:id="rId36"/>
    <sheet name="6DT" sheetId="108" r:id="rId37"/>
    <sheet name="7DT" sheetId="107" r:id="rId38"/>
    <sheet name="8DT" sheetId="102" r:id="rId39"/>
    <sheet name="9DT" sheetId="109" r:id="rId40"/>
    <sheet name="10DT" sheetId="110" r:id="rId41"/>
  </sheets>
  <externalReferences>
    <externalReference r:id="rId42"/>
    <externalReference r:id="rId43"/>
    <externalReference r:id="rId44"/>
  </externalReferences>
  <definedNames>
    <definedName name="AB">[1]listes!$E$2:$E$8</definedName>
    <definedName name="Aciercarcasse">[2]Feuil8!$H$86:$H$88</definedName>
    <definedName name="Acierempreintes">[2]Feuil8!$A$86:$A$95</definedName>
    <definedName name="Aciermouvements">[2]Feuil8!$A$98:$A$107</definedName>
    <definedName name="Acierplaqueporteempreinte">[2]Feuil8!$F$87:$F$90</definedName>
    <definedName name="Alimentationmatiere">[2]Feuil8!$H$105:$H$111</definedName>
    <definedName name="BASESTEEL">[1]listes!$C$2:$C$8</definedName>
    <definedName name="Boiteaeau">[2]Feuil8!$H$98:$H$100</definedName>
    <definedName name="CAVITY">[1]listes!$A$11:$A$17</definedName>
    <definedName name="CORE">[1]listes!$C$12:$C$18</definedName>
    <definedName name="CORESteel">[1]listes!$G$2:$G$9</definedName>
    <definedName name="Ejection">[2]Feuil8!$E$118:$E$150</definedName>
    <definedName name="EJECTIONSYSTEM">[1]listes!$G$13:$G$14</definedName>
    <definedName name="Etatdesurfacemoulante">[2]Feuil8!$H$118:$H$128</definedName>
    <definedName name="Fournisseurblocchaud">[2]Feuil8!$A$130:$A$135</definedName>
    <definedName name="Garantieoutillage">[2]Feuil8!$E$137:$E$146</definedName>
    <definedName name="HOT_RUNNER">[1]listes!$E$21:$E$26</definedName>
    <definedName name="Injection">[2]Feuil8!$A$118:$A$125</definedName>
    <definedName name="Marqueblocchaud">[2]Feuil8!$A$137:$A$140</definedName>
    <definedName name="Matierepremiere">[2]Feuil8!$I$86:$I$97</definedName>
    <definedName name="Nombre_d_empreinte">[2]Feuil8!$H$137:$H$154</definedName>
    <definedName name="PROCESS">[1]listes!$C$21:$C$25</definedName>
    <definedName name="PURCHASE_BY">[1]listes!$A$27:$A$29</definedName>
    <definedName name="Regulation">[2]Feuil8!$F$100:$F$106</definedName>
    <definedName name="SPECIFICATIONS">[1]listes!$A$2:$A$7</definedName>
    <definedName name="SUPPLIERS">[1]listes!$G$22:$G$27</definedName>
    <definedName name="Typedejection">[2]Feuil8!$E$151:$E$153</definedName>
    <definedName name="TYPEEJECTION">[1]listes!$A$20:$A$24</definedName>
    <definedName name="TYPEINJECTION">[1]listes!$E$12:$E$18</definedName>
    <definedName name="_xlnm.Print_Area" localSheetId="0">'1'!$A$1:$AC$5</definedName>
    <definedName name="_xlnm.Print_Area" localSheetId="9">'10'!$A$1:$AC$5</definedName>
    <definedName name="_xlnm.Print_Area" localSheetId="29">'10A'!$A$1:$W$8</definedName>
    <definedName name="_xlnm.Print_Area" localSheetId="40">'10DT'!$A$1:$AD$3</definedName>
    <definedName name="_xlnm.Print_Area" localSheetId="19">'10Q'!$A$1:$AD$15</definedName>
    <definedName name="_xlnm.Print_Area" localSheetId="20">'1A'!$A$1:$W$8</definedName>
    <definedName name="_xlnm.Print_Area" localSheetId="31">'1DT'!$A$1:$AD$3</definedName>
    <definedName name="_xlnm.Print_Area" localSheetId="10">'1Q'!$A$1:$AD$15</definedName>
    <definedName name="_xlnm.Print_Area" localSheetId="1">'2'!$A$1:$AC$5</definedName>
    <definedName name="_xlnm.Print_Area" localSheetId="21">'2A'!$A$1:$W$8</definedName>
    <definedName name="_xlnm.Print_Area" localSheetId="32">'2DT'!$A$1:$AD$3</definedName>
    <definedName name="_xlnm.Print_Area" localSheetId="11">'2Q'!$A$1:$AD$15</definedName>
    <definedName name="_xlnm.Print_Area" localSheetId="2">'3'!$A$1:$AC$5</definedName>
    <definedName name="_xlnm.Print_Area" localSheetId="22">'3A'!$A$1:$W$8</definedName>
    <definedName name="_xlnm.Print_Area" localSheetId="33">'3DT'!$A$1:$AD$3</definedName>
    <definedName name="_xlnm.Print_Area" localSheetId="12">'3Q'!$A$1:$AD$15</definedName>
    <definedName name="_xlnm.Print_Area" localSheetId="3">'4'!$A$1:$AC$5</definedName>
    <definedName name="_xlnm.Print_Area" localSheetId="23">'4A'!$A$1:$W$8</definedName>
    <definedName name="_xlnm.Print_Area" localSheetId="34">'4DT'!$A$1:$AD$3</definedName>
    <definedName name="_xlnm.Print_Area" localSheetId="13">'4Q'!$A$1:$AD$15</definedName>
    <definedName name="_xlnm.Print_Area" localSheetId="4">'5'!$A$1:$AC$5</definedName>
    <definedName name="_xlnm.Print_Area" localSheetId="24">'5A'!$A$1:$W$8</definedName>
    <definedName name="_xlnm.Print_Area" localSheetId="35">'5DT'!$A$1:$AD$3</definedName>
    <definedName name="_xlnm.Print_Area" localSheetId="14">'5Q'!$A$1:$AD$15</definedName>
    <definedName name="_xlnm.Print_Area" localSheetId="5">'6'!$A$1:$AC$5</definedName>
    <definedName name="_xlnm.Print_Area" localSheetId="25">'6A'!$A$1:$W$8</definedName>
    <definedName name="_xlnm.Print_Area" localSheetId="36">'6DT'!$A$1:$AD$3</definedName>
    <definedName name="_xlnm.Print_Area" localSheetId="15">'6Q'!$A$1:$AD$15</definedName>
    <definedName name="_xlnm.Print_Area" localSheetId="6">'7'!$A$1:$AC$5</definedName>
    <definedName name="_xlnm.Print_Area" localSheetId="26">'7A'!$A$1:$W$8</definedName>
    <definedName name="_xlnm.Print_Area" localSheetId="37">'7DT'!$A$1:$AD$3</definedName>
    <definedName name="_xlnm.Print_Area" localSheetId="16">'7Q'!$A$1:$AD$15</definedName>
    <definedName name="_xlnm.Print_Area" localSheetId="7">'8'!$A$1:$AC$5</definedName>
    <definedName name="_xlnm.Print_Area" localSheetId="27">'8A'!$A$1:$W$8</definedName>
    <definedName name="_xlnm.Print_Area" localSheetId="38">'8DT'!$A$1:$AD$3</definedName>
    <definedName name="_xlnm.Print_Area" localSheetId="17">'8Q'!$A$1:$AD$15</definedName>
    <definedName name="_xlnm.Print_Area" localSheetId="8">'9'!$A$1:$AC$5</definedName>
    <definedName name="_xlnm.Print_Area" localSheetId="28">'9A'!$A$1:$W$8</definedName>
    <definedName name="_xlnm.Print_Area" localSheetId="39">'9DT'!$A$1:$AD$3</definedName>
    <definedName name="_xlnm.Print_Area" localSheetId="18">'9Q'!$A$1:$AD$15</definedName>
    <definedName name="_xlnm.Print_Area" localSheetId="30">Matière!$A$1:$BH$46</definedName>
  </definedNames>
  <calcPr calcId="145621"/>
</workbook>
</file>

<file path=xl/calcChain.xml><?xml version="1.0" encoding="utf-8"?>
<calcChain xmlns="http://schemas.openxmlformats.org/spreadsheetml/2006/main">
  <c r="K2" i="110" l="1"/>
  <c r="K2" i="109"/>
  <c r="K2" i="102"/>
  <c r="K2" i="107"/>
  <c r="K2" i="108"/>
  <c r="K2" i="106"/>
  <c r="K2" i="105"/>
  <c r="K2" i="104"/>
  <c r="K2" i="103"/>
  <c r="K2" i="92"/>
  <c r="AB2" i="110" l="1"/>
  <c r="AB2" i="109"/>
  <c r="AB2" i="108"/>
  <c r="AB2" i="107"/>
  <c r="AB2" i="106"/>
  <c r="AB2" i="105"/>
  <c r="AB2" i="104"/>
  <c r="AB2" i="103"/>
  <c r="AB2" i="102"/>
  <c r="AB2" i="92"/>
  <c r="W7" i="66" l="1"/>
  <c r="W6" i="66"/>
  <c r="J6" i="66"/>
  <c r="W4" i="66"/>
  <c r="J3" i="66"/>
  <c r="J2" i="66"/>
  <c r="W7" i="74"/>
  <c r="W6" i="74"/>
  <c r="J6" i="74"/>
  <c r="W4" i="74"/>
  <c r="J3" i="74"/>
  <c r="J2" i="74"/>
  <c r="W7" i="67"/>
  <c r="W6" i="67"/>
  <c r="J6" i="67"/>
  <c r="W4" i="67"/>
  <c r="J3" i="67"/>
  <c r="J2" i="67"/>
  <c r="W7" i="68"/>
  <c r="W6" i="68"/>
  <c r="J6" i="68"/>
  <c r="W4" i="68"/>
  <c r="J3" i="68"/>
  <c r="J2" i="68"/>
  <c r="W7" i="69"/>
  <c r="W6" i="69"/>
  <c r="J6" i="69"/>
  <c r="W4" i="69"/>
  <c r="J3" i="69"/>
  <c r="J2" i="69"/>
  <c r="W7" i="70"/>
  <c r="W6" i="70"/>
  <c r="J6" i="70"/>
  <c r="W4" i="70"/>
  <c r="J3" i="70"/>
  <c r="J2" i="70"/>
  <c r="W7" i="71"/>
  <c r="W6" i="71"/>
  <c r="J6" i="71"/>
  <c r="W4" i="71"/>
  <c r="J3" i="71"/>
  <c r="J2" i="71"/>
  <c r="W7" i="72"/>
  <c r="W6" i="72"/>
  <c r="J6" i="72"/>
  <c r="W4" i="72"/>
  <c r="J3" i="72"/>
  <c r="J2" i="72"/>
  <c r="W7" i="73"/>
  <c r="W6" i="73"/>
  <c r="J6" i="73"/>
  <c r="W4" i="73"/>
  <c r="J3" i="73"/>
  <c r="J2" i="73"/>
  <c r="W7" i="54" l="1"/>
  <c r="W6" i="54"/>
  <c r="W4" i="54"/>
  <c r="J6" i="54"/>
  <c r="J2" i="54"/>
  <c r="T2" i="54" l="1"/>
  <c r="T7" i="67" l="1"/>
  <c r="T6" i="67"/>
  <c r="T7" i="68"/>
  <c r="T6" i="68"/>
  <c r="T7" i="69"/>
  <c r="T6" i="69"/>
  <c r="T7" i="70"/>
  <c r="T6" i="70"/>
  <c r="T7" i="71"/>
  <c r="T6" i="71"/>
  <c r="T7" i="72"/>
  <c r="T6" i="72"/>
  <c r="T7" i="66"/>
  <c r="T6" i="66"/>
  <c r="T7" i="74"/>
  <c r="T6" i="74"/>
  <c r="T7" i="73"/>
  <c r="T6" i="73"/>
  <c r="T7" i="54"/>
  <c r="T6" i="54"/>
  <c r="T2" i="67"/>
  <c r="T2" i="68"/>
  <c r="T2" i="69"/>
  <c r="T2" i="70"/>
  <c r="T2" i="71"/>
  <c r="T2" i="72"/>
  <c r="T2" i="66"/>
  <c r="T2" i="74"/>
  <c r="T2" i="73"/>
  <c r="J4" i="72" l="1"/>
  <c r="J4" i="67"/>
  <c r="J4" i="71"/>
  <c r="J4" i="73"/>
  <c r="I4" i="71"/>
  <c r="I4" i="73"/>
  <c r="J4" i="70"/>
  <c r="I4" i="66"/>
  <c r="I4" i="70"/>
  <c r="I4" i="67"/>
  <c r="J4" i="74"/>
  <c r="I4" i="69"/>
  <c r="I4" i="74"/>
  <c r="I4" i="68"/>
  <c r="I4" i="72"/>
  <c r="J4" i="66"/>
  <c r="J4" i="69"/>
  <c r="J4" i="68"/>
  <c r="I6" i="67" l="1"/>
  <c r="T4" i="67"/>
  <c r="D4" i="67"/>
  <c r="I2" i="67"/>
  <c r="AH4" i="67" s="1"/>
  <c r="I6" i="68"/>
  <c r="T4" i="68"/>
  <c r="D4" i="68"/>
  <c r="I2" i="68"/>
  <c r="AL6" i="68" s="1"/>
  <c r="I6" i="69"/>
  <c r="T4" i="69"/>
  <c r="D4" i="69"/>
  <c r="I2" i="69"/>
  <c r="AH5" i="69" s="1"/>
  <c r="I6" i="70"/>
  <c r="T4" i="70"/>
  <c r="D4" i="70"/>
  <c r="I2" i="70"/>
  <c r="AL5" i="70" s="1"/>
  <c r="I6" i="71"/>
  <c r="T4" i="71"/>
  <c r="D4" i="71"/>
  <c r="I2" i="71"/>
  <c r="I6" i="72"/>
  <c r="T4" i="72"/>
  <c r="D4" i="72"/>
  <c r="I2" i="72"/>
  <c r="AH5" i="72" s="1"/>
  <c r="I6" i="66"/>
  <c r="T4" i="66"/>
  <c r="D4" i="66"/>
  <c r="I2" i="66"/>
  <c r="I6" i="74"/>
  <c r="T4" i="74"/>
  <c r="D4" i="74"/>
  <c r="I2" i="74"/>
  <c r="I6" i="73"/>
  <c r="T4" i="73"/>
  <c r="D4" i="73"/>
  <c r="I2" i="73"/>
  <c r="AL5" i="73" s="1"/>
  <c r="D3" i="67"/>
  <c r="D3" i="68"/>
  <c r="D3" i="69"/>
  <c r="D3" i="70"/>
  <c r="D3" i="71"/>
  <c r="D3" i="72"/>
  <c r="D3" i="66"/>
  <c r="D3" i="74"/>
  <c r="D3" i="73"/>
  <c r="J4" i="54" l="1"/>
  <c r="I4" i="54"/>
  <c r="AL6" i="69"/>
  <c r="AH4" i="73"/>
  <c r="AH5" i="66"/>
  <c r="AL3" i="66"/>
  <c r="AH4" i="66"/>
  <c r="AH5" i="73"/>
  <c r="AH4" i="69"/>
  <c r="AL3" i="69"/>
  <c r="AL6" i="66"/>
  <c r="AL4" i="69"/>
  <c r="AL5" i="66"/>
  <c r="AL3" i="73"/>
  <c r="AL4" i="66"/>
  <c r="AL3" i="71"/>
  <c r="AH5" i="70"/>
  <c r="AL5" i="69"/>
  <c r="AL6" i="74"/>
  <c r="AL6" i="71"/>
  <c r="AL5" i="68"/>
  <c r="AH4" i="71"/>
  <c r="AH5" i="71"/>
  <c r="AH5" i="68"/>
  <c r="AL4" i="74"/>
  <c r="AL4" i="67"/>
  <c r="AH5" i="67"/>
  <c r="AL5" i="67"/>
  <c r="AH4" i="68"/>
  <c r="AL4" i="68"/>
  <c r="AL3" i="68"/>
  <c r="AH4" i="70"/>
  <c r="AL3" i="72"/>
  <c r="AL6" i="73"/>
  <c r="AL4" i="73"/>
  <c r="AL6" i="67"/>
  <c r="AL3" i="67"/>
  <c r="AL6" i="70"/>
  <c r="AL3" i="70"/>
  <c r="AL4" i="70"/>
  <c r="AL4" i="71"/>
  <c r="AL5" i="71"/>
  <c r="AL5" i="72"/>
  <c r="AL4" i="72"/>
  <c r="AL6" i="72"/>
  <c r="AH4" i="72"/>
  <c r="AH5" i="74"/>
  <c r="AH4" i="74"/>
  <c r="AL3" i="74"/>
  <c r="AL5" i="74"/>
  <c r="D2" i="54"/>
  <c r="D4" i="54"/>
  <c r="I2" i="54"/>
  <c r="I6" i="54"/>
  <c r="T4" i="54"/>
  <c r="AH3" i="67" l="1"/>
  <c r="AH3" i="69"/>
  <c r="AH3" i="71"/>
  <c r="AH3" i="66"/>
  <c r="AH3" i="68"/>
  <c r="AH3" i="70"/>
  <c r="I3" i="71"/>
  <c r="AH3" i="72"/>
  <c r="I3" i="66"/>
  <c r="I3" i="74"/>
  <c r="AH3" i="74"/>
  <c r="AH3" i="73"/>
  <c r="AL6" i="54"/>
  <c r="AL5" i="54"/>
  <c r="AH5" i="54"/>
  <c r="AL4" i="54"/>
  <c r="AH4" i="54"/>
  <c r="AL3" i="54"/>
  <c r="D3" i="54"/>
  <c r="BJ13" i="65"/>
  <c r="BI13" i="65"/>
  <c r="BH13" i="65"/>
  <c r="BG13" i="65"/>
  <c r="BF13" i="65"/>
  <c r="BE13" i="65"/>
  <c r="BD13" i="65"/>
  <c r="BC13" i="65"/>
  <c r="BB13" i="65"/>
  <c r="BA13" i="65"/>
  <c r="AZ13" i="65"/>
  <c r="AY13" i="65"/>
  <c r="AX13" i="65"/>
  <c r="AW13" i="65"/>
  <c r="AV13" i="65"/>
  <c r="AU13" i="65"/>
  <c r="AT13" i="65"/>
  <c r="AS13" i="65"/>
  <c r="AR13" i="65"/>
  <c r="AQ13" i="65"/>
  <c r="AP13" i="65"/>
  <c r="AO13" i="65"/>
  <c r="AN13" i="65"/>
  <c r="AM13" i="65"/>
  <c r="AL13" i="65"/>
  <c r="AK13" i="65"/>
  <c r="AJ13" i="65"/>
  <c r="AI13" i="65"/>
  <c r="AH13" i="65"/>
  <c r="AG13" i="65"/>
  <c r="AF13" i="65"/>
  <c r="AE13" i="65"/>
  <c r="AD13" i="65"/>
  <c r="AC13" i="65"/>
  <c r="AB13" i="65"/>
  <c r="AA13" i="65"/>
  <c r="Z13" i="65"/>
  <c r="Y13" i="65"/>
  <c r="X13" i="65"/>
  <c r="W13" i="65"/>
  <c r="V13" i="65"/>
  <c r="U13" i="65"/>
  <c r="T13" i="65"/>
  <c r="S13" i="65"/>
  <c r="R13" i="65"/>
  <c r="Q13" i="65"/>
  <c r="P13" i="65"/>
  <c r="O13" i="65"/>
  <c r="N13" i="65"/>
  <c r="M13" i="65"/>
  <c r="L13" i="65"/>
  <c r="K13" i="65"/>
  <c r="J13" i="65"/>
  <c r="I13" i="65"/>
  <c r="H13" i="65"/>
  <c r="G13" i="65"/>
  <c r="F13" i="65"/>
  <c r="E13" i="65"/>
  <c r="D13" i="65"/>
  <c r="C13" i="65"/>
  <c r="BJ9" i="65"/>
  <c r="BI9" i="65"/>
  <c r="BH9" i="65"/>
  <c r="BG9" i="65"/>
  <c r="BF9" i="65"/>
  <c r="BE9" i="65"/>
  <c r="BD9" i="65"/>
  <c r="BC9" i="65"/>
  <c r="BB9" i="65"/>
  <c r="BA9" i="65"/>
  <c r="AZ9" i="65"/>
  <c r="AY9" i="65"/>
  <c r="AX9" i="65"/>
  <c r="AW9" i="65"/>
  <c r="AV9" i="65"/>
  <c r="AU9" i="65"/>
  <c r="AT9" i="65"/>
  <c r="AS9" i="65"/>
  <c r="AR9" i="65"/>
  <c r="AQ9" i="65"/>
  <c r="AP9" i="65"/>
  <c r="AO9" i="65"/>
  <c r="AN9" i="65"/>
  <c r="AM9" i="65"/>
  <c r="AL9" i="65"/>
  <c r="AK9" i="65"/>
  <c r="AJ9" i="65"/>
  <c r="AI9" i="65"/>
  <c r="AH9" i="65"/>
  <c r="AG9" i="65"/>
  <c r="AF9" i="65"/>
  <c r="AE9" i="65"/>
  <c r="AD9" i="65"/>
  <c r="AC9" i="65"/>
  <c r="AB9" i="65"/>
  <c r="AA9" i="65"/>
  <c r="Z9" i="65"/>
  <c r="Y9" i="65"/>
  <c r="X9" i="65"/>
  <c r="W9" i="65"/>
  <c r="V9" i="65"/>
  <c r="U9" i="65"/>
  <c r="T9" i="65"/>
  <c r="S9" i="65"/>
  <c r="R9" i="65"/>
  <c r="Q9" i="65"/>
  <c r="P9" i="65"/>
  <c r="O9" i="65"/>
  <c r="N9" i="65"/>
  <c r="M9" i="65"/>
  <c r="L9" i="65"/>
  <c r="K9" i="65"/>
  <c r="J9" i="65"/>
  <c r="I9" i="65"/>
  <c r="H9" i="65"/>
  <c r="G9" i="65"/>
  <c r="F9" i="65"/>
  <c r="E9" i="65"/>
  <c r="D9" i="65"/>
  <c r="C9" i="65"/>
  <c r="I3" i="73" l="1"/>
  <c r="I3" i="67"/>
  <c r="I3" i="69"/>
  <c r="I3" i="70"/>
  <c r="I3" i="68"/>
  <c r="I3" i="72"/>
  <c r="AH3" i="54"/>
  <c r="I3" i="54" l="1"/>
  <c r="N3" i="54"/>
  <c r="J3" i="54" l="1"/>
  <c r="AU4" i="54"/>
  <c r="N4" i="54"/>
  <c r="N2" i="54"/>
  <c r="AU5" i="54" l="1"/>
  <c r="AU3" i="54"/>
  <c r="D12" i="53" l="1"/>
  <c r="D12" i="52"/>
  <c r="D12" i="51"/>
  <c r="D12" i="45"/>
  <c r="D12" i="49"/>
  <c r="D12" i="48"/>
  <c r="D12" i="47"/>
  <c r="D12" i="42"/>
  <c r="D12" i="46"/>
  <c r="D12" i="44"/>
  <c r="I3" i="7" l="1"/>
  <c r="I2" i="7"/>
  <c r="I3" i="9"/>
  <c r="I2" i="9"/>
  <c r="I3" i="10"/>
  <c r="I2" i="10"/>
  <c r="I3" i="8"/>
  <c r="I2" i="8"/>
  <c r="I3" i="4"/>
  <c r="I2" i="4"/>
  <c r="I3" i="13"/>
  <c r="I2" i="13"/>
  <c r="I3" i="11"/>
  <c r="I2" i="11"/>
  <c r="I3" i="6"/>
  <c r="I2" i="6"/>
  <c r="I3" i="5"/>
  <c r="I2" i="5"/>
  <c r="D2" i="73" l="1"/>
  <c r="D2" i="74"/>
  <c r="D2" i="66"/>
  <c r="D2" i="72"/>
  <c r="D2" i="70"/>
  <c r="D2" i="68"/>
  <c r="D2" i="71"/>
  <c r="D2" i="69"/>
  <c r="D2" i="67"/>
  <c r="AU7" i="70" l="1"/>
  <c r="AU7" i="72"/>
  <c r="AU7" i="67"/>
  <c r="AU7" i="66"/>
  <c r="AU7" i="68"/>
  <c r="AU7" i="69"/>
  <c r="AU7" i="71"/>
  <c r="AU7" i="74"/>
  <c r="AU7" i="73"/>
  <c r="N3" i="67" l="1"/>
  <c r="DM3" i="13"/>
  <c r="CJ3" i="13"/>
  <c r="DM2" i="13"/>
  <c r="CJ2" i="13"/>
  <c r="N3" i="68"/>
  <c r="DM3" i="4"/>
  <c r="CJ3" i="4"/>
  <c r="DM2" i="4"/>
  <c r="CJ2" i="4"/>
  <c r="N3" i="69"/>
  <c r="DM3" i="8"/>
  <c r="CJ3" i="8"/>
  <c r="DM2" i="8"/>
  <c r="CJ2" i="8"/>
  <c r="N3" i="70"/>
  <c r="DM3" i="10"/>
  <c r="CJ3" i="10"/>
  <c r="DM2" i="10"/>
  <c r="CJ2" i="10"/>
  <c r="N3" i="71"/>
  <c r="DM3" i="9"/>
  <c r="CJ3" i="9"/>
  <c r="DM2" i="9"/>
  <c r="CJ2" i="9"/>
  <c r="N3" i="72"/>
  <c r="DM3" i="7"/>
  <c r="CJ3" i="7"/>
  <c r="DM2" i="7"/>
  <c r="CJ2" i="7"/>
  <c r="N3" i="66"/>
  <c r="DM3" i="11"/>
  <c r="CJ3" i="11"/>
  <c r="DM2" i="11"/>
  <c r="CJ2" i="11"/>
  <c r="N3" i="74"/>
  <c r="DM3" i="6"/>
  <c r="CJ3" i="6"/>
  <c r="DM2" i="6"/>
  <c r="CJ2" i="6"/>
  <c r="N3" i="73"/>
  <c r="DM3" i="5"/>
  <c r="CJ3" i="5"/>
  <c r="DM2" i="5"/>
  <c r="CJ2" i="5"/>
  <c r="DM3" i="1"/>
  <c r="CJ3" i="1"/>
  <c r="DM2" i="1"/>
  <c r="CJ2" i="1"/>
  <c r="AU4" i="73" l="1"/>
  <c r="AU4" i="74"/>
  <c r="AU4" i="66"/>
  <c r="AU4" i="72"/>
  <c r="AU4" i="71"/>
  <c r="AU4" i="70"/>
  <c r="AU4" i="69"/>
  <c r="AU4" i="68"/>
  <c r="AU4" i="67"/>
  <c r="N2" i="73"/>
  <c r="N2" i="69"/>
  <c r="N2" i="67"/>
  <c r="N2" i="71"/>
  <c r="N2" i="74"/>
  <c r="N2" i="70"/>
  <c r="N2" i="66"/>
  <c r="N2" i="72"/>
  <c r="N2" i="68"/>
  <c r="AU7" i="54" l="1"/>
  <c r="AU3" i="74"/>
  <c r="AU3" i="67"/>
  <c r="AU3" i="68"/>
  <c r="AU3" i="72"/>
  <c r="AU3" i="69"/>
  <c r="AU3" i="66"/>
  <c r="AU3" i="71"/>
  <c r="AU3" i="70"/>
  <c r="AU3" i="73"/>
  <c r="J7" i="66"/>
  <c r="J7" i="73"/>
  <c r="J7" i="69"/>
  <c r="J7" i="72"/>
  <c r="J7" i="74"/>
  <c r="J7" i="70"/>
  <c r="J7" i="68"/>
  <c r="J7" i="71"/>
  <c r="J7" i="67"/>
  <c r="I7" i="71"/>
  <c r="I7" i="70"/>
  <c r="I7" i="72"/>
  <c r="I7" i="67"/>
  <c r="I7" i="74"/>
  <c r="I7" i="69"/>
  <c r="I7" i="73"/>
  <c r="I7" i="68"/>
  <c r="I7" i="66"/>
  <c r="J7" i="54" l="1"/>
  <c r="I7" i="54"/>
  <c r="N4" i="71" l="1"/>
  <c r="N4" i="66"/>
  <c r="N4" i="72"/>
  <c r="N4" i="70"/>
  <c r="N4" i="73"/>
  <c r="N4" i="68"/>
  <c r="N4" i="67"/>
  <c r="N4" i="74"/>
  <c r="N4" i="69"/>
  <c r="AU5" i="68" l="1"/>
  <c r="AU5" i="73"/>
  <c r="AU5" i="70"/>
  <c r="AU5" i="72"/>
  <c r="AU5" i="74"/>
  <c r="AU5" i="67"/>
  <c r="AU5" i="66"/>
  <c r="AU5" i="69"/>
  <c r="AU5" i="71"/>
</calcChain>
</file>

<file path=xl/comments1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Pour les process bi-matière = compter le nombre de pièces finies par cycle.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5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6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7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8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9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10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Quantité à produire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Nombre d'empreinte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Nom du client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Lieu de production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Materiau 1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Nom de la pièce / reference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Quantité journalière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 xml:space="preserve">Matériau 2
</t>
        </r>
        <r>
          <rPr>
            <sz val="9"/>
            <color indexed="81"/>
            <rFont val="Tahoma"/>
            <family val="2"/>
          </rPr>
          <t>(Bi-injection)</t>
        </r>
      </text>
    </comment>
  </commentList>
</comments>
</file>

<file path=xl/comments11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3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4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5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6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7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8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9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0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Nom du projet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Matière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Hauteur moule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Type de pièce
</t>
        </r>
        <r>
          <rPr>
            <sz val="9"/>
            <color indexed="81"/>
            <rFont val="Tahoma"/>
            <family val="2"/>
          </rPr>
          <t>Aspect/précision = nécessite plus de sécurité pour respect des cotes ou de l'aspect</t>
        </r>
        <r>
          <rPr>
            <b/>
            <sz val="9"/>
            <color indexed="81"/>
            <rFont val="Tahoma"/>
            <family val="2"/>
          </rPr>
          <t xml:space="preserve">
Augmente le temps de refroidissement de 30% et la pression d'injection de 20%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 xml:space="preserve">Date du document
</t>
        </r>
        <r>
          <rPr>
            <sz val="9"/>
            <color indexed="81"/>
            <rFont val="Tahoma"/>
            <family val="2"/>
          </rPr>
          <t>(automatique)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Densité à 23°C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Largeur moule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Nom de la pièce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 xml:space="preserve">Pression matière
</t>
        </r>
        <r>
          <rPr>
            <sz val="9"/>
            <color indexed="81"/>
            <rFont val="Tahoma"/>
            <family val="2"/>
          </rPr>
          <t>(automatique)
Peut-être renseigné manuellement si la matière utilisée ne fait pas partie de la liste de proposition.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Epaisseur moule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Longueur d'écoulement matière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Volume de la pièce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Surface projetée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Nombre d'empreinte(s)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Epaisseur pièce mini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Volume injectable
</t>
        </r>
        <r>
          <rPr>
            <sz val="9"/>
            <color indexed="81"/>
            <rFont val="Tahoma"/>
            <family val="2"/>
          </rPr>
          <t>(Volume pièce + part carotte) x nombre de moulée dans la vis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 xml:space="preserve">Force de fermeture
</t>
        </r>
        <r>
          <rPr>
            <sz val="9"/>
            <color indexed="81"/>
            <rFont val="Tahoma"/>
            <family val="2"/>
          </rPr>
          <t>(automatique)
Surface proj x nombre d'empreinte x pression d'injection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 xml:space="preserve">Nombre de moulée dans la vis 
</t>
        </r>
        <r>
          <rPr>
            <sz val="9"/>
            <color indexed="81"/>
            <rFont val="Tahoma"/>
            <family val="2"/>
          </rPr>
          <t>Valeur standard = 2,5 mini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Epaisseur pièce maxi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<sst xmlns="http://schemas.openxmlformats.org/spreadsheetml/2006/main" count="654" uniqueCount="180">
  <si>
    <t>ABS</t>
  </si>
  <si>
    <t>ABS V0</t>
  </si>
  <si>
    <t>PA6</t>
  </si>
  <si>
    <t>PA66</t>
  </si>
  <si>
    <t>PC V0</t>
  </si>
  <si>
    <t>PMMA</t>
  </si>
  <si>
    <t>POM</t>
  </si>
  <si>
    <t>PP</t>
  </si>
  <si>
    <t>PPS</t>
  </si>
  <si>
    <t>PS</t>
  </si>
  <si>
    <t>SAN</t>
  </si>
  <si>
    <t>Alimentation - injection / Feeding - injection</t>
  </si>
  <si>
    <t>Feeding injection</t>
  </si>
  <si>
    <t>Monobuse chauffante / Hot nozzle</t>
  </si>
  <si>
    <t>Hot runner Brand</t>
  </si>
  <si>
    <t>INCOE</t>
  </si>
  <si>
    <t>Responsible supplier</t>
  </si>
  <si>
    <t>Par l'outilleur / By toolmaker</t>
  </si>
  <si>
    <t>mm</t>
  </si>
  <si>
    <t xml:space="preserve"> </t>
  </si>
  <si>
    <t>Name of the project</t>
  </si>
  <si>
    <t>Customer</t>
  </si>
  <si>
    <t>500 SHOT</t>
  </si>
  <si>
    <t>Maintien</t>
  </si>
  <si>
    <t>sélection:</t>
  </si>
  <si>
    <t>MINI / MAXI -&gt; VOLUME + EPAISSEUR MOULE</t>
  </si>
  <si>
    <t>Site de Prod + envoie moule sur site</t>
  </si>
  <si>
    <t>POM GF20</t>
  </si>
  <si>
    <t>PA6 GF15</t>
  </si>
  <si>
    <t>PA66 GF15</t>
  </si>
  <si>
    <t>PBT</t>
  </si>
  <si>
    <t>ABAQUE PRESSE COUT ESSAI + DUREE</t>
  </si>
  <si>
    <t>TEMPS MVMT PRESSE</t>
  </si>
  <si>
    <t>PC</t>
  </si>
  <si>
    <t>entrée</t>
  </si>
  <si>
    <t>TABLEAU ABAQUE PRESSE OPTIMISE</t>
  </si>
  <si>
    <t>Date</t>
  </si>
  <si>
    <t>donnée h =&gt;</t>
  </si>
  <si>
    <t xml:space="preserve"> = entrée</t>
  </si>
  <si>
    <t>donnée lar =&gt;</t>
  </si>
  <si>
    <t>donnée prof =&gt;</t>
  </si>
  <si>
    <t>donnée vol inj =&gt;</t>
  </si>
  <si>
    <t xml:space="preserve"> = volume pièce * emp * ratio vis</t>
  </si>
  <si>
    <t>h</t>
  </si>
  <si>
    <t>PROJECT:</t>
  </si>
  <si>
    <t>PP MD10</t>
  </si>
  <si>
    <t>PP MD20</t>
  </si>
  <si>
    <t>PP MD30</t>
  </si>
  <si>
    <t>PP MD40</t>
  </si>
  <si>
    <t>PP LGF30</t>
  </si>
  <si>
    <t>PP LGF40</t>
  </si>
  <si>
    <t>PP GF10</t>
  </si>
  <si>
    <t>PP GF20</t>
  </si>
  <si>
    <t>PP GF30</t>
  </si>
  <si>
    <t>PP GF40</t>
  </si>
  <si>
    <t>PP GF50</t>
  </si>
  <si>
    <t>PE/LD</t>
  </si>
  <si>
    <t>PE/HD</t>
  </si>
  <si>
    <t>POM MD10</t>
  </si>
  <si>
    <t>POM MD20</t>
  </si>
  <si>
    <t>POM MD30</t>
  </si>
  <si>
    <t>POM GF10</t>
  </si>
  <si>
    <t>POM GF30</t>
  </si>
  <si>
    <t>ABS GF20</t>
  </si>
  <si>
    <t>ABS-PC</t>
  </si>
  <si>
    <t>ABS-PC GF10</t>
  </si>
  <si>
    <t>ABS-PC GF20</t>
  </si>
  <si>
    <t xml:space="preserve">PPO </t>
  </si>
  <si>
    <t>PPO GF15</t>
  </si>
  <si>
    <t>PPO GF30</t>
  </si>
  <si>
    <t>PA11</t>
  </si>
  <si>
    <t>PA12</t>
  </si>
  <si>
    <t>PA6 GF30</t>
  </si>
  <si>
    <t>PA6 GF35</t>
  </si>
  <si>
    <t>PA6 GF50</t>
  </si>
  <si>
    <t>PA6 GF20 MD20</t>
  </si>
  <si>
    <t>PA66 GF30</t>
  </si>
  <si>
    <t>PA66 GF35</t>
  </si>
  <si>
    <t>PA66 GF40</t>
  </si>
  <si>
    <t>PC GF10</t>
  </si>
  <si>
    <t>PC GF20</t>
  </si>
  <si>
    <t>PC GF30</t>
  </si>
  <si>
    <t>PC/ASA</t>
  </si>
  <si>
    <t>PC/PBT</t>
  </si>
  <si>
    <t>PBT GF10</t>
  </si>
  <si>
    <t>PBT GF20</t>
  </si>
  <si>
    <t>PBT GF30</t>
  </si>
  <si>
    <t>PPS GF20</t>
  </si>
  <si>
    <t>PPS GF40</t>
  </si>
  <si>
    <t>HOSTACOM</t>
  </si>
  <si>
    <t xml:space="preserve">POLYFILL </t>
  </si>
  <si>
    <t>STAMAX</t>
  </si>
  <si>
    <t>EXTRON</t>
  </si>
  <si>
    <t>THERMOFILL</t>
  </si>
  <si>
    <t>HOSTALEN</t>
  </si>
  <si>
    <t>LUPOLEN</t>
  </si>
  <si>
    <t>POLYSTROL</t>
  </si>
  <si>
    <t>ULTRAFORM</t>
  </si>
  <si>
    <t>HOSTAFORM</t>
  </si>
  <si>
    <t>LURAN</t>
  </si>
  <si>
    <t>NOVODUR</t>
  </si>
  <si>
    <t>POLYMAN</t>
  </si>
  <si>
    <t>BAYBLEND</t>
  </si>
  <si>
    <t>NORYL</t>
  </si>
  <si>
    <t>RILSAN</t>
  </si>
  <si>
    <t>GRILAMID</t>
  </si>
  <si>
    <t>DURETHAN</t>
  </si>
  <si>
    <t>DURETHAN H20</t>
  </si>
  <si>
    <t>DURETHAN H20 EF</t>
  </si>
  <si>
    <t>LEXAN 500</t>
  </si>
  <si>
    <t>LEXAN</t>
  </si>
  <si>
    <t>MACROLON</t>
  </si>
  <si>
    <t>PLEXIGLAS</t>
  </si>
  <si>
    <t>XENOY</t>
  </si>
  <si>
    <t>VALOX</t>
  </si>
  <si>
    <t>?</t>
  </si>
  <si>
    <t>RYTON</t>
  </si>
  <si>
    <t>Densité à 23°C</t>
  </si>
  <si>
    <t>g/cm3</t>
  </si>
  <si>
    <t>Facteur de fluidité Kf</t>
  </si>
  <si>
    <t>bar/mm</t>
  </si>
  <si>
    <r>
      <t>Temperature de transformation Tm mini</t>
    </r>
    <r>
      <rPr>
        <b/>
        <sz val="7"/>
        <color rgb="FFFF0000"/>
        <rFont val="Arial"/>
        <family val="2"/>
      </rPr>
      <t xml:space="preserve"> Processing Melt Temp</t>
    </r>
  </si>
  <si>
    <t>°C</t>
  </si>
  <si>
    <r>
      <t>Temperature de transformation Tm maxi</t>
    </r>
    <r>
      <rPr>
        <b/>
        <sz val="7"/>
        <color rgb="FFFF0000"/>
        <rFont val="Arial"/>
        <family val="2"/>
      </rPr>
      <t xml:space="preserve"> Processing Melt Temp</t>
    </r>
  </si>
  <si>
    <t>Temperature de transformation moyenne</t>
  </si>
  <si>
    <r>
      <t>Température moule Tw mini</t>
    </r>
    <r>
      <rPr>
        <b/>
        <sz val="8"/>
        <color rgb="FFFF0000"/>
        <rFont val="Arial"/>
        <family val="2"/>
      </rPr>
      <t xml:space="preserve"> Mold</t>
    </r>
    <r>
      <rPr>
        <sz val="8"/>
        <rFont val="Arial"/>
        <family val="2"/>
      </rPr>
      <t xml:space="preserve"> </t>
    </r>
    <r>
      <rPr>
        <b/>
        <sz val="8"/>
        <color rgb="FFFF0000"/>
        <rFont val="Arial"/>
        <family val="2"/>
      </rPr>
      <t xml:space="preserve">Temperature </t>
    </r>
  </si>
  <si>
    <r>
      <t>Température moule Tw maxi</t>
    </r>
    <r>
      <rPr>
        <b/>
        <sz val="8"/>
        <color rgb="FFFF0000"/>
        <rFont val="Arial"/>
        <family val="2"/>
      </rPr>
      <t xml:space="preserve"> Mold</t>
    </r>
    <r>
      <rPr>
        <sz val="8"/>
        <rFont val="Arial"/>
        <family val="2"/>
      </rPr>
      <t xml:space="preserve"> </t>
    </r>
    <r>
      <rPr>
        <b/>
        <sz val="8"/>
        <color rgb="FFFF0000"/>
        <rFont val="Arial"/>
        <family val="2"/>
      </rPr>
      <t>Temperature</t>
    </r>
  </si>
  <si>
    <t xml:space="preserve">Température moule Tw moyenne </t>
  </si>
  <si>
    <t>Diffusion thermique a eff</t>
  </si>
  <si>
    <t>mm2/s</t>
  </si>
  <si>
    <t>Temperature max de démoulage Te</t>
  </si>
  <si>
    <t>Viscosité à un taux de cisaillement = 1000 s-1</t>
  </si>
  <si>
    <t>Pa/sec</t>
  </si>
  <si>
    <t>Transition vitreuse</t>
  </si>
  <si>
    <t>-</t>
  </si>
  <si>
    <t>Point Vicat</t>
  </si>
  <si>
    <t>Viscosité de</t>
  </si>
  <si>
    <t>Pas</t>
  </si>
  <si>
    <t>Pour une température de</t>
  </si>
  <si>
    <t>Longueur fluidité parcourue pour 1mm</t>
  </si>
  <si>
    <t>Longueur fluidité parcourue pour 2mm</t>
  </si>
  <si>
    <t>Vitesse péripherique max de la vis v</t>
  </si>
  <si>
    <t>m/s</t>
  </si>
  <si>
    <t>Température d'etuvage</t>
  </si>
  <si>
    <t>100-110</t>
  </si>
  <si>
    <t>110-120</t>
  </si>
  <si>
    <t>Temps d'etuvage</t>
  </si>
  <si>
    <t>2-4</t>
  </si>
  <si>
    <t>1-2</t>
  </si>
  <si>
    <t>5-10</t>
  </si>
  <si>
    <t>4-6</t>
  </si>
  <si>
    <t>Facteur de perte de charge Ka</t>
  </si>
  <si>
    <t>difference d'enthalpy</t>
  </si>
  <si>
    <t>kJ/kg</t>
  </si>
  <si>
    <t xml:space="preserve">Retrait dans le sens à l'injection/perpendiculaire </t>
  </si>
  <si>
    <t>%</t>
  </si>
  <si>
    <t>1,2/1,3</t>
  </si>
  <si>
    <t>0,45/-</t>
  </si>
  <si>
    <t>0,5/-</t>
  </si>
  <si>
    <t>0,6/0,6</t>
  </si>
  <si>
    <t>1,2/1,6</t>
  </si>
  <si>
    <t>0,9/-</t>
  </si>
  <si>
    <t>1/-</t>
  </si>
  <si>
    <t>0,25/-</t>
  </si>
  <si>
    <t>0,2/0,5</t>
  </si>
  <si>
    <t>0,7/1,1</t>
  </si>
  <si>
    <t>Absorbtion d'humidité</t>
  </si>
  <si>
    <t>&lt;0,1</t>
  </si>
  <si>
    <t>Project</t>
  </si>
  <si>
    <t>Facteur  d'épaisseur</t>
  </si>
  <si>
    <t>Temp° transformation</t>
  </si>
  <si>
    <t>Diffusion thermique</t>
  </si>
  <si>
    <t>Temp° éjection</t>
  </si>
  <si>
    <t>Facteur de fluidité</t>
  </si>
  <si>
    <t>Temp° du moule</t>
  </si>
  <si>
    <t>Exemple ref commerciale matière</t>
  </si>
  <si>
    <t>NAME</t>
  </si>
  <si>
    <t>page 1</t>
  </si>
  <si>
    <t>page 2</t>
  </si>
  <si>
    <t>page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</si>
</sst>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0&quot; mm&quot;"/>
    <numFmt numFmtId="165" formatCode="0.00&quot; mm&quot;"/>
    <numFmt numFmtId="166" formatCode="0.00&quot; cmᵌ&quot;"/>
    <numFmt numFmtId="167" formatCode="0.00&quot; cm²&quot;"/>
    <numFmt numFmtId="168" formatCode="0.00&quot; T&quot;"/>
    <numFmt numFmtId="169" formatCode="0.0000"/>
    <numFmt numFmtId="170" formatCode="0&quot; °C&quot;"/>
    <numFmt numFmtId="171" formatCode="0.0000&quot; mm²/sec&quot;"/>
    <numFmt numFmtId="172" formatCode="0.000&quot; bar/mm&quot;"/>
    <numFmt numFmtId="173" formatCode="0.00&quot; bar&quot;"/>
    <numFmt numFmtId="174" formatCode="\ 000,000"/>
    <numFmt numFmtId="175" formatCode="0,000"/>
  </numFmts>
  <fonts count="4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</font>
    <font>
      <sz val="10"/>
      <color rgb="FF000000"/>
      <name val="Calibri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24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9"/>
      <name val="Calibri"/>
      <family val="2"/>
      <scheme val="minor"/>
    </font>
    <font>
      <b/>
      <sz val="14"/>
      <color indexed="12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2"/>
      <name val="Arial"/>
      <family val="2"/>
    </font>
    <font>
      <sz val="7"/>
      <name val="Arial"/>
      <family val="2"/>
    </font>
    <font>
      <b/>
      <sz val="7"/>
      <color rgb="FFFF0000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8"/>
      <color theme="1"/>
      <name val="Arial"/>
      <family val="2"/>
    </font>
    <font>
      <i/>
      <sz val="8"/>
      <name val="Arial"/>
      <family val="2"/>
    </font>
    <font>
      <sz val="8"/>
      <color theme="1"/>
      <name val="Arial"/>
      <family val="2"/>
    </font>
    <font>
      <sz val="11"/>
      <color rgb="FF000000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4F69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gray125">
        <bgColor theme="0"/>
      </patternFill>
    </fill>
    <fill>
      <patternFill patternType="gray125">
        <bgColor rgb="FFFFC000"/>
      </patternFill>
    </fill>
    <fill>
      <patternFill patternType="gray125">
        <bgColor rgb="FFFFFF00"/>
      </patternFill>
    </fill>
  </fills>
  <borders count="10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/>
      <right/>
      <top style="thin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theme="0"/>
      </left>
      <right/>
      <top/>
      <bottom/>
      <diagonal/>
    </border>
    <border>
      <left/>
      <right style="medium">
        <color indexed="64"/>
      </right>
      <top style="thin">
        <color theme="0"/>
      </top>
      <bottom/>
      <diagonal/>
    </border>
    <border>
      <left/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/>
      <top style="medium">
        <color theme="0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ashed">
        <color theme="0"/>
      </left>
      <right style="dashed">
        <color theme="0"/>
      </right>
      <top style="dashed">
        <color theme="0"/>
      </top>
      <bottom style="dashed">
        <color theme="0"/>
      </bottom>
      <diagonal/>
    </border>
    <border>
      <left style="dashed">
        <color theme="0"/>
      </left>
      <right style="dashed">
        <color theme="0"/>
      </right>
      <top style="dashed">
        <color theme="0"/>
      </top>
      <bottom/>
      <diagonal/>
    </border>
    <border>
      <left style="dashed">
        <color theme="0"/>
      </left>
      <right style="dashed">
        <color theme="0"/>
      </right>
      <top/>
      <bottom style="dashed">
        <color theme="0"/>
      </bottom>
      <diagonal/>
    </border>
    <border>
      <left style="dashed">
        <color theme="0"/>
      </left>
      <right/>
      <top style="dashed">
        <color theme="0"/>
      </top>
      <bottom style="dashed">
        <color theme="0"/>
      </bottom>
      <diagonal/>
    </border>
    <border>
      <left/>
      <right style="dashed">
        <color theme="0"/>
      </right>
      <top style="dashed">
        <color theme="0"/>
      </top>
      <bottom style="dashed">
        <color theme="0"/>
      </bottom>
      <diagonal/>
    </border>
    <border>
      <left style="dashed">
        <color theme="0"/>
      </left>
      <right style="dashed">
        <color theme="0"/>
      </right>
      <top/>
      <bottom/>
      <diagonal/>
    </border>
    <border>
      <left/>
      <right style="dashed">
        <color theme="0"/>
      </right>
      <top/>
      <bottom/>
      <diagonal/>
    </border>
    <border>
      <left/>
      <right/>
      <top/>
      <bottom style="dashed">
        <color theme="0"/>
      </bottom>
      <diagonal/>
    </border>
    <border>
      <left/>
      <right/>
      <top style="thin">
        <color theme="0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/>
      <bottom style="thin">
        <color theme="0"/>
      </bottom>
      <diagonal/>
    </border>
    <border>
      <left style="thin">
        <color theme="0"/>
      </left>
      <right/>
      <top style="thin">
        <color auto="1"/>
      </top>
      <bottom style="thin">
        <color theme="0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auto="1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dashed">
        <color theme="0"/>
      </left>
      <right/>
      <top style="thin">
        <color indexed="64"/>
      </top>
      <bottom style="thin">
        <color indexed="64"/>
      </bottom>
      <diagonal/>
    </border>
    <border>
      <left/>
      <right style="dashed">
        <color theme="0"/>
      </right>
      <top style="thin">
        <color indexed="64"/>
      </top>
      <bottom style="thin">
        <color indexed="64"/>
      </bottom>
      <diagonal/>
    </border>
    <border>
      <left style="dashed">
        <color theme="0"/>
      </left>
      <right/>
      <top/>
      <bottom/>
      <diagonal/>
    </border>
    <border>
      <left/>
      <right/>
      <top style="dashed">
        <color theme="0"/>
      </top>
      <bottom/>
      <diagonal/>
    </border>
  </borders>
  <cellStyleXfs count="4">
    <xf numFmtId="0" fontId="0" fillId="0" borderId="0"/>
    <xf numFmtId="0" fontId="28" fillId="0" borderId="0" applyNumberFormat="0" applyFill="0" applyBorder="0" applyAlignment="0" applyProtection="0"/>
    <xf numFmtId="0" fontId="15" fillId="0" borderId="0"/>
    <xf numFmtId="0" fontId="43" fillId="0" borderId="0"/>
  </cellStyleXfs>
  <cellXfs count="506">
    <xf numFmtId="0" fontId="0" fillId="0" borderId="0" xfId="0"/>
    <xf numFmtId="0" fontId="0" fillId="0" borderId="25" xfId="0" applyFont="1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0" fillId="0" borderId="2" xfId="0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0" fontId="0" fillId="0" borderId="17" xfId="0" applyBorder="1" applyAlignment="1" applyProtection="1">
      <alignment vertical="center"/>
    </xf>
    <xf numFmtId="0" fontId="0" fillId="0" borderId="18" xfId="0" applyBorder="1" applyAlignment="1" applyProtection="1">
      <alignment vertical="center"/>
    </xf>
    <xf numFmtId="0" fontId="0" fillId="0" borderId="0" xfId="0" applyFont="1"/>
    <xf numFmtId="0" fontId="0" fillId="0" borderId="22" xfId="0" applyBorder="1" applyAlignment="1" applyProtection="1">
      <alignment vertical="center"/>
    </xf>
    <xf numFmtId="0" fontId="0" fillId="0" borderId="19" xfId="0" applyBorder="1" applyAlignment="1" applyProtection="1">
      <alignment vertical="center"/>
    </xf>
    <xf numFmtId="0" fontId="0" fillId="0" borderId="1" xfId="0" applyBorder="1" applyAlignment="1" applyProtection="1">
      <alignment vertical="center"/>
    </xf>
    <xf numFmtId="0" fontId="0" fillId="0" borderId="53" xfId="0" applyBorder="1" applyAlignment="1" applyProtection="1">
      <alignment vertical="center"/>
    </xf>
    <xf numFmtId="0" fontId="0" fillId="0" borderId="49" xfId="0" applyBorder="1" applyAlignment="1" applyProtection="1">
      <alignment vertical="center"/>
    </xf>
    <xf numFmtId="0" fontId="0" fillId="0" borderId="50" xfId="0" applyBorder="1" applyAlignment="1" applyProtection="1">
      <alignment vertical="center"/>
    </xf>
    <xf numFmtId="0" fontId="0" fillId="6" borderId="17" xfId="0" applyFill="1" applyBorder="1" applyAlignment="1" applyProtection="1">
      <alignment vertical="center"/>
    </xf>
    <xf numFmtId="0" fontId="0" fillId="0" borderId="19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4" fillId="7" borderId="56" xfId="0" applyFont="1" applyFill="1" applyBorder="1" applyAlignment="1" applyProtection="1">
      <alignment horizontal="left" vertical="center" wrapText="1"/>
    </xf>
    <xf numFmtId="0" fontId="0" fillId="0" borderId="54" xfId="0" applyBorder="1" applyAlignment="1" applyProtection="1">
      <alignment vertical="center"/>
    </xf>
    <xf numFmtId="0" fontId="0" fillId="0" borderId="51" xfId="0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24" xfId="0" applyBorder="1" applyAlignment="1" applyProtection="1">
      <alignment vertical="center"/>
    </xf>
    <xf numFmtId="0" fontId="0" fillId="0" borderId="23" xfId="0" applyBorder="1" applyAlignment="1" applyProtection="1">
      <alignment vertical="center"/>
    </xf>
    <xf numFmtId="0" fontId="0" fillId="0" borderId="55" xfId="0" applyBorder="1" applyAlignment="1" applyProtection="1">
      <alignment vertical="center"/>
    </xf>
    <xf numFmtId="0" fontId="0" fillId="0" borderId="7" xfId="0" applyBorder="1" applyAlignment="1" applyProtection="1">
      <alignment vertical="center"/>
    </xf>
    <xf numFmtId="0" fontId="0" fillId="0" borderId="21" xfId="0" applyBorder="1" applyAlignment="1" applyProtection="1">
      <alignment vertical="center"/>
    </xf>
    <xf numFmtId="0" fontId="0" fillId="4" borderId="18" xfId="0" applyFill="1" applyBorder="1" applyAlignment="1" applyProtection="1">
      <alignment vertical="center"/>
    </xf>
    <xf numFmtId="0" fontId="14" fillId="14" borderId="1" xfId="0" applyFont="1" applyFill="1" applyBorder="1" applyAlignment="1" applyProtection="1">
      <alignment vertical="center"/>
    </xf>
    <xf numFmtId="0" fontId="14" fillId="14" borderId="2" xfId="0" applyFont="1" applyFill="1" applyBorder="1" applyAlignment="1" applyProtection="1">
      <alignment vertical="center"/>
    </xf>
    <xf numFmtId="0" fontId="14" fillId="14" borderId="3" xfId="0" applyFont="1" applyFill="1" applyBorder="1" applyAlignment="1" applyProtection="1">
      <alignment vertical="center"/>
    </xf>
    <xf numFmtId="0" fontId="14" fillId="14" borderId="7" xfId="0" applyFont="1" applyFill="1" applyBorder="1" applyAlignment="1" applyProtection="1">
      <alignment vertical="center"/>
    </xf>
    <xf numFmtId="0" fontId="14" fillId="14" borderId="0" xfId="0" applyFont="1" applyFill="1" applyBorder="1" applyAlignment="1" applyProtection="1">
      <alignment vertical="center"/>
    </xf>
    <xf numFmtId="0" fontId="14" fillId="14" borderId="0" xfId="0" applyFont="1" applyFill="1" applyBorder="1" applyAlignment="1" applyProtection="1">
      <alignment horizontal="center" vertical="center"/>
    </xf>
    <xf numFmtId="0" fontId="14" fillId="14" borderId="17" xfId="0" applyFont="1" applyFill="1" applyBorder="1" applyAlignment="1" applyProtection="1">
      <alignment horizontal="center" vertical="center"/>
    </xf>
    <xf numFmtId="0" fontId="14" fillId="14" borderId="14" xfId="0" applyFont="1" applyFill="1" applyBorder="1" applyAlignment="1" applyProtection="1">
      <alignment vertical="center"/>
    </xf>
    <xf numFmtId="0" fontId="17" fillId="14" borderId="10" xfId="0" applyFont="1" applyFill="1" applyBorder="1" applyAlignment="1" applyProtection="1">
      <alignment horizontal="center" vertical="center"/>
    </xf>
    <xf numFmtId="0" fontId="14" fillId="14" borderId="16" xfId="0" applyFont="1" applyFill="1" applyBorder="1" applyAlignment="1" applyProtection="1">
      <alignment vertical="center"/>
    </xf>
    <xf numFmtId="0" fontId="17" fillId="14" borderId="12" xfId="0" applyFont="1" applyFill="1" applyBorder="1" applyAlignment="1" applyProtection="1">
      <alignment horizontal="center" vertical="center"/>
    </xf>
    <xf numFmtId="0" fontId="6" fillId="0" borderId="0" xfId="0" applyNumberFormat="1" applyFont="1" applyAlignment="1">
      <alignment horizontal="center" vertical="center"/>
    </xf>
    <xf numFmtId="165" fontId="6" fillId="17" borderId="8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26" fillId="0" borderId="0" xfId="0" applyFont="1" applyAlignment="1">
      <alignment vertical="top"/>
    </xf>
    <xf numFmtId="0" fontId="9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6" fillId="17" borderId="8" xfId="0" applyFont="1" applyFill="1" applyBorder="1" applyAlignment="1">
      <alignment horizontal="center" vertical="center"/>
    </xf>
    <xf numFmtId="0" fontId="6" fillId="17" borderId="8" xfId="0" applyFont="1" applyFill="1" applyBorder="1" applyAlignment="1">
      <alignment horizontal="center" vertical="center"/>
    </xf>
    <xf numFmtId="0" fontId="5" fillId="0" borderId="0" xfId="3" applyFont="1" applyAlignment="1" applyProtection="1"/>
    <xf numFmtId="0" fontId="5" fillId="0" borderId="0" xfId="3" applyFont="1"/>
    <xf numFmtId="0" fontId="36" fillId="10" borderId="8" xfId="3" applyNumberFormat="1" applyFont="1" applyFill="1" applyBorder="1" applyAlignment="1" applyProtection="1">
      <alignment horizontal="center" vertical="center"/>
    </xf>
    <xf numFmtId="0" fontId="36" fillId="10" borderId="8" xfId="3" applyFont="1" applyFill="1" applyBorder="1" applyAlignment="1" applyProtection="1">
      <alignment horizontal="center" vertical="center"/>
      <protection locked="0"/>
    </xf>
    <xf numFmtId="0" fontId="36" fillId="10" borderId="8" xfId="3" applyFont="1" applyFill="1" applyBorder="1" applyAlignment="1" applyProtection="1">
      <alignment horizontal="center" vertical="center"/>
    </xf>
    <xf numFmtId="0" fontId="5" fillId="0" borderId="0" xfId="3" applyFont="1" applyAlignment="1">
      <alignment horizontal="center" vertical="center"/>
    </xf>
    <xf numFmtId="0" fontId="5" fillId="0" borderId="0" xfId="3" applyFont="1" applyAlignment="1" applyProtection="1">
      <alignment horizontal="center" vertical="center"/>
    </xf>
    <xf numFmtId="0" fontId="5" fillId="0" borderId="8" xfId="3" applyNumberFormat="1" applyFont="1" applyBorder="1" applyAlignment="1" applyProtection="1">
      <alignment horizontal="center" vertical="center"/>
    </xf>
    <xf numFmtId="0" fontId="5" fillId="6" borderId="8" xfId="3" applyFont="1" applyFill="1" applyBorder="1" applyAlignment="1" applyProtection="1">
      <alignment horizontal="center" vertical="center"/>
      <protection locked="0"/>
    </xf>
    <xf numFmtId="0" fontId="5" fillId="6" borderId="8" xfId="3" applyNumberFormat="1" applyFont="1" applyFill="1" applyBorder="1" applyAlignment="1" applyProtection="1">
      <alignment horizontal="center" vertical="center"/>
    </xf>
    <xf numFmtId="0" fontId="5" fillId="6" borderId="8" xfId="3" applyFont="1" applyFill="1" applyBorder="1" applyAlignment="1" applyProtection="1">
      <alignment horizontal="center" vertical="center"/>
    </xf>
    <xf numFmtId="0" fontId="5" fillId="0" borderId="8" xfId="3" applyFont="1" applyBorder="1" applyAlignment="1" applyProtection="1">
      <alignment horizontal="center" vertical="center"/>
    </xf>
    <xf numFmtId="0" fontId="5" fillId="0" borderId="8" xfId="3" applyFont="1" applyBorder="1" applyAlignment="1">
      <alignment horizontal="center" vertical="center"/>
    </xf>
    <xf numFmtId="0" fontId="5" fillId="4" borderId="8" xfId="3" applyFont="1" applyFill="1" applyBorder="1" applyAlignment="1" applyProtection="1">
      <alignment horizontal="center" vertical="center"/>
      <protection locked="0"/>
    </xf>
    <xf numFmtId="0" fontId="5" fillId="0" borderId="8" xfId="3" applyFont="1" applyBorder="1" applyAlignment="1" applyProtection="1">
      <alignment horizontal="center" vertical="center"/>
      <protection locked="0"/>
    </xf>
    <xf numFmtId="0" fontId="5" fillId="10" borderId="8" xfId="3" applyFont="1" applyFill="1" applyBorder="1" applyAlignment="1" applyProtection="1">
      <alignment horizontal="center" vertical="center"/>
    </xf>
    <xf numFmtId="0" fontId="5" fillId="4" borderId="8" xfId="3" applyNumberFormat="1" applyFont="1" applyFill="1" applyBorder="1" applyAlignment="1" applyProtection="1">
      <alignment horizontal="center" vertical="center"/>
    </xf>
    <xf numFmtId="0" fontId="5" fillId="4" borderId="8" xfId="3" applyFont="1" applyFill="1" applyBorder="1" applyAlignment="1" applyProtection="1">
      <alignment horizontal="center" vertical="center"/>
    </xf>
    <xf numFmtId="0" fontId="5" fillId="4" borderId="8" xfId="3" applyFont="1" applyFill="1" applyBorder="1" applyAlignment="1">
      <alignment horizontal="center" vertical="center"/>
    </xf>
    <xf numFmtId="0" fontId="5" fillId="3" borderId="8" xfId="3" applyFont="1" applyFill="1" applyBorder="1" applyAlignment="1" applyProtection="1">
      <alignment horizontal="center" vertical="center"/>
    </xf>
    <xf numFmtId="0" fontId="5" fillId="3" borderId="8" xfId="3" applyNumberFormat="1" applyFont="1" applyFill="1" applyBorder="1" applyAlignment="1" applyProtection="1">
      <alignment horizontal="center" vertical="center"/>
    </xf>
    <xf numFmtId="0" fontId="5" fillId="3" borderId="8" xfId="3" applyFont="1" applyFill="1" applyBorder="1" applyAlignment="1" applyProtection="1">
      <alignment horizontal="center" vertical="center"/>
      <protection locked="0"/>
    </xf>
    <xf numFmtId="0" fontId="5" fillId="3" borderId="8" xfId="3" applyFont="1" applyFill="1" applyBorder="1" applyAlignment="1">
      <alignment horizontal="center" vertical="center"/>
    </xf>
    <xf numFmtId="0" fontId="5" fillId="4" borderId="0" xfId="3" applyFont="1" applyFill="1" applyAlignment="1">
      <alignment horizontal="center" vertical="center"/>
    </xf>
    <xf numFmtId="0" fontId="37" fillId="15" borderId="8" xfId="3" applyFont="1" applyFill="1" applyBorder="1" applyAlignment="1" applyProtection="1">
      <alignment horizontal="center" vertical="center"/>
    </xf>
    <xf numFmtId="0" fontId="37" fillId="10" borderId="8" xfId="3" applyFont="1" applyFill="1" applyBorder="1" applyAlignment="1" applyProtection="1">
      <alignment horizontal="center" vertical="center"/>
    </xf>
    <xf numFmtId="0" fontId="37" fillId="15" borderId="8" xfId="3" applyNumberFormat="1" applyFont="1" applyFill="1" applyBorder="1" applyAlignment="1" applyProtection="1">
      <alignment horizontal="center" vertical="center"/>
    </xf>
    <xf numFmtId="3" fontId="37" fillId="15" borderId="8" xfId="3" quotePrefix="1" applyNumberFormat="1" applyFont="1" applyFill="1" applyBorder="1" applyAlignment="1" applyProtection="1">
      <alignment horizontal="center" vertical="center"/>
      <protection locked="0"/>
    </xf>
    <xf numFmtId="3" fontId="37" fillId="15" borderId="8" xfId="3" applyNumberFormat="1" applyFont="1" applyFill="1" applyBorder="1" applyAlignment="1" applyProtection="1">
      <alignment horizontal="center" vertical="center"/>
      <protection locked="0"/>
    </xf>
    <xf numFmtId="3" fontId="37" fillId="15" borderId="8" xfId="3" applyNumberFormat="1" applyFont="1" applyFill="1" applyBorder="1" applyAlignment="1" applyProtection="1">
      <alignment horizontal="center" vertical="center"/>
    </xf>
    <xf numFmtId="0" fontId="37" fillId="15" borderId="8" xfId="3" applyFont="1" applyFill="1" applyBorder="1" applyAlignment="1" applyProtection="1">
      <alignment horizontal="center" vertical="center"/>
      <protection locked="0"/>
    </xf>
    <xf numFmtId="0" fontId="37" fillId="15" borderId="8" xfId="3" applyFont="1" applyFill="1" applyBorder="1" applyAlignment="1">
      <alignment horizontal="center" vertical="center"/>
    </xf>
    <xf numFmtId="0" fontId="39" fillId="21" borderId="8" xfId="3" applyFont="1" applyFill="1" applyBorder="1" applyAlignment="1" applyProtection="1">
      <alignment horizontal="center" vertical="center"/>
    </xf>
    <xf numFmtId="0" fontId="39" fillId="10" borderId="8" xfId="3" applyFont="1" applyFill="1" applyBorder="1" applyAlignment="1" applyProtection="1">
      <alignment horizontal="center" vertical="center"/>
    </xf>
    <xf numFmtId="0" fontId="39" fillId="21" borderId="8" xfId="3" applyNumberFormat="1" applyFont="1" applyFill="1" applyBorder="1" applyAlignment="1" applyProtection="1">
      <alignment horizontal="center" vertical="center"/>
    </xf>
    <xf numFmtId="0" fontId="5" fillId="20" borderId="8" xfId="3" applyFont="1" applyFill="1" applyBorder="1" applyAlignment="1" applyProtection="1">
      <alignment horizontal="center" vertical="center"/>
    </xf>
    <xf numFmtId="0" fontId="5" fillId="20" borderId="8" xfId="3" applyNumberFormat="1" applyFont="1" applyFill="1" applyBorder="1" applyAlignment="1" applyProtection="1">
      <alignment horizontal="center" vertical="center"/>
    </xf>
    <xf numFmtId="0" fontId="5" fillId="20" borderId="8" xfId="3" applyFont="1" applyFill="1" applyBorder="1" applyAlignment="1" applyProtection="1">
      <alignment horizontal="center" vertical="center"/>
      <protection locked="0"/>
    </xf>
    <xf numFmtId="0" fontId="5" fillId="20" borderId="8" xfId="3" quotePrefix="1" applyNumberFormat="1" applyFont="1" applyFill="1" applyBorder="1" applyAlignment="1" applyProtection="1">
      <alignment horizontal="center" vertical="center"/>
    </xf>
    <xf numFmtId="3" fontId="5" fillId="20" borderId="8" xfId="3" applyNumberFormat="1" applyFont="1" applyFill="1" applyBorder="1" applyAlignment="1" applyProtection="1">
      <alignment horizontal="center" vertical="center"/>
    </xf>
    <xf numFmtId="0" fontId="5" fillId="20" borderId="8" xfId="3" quotePrefix="1" applyFont="1" applyFill="1" applyBorder="1" applyAlignment="1" applyProtection="1">
      <alignment horizontal="center" vertical="center"/>
    </xf>
    <xf numFmtId="0" fontId="5" fillId="20" borderId="8" xfId="3" applyFont="1" applyFill="1" applyBorder="1" applyAlignment="1">
      <alignment horizontal="center" vertical="center"/>
    </xf>
    <xf numFmtId="0" fontId="41" fillId="22" borderId="8" xfId="3" applyFont="1" applyFill="1" applyBorder="1" applyAlignment="1" applyProtection="1">
      <alignment horizontal="center" vertical="center"/>
    </xf>
    <xf numFmtId="0" fontId="39" fillId="22" borderId="8" xfId="3" applyNumberFormat="1" applyFont="1" applyFill="1" applyBorder="1" applyAlignment="1" applyProtection="1">
      <alignment horizontal="center" vertical="center"/>
    </xf>
    <xf numFmtId="0" fontId="42" fillId="0" borderId="8" xfId="3" applyFont="1" applyBorder="1" applyAlignment="1" applyProtection="1">
      <alignment horizontal="center" vertical="center"/>
    </xf>
    <xf numFmtId="0" fontId="42" fillId="10" borderId="8" xfId="3" applyFont="1" applyFill="1" applyBorder="1" applyAlignment="1" applyProtection="1">
      <alignment horizontal="center" vertical="center"/>
    </xf>
    <xf numFmtId="169" fontId="42" fillId="4" borderId="8" xfId="3" applyNumberFormat="1" applyFont="1" applyFill="1" applyBorder="1" applyAlignment="1" applyProtection="1">
      <alignment horizontal="center" vertical="center"/>
    </xf>
    <xf numFmtId="169" fontId="42" fillId="4" borderId="8" xfId="3" applyNumberFormat="1" applyFont="1" applyFill="1" applyBorder="1" applyAlignment="1" applyProtection="1">
      <alignment horizontal="center" vertical="center"/>
      <protection locked="0"/>
    </xf>
    <xf numFmtId="169" fontId="42" fillId="4" borderId="8" xfId="3" applyNumberFormat="1" applyFont="1" applyFill="1" applyBorder="1" applyAlignment="1">
      <alignment horizontal="center" vertical="center"/>
    </xf>
    <xf numFmtId="0" fontId="42" fillId="0" borderId="0" xfId="3" applyFont="1" applyAlignment="1">
      <alignment horizontal="center" vertical="center"/>
    </xf>
    <xf numFmtId="0" fontId="5" fillId="19" borderId="8" xfId="3" applyFont="1" applyFill="1" applyBorder="1" applyAlignment="1">
      <alignment horizontal="center" vertical="center"/>
    </xf>
    <xf numFmtId="0" fontId="5" fillId="10" borderId="8" xfId="3" applyFont="1" applyFill="1" applyBorder="1" applyAlignment="1">
      <alignment horizontal="center" vertical="center"/>
    </xf>
    <xf numFmtId="0" fontId="5" fillId="24" borderId="32" xfId="3" applyFont="1" applyFill="1" applyBorder="1" applyAlignment="1" applyProtection="1">
      <alignment horizontal="center" vertical="center"/>
    </xf>
    <xf numFmtId="0" fontId="5" fillId="25" borderId="32" xfId="3" applyFont="1" applyFill="1" applyBorder="1" applyAlignment="1" applyProtection="1">
      <alignment horizontal="center" vertical="center"/>
    </xf>
    <xf numFmtId="0" fontId="5" fillId="24" borderId="14" xfId="3" applyNumberFormat="1" applyFont="1" applyFill="1" applyBorder="1" applyAlignment="1" applyProtection="1">
      <alignment horizontal="center" vertical="center"/>
    </xf>
    <xf numFmtId="0" fontId="5" fillId="24" borderId="9" xfId="3" applyNumberFormat="1" applyFont="1" applyFill="1" applyBorder="1" applyAlignment="1" applyProtection="1">
      <alignment horizontal="center" vertical="center"/>
    </xf>
    <xf numFmtId="0" fontId="5" fillId="24" borderId="9" xfId="3" applyFont="1" applyFill="1" applyBorder="1" applyAlignment="1" applyProtection="1">
      <alignment horizontal="center" vertical="center"/>
      <protection locked="0"/>
    </xf>
    <xf numFmtId="0" fontId="5" fillId="24" borderId="29" xfId="3" applyFont="1" applyFill="1" applyBorder="1" applyAlignment="1" applyProtection="1">
      <alignment horizontal="center" vertical="center"/>
      <protection locked="0"/>
    </xf>
    <xf numFmtId="0" fontId="5" fillId="24" borderId="10" xfId="3" applyFont="1" applyFill="1" applyBorder="1" applyAlignment="1" applyProtection="1">
      <alignment horizontal="center" vertical="center"/>
      <protection locked="0"/>
    </xf>
    <xf numFmtId="0" fontId="5" fillId="24" borderId="26" xfId="3" applyNumberFormat="1" applyFont="1" applyFill="1" applyBorder="1" applyAlignment="1" applyProtection="1">
      <alignment horizontal="center" vertical="center"/>
    </xf>
    <xf numFmtId="0" fontId="5" fillId="24" borderId="14" xfId="3" applyFont="1" applyFill="1" applyBorder="1" applyAlignment="1" applyProtection="1">
      <alignment horizontal="center" vertical="center"/>
      <protection locked="0"/>
    </xf>
    <xf numFmtId="0" fontId="5" fillId="24" borderId="60" xfId="3" applyNumberFormat="1" applyFont="1" applyFill="1" applyBorder="1" applyAlignment="1" applyProtection="1">
      <alignment horizontal="center" vertical="center"/>
    </xf>
    <xf numFmtId="0" fontId="5" fillId="24" borderId="10" xfId="3" applyNumberFormat="1" applyFont="1" applyFill="1" applyBorder="1" applyAlignment="1" applyProtection="1">
      <alignment horizontal="center" vertical="center"/>
    </xf>
    <xf numFmtId="0" fontId="5" fillId="24" borderId="29" xfId="3" applyNumberFormat="1" applyFont="1" applyFill="1" applyBorder="1" applyAlignment="1" applyProtection="1">
      <alignment horizontal="center" vertical="center"/>
    </xf>
    <xf numFmtId="0" fontId="5" fillId="24" borderId="48" xfId="3" applyFont="1" applyFill="1" applyBorder="1" applyAlignment="1" applyProtection="1">
      <alignment horizontal="center" vertical="center"/>
    </xf>
    <xf numFmtId="0" fontId="5" fillId="24" borderId="26" xfId="3" applyFont="1" applyFill="1" applyBorder="1" applyAlignment="1" applyProtection="1">
      <alignment horizontal="center" vertical="center"/>
    </xf>
    <xf numFmtId="0" fontId="5" fillId="24" borderId="9" xfId="3" applyFont="1" applyFill="1" applyBorder="1" applyAlignment="1" applyProtection="1">
      <alignment horizontal="center" vertical="center"/>
    </xf>
    <xf numFmtId="0" fontId="5" fillId="24" borderId="29" xfId="3" applyFont="1" applyFill="1" applyBorder="1" applyAlignment="1" applyProtection="1">
      <alignment horizontal="center" vertical="center"/>
    </xf>
    <xf numFmtId="0" fontId="5" fillId="24" borderId="10" xfId="3" applyFont="1" applyFill="1" applyBorder="1" applyAlignment="1" applyProtection="1">
      <alignment horizontal="center" vertical="center"/>
    </xf>
    <xf numFmtId="0" fontId="5" fillId="24" borderId="14" xfId="3" applyFont="1" applyFill="1" applyBorder="1" applyAlignment="1" applyProtection="1">
      <alignment horizontal="center" vertical="center"/>
    </xf>
    <xf numFmtId="0" fontId="5" fillId="24" borderId="33" xfId="3" applyFont="1" applyFill="1" applyBorder="1" applyAlignment="1" applyProtection="1">
      <alignment horizontal="center" vertical="center"/>
    </xf>
    <xf numFmtId="0" fontId="5" fillId="24" borderId="48" xfId="3" applyFont="1" applyFill="1" applyBorder="1" applyAlignment="1" applyProtection="1">
      <alignment horizontal="center" vertical="center"/>
      <protection locked="0"/>
    </xf>
    <xf numFmtId="0" fontId="5" fillId="24" borderId="26" xfId="3" applyFont="1" applyFill="1" applyBorder="1" applyAlignment="1" applyProtection="1">
      <alignment horizontal="center" vertical="center"/>
      <protection locked="0"/>
    </xf>
    <xf numFmtId="0" fontId="5" fillId="24" borderId="9" xfId="3" applyFont="1" applyFill="1" applyBorder="1" applyAlignment="1">
      <alignment horizontal="center" vertical="center"/>
    </xf>
    <xf numFmtId="0" fontId="5" fillId="24" borderId="34" xfId="3" applyFont="1" applyFill="1" applyBorder="1" applyAlignment="1" applyProtection="1">
      <alignment horizontal="center" vertical="center"/>
    </xf>
    <xf numFmtId="0" fontId="5" fillId="25" borderId="34" xfId="3" applyFont="1" applyFill="1" applyBorder="1" applyAlignment="1" applyProtection="1">
      <alignment horizontal="center" vertical="center"/>
    </xf>
    <xf numFmtId="0" fontId="5" fillId="24" borderId="15" xfId="3" applyNumberFormat="1" applyFont="1" applyFill="1" applyBorder="1" applyAlignment="1" applyProtection="1">
      <alignment horizontal="center" vertical="center"/>
    </xf>
    <xf numFmtId="0" fontId="5" fillId="24" borderId="8" xfId="3" applyNumberFormat="1" applyFont="1" applyFill="1" applyBorder="1" applyAlignment="1" applyProtection="1">
      <alignment horizontal="center" vertical="center"/>
    </xf>
    <xf numFmtId="0" fontId="5" fillId="24" borderId="8" xfId="3" applyFont="1" applyFill="1" applyBorder="1" applyAlignment="1" applyProtection="1">
      <alignment horizontal="center" vertical="center"/>
      <protection locked="0"/>
    </xf>
    <xf numFmtId="0" fontId="5" fillId="24" borderId="30" xfId="3" applyFont="1" applyFill="1" applyBorder="1" applyAlignment="1" applyProtection="1">
      <alignment horizontal="center" vertical="center"/>
      <protection locked="0"/>
    </xf>
    <xf numFmtId="0" fontId="5" fillId="24" borderId="13" xfId="3" applyFont="1" applyFill="1" applyBorder="1" applyAlignment="1" applyProtection="1">
      <alignment horizontal="center" vertical="center"/>
      <protection locked="0"/>
    </xf>
    <xf numFmtId="0" fontId="5" fillId="24" borderId="27" xfId="3" applyNumberFormat="1" applyFont="1" applyFill="1" applyBorder="1" applyAlignment="1" applyProtection="1">
      <alignment horizontal="center" vertical="center"/>
    </xf>
    <xf numFmtId="0" fontId="5" fillId="24" borderId="15" xfId="3" quotePrefix="1" applyFont="1" applyFill="1" applyBorder="1" applyAlignment="1" applyProtection="1">
      <alignment horizontal="center" vertical="center"/>
      <protection locked="0"/>
    </xf>
    <xf numFmtId="0" fontId="5" fillId="24" borderId="58" xfId="3" applyNumberFormat="1" applyFont="1" applyFill="1" applyBorder="1" applyAlignment="1" applyProtection="1">
      <alignment horizontal="center" vertical="center"/>
    </xf>
    <xf numFmtId="0" fontId="5" fillId="24" borderId="13" xfId="3" applyNumberFormat="1" applyFont="1" applyFill="1" applyBorder="1" applyAlignment="1" applyProtection="1">
      <alignment horizontal="center" vertical="center"/>
    </xf>
    <xf numFmtId="0" fontId="5" fillId="24" borderId="30" xfId="3" applyNumberFormat="1" applyFont="1" applyFill="1" applyBorder="1" applyAlignment="1" applyProtection="1">
      <alignment horizontal="center" vertical="center"/>
    </xf>
    <xf numFmtId="0" fontId="5" fillId="24" borderId="43" xfId="3" applyFont="1" applyFill="1" applyBorder="1" applyAlignment="1" applyProtection="1">
      <alignment horizontal="center" vertical="center"/>
    </xf>
    <xf numFmtId="0" fontId="5" fillId="24" borderId="27" xfId="3" applyFont="1" applyFill="1" applyBorder="1" applyAlignment="1" applyProtection="1">
      <alignment horizontal="center" vertical="center"/>
    </xf>
    <xf numFmtId="0" fontId="5" fillId="24" borderId="8" xfId="3" applyFont="1" applyFill="1" applyBorder="1" applyAlignment="1" applyProtection="1">
      <alignment horizontal="center" vertical="center"/>
    </xf>
    <xf numFmtId="0" fontId="5" fillId="24" borderId="30" xfId="3" applyFont="1" applyFill="1" applyBorder="1" applyAlignment="1" applyProtection="1">
      <alignment horizontal="center" vertical="center"/>
    </xf>
    <xf numFmtId="0" fontId="5" fillId="24" borderId="15" xfId="3" applyFont="1" applyFill="1" applyBorder="1" applyAlignment="1" applyProtection="1">
      <alignment horizontal="center" vertical="center"/>
      <protection locked="0"/>
    </xf>
    <xf numFmtId="0" fontId="5" fillId="24" borderId="13" xfId="3" applyFont="1" applyFill="1" applyBorder="1" applyAlignment="1" applyProtection="1">
      <alignment horizontal="center" vertical="center"/>
    </xf>
    <xf numFmtId="0" fontId="5" fillId="24" borderId="15" xfId="3" applyFont="1" applyFill="1" applyBorder="1" applyAlignment="1" applyProtection="1">
      <alignment horizontal="center" vertical="center"/>
    </xf>
    <xf numFmtId="0" fontId="5" fillId="24" borderId="35" xfId="3" applyFont="1" applyFill="1" applyBorder="1" applyAlignment="1" applyProtection="1">
      <alignment horizontal="center" vertical="center"/>
    </xf>
    <xf numFmtId="0" fontId="5" fillId="24" borderId="43" xfId="3" applyFont="1" applyFill="1" applyBorder="1" applyAlignment="1" applyProtection="1">
      <alignment horizontal="center" vertical="center"/>
      <protection locked="0"/>
    </xf>
    <xf numFmtId="0" fontId="5" fillId="24" borderId="27" xfId="3" applyFont="1" applyFill="1" applyBorder="1" applyAlignment="1" applyProtection="1">
      <alignment horizontal="center" vertical="center"/>
      <protection locked="0"/>
    </xf>
    <xf numFmtId="0" fontId="5" fillId="24" borderId="8" xfId="3" applyFont="1" applyFill="1" applyBorder="1" applyAlignment="1">
      <alignment horizontal="center" vertical="center"/>
    </xf>
    <xf numFmtId="49" fontId="5" fillId="24" borderId="15" xfId="3" applyNumberFormat="1" applyFont="1" applyFill="1" applyBorder="1" applyAlignment="1" applyProtection="1">
      <alignment horizontal="center" vertical="center"/>
      <protection locked="0"/>
    </xf>
    <xf numFmtId="0" fontId="5" fillId="26" borderId="34" xfId="3" applyFont="1" applyFill="1" applyBorder="1" applyAlignment="1" applyProtection="1">
      <alignment horizontal="center" vertical="center"/>
    </xf>
    <xf numFmtId="0" fontId="5" fillId="26" borderId="15" xfId="3" applyNumberFormat="1" applyFont="1" applyFill="1" applyBorder="1" applyAlignment="1" applyProtection="1">
      <alignment horizontal="center" vertical="center"/>
    </xf>
    <xf numFmtId="0" fontId="5" fillId="26" borderId="8" xfId="3" applyNumberFormat="1" applyFont="1" applyFill="1" applyBorder="1" applyAlignment="1" applyProtection="1">
      <alignment horizontal="center" vertical="center"/>
    </xf>
    <xf numFmtId="0" fontId="5" fillId="26" borderId="8" xfId="3" applyFont="1" applyFill="1" applyBorder="1" applyAlignment="1" applyProtection="1">
      <alignment horizontal="center" vertical="center"/>
      <protection locked="0"/>
    </xf>
    <xf numFmtId="0" fontId="5" fillId="26" borderId="30" xfId="3" applyFont="1" applyFill="1" applyBorder="1" applyAlignment="1" applyProtection="1">
      <alignment horizontal="center" vertical="center"/>
      <protection locked="0"/>
    </xf>
    <xf numFmtId="0" fontId="5" fillId="26" borderId="13" xfId="3" applyFont="1" applyFill="1" applyBorder="1" applyAlignment="1" applyProtection="1">
      <alignment horizontal="center" vertical="center"/>
      <protection locked="0"/>
    </xf>
    <xf numFmtId="0" fontId="5" fillId="26" borderId="27" xfId="3" applyNumberFormat="1" applyFont="1" applyFill="1" applyBorder="1" applyAlignment="1" applyProtection="1">
      <alignment horizontal="center" vertical="center"/>
    </xf>
    <xf numFmtId="0" fontId="5" fillId="26" borderId="15" xfId="3" applyFont="1" applyFill="1" applyBorder="1" applyAlignment="1" applyProtection="1">
      <alignment horizontal="center" vertical="center"/>
      <protection locked="0"/>
    </xf>
    <xf numFmtId="0" fontId="5" fillId="26" borderId="58" xfId="3" applyNumberFormat="1" applyFont="1" applyFill="1" applyBorder="1" applyAlignment="1" applyProtection="1">
      <alignment horizontal="center" vertical="center"/>
    </xf>
    <xf numFmtId="0" fontId="5" fillId="26" borderId="13" xfId="3" applyNumberFormat="1" applyFont="1" applyFill="1" applyBorder="1" applyAlignment="1" applyProtection="1">
      <alignment horizontal="center" vertical="center"/>
    </xf>
    <xf numFmtId="0" fontId="5" fillId="26" borderId="30" xfId="3" applyNumberFormat="1" applyFont="1" applyFill="1" applyBorder="1" applyAlignment="1" applyProtection="1">
      <alignment horizontal="center" vertical="center"/>
    </xf>
    <xf numFmtId="0" fontId="5" fillId="26" borderId="43" xfId="3" applyFont="1" applyFill="1" applyBorder="1" applyAlignment="1" applyProtection="1">
      <alignment horizontal="center" vertical="center"/>
    </xf>
    <xf numFmtId="0" fontId="5" fillId="26" borderId="27" xfId="3" applyFont="1" applyFill="1" applyBorder="1" applyAlignment="1" applyProtection="1">
      <alignment horizontal="center" vertical="center"/>
    </xf>
    <xf numFmtId="0" fontId="5" fillId="26" borderId="8" xfId="3" applyFont="1" applyFill="1" applyBorder="1" applyAlignment="1" applyProtection="1">
      <alignment horizontal="center" vertical="center"/>
    </xf>
    <xf numFmtId="0" fontId="5" fillId="26" borderId="30" xfId="3" applyFont="1" applyFill="1" applyBorder="1" applyAlignment="1" applyProtection="1">
      <alignment horizontal="center" vertical="center"/>
    </xf>
    <xf numFmtId="0" fontId="5" fillId="26" borderId="13" xfId="3" applyFont="1" applyFill="1" applyBorder="1" applyAlignment="1" applyProtection="1">
      <alignment horizontal="center" vertical="center"/>
    </xf>
    <xf numFmtId="0" fontId="5" fillId="26" borderId="15" xfId="3" applyFont="1" applyFill="1" applyBorder="1" applyAlignment="1" applyProtection="1">
      <alignment horizontal="center" vertical="center"/>
    </xf>
    <xf numFmtId="0" fontId="5" fillId="26" borderId="35" xfId="3" applyFont="1" applyFill="1" applyBorder="1" applyAlignment="1" applyProtection="1">
      <alignment horizontal="center" vertical="center"/>
    </xf>
    <xf numFmtId="0" fontId="5" fillId="26" borderId="43" xfId="3" applyFont="1" applyFill="1" applyBorder="1" applyAlignment="1" applyProtection="1">
      <alignment horizontal="center" vertical="center"/>
      <protection locked="0"/>
    </xf>
    <xf numFmtId="0" fontId="5" fillId="26" borderId="27" xfId="3" applyFont="1" applyFill="1" applyBorder="1" applyAlignment="1" applyProtection="1">
      <alignment horizontal="center" vertical="center"/>
      <protection locked="0"/>
    </xf>
    <xf numFmtId="0" fontId="5" fillId="26" borderId="8" xfId="3" applyFont="1" applyFill="1" applyBorder="1" applyAlignment="1">
      <alignment horizontal="center" vertical="center"/>
    </xf>
    <xf numFmtId="0" fontId="5" fillId="24" borderId="13" xfId="3" quotePrefix="1" applyFont="1" applyFill="1" applyBorder="1" applyAlignment="1" applyProtection="1">
      <alignment horizontal="center" vertical="center"/>
      <protection locked="0"/>
    </xf>
    <xf numFmtId="16" fontId="5" fillId="24" borderId="43" xfId="3" quotePrefix="1" applyNumberFormat="1" applyFont="1" applyFill="1" applyBorder="1" applyAlignment="1" applyProtection="1">
      <alignment horizontal="center" vertical="center"/>
    </xf>
    <xf numFmtId="16" fontId="5" fillId="24" borderId="27" xfId="3" quotePrefix="1" applyNumberFormat="1" applyFont="1" applyFill="1" applyBorder="1" applyAlignment="1" applyProtection="1">
      <alignment horizontal="center" vertical="center"/>
    </xf>
    <xf numFmtId="16" fontId="5" fillId="24" borderId="8" xfId="3" quotePrefix="1" applyNumberFormat="1" applyFont="1" applyFill="1" applyBorder="1" applyAlignment="1" applyProtection="1">
      <alignment horizontal="center" vertical="center"/>
    </xf>
    <xf numFmtId="16" fontId="5" fillId="24" borderId="30" xfId="3" quotePrefix="1" applyNumberFormat="1" applyFont="1" applyFill="1" applyBorder="1" applyAlignment="1" applyProtection="1">
      <alignment horizontal="center" vertical="center"/>
    </xf>
    <xf numFmtId="16" fontId="5" fillId="24" borderId="13" xfId="3" quotePrefix="1" applyNumberFormat="1" applyFont="1" applyFill="1" applyBorder="1" applyAlignment="1" applyProtection="1">
      <alignment horizontal="center" vertical="center"/>
    </xf>
    <xf numFmtId="0" fontId="5" fillId="24" borderId="15" xfId="3" quotePrefix="1" applyFont="1" applyFill="1" applyBorder="1" applyAlignment="1" applyProtection="1">
      <alignment horizontal="center" vertical="center"/>
    </xf>
    <xf numFmtId="0" fontId="5" fillId="24" borderId="8" xfId="3" quotePrefix="1" applyFont="1" applyFill="1" applyBorder="1" applyAlignment="1" applyProtection="1">
      <alignment horizontal="center" vertical="center"/>
    </xf>
    <xf numFmtId="0" fontId="5" fillId="24" borderId="27" xfId="3" quotePrefix="1" applyFont="1" applyFill="1" applyBorder="1" applyAlignment="1" applyProtection="1">
      <alignment horizontal="center" vertical="center"/>
    </xf>
    <xf numFmtId="0" fontId="5" fillId="24" borderId="30" xfId="3" quotePrefix="1" applyFont="1" applyFill="1" applyBorder="1" applyAlignment="1" applyProtection="1">
      <alignment horizontal="center" vertical="center"/>
    </xf>
    <xf numFmtId="0" fontId="5" fillId="24" borderId="13" xfId="3" quotePrefix="1" applyFont="1" applyFill="1" applyBorder="1" applyAlignment="1" applyProtection="1">
      <alignment horizontal="center" vertical="center"/>
    </xf>
    <xf numFmtId="0" fontId="5" fillId="24" borderId="35" xfId="3" quotePrefix="1" applyFont="1" applyFill="1" applyBorder="1" applyAlignment="1" applyProtection="1">
      <alignment horizontal="center" vertical="center"/>
    </xf>
    <xf numFmtId="16" fontId="5" fillId="24" borderId="43" xfId="3" quotePrefix="1" applyNumberFormat="1" applyFont="1" applyFill="1" applyBorder="1" applyAlignment="1" applyProtection="1">
      <alignment horizontal="center" vertical="center"/>
      <protection locked="0"/>
    </xf>
    <xf numFmtId="49" fontId="5" fillId="24" borderId="30" xfId="3" applyNumberFormat="1" applyFont="1" applyFill="1" applyBorder="1" applyAlignment="1" applyProtection="1">
      <alignment horizontal="center" vertical="center"/>
      <protection locked="0"/>
    </xf>
    <xf numFmtId="0" fontId="5" fillId="24" borderId="36" xfId="3" applyFont="1" applyFill="1" applyBorder="1" applyAlignment="1" applyProtection="1">
      <alignment horizontal="center" vertical="center"/>
    </xf>
    <xf numFmtId="0" fontId="5" fillId="25" borderId="36" xfId="3" applyFont="1" applyFill="1" applyBorder="1" applyAlignment="1" applyProtection="1">
      <alignment horizontal="center" vertical="center"/>
    </xf>
    <xf numFmtId="0" fontId="5" fillId="24" borderId="16" xfId="3" applyNumberFormat="1" applyFont="1" applyFill="1" applyBorder="1" applyAlignment="1" applyProtection="1">
      <alignment horizontal="center" vertical="center"/>
    </xf>
    <xf numFmtId="0" fontId="5" fillId="24" borderId="11" xfId="3" applyNumberFormat="1" applyFont="1" applyFill="1" applyBorder="1" applyAlignment="1" applyProtection="1">
      <alignment horizontal="center" vertical="center"/>
    </xf>
    <xf numFmtId="0" fontId="5" fillId="24" borderId="11" xfId="3" applyFont="1" applyFill="1" applyBorder="1" applyAlignment="1" applyProtection="1">
      <alignment horizontal="center" vertical="center"/>
      <protection locked="0"/>
    </xf>
    <xf numFmtId="0" fontId="5" fillId="24" borderId="31" xfId="3" applyFont="1" applyFill="1" applyBorder="1" applyAlignment="1" applyProtection="1">
      <alignment horizontal="center" vertical="center"/>
      <protection locked="0"/>
    </xf>
    <xf numFmtId="0" fontId="5" fillId="24" borderId="12" xfId="3" applyFont="1" applyFill="1" applyBorder="1" applyAlignment="1" applyProtection="1">
      <alignment horizontal="center" vertical="center"/>
      <protection locked="0"/>
    </xf>
    <xf numFmtId="0" fontId="5" fillId="24" borderId="28" xfId="3" applyNumberFormat="1" applyFont="1" applyFill="1" applyBorder="1" applyAlignment="1" applyProtection="1">
      <alignment horizontal="center" vertical="center"/>
    </xf>
    <xf numFmtId="0" fontId="5" fillId="24" borderId="16" xfId="3" quotePrefix="1" applyFont="1" applyFill="1" applyBorder="1" applyAlignment="1" applyProtection="1">
      <alignment horizontal="center" vertical="center"/>
      <protection locked="0"/>
    </xf>
    <xf numFmtId="0" fontId="5" fillId="24" borderId="44" xfId="3" applyNumberFormat="1" applyFont="1" applyFill="1" applyBorder="1" applyAlignment="1" applyProtection="1">
      <alignment horizontal="center" vertical="center"/>
    </xf>
    <xf numFmtId="0" fontId="5" fillId="24" borderId="12" xfId="3" applyNumberFormat="1" applyFont="1" applyFill="1" applyBorder="1" applyAlignment="1" applyProtection="1">
      <alignment horizontal="center" vertical="center"/>
    </xf>
    <xf numFmtId="0" fontId="5" fillId="24" borderId="31" xfId="3" applyNumberFormat="1" applyFont="1" applyFill="1" applyBorder="1" applyAlignment="1" applyProtection="1">
      <alignment horizontal="center" vertical="center"/>
    </xf>
    <xf numFmtId="0" fontId="5" fillId="24" borderId="45" xfId="3" applyFont="1" applyFill="1" applyBorder="1" applyAlignment="1" applyProtection="1">
      <alignment horizontal="center" vertical="center"/>
    </xf>
    <xf numFmtId="0" fontId="5" fillId="24" borderId="28" xfId="3" applyFont="1" applyFill="1" applyBorder="1" applyAlignment="1" applyProtection="1">
      <alignment horizontal="center" vertical="center"/>
    </xf>
    <xf numFmtId="0" fontId="5" fillId="24" borderId="11" xfId="3" applyFont="1" applyFill="1" applyBorder="1" applyAlignment="1" applyProtection="1">
      <alignment horizontal="center" vertical="center"/>
    </xf>
    <xf numFmtId="0" fontId="5" fillId="24" borderId="31" xfId="3" applyFont="1" applyFill="1" applyBorder="1" applyAlignment="1" applyProtection="1">
      <alignment horizontal="center" vertical="center"/>
    </xf>
    <xf numFmtId="0" fontId="5" fillId="24" borderId="16" xfId="3" applyFont="1" applyFill="1" applyBorder="1" applyAlignment="1" applyProtection="1">
      <alignment horizontal="center" vertical="center"/>
      <protection locked="0"/>
    </xf>
    <xf numFmtId="0" fontId="5" fillId="24" borderId="12" xfId="3" applyFont="1" applyFill="1" applyBorder="1" applyAlignment="1" applyProtection="1">
      <alignment horizontal="center" vertical="center"/>
    </xf>
    <xf numFmtId="0" fontId="5" fillId="24" borderId="16" xfId="3" applyFont="1" applyFill="1" applyBorder="1" applyAlignment="1" applyProtection="1">
      <alignment horizontal="center" vertical="center"/>
    </xf>
    <xf numFmtId="0" fontId="5" fillId="24" borderId="37" xfId="3" applyFont="1" applyFill="1" applyBorder="1" applyAlignment="1" applyProtection="1">
      <alignment horizontal="center" vertical="center"/>
    </xf>
    <xf numFmtId="0" fontId="5" fillId="24" borderId="45" xfId="3" quotePrefix="1" applyFont="1" applyFill="1" applyBorder="1" applyAlignment="1" applyProtection="1">
      <alignment horizontal="center" vertical="center"/>
      <protection locked="0"/>
    </xf>
    <xf numFmtId="0" fontId="5" fillId="24" borderId="28" xfId="3" applyFont="1" applyFill="1" applyBorder="1" applyAlignment="1" applyProtection="1">
      <alignment horizontal="center" vertical="center"/>
      <protection locked="0"/>
    </xf>
    <xf numFmtId="0" fontId="5" fillId="24" borderId="11" xfId="3" applyFont="1" applyFill="1" applyBorder="1" applyAlignment="1">
      <alignment horizontal="center" vertical="center"/>
    </xf>
    <xf numFmtId="0" fontId="6" fillId="0" borderId="77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6" fillId="0" borderId="78" xfId="0" applyNumberFormat="1" applyFont="1" applyBorder="1" applyAlignment="1">
      <alignment horizontal="center" vertical="center"/>
    </xf>
    <xf numFmtId="0" fontId="22" fillId="0" borderId="78" xfId="0" applyNumberFormat="1" applyFont="1" applyBorder="1" applyAlignment="1">
      <alignment horizontal="center" vertical="center"/>
    </xf>
    <xf numFmtId="0" fontId="6" fillId="0" borderId="77" xfId="0" applyNumberFormat="1" applyFont="1" applyBorder="1" applyAlignment="1">
      <alignment horizontal="center" vertical="center"/>
    </xf>
    <xf numFmtId="0" fontId="6" fillId="0" borderId="78" xfId="0" applyFont="1" applyBorder="1" applyAlignment="1">
      <alignment horizontal="left" vertical="center"/>
    </xf>
    <xf numFmtId="0" fontId="6" fillId="0" borderId="79" xfId="0" applyFont="1" applyBorder="1" applyAlignment="1">
      <alignment horizontal="center" vertical="center"/>
    </xf>
    <xf numFmtId="0" fontId="6" fillId="0" borderId="80" xfId="0" applyFont="1" applyBorder="1" applyAlignment="1">
      <alignment horizontal="center" vertical="center"/>
    </xf>
    <xf numFmtId="0" fontId="6" fillId="0" borderId="81" xfId="0" applyFont="1" applyBorder="1" applyAlignment="1">
      <alignment horizontal="center" vertical="center"/>
    </xf>
    <xf numFmtId="0" fontId="6" fillId="0" borderId="82" xfId="0" applyFont="1" applyBorder="1" applyAlignment="1">
      <alignment horizontal="center" vertical="center"/>
    </xf>
    <xf numFmtId="2" fontId="20" fillId="13" borderId="8" xfId="0" applyNumberFormat="1" applyFont="1" applyFill="1" applyBorder="1" applyAlignment="1">
      <alignment horizontal="center" vertical="center"/>
    </xf>
    <xf numFmtId="170" fontId="20" fillId="13" borderId="8" xfId="0" applyNumberFormat="1" applyFont="1" applyFill="1" applyBorder="1" applyAlignment="1">
      <alignment horizontal="center" vertical="center" wrapText="1"/>
    </xf>
    <xf numFmtId="0" fontId="6" fillId="0" borderId="79" xfId="0" applyNumberFormat="1" applyFont="1" applyBorder="1" applyAlignment="1">
      <alignment horizontal="center" vertical="center"/>
    </xf>
    <xf numFmtId="171" fontId="20" fillId="13" borderId="8" xfId="0" applyNumberFormat="1" applyFont="1" applyFill="1" applyBorder="1" applyAlignment="1">
      <alignment horizontal="center" vertical="center"/>
    </xf>
    <xf numFmtId="172" fontId="20" fillId="13" borderId="8" xfId="0" applyNumberFormat="1" applyFont="1" applyFill="1" applyBorder="1" applyAlignment="1">
      <alignment horizontal="center" vertical="center"/>
    </xf>
    <xf numFmtId="170" fontId="20" fillId="13" borderId="8" xfId="0" applyNumberFormat="1" applyFont="1" applyFill="1" applyBorder="1" applyAlignment="1">
      <alignment horizontal="center" vertical="center"/>
    </xf>
    <xf numFmtId="0" fontId="6" fillId="17" borderId="8" xfId="0" applyFont="1" applyFill="1" applyBorder="1" applyAlignment="1">
      <alignment horizontal="center" vertical="center"/>
    </xf>
    <xf numFmtId="0" fontId="6" fillId="0" borderId="13" xfId="0" applyFont="1" applyBorder="1" applyAlignment="1" applyProtection="1">
      <alignment horizontal="center"/>
    </xf>
    <xf numFmtId="0" fontId="6" fillId="0" borderId="12" xfId="0" applyFont="1" applyBorder="1" applyAlignment="1" applyProtection="1">
      <alignment horizontal="center"/>
    </xf>
    <xf numFmtId="0" fontId="0" fillId="0" borderId="22" xfId="0" applyFont="1" applyBorder="1" applyAlignment="1" applyProtection="1">
      <alignment vertical="center"/>
    </xf>
    <xf numFmtId="0" fontId="6" fillId="0" borderId="2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68" fontId="6" fillId="12" borderId="8" xfId="0" applyNumberFormat="1" applyFont="1" applyFill="1" applyBorder="1" applyAlignment="1">
      <alignment horizontal="center" vertical="center"/>
    </xf>
    <xf numFmtId="165" fontId="20" fillId="4" borderId="8" xfId="0" applyNumberFormat="1" applyFont="1" applyFill="1" applyBorder="1" applyAlignment="1">
      <alignment horizontal="center" vertical="center"/>
    </xf>
    <xf numFmtId="167" fontId="6" fillId="0" borderId="8" xfId="0" applyNumberFormat="1" applyFont="1" applyBorder="1" applyAlignment="1">
      <alignment horizontal="center" vertical="center"/>
    </xf>
    <xf numFmtId="0" fontId="6" fillId="12" borderId="8" xfId="0" applyFont="1" applyFill="1" applyBorder="1" applyAlignment="1">
      <alignment horizontal="center" vertical="center"/>
    </xf>
    <xf numFmtId="164" fontId="20" fillId="4" borderId="8" xfId="0" applyNumberFormat="1" applyFont="1" applyFill="1" applyBorder="1" applyAlignment="1">
      <alignment horizontal="center" vertical="center"/>
    </xf>
    <xf numFmtId="0" fontId="0" fillId="0" borderId="18" xfId="0" applyFont="1" applyBorder="1" applyAlignment="1"/>
    <xf numFmtId="0" fontId="0" fillId="0" borderId="18" xfId="0" applyBorder="1" applyAlignment="1"/>
    <xf numFmtId="0" fontId="0" fillId="0" borderId="18" xfId="0" applyBorder="1"/>
    <xf numFmtId="0" fontId="0" fillId="0" borderId="21" xfId="0" applyBorder="1"/>
    <xf numFmtId="0" fontId="0" fillId="0" borderId="22" xfId="0" applyBorder="1" applyAlignment="1"/>
    <xf numFmtId="167" fontId="6" fillId="0" borderId="27" xfId="0" applyNumberFormat="1" applyFont="1" applyBorder="1" applyAlignment="1">
      <alignment vertical="center"/>
    </xf>
    <xf numFmtId="2" fontId="6" fillId="12" borderId="27" xfId="0" applyNumberFormat="1" applyFont="1" applyFill="1" applyBorder="1" applyAlignment="1">
      <alignment horizontal="center" vertical="center"/>
    </xf>
    <xf numFmtId="0" fontId="6" fillId="0" borderId="82" xfId="0" applyFont="1" applyBorder="1" applyAlignment="1">
      <alignment vertical="center"/>
    </xf>
    <xf numFmtId="168" fontId="6" fillId="12" borderId="27" xfId="0" applyNumberFormat="1" applyFont="1" applyFill="1" applyBorder="1" applyAlignment="1">
      <alignment horizontal="center" vertical="center"/>
    </xf>
    <xf numFmtId="173" fontId="6" fillId="12" borderId="8" xfId="0" applyNumberFormat="1" applyFont="1" applyFill="1" applyBorder="1" applyAlignment="1">
      <alignment horizontal="center" vertical="center"/>
    </xf>
    <xf numFmtId="173" fontId="6" fillId="12" borderId="27" xfId="0" applyNumberFormat="1" applyFont="1" applyFill="1" applyBorder="1" applyAlignment="1">
      <alignment horizontal="center" vertical="center"/>
    </xf>
    <xf numFmtId="0" fontId="0" fillId="0" borderId="21" xfId="0" applyBorder="1" applyAlignment="1"/>
    <xf numFmtId="0" fontId="0" fillId="0" borderId="19" xfId="0" applyBorder="1" applyAlignment="1"/>
    <xf numFmtId="0" fontId="0" fillId="0" borderId="20" xfId="0" applyBorder="1"/>
    <xf numFmtId="165" fontId="20" fillId="4" borderId="30" xfId="0" applyNumberFormat="1" applyFont="1" applyFill="1" applyBorder="1" applyAlignment="1">
      <alignment vertical="center"/>
    </xf>
    <xf numFmtId="165" fontId="20" fillId="4" borderId="35" xfId="0" applyNumberFormat="1" applyFont="1" applyFill="1" applyBorder="1" applyAlignment="1">
      <alignment vertical="center"/>
    </xf>
    <xf numFmtId="165" fontId="20" fillId="4" borderId="27" xfId="0" applyNumberFormat="1" applyFont="1" applyFill="1" applyBorder="1" applyAlignment="1">
      <alignment vertical="center"/>
    </xf>
    <xf numFmtId="0" fontId="19" fillId="14" borderId="46" xfId="0" applyFont="1" applyFill="1" applyBorder="1" applyAlignment="1" applyProtection="1">
      <alignment horizontal="center" vertical="center" wrapText="1"/>
    </xf>
    <xf numFmtId="0" fontId="19" fillId="14" borderId="40" xfId="0" applyFont="1" applyFill="1" applyBorder="1" applyAlignment="1" applyProtection="1">
      <alignment horizontal="center" vertical="center" wrapText="1"/>
    </xf>
    <xf numFmtId="0" fontId="19" fillId="14" borderId="47" xfId="0" applyFont="1" applyFill="1" applyBorder="1" applyAlignment="1" applyProtection="1">
      <alignment horizontal="center" vertical="center" wrapText="1"/>
    </xf>
    <xf numFmtId="0" fontId="19" fillId="14" borderId="9" xfId="0" applyFont="1" applyFill="1" applyBorder="1" applyAlignment="1" applyProtection="1">
      <alignment horizontal="center" vertical="center" wrapText="1"/>
    </xf>
    <xf numFmtId="0" fontId="19" fillId="14" borderId="14" xfId="0" applyFont="1" applyFill="1" applyBorder="1" applyAlignment="1" applyProtection="1">
      <alignment horizontal="center" vertical="center" wrapText="1"/>
    </xf>
    <xf numFmtId="0" fontId="19" fillId="14" borderId="10" xfId="0" applyFont="1" applyFill="1" applyBorder="1" applyAlignment="1" applyProtection="1">
      <alignment horizontal="center" vertical="center" wrapText="1"/>
    </xf>
    <xf numFmtId="0" fontId="14" fillId="14" borderId="2" xfId="0" applyFont="1" applyFill="1" applyBorder="1" applyAlignment="1" applyProtection="1">
      <alignment horizontal="center" vertical="center"/>
    </xf>
    <xf numFmtId="0" fontId="14" fillId="14" borderId="42" xfId="0" applyFont="1" applyFill="1" applyBorder="1" applyAlignment="1" applyProtection="1">
      <alignment horizontal="center" vertical="center"/>
    </xf>
    <xf numFmtId="0" fontId="14" fillId="14" borderId="0" xfId="0" applyFont="1" applyFill="1" applyBorder="1" applyAlignment="1" applyProtection="1">
      <alignment horizontal="center" vertical="center"/>
    </xf>
    <xf numFmtId="0" fontId="14" fillId="14" borderId="41" xfId="0" applyFont="1" applyFill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/>
    </xf>
    <xf numFmtId="0" fontId="11" fillId="0" borderId="7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1" fillId="0" borderId="17" xfId="0" applyFont="1" applyBorder="1" applyAlignment="1" applyProtection="1">
      <alignment horizontal="center" vertical="center"/>
    </xf>
    <xf numFmtId="0" fontId="11" fillId="0" borderId="4" xfId="0" applyFont="1" applyBorder="1" applyAlignment="1" applyProtection="1">
      <alignment horizontal="center" vertical="center"/>
    </xf>
    <xf numFmtId="0" fontId="11" fillId="0" borderId="5" xfId="0" applyFont="1" applyBorder="1" applyAlignment="1" applyProtection="1">
      <alignment horizontal="center" vertical="center"/>
    </xf>
    <xf numFmtId="0" fontId="11" fillId="0" borderId="6" xfId="0" applyFont="1" applyBorder="1" applyAlignment="1" applyProtection="1">
      <alignment horizontal="center" vertical="center"/>
    </xf>
    <xf numFmtId="0" fontId="18" fillId="14" borderId="1" xfId="0" applyFont="1" applyFill="1" applyBorder="1" applyAlignment="1" applyProtection="1">
      <alignment horizontal="center" vertical="center"/>
    </xf>
    <xf numFmtId="0" fontId="18" fillId="14" borderId="2" xfId="0" applyFont="1" applyFill="1" applyBorder="1" applyAlignment="1" applyProtection="1">
      <alignment horizontal="center" vertical="center"/>
    </xf>
    <xf numFmtId="0" fontId="18" fillId="14" borderId="3" xfId="0" applyFont="1" applyFill="1" applyBorder="1" applyAlignment="1" applyProtection="1">
      <alignment horizontal="center" vertical="center"/>
    </xf>
    <xf numFmtId="0" fontId="18" fillId="14" borderId="7" xfId="0" applyFont="1" applyFill="1" applyBorder="1" applyAlignment="1" applyProtection="1">
      <alignment horizontal="center" vertical="center"/>
    </xf>
    <xf numFmtId="0" fontId="18" fillId="14" borderId="0" xfId="0" applyFont="1" applyFill="1" applyBorder="1" applyAlignment="1" applyProtection="1">
      <alignment horizontal="center" vertical="center"/>
    </xf>
    <xf numFmtId="0" fontId="18" fillId="14" borderId="17" xfId="0" applyFont="1" applyFill="1" applyBorder="1" applyAlignment="1" applyProtection="1">
      <alignment horizontal="center" vertical="center"/>
    </xf>
    <xf numFmtId="0" fontId="18" fillId="14" borderId="4" xfId="0" applyFont="1" applyFill="1" applyBorder="1" applyAlignment="1" applyProtection="1">
      <alignment horizontal="center" vertical="center"/>
    </xf>
    <xf numFmtId="0" fontId="18" fillId="14" borderId="5" xfId="0" applyFont="1" applyFill="1" applyBorder="1" applyAlignment="1" applyProtection="1">
      <alignment horizontal="center" vertical="center"/>
    </xf>
    <xf numFmtId="0" fontId="18" fillId="14" borderId="6" xfId="0" applyFont="1" applyFill="1" applyBorder="1" applyAlignment="1" applyProtection="1">
      <alignment horizontal="center" vertical="center"/>
    </xf>
    <xf numFmtId="0" fontId="7" fillId="9" borderId="34" xfId="0" applyFont="1" applyFill="1" applyBorder="1" applyAlignment="1" applyProtection="1">
      <alignment horizontal="center" vertical="center"/>
    </xf>
    <xf numFmtId="0" fontId="7" fillId="9" borderId="35" xfId="0" applyFont="1" applyFill="1" applyBorder="1" applyAlignment="1" applyProtection="1">
      <alignment horizontal="center" vertical="center"/>
    </xf>
    <xf numFmtId="0" fontId="7" fillId="9" borderId="27" xfId="0" applyFont="1" applyFill="1" applyBorder="1" applyAlignment="1" applyProtection="1">
      <alignment horizontal="center" vertical="center"/>
    </xf>
    <xf numFmtId="0" fontId="8" fillId="9" borderId="32" xfId="0" applyFont="1" applyFill="1" applyBorder="1" applyAlignment="1" applyProtection="1">
      <alignment horizontal="center" vertical="center"/>
    </xf>
    <xf numFmtId="0" fontId="8" fillId="9" borderId="33" xfId="0" applyFont="1" applyFill="1" applyBorder="1" applyAlignment="1" applyProtection="1">
      <alignment horizontal="center" vertical="center"/>
    </xf>
    <xf numFmtId="0" fontId="8" fillId="9" borderId="26" xfId="0" applyFont="1" applyFill="1" applyBorder="1" applyAlignment="1" applyProtection="1">
      <alignment horizontal="center" vertical="center"/>
    </xf>
    <xf numFmtId="0" fontId="16" fillId="14" borderId="1" xfId="0" applyFont="1" applyFill="1" applyBorder="1" applyAlignment="1" applyProtection="1">
      <alignment horizontal="center" vertical="center"/>
    </xf>
    <xf numFmtId="0" fontId="16" fillId="14" borderId="2" xfId="0" applyFont="1" applyFill="1" applyBorder="1" applyAlignment="1" applyProtection="1">
      <alignment horizontal="center" vertical="center"/>
    </xf>
    <xf numFmtId="0" fontId="16" fillId="14" borderId="3" xfId="0" applyFont="1" applyFill="1" applyBorder="1" applyAlignment="1" applyProtection="1">
      <alignment horizontal="center" vertical="center"/>
    </xf>
    <xf numFmtId="0" fontId="16" fillId="14" borderId="4" xfId="0" applyFont="1" applyFill="1" applyBorder="1" applyAlignment="1" applyProtection="1">
      <alignment horizontal="center" vertical="center"/>
    </xf>
    <xf numFmtId="0" fontId="16" fillId="14" borderId="5" xfId="0" applyFont="1" applyFill="1" applyBorder="1" applyAlignment="1" applyProtection="1">
      <alignment horizontal="center" vertical="center"/>
    </xf>
    <xf numFmtId="0" fontId="16" fillId="14" borderId="6" xfId="0" applyFont="1" applyFill="1" applyBorder="1" applyAlignment="1" applyProtection="1">
      <alignment horizontal="center" vertical="center"/>
    </xf>
    <xf numFmtId="0" fontId="19" fillId="14" borderId="1" xfId="0" applyFont="1" applyFill="1" applyBorder="1" applyAlignment="1" applyProtection="1">
      <alignment horizontal="center" vertical="center" wrapText="1"/>
    </xf>
    <xf numFmtId="0" fontId="19" fillId="14" borderId="3" xfId="0" applyFont="1" applyFill="1" applyBorder="1" applyAlignment="1" applyProtection="1">
      <alignment horizontal="center" vertical="center" wrapText="1"/>
    </xf>
    <xf numFmtId="0" fontId="19" fillId="14" borderId="7" xfId="0" applyFont="1" applyFill="1" applyBorder="1" applyAlignment="1" applyProtection="1">
      <alignment horizontal="center" vertical="center" wrapText="1"/>
    </xf>
    <xf numFmtId="0" fontId="19" fillId="14" borderId="17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3" fillId="8" borderId="56" xfId="0" applyFont="1" applyFill="1" applyBorder="1" applyAlignment="1" applyProtection="1">
      <alignment horizontal="center" vertical="center" wrapText="1"/>
    </xf>
    <xf numFmtId="0" fontId="3" fillId="8" borderId="25" xfId="0" applyFont="1" applyFill="1" applyBorder="1" applyAlignment="1" applyProtection="1">
      <alignment horizontal="center" vertical="center" wrapText="1"/>
    </xf>
    <xf numFmtId="0" fontId="8" fillId="9" borderId="14" xfId="0" applyFont="1" applyFill="1" applyBorder="1" applyAlignment="1" applyProtection="1">
      <alignment horizontal="center" vertical="center"/>
    </xf>
    <xf numFmtId="0" fontId="8" fillId="9" borderId="9" xfId="0" applyFont="1" applyFill="1" applyBorder="1" applyAlignment="1" applyProtection="1">
      <alignment horizontal="center" vertical="center"/>
    </xf>
    <xf numFmtId="0" fontId="7" fillId="9" borderId="16" xfId="0" applyFont="1" applyFill="1" applyBorder="1" applyAlignment="1" applyProtection="1">
      <alignment horizontal="center" vertical="center"/>
    </xf>
    <xf numFmtId="0" fontId="7" fillId="9" borderId="11" xfId="0" applyFont="1" applyFill="1" applyBorder="1" applyAlignment="1" applyProtection="1">
      <alignment horizontal="center" vertical="center"/>
    </xf>
    <xf numFmtId="0" fontId="7" fillId="9" borderId="15" xfId="0" applyFont="1" applyFill="1" applyBorder="1" applyAlignment="1" applyProtection="1">
      <alignment horizontal="center" vertical="center"/>
    </xf>
    <xf numFmtId="0" fontId="7" fillId="9" borderId="8" xfId="0" applyFon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7" fillId="9" borderId="14" xfId="0" applyFont="1" applyFill="1" applyBorder="1" applyAlignment="1" applyProtection="1">
      <alignment horizontal="center" vertical="center"/>
    </xf>
    <xf numFmtId="0" fontId="7" fillId="9" borderId="9" xfId="0" applyFont="1" applyFill="1" applyBorder="1" applyAlignment="1" applyProtection="1">
      <alignment horizontal="center" vertical="center"/>
    </xf>
    <xf numFmtId="0" fontId="0" fillId="18" borderId="8" xfId="0" applyFont="1" applyFill="1" applyBorder="1" applyAlignment="1" applyProtection="1">
      <alignment horizontal="center" vertical="center" shrinkToFit="1"/>
      <protection locked="0"/>
    </xf>
    <xf numFmtId="0" fontId="0" fillId="18" borderId="13" xfId="0" applyFont="1" applyFill="1" applyBorder="1" applyAlignment="1" applyProtection="1">
      <alignment horizontal="center" vertical="center" shrinkToFit="1"/>
      <protection locked="0"/>
    </xf>
    <xf numFmtId="0" fontId="0" fillId="18" borderId="9" xfId="0" applyFill="1" applyBorder="1" applyAlignment="1" applyProtection="1">
      <alignment horizontal="center" vertical="center" shrinkToFit="1"/>
      <protection locked="0"/>
    </xf>
    <xf numFmtId="0" fontId="0" fillId="18" borderId="10" xfId="0" applyFill="1" applyBorder="1" applyAlignment="1" applyProtection="1">
      <alignment horizontal="center" vertical="center" shrinkToFit="1"/>
      <protection locked="0"/>
    </xf>
    <xf numFmtId="0" fontId="0" fillId="0" borderId="11" xfId="0" applyBorder="1" applyAlignment="1" applyProtection="1">
      <alignment horizontal="center" vertical="center" shrinkToFit="1"/>
      <protection locked="0"/>
    </xf>
    <xf numFmtId="0" fontId="0" fillId="0" borderId="12" xfId="0" applyBorder="1" applyAlignment="1" applyProtection="1">
      <alignment horizontal="center" vertical="center" shrinkToFit="1"/>
      <protection locked="0"/>
    </xf>
    <xf numFmtId="175" fontId="0" fillId="0" borderId="11" xfId="0" applyNumberFormat="1" applyBorder="1" applyAlignment="1" applyProtection="1">
      <alignment horizontal="center" vertical="center"/>
      <protection locked="0"/>
    </xf>
    <xf numFmtId="175" fontId="0" fillId="0" borderId="12" xfId="0" applyNumberFormat="1" applyBorder="1" applyAlignment="1" applyProtection="1">
      <alignment horizontal="center" vertical="center"/>
      <protection locked="0"/>
    </xf>
    <xf numFmtId="0" fontId="0" fillId="18" borderId="8" xfId="0" applyFill="1" applyBorder="1" applyAlignment="1" applyProtection="1">
      <alignment horizontal="center" vertical="center"/>
      <protection locked="0"/>
    </xf>
    <xf numFmtId="0" fontId="0" fillId="18" borderId="13" xfId="0" applyFill="1" applyBorder="1" applyAlignment="1" applyProtection="1">
      <alignment horizontal="center" vertical="center"/>
      <protection locked="0"/>
    </xf>
    <xf numFmtId="174" fontId="0" fillId="0" borderId="9" xfId="0" applyNumberFormat="1" applyBorder="1" applyAlignment="1" applyProtection="1">
      <alignment horizontal="center" vertical="center"/>
      <protection locked="0"/>
    </xf>
    <xf numFmtId="174" fontId="0" fillId="0" borderId="10" xfId="0" applyNumberFormat="1" applyBorder="1" applyAlignment="1" applyProtection="1">
      <alignment horizontal="center" vertical="center"/>
      <protection locked="0"/>
    </xf>
    <xf numFmtId="0" fontId="8" fillId="9" borderId="36" xfId="0" applyFont="1" applyFill="1" applyBorder="1" applyAlignment="1" applyProtection="1">
      <alignment horizontal="center" vertical="center"/>
    </xf>
    <xf numFmtId="0" fontId="8" fillId="9" borderId="37" xfId="0" applyFont="1" applyFill="1" applyBorder="1" applyAlignment="1" applyProtection="1">
      <alignment horizontal="center" vertical="center"/>
    </xf>
    <xf numFmtId="0" fontId="8" fillId="9" borderId="28" xfId="0" applyFont="1" applyFill="1" applyBorder="1" applyAlignment="1" applyProtection="1">
      <alignment horizontal="center" vertical="center"/>
    </xf>
    <xf numFmtId="0" fontId="25" fillId="0" borderId="1" xfId="0" applyFont="1" applyBorder="1" applyAlignment="1" applyProtection="1">
      <alignment horizontal="center" vertical="center"/>
    </xf>
    <xf numFmtId="0" fontId="25" fillId="0" borderId="2" xfId="0" applyFont="1" applyBorder="1" applyAlignment="1" applyProtection="1">
      <alignment horizontal="center" vertical="center"/>
    </xf>
    <xf numFmtId="0" fontId="25" fillId="0" borderId="3" xfId="0" applyFont="1" applyBorder="1" applyAlignment="1" applyProtection="1">
      <alignment horizontal="center" vertical="center"/>
    </xf>
    <xf numFmtId="0" fontId="25" fillId="0" borderId="7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0" fontId="25" fillId="0" borderId="17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34" fillId="23" borderId="67" xfId="0" applyFont="1" applyFill="1" applyBorder="1" applyAlignment="1" applyProtection="1">
      <alignment horizontal="center"/>
      <protection locked="0"/>
    </xf>
    <xf numFmtId="0" fontId="34" fillId="23" borderId="69" xfId="0" applyFont="1" applyFill="1" applyBorder="1" applyAlignment="1" applyProtection="1">
      <alignment horizontal="center"/>
      <protection locked="0"/>
    </xf>
    <xf numFmtId="0" fontId="34" fillId="23" borderId="68" xfId="0" applyFont="1" applyFill="1" applyBorder="1" applyAlignment="1" applyProtection="1">
      <alignment horizontal="center"/>
      <protection locked="0"/>
    </xf>
    <xf numFmtId="0" fontId="34" fillId="23" borderId="62" xfId="0" applyFont="1" applyFill="1" applyBorder="1" applyAlignment="1" applyProtection="1">
      <alignment horizontal="center"/>
      <protection locked="0"/>
    </xf>
    <xf numFmtId="0" fontId="34" fillId="23" borderId="63" xfId="0" applyFont="1" applyFill="1" applyBorder="1" applyAlignment="1" applyProtection="1">
      <alignment horizontal="center"/>
      <protection locked="0"/>
    </xf>
    <xf numFmtId="0" fontId="34" fillId="23" borderId="61" xfId="0" applyFont="1" applyFill="1" applyBorder="1" applyAlignment="1" applyProtection="1">
      <alignment horizontal="center"/>
      <protection locked="0"/>
    </xf>
    <xf numFmtId="0" fontId="34" fillId="23" borderId="64" xfId="0" applyFont="1" applyFill="1" applyBorder="1" applyAlignment="1" applyProtection="1">
      <alignment horizontal="center"/>
      <protection locked="0"/>
    </xf>
    <xf numFmtId="0" fontId="34" fillId="23" borderId="66" xfId="0" applyFont="1" applyFill="1" applyBorder="1" applyAlignment="1" applyProtection="1">
      <alignment horizontal="center"/>
      <protection locked="0"/>
    </xf>
    <xf numFmtId="0" fontId="34" fillId="23" borderId="65" xfId="0" applyFont="1" applyFill="1" applyBorder="1" applyAlignment="1" applyProtection="1">
      <alignment horizontal="center"/>
      <protection locked="0"/>
    </xf>
    <xf numFmtId="0" fontId="34" fillId="23" borderId="74" xfId="0" applyFont="1" applyFill="1" applyBorder="1" applyAlignment="1" applyProtection="1">
      <alignment horizontal="center"/>
      <protection locked="0"/>
    </xf>
    <xf numFmtId="0" fontId="34" fillId="23" borderId="75" xfId="0" applyFont="1" applyFill="1" applyBorder="1" applyAlignment="1" applyProtection="1">
      <alignment horizontal="center"/>
      <protection locked="0"/>
    </xf>
    <xf numFmtId="0" fontId="34" fillId="23" borderId="76" xfId="0" applyFont="1" applyFill="1" applyBorder="1" applyAlignment="1" applyProtection="1">
      <alignment horizontal="center"/>
      <protection locked="0"/>
    </xf>
    <xf numFmtId="49" fontId="34" fillId="23" borderId="74" xfId="0" applyNumberFormat="1" applyFont="1" applyFill="1" applyBorder="1" applyAlignment="1" applyProtection="1">
      <alignment horizontal="center"/>
      <protection locked="0"/>
    </xf>
    <xf numFmtId="49" fontId="34" fillId="23" borderId="75" xfId="0" applyNumberFormat="1" applyFont="1" applyFill="1" applyBorder="1" applyAlignment="1" applyProtection="1">
      <alignment horizontal="center"/>
      <protection locked="0"/>
    </xf>
    <xf numFmtId="49" fontId="34" fillId="23" borderId="76" xfId="0" applyNumberFormat="1" applyFont="1" applyFill="1" applyBorder="1" applyAlignment="1" applyProtection="1">
      <alignment horizontal="center"/>
      <protection locked="0"/>
    </xf>
    <xf numFmtId="0" fontId="30" fillId="0" borderId="1" xfId="0" applyFont="1" applyBorder="1" applyAlignment="1">
      <alignment horizontal="right"/>
    </xf>
    <xf numFmtId="0" fontId="30" fillId="0" borderId="2" xfId="0" applyFont="1" applyBorder="1" applyAlignment="1">
      <alignment horizontal="right"/>
    </xf>
    <xf numFmtId="0" fontId="30" fillId="0" borderId="3" xfId="0" applyFont="1" applyBorder="1" applyAlignment="1">
      <alignment horizontal="right"/>
    </xf>
    <xf numFmtId="0" fontId="33" fillId="0" borderId="1" xfId="0" applyFont="1" applyBorder="1" applyAlignment="1" applyProtection="1">
      <alignment horizontal="center" vertical="center" wrapText="1"/>
    </xf>
    <xf numFmtId="0" fontId="33" fillId="0" borderId="2" xfId="0" applyFont="1" applyBorder="1" applyAlignment="1" applyProtection="1">
      <alignment horizontal="center" vertical="center" wrapText="1"/>
    </xf>
    <xf numFmtId="0" fontId="33" fillId="0" borderId="3" xfId="0" applyFont="1" applyBorder="1" applyAlignment="1" applyProtection="1">
      <alignment horizontal="center" vertical="center" wrapText="1"/>
    </xf>
    <xf numFmtId="0" fontId="33" fillId="0" borderId="7" xfId="0" applyFont="1" applyBorder="1" applyAlignment="1" applyProtection="1">
      <alignment horizontal="center" vertical="center" wrapText="1"/>
    </xf>
    <xf numFmtId="0" fontId="33" fillId="0" borderId="0" xfId="0" applyFont="1" applyBorder="1" applyAlignment="1" applyProtection="1">
      <alignment horizontal="center" vertical="center" wrapText="1"/>
    </xf>
    <xf numFmtId="0" fontId="33" fillId="0" borderId="17" xfId="0" applyFont="1" applyBorder="1" applyAlignment="1" applyProtection="1">
      <alignment horizontal="center" vertical="center" wrapText="1"/>
    </xf>
    <xf numFmtId="14" fontId="24" fillId="0" borderId="4" xfId="0" applyNumberFormat="1" applyFont="1" applyBorder="1" applyAlignment="1" applyProtection="1">
      <alignment horizontal="center" vertical="center"/>
    </xf>
    <xf numFmtId="14" fontId="24" fillId="0" borderId="5" xfId="0" applyNumberFormat="1" applyFont="1" applyBorder="1" applyAlignment="1" applyProtection="1">
      <alignment horizontal="center" vertical="center"/>
    </xf>
    <xf numFmtId="14" fontId="24" fillId="0" borderId="6" xfId="0" applyNumberFormat="1" applyFont="1" applyBorder="1" applyAlignment="1" applyProtection="1">
      <alignment horizontal="center" vertical="center"/>
    </xf>
    <xf numFmtId="0" fontId="27" fillId="2" borderId="1" xfId="0" applyFont="1" applyFill="1" applyBorder="1" applyAlignment="1" applyProtection="1">
      <alignment horizontal="center" vertical="center" wrapText="1"/>
    </xf>
    <xf numFmtId="0" fontId="27" fillId="2" borderId="2" xfId="0" applyFont="1" applyFill="1" applyBorder="1" applyAlignment="1" applyProtection="1">
      <alignment horizontal="center" vertical="center" wrapText="1"/>
    </xf>
    <xf numFmtId="0" fontId="27" fillId="2" borderId="3" xfId="0" applyFont="1" applyFill="1" applyBorder="1" applyAlignment="1" applyProtection="1">
      <alignment horizontal="center" vertical="center" wrapText="1"/>
    </xf>
    <xf numFmtId="0" fontId="27" fillId="2" borderId="7" xfId="0" applyFont="1" applyFill="1" applyBorder="1" applyAlignment="1" applyProtection="1">
      <alignment horizontal="center" vertical="center" wrapText="1"/>
    </xf>
    <xf numFmtId="0" fontId="27" fillId="2" borderId="0" xfId="0" applyFont="1" applyFill="1" applyBorder="1" applyAlignment="1" applyProtection="1">
      <alignment horizontal="center" vertical="center" wrapText="1"/>
    </xf>
    <xf numFmtId="0" fontId="27" fillId="2" borderId="17" xfId="0" applyFont="1" applyFill="1" applyBorder="1" applyAlignment="1" applyProtection="1">
      <alignment horizontal="center" vertical="center" wrapText="1"/>
    </xf>
    <xf numFmtId="0" fontId="27" fillId="2" borderId="4" xfId="0" applyFont="1" applyFill="1" applyBorder="1" applyAlignment="1" applyProtection="1">
      <alignment horizontal="center" vertical="center" wrapText="1"/>
    </xf>
    <xf numFmtId="0" fontId="27" fillId="2" borderId="5" xfId="0" applyFont="1" applyFill="1" applyBorder="1" applyAlignment="1" applyProtection="1">
      <alignment horizontal="center" vertical="center" wrapText="1"/>
    </xf>
    <xf numFmtId="0" fontId="27" fillId="2" borderId="6" xfId="0" applyFont="1" applyFill="1" applyBorder="1" applyAlignment="1" applyProtection="1">
      <alignment horizontal="center" vertical="center" wrapText="1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60" xfId="0" applyFont="1" applyBorder="1" applyAlignment="1">
      <alignment horizontal="center"/>
    </xf>
    <xf numFmtId="0" fontId="32" fillId="5" borderId="14" xfId="0" applyFont="1" applyFill="1" applyBorder="1" applyAlignment="1" applyProtection="1">
      <alignment horizontal="center"/>
    </xf>
    <xf numFmtId="0" fontId="32" fillId="5" borderId="9" xfId="0" applyFont="1" applyFill="1" applyBorder="1" applyAlignment="1" applyProtection="1">
      <alignment horizontal="center"/>
    </xf>
    <xf numFmtId="0" fontId="32" fillId="5" borderId="10" xfId="0" applyFont="1" applyFill="1" applyBorder="1" applyAlignment="1" applyProtection="1">
      <alignment horizontal="center"/>
    </xf>
    <xf numFmtId="0" fontId="32" fillId="0" borderId="1" xfId="0" applyFont="1" applyBorder="1" applyAlignment="1" applyProtection="1">
      <alignment horizontal="right"/>
    </xf>
    <xf numFmtId="0" fontId="32" fillId="0" borderId="2" xfId="0" applyFont="1" applyBorder="1" applyAlignment="1" applyProtection="1">
      <alignment horizontal="right"/>
    </xf>
    <xf numFmtId="0" fontId="23" fillId="0" borderId="1" xfId="0" applyFont="1" applyBorder="1" applyAlignment="1" applyProtection="1">
      <alignment horizontal="center"/>
    </xf>
    <xf numFmtId="0" fontId="23" fillId="0" borderId="3" xfId="0" applyFont="1" applyBorder="1" applyAlignment="1" applyProtection="1">
      <alignment horizontal="center"/>
    </xf>
    <xf numFmtId="0" fontId="23" fillId="0" borderId="7" xfId="0" applyFont="1" applyBorder="1" applyAlignment="1" applyProtection="1">
      <alignment horizontal="center"/>
    </xf>
    <xf numFmtId="0" fontId="23" fillId="0" borderId="17" xfId="0" applyFont="1" applyBorder="1" applyAlignment="1" applyProtection="1">
      <alignment horizontal="center"/>
    </xf>
    <xf numFmtId="0" fontId="23" fillId="0" borderId="4" xfId="0" applyFont="1" applyBorder="1" applyAlignment="1" applyProtection="1">
      <alignment horizontal="center"/>
    </xf>
    <xf numFmtId="0" fontId="23" fillId="0" borderId="6" xfId="0" applyFont="1" applyBorder="1" applyAlignment="1" applyProtection="1">
      <alignment horizontal="center"/>
    </xf>
    <xf numFmtId="49" fontId="29" fillId="23" borderId="4" xfId="1" applyNumberFormat="1" applyFont="1" applyFill="1" applyBorder="1" applyAlignment="1" applyProtection="1">
      <alignment horizontal="left"/>
      <protection locked="0"/>
    </xf>
    <xf numFmtId="49" fontId="29" fillId="23" borderId="5" xfId="1" applyNumberFormat="1" applyFont="1" applyFill="1" applyBorder="1" applyAlignment="1" applyProtection="1">
      <alignment horizontal="left"/>
      <protection locked="0"/>
    </xf>
    <xf numFmtId="49" fontId="29" fillId="23" borderId="6" xfId="1" applyNumberFormat="1" applyFont="1" applyFill="1" applyBorder="1" applyAlignment="1" applyProtection="1">
      <alignment horizontal="left"/>
      <protection locked="0"/>
    </xf>
    <xf numFmtId="49" fontId="28" fillId="23" borderId="7" xfId="1" applyNumberFormat="1" applyFill="1" applyBorder="1" applyAlignment="1" applyProtection="1">
      <alignment horizontal="left"/>
      <protection locked="0"/>
    </xf>
    <xf numFmtId="49" fontId="28" fillId="23" borderId="0" xfId="1" applyNumberFormat="1" applyFill="1" applyBorder="1" applyAlignment="1" applyProtection="1">
      <alignment horizontal="left"/>
      <protection locked="0"/>
    </xf>
    <xf numFmtId="49" fontId="28" fillId="23" borderId="17" xfId="1" applyNumberFormat="1" applyFill="1" applyBorder="1" applyAlignment="1" applyProtection="1">
      <alignment horizontal="left"/>
      <protection locked="0"/>
    </xf>
    <xf numFmtId="49" fontId="29" fillId="23" borderId="7" xfId="1" applyNumberFormat="1" applyFont="1" applyFill="1" applyBorder="1" applyAlignment="1" applyProtection="1">
      <alignment horizontal="left"/>
      <protection locked="0"/>
    </xf>
    <xf numFmtId="49" fontId="29" fillId="23" borderId="0" xfId="1" applyNumberFormat="1" applyFont="1" applyFill="1" applyBorder="1" applyAlignment="1" applyProtection="1">
      <alignment horizontal="left"/>
      <protection locked="0"/>
    </xf>
    <xf numFmtId="49" fontId="29" fillId="23" borderId="17" xfId="1" applyNumberFormat="1" applyFont="1" applyFill="1" applyBorder="1" applyAlignment="1" applyProtection="1">
      <alignment horizontal="left"/>
      <protection locked="0"/>
    </xf>
    <xf numFmtId="0" fontId="35" fillId="16" borderId="1" xfId="0" applyFont="1" applyFill="1" applyBorder="1" applyAlignment="1">
      <alignment horizontal="left"/>
    </xf>
    <xf numFmtId="0" fontId="35" fillId="16" borderId="2" xfId="0" applyFont="1" applyFill="1" applyBorder="1" applyAlignment="1">
      <alignment horizontal="left"/>
    </xf>
    <xf numFmtId="0" fontId="35" fillId="16" borderId="3" xfId="0" applyFont="1" applyFill="1" applyBorder="1" applyAlignment="1">
      <alignment horizontal="left"/>
    </xf>
    <xf numFmtId="3" fontId="31" fillId="5" borderId="30" xfId="0" applyNumberFormat="1" applyFont="1" applyFill="1" applyBorder="1" applyAlignment="1" applyProtection="1">
      <alignment horizontal="center"/>
    </xf>
    <xf numFmtId="3" fontId="31" fillId="5" borderId="27" xfId="0" applyNumberFormat="1" applyFont="1" applyFill="1" applyBorder="1" applyAlignment="1" applyProtection="1">
      <alignment horizontal="center"/>
    </xf>
    <xf numFmtId="0" fontId="32" fillId="5" borderId="15" xfId="0" applyFont="1" applyFill="1" applyBorder="1" applyAlignment="1" applyProtection="1">
      <alignment horizontal="center"/>
    </xf>
    <xf numFmtId="0" fontId="32" fillId="5" borderId="8" xfId="0" applyFont="1" applyFill="1" applyBorder="1" applyAlignment="1" applyProtection="1">
      <alignment horizontal="center"/>
    </xf>
    <xf numFmtId="0" fontId="32" fillId="0" borderId="7" xfId="0" applyFont="1" applyBorder="1" applyAlignment="1" applyProtection="1">
      <alignment horizontal="right"/>
    </xf>
    <xf numFmtId="0" fontId="32" fillId="0" borderId="0" xfId="0" applyFont="1" applyBorder="1" applyAlignment="1" applyProtection="1">
      <alignment horizontal="right"/>
    </xf>
    <xf numFmtId="0" fontId="6" fillId="0" borderId="73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26" fillId="0" borderId="71" xfId="0" applyFont="1" applyBorder="1" applyAlignment="1">
      <alignment horizontal="center" vertical="center"/>
    </xf>
    <xf numFmtId="0" fontId="26" fillId="0" borderId="17" xfId="0" applyFont="1" applyBorder="1" applyAlignment="1">
      <alignment horizontal="center" vertical="center"/>
    </xf>
    <xf numFmtId="0" fontId="26" fillId="0" borderId="72" xfId="0" applyFont="1" applyBorder="1" applyAlignment="1">
      <alignment horizontal="center" vertical="center"/>
    </xf>
    <xf numFmtId="49" fontId="34" fillId="23" borderId="67" xfId="0" applyNumberFormat="1" applyFont="1" applyFill="1" applyBorder="1" applyAlignment="1" applyProtection="1">
      <alignment horizontal="center"/>
      <protection locked="0"/>
    </xf>
    <xf numFmtId="49" fontId="34" fillId="23" borderId="69" xfId="0" applyNumberFormat="1" applyFont="1" applyFill="1" applyBorder="1" applyAlignment="1" applyProtection="1">
      <alignment horizontal="center"/>
      <protection locked="0"/>
    </xf>
    <xf numFmtId="49" fontId="34" fillId="23" borderId="68" xfId="0" applyNumberFormat="1" applyFont="1" applyFill="1" applyBorder="1" applyAlignment="1" applyProtection="1">
      <alignment horizontal="center"/>
      <protection locked="0"/>
    </xf>
    <xf numFmtId="0" fontId="24" fillId="2" borderId="30" xfId="0" applyFont="1" applyFill="1" applyBorder="1" applyAlignment="1">
      <alignment horizontal="center" vertical="center"/>
    </xf>
    <xf numFmtId="0" fontId="24" fillId="2" borderId="35" xfId="0" applyFont="1" applyFill="1" applyBorder="1" applyAlignment="1">
      <alignment horizontal="center" vertical="center"/>
    </xf>
    <xf numFmtId="0" fontId="24" fillId="2" borderId="27" xfId="0" applyFont="1" applyFill="1" applyBorder="1" applyAlignment="1">
      <alignment horizontal="center" vertical="center"/>
    </xf>
    <xf numFmtId="0" fontId="6" fillId="0" borderId="70" xfId="0" applyFont="1" applyBorder="1" applyAlignment="1">
      <alignment horizontal="center" vertical="center"/>
    </xf>
    <xf numFmtId="0" fontId="34" fillId="23" borderId="38" xfId="0" applyFont="1" applyFill="1" applyBorder="1" applyAlignment="1" applyProtection="1">
      <alignment horizontal="center"/>
      <protection locked="0"/>
    </xf>
    <xf numFmtId="0" fontId="34" fillId="23" borderId="57" xfId="0" applyFont="1" applyFill="1" applyBorder="1" applyAlignment="1" applyProtection="1">
      <alignment horizontal="center"/>
      <protection locked="0"/>
    </xf>
    <xf numFmtId="0" fontId="34" fillId="23" borderId="39" xfId="0" applyFont="1" applyFill="1" applyBorder="1" applyAlignment="1" applyProtection="1">
      <alignment horizontal="center"/>
      <protection locked="0"/>
    </xf>
    <xf numFmtId="49" fontId="34" fillId="23" borderId="38" xfId="0" applyNumberFormat="1" applyFont="1" applyFill="1" applyBorder="1" applyAlignment="1" applyProtection="1">
      <alignment horizontal="center"/>
      <protection locked="0"/>
    </xf>
    <xf numFmtId="49" fontId="34" fillId="23" borderId="57" xfId="0" applyNumberFormat="1" applyFont="1" applyFill="1" applyBorder="1" applyAlignment="1" applyProtection="1">
      <alignment horizontal="center"/>
      <protection locked="0"/>
    </xf>
    <xf numFmtId="49" fontId="34" fillId="23" borderId="39" xfId="0" applyNumberFormat="1" applyFont="1" applyFill="1" applyBorder="1" applyAlignment="1" applyProtection="1">
      <alignment horizontal="center"/>
      <protection locked="0"/>
    </xf>
    <xf numFmtId="0" fontId="26" fillId="0" borderId="7" xfId="0" applyFont="1" applyBorder="1" applyAlignment="1" applyProtection="1">
      <alignment horizontal="center" vertical="top"/>
    </xf>
    <xf numFmtId="0" fontId="26" fillId="0" borderId="0" xfId="0" applyFont="1" applyBorder="1" applyAlignment="1" applyProtection="1">
      <alignment horizontal="center" vertical="top"/>
    </xf>
    <xf numFmtId="0" fontId="26" fillId="0" borderId="17" xfId="0" applyFont="1" applyBorder="1" applyAlignment="1" applyProtection="1">
      <alignment horizontal="center" vertical="top"/>
    </xf>
    <xf numFmtId="0" fontId="26" fillId="0" borderId="15" xfId="0" applyFont="1" applyBorder="1" applyAlignment="1" applyProtection="1">
      <alignment horizontal="right"/>
    </xf>
    <xf numFmtId="0" fontId="26" fillId="0" borderId="8" xfId="0" applyFont="1" applyBorder="1" applyAlignment="1" applyProtection="1">
      <alignment horizontal="right"/>
    </xf>
    <xf numFmtId="0" fontId="26" fillId="0" borderId="4" xfId="0" applyFont="1" applyBorder="1" applyAlignment="1" applyProtection="1">
      <alignment horizontal="center"/>
    </xf>
    <xf numFmtId="0" fontId="26" fillId="0" borderId="5" xfId="0" applyFont="1" applyBorder="1" applyAlignment="1" applyProtection="1">
      <alignment horizontal="center"/>
    </xf>
    <xf numFmtId="0" fontId="26" fillId="0" borderId="6" xfId="0" applyFont="1" applyBorder="1" applyAlignment="1" applyProtection="1">
      <alignment horizontal="center"/>
    </xf>
    <xf numFmtId="0" fontId="26" fillId="0" borderId="16" xfId="0" applyFont="1" applyBorder="1" applyAlignment="1" applyProtection="1">
      <alignment horizontal="right"/>
    </xf>
    <xf numFmtId="0" fontId="26" fillId="0" borderId="11" xfId="0" applyFont="1" applyBorder="1" applyAlignment="1" applyProtection="1">
      <alignment horizontal="right"/>
    </xf>
    <xf numFmtId="0" fontId="32" fillId="5" borderId="16" xfId="0" applyFont="1" applyFill="1" applyBorder="1" applyAlignment="1" applyProtection="1">
      <alignment horizontal="center"/>
    </xf>
    <xf numFmtId="0" fontId="32" fillId="5" borderId="11" xfId="0" applyFont="1" applyFill="1" applyBorder="1" applyAlignment="1" applyProtection="1">
      <alignment horizontal="center"/>
    </xf>
    <xf numFmtId="0" fontId="32" fillId="0" borderId="4" xfId="0" applyFont="1" applyBorder="1" applyAlignment="1" applyProtection="1">
      <alignment horizontal="right"/>
    </xf>
    <xf numFmtId="0" fontId="32" fillId="0" borderId="5" xfId="0" applyFont="1" applyBorder="1" applyAlignment="1" applyProtection="1">
      <alignment horizontal="right"/>
    </xf>
    <xf numFmtId="3" fontId="31" fillId="5" borderId="31" xfId="0" applyNumberFormat="1" applyFont="1" applyFill="1" applyBorder="1" applyAlignment="1" applyProtection="1">
      <alignment horizontal="center"/>
    </xf>
    <xf numFmtId="3" fontId="31" fillId="5" borderId="28" xfId="0" applyNumberFormat="1" applyFont="1" applyFill="1" applyBorder="1" applyAlignment="1" applyProtection="1">
      <alignment horizontal="center"/>
    </xf>
    <xf numFmtId="0" fontId="30" fillId="0" borderId="4" xfId="0" applyFont="1" applyBorder="1" applyAlignment="1" applyProtection="1">
      <alignment horizontal="right"/>
    </xf>
    <xf numFmtId="0" fontId="30" fillId="0" borderId="5" xfId="0" applyFont="1" applyBorder="1" applyAlignment="1" applyProtection="1">
      <alignment horizontal="right"/>
    </xf>
    <xf numFmtId="0" fontId="30" fillId="0" borderId="6" xfId="0" applyFont="1" applyBorder="1" applyAlignment="1" applyProtection="1">
      <alignment horizontal="right"/>
    </xf>
    <xf numFmtId="0" fontId="30" fillId="0" borderId="7" xfId="0" applyFont="1" applyBorder="1" applyAlignment="1" applyProtection="1">
      <alignment horizontal="right"/>
    </xf>
    <xf numFmtId="0" fontId="30" fillId="0" borderId="0" xfId="0" applyFont="1" applyBorder="1" applyAlignment="1" applyProtection="1">
      <alignment horizontal="right"/>
    </xf>
    <xf numFmtId="0" fontId="30" fillId="0" borderId="17" xfId="0" applyFont="1" applyBorder="1" applyAlignment="1" applyProtection="1">
      <alignment horizontal="right"/>
    </xf>
    <xf numFmtId="165" fontId="20" fillId="4" borderId="8" xfId="0" applyNumberFormat="1" applyFont="1" applyFill="1" applyBorder="1" applyAlignment="1">
      <alignment horizontal="center" vertical="center"/>
    </xf>
    <xf numFmtId="165" fontId="20" fillId="4" borderId="30" xfId="0" applyNumberFormat="1" applyFont="1" applyFill="1" applyBorder="1" applyAlignment="1">
      <alignment horizontal="center" vertical="center"/>
    </xf>
    <xf numFmtId="0" fontId="22" fillId="21" borderId="8" xfId="0" applyFont="1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21" fillId="0" borderId="8" xfId="0" applyFont="1" applyBorder="1" applyAlignment="1">
      <alignment horizontal="left" vertical="center"/>
    </xf>
    <xf numFmtId="0" fontId="22" fillId="21" borderId="30" xfId="0" applyFont="1" applyFill="1" applyBorder="1" applyAlignment="1">
      <alignment horizontal="center" vertical="center" wrapText="1"/>
    </xf>
    <xf numFmtId="0" fontId="22" fillId="21" borderId="35" xfId="0" applyFont="1" applyFill="1" applyBorder="1" applyAlignment="1">
      <alignment horizontal="center" vertical="center" wrapText="1"/>
    </xf>
    <xf numFmtId="0" fontId="22" fillId="21" borderId="27" xfId="0" applyFont="1" applyFill="1" applyBorder="1" applyAlignment="1">
      <alignment horizontal="center" vertical="center" wrapText="1"/>
    </xf>
    <xf numFmtId="166" fontId="6" fillId="0" borderId="8" xfId="0" applyNumberFormat="1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22" fillId="21" borderId="8" xfId="0" applyFont="1" applyFill="1" applyBorder="1" applyAlignment="1">
      <alignment horizontal="center" vertical="center" wrapText="1"/>
    </xf>
    <xf numFmtId="166" fontId="6" fillId="12" borderId="8" xfId="0" applyNumberFormat="1" applyFont="1" applyFill="1" applyBorder="1" applyAlignment="1">
      <alignment horizontal="center" vertical="center"/>
    </xf>
    <xf numFmtId="0" fontId="26" fillId="4" borderId="8" xfId="0" applyFont="1" applyFill="1" applyBorder="1" applyAlignment="1">
      <alignment horizontal="center" vertical="center"/>
    </xf>
    <xf numFmtId="0" fontId="20" fillId="10" borderId="8" xfId="0" applyFont="1" applyFill="1" applyBorder="1" applyAlignment="1">
      <alignment horizontal="center" vertical="center"/>
    </xf>
    <xf numFmtId="0" fontId="22" fillId="21" borderId="38" xfId="0" applyFont="1" applyFill="1" applyBorder="1" applyAlignment="1">
      <alignment horizontal="center" vertical="center"/>
    </xf>
    <xf numFmtId="0" fontId="22" fillId="21" borderId="39" xfId="0" applyFont="1" applyFill="1" applyBorder="1" applyAlignment="1">
      <alignment horizontal="center" vertical="center"/>
    </xf>
    <xf numFmtId="0" fontId="20" fillId="12" borderId="8" xfId="0" applyNumberFormat="1" applyFont="1" applyFill="1" applyBorder="1" applyAlignment="1">
      <alignment horizontal="center" vertical="center"/>
    </xf>
    <xf numFmtId="164" fontId="20" fillId="4" borderId="8" xfId="0" applyNumberFormat="1" applyFont="1" applyFill="1" applyBorder="1" applyAlignment="1">
      <alignment horizontal="center" vertical="center"/>
    </xf>
    <xf numFmtId="164" fontId="20" fillId="4" borderId="30" xfId="0" applyNumberFormat="1" applyFont="1" applyFill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99" xfId="0" applyFont="1" applyBorder="1" applyAlignment="1">
      <alignment horizontal="center" vertical="center"/>
    </xf>
    <xf numFmtId="14" fontId="6" fillId="12" borderId="8" xfId="0" applyNumberFormat="1" applyFont="1" applyFill="1" applyBorder="1" applyAlignment="1">
      <alignment horizontal="center" vertical="center"/>
    </xf>
    <xf numFmtId="0" fontId="6" fillId="12" borderId="8" xfId="0" applyFont="1" applyFill="1" applyBorder="1" applyAlignment="1">
      <alignment horizontal="center" vertical="center"/>
    </xf>
    <xf numFmtId="0" fontId="22" fillId="21" borderId="30" xfId="0" applyFont="1" applyFill="1" applyBorder="1" applyAlignment="1">
      <alignment horizontal="center" vertical="center"/>
    </xf>
    <xf numFmtId="0" fontId="22" fillId="21" borderId="27" xfId="0" applyFont="1" applyFill="1" applyBorder="1" applyAlignment="1">
      <alignment horizontal="center" vertical="center"/>
    </xf>
    <xf numFmtId="165" fontId="6" fillId="0" borderId="8" xfId="0" applyNumberFormat="1" applyFont="1" applyBorder="1" applyAlignment="1">
      <alignment horizontal="center" vertical="center"/>
    </xf>
    <xf numFmtId="0" fontId="6" fillId="0" borderId="98" xfId="0" applyFont="1" applyBorder="1" applyAlignment="1">
      <alignment horizontal="center" vertical="center"/>
    </xf>
    <xf numFmtId="0" fontId="22" fillId="0" borderId="100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83" xfId="0" applyFont="1" applyBorder="1" applyAlignment="1">
      <alignment horizontal="center" vertical="center"/>
    </xf>
    <xf numFmtId="0" fontId="6" fillId="0" borderId="101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84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0" borderId="99" xfId="0" applyFont="1" applyBorder="1" applyAlignment="1">
      <alignment horizontal="center" vertical="center" wrapText="1"/>
    </xf>
    <xf numFmtId="0" fontId="20" fillId="4" borderId="8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14" fontId="0" fillId="0" borderId="30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91" xfId="0" applyBorder="1" applyAlignment="1">
      <alignment horizontal="center"/>
    </xf>
    <xf numFmtId="0" fontId="0" fillId="0" borderId="92" xfId="0" applyBorder="1" applyAlignment="1">
      <alignment horizontal="center"/>
    </xf>
    <xf numFmtId="0" fontId="0" fillId="0" borderId="93" xfId="0" applyBorder="1" applyAlignment="1">
      <alignment horizontal="center"/>
    </xf>
    <xf numFmtId="0" fontId="0" fillId="0" borderId="94" xfId="0" applyFont="1" applyBorder="1" applyAlignment="1" applyProtection="1">
      <alignment horizontal="center" vertical="center"/>
    </xf>
    <xf numFmtId="0" fontId="0" fillId="0" borderId="85" xfId="0" applyFont="1" applyBorder="1" applyAlignment="1" applyProtection="1">
      <alignment horizontal="center" vertical="center"/>
    </xf>
    <xf numFmtId="0" fontId="0" fillId="0" borderId="86" xfId="0" applyFont="1" applyBorder="1" applyAlignment="1" applyProtection="1">
      <alignment horizontal="center" vertical="center"/>
    </xf>
    <xf numFmtId="0" fontId="0" fillId="0" borderId="94" xfId="0" applyBorder="1" applyAlignment="1">
      <alignment horizontal="center"/>
    </xf>
    <xf numFmtId="0" fontId="0" fillId="0" borderId="86" xfId="0" applyBorder="1" applyAlignment="1">
      <alignment horizontal="center"/>
    </xf>
    <xf numFmtId="0" fontId="0" fillId="0" borderId="88" xfId="0" applyBorder="1" applyAlignment="1">
      <alignment horizontal="center"/>
    </xf>
    <xf numFmtId="0" fontId="0" fillId="0" borderId="90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0" borderId="96" xfId="0" applyBorder="1" applyAlignment="1">
      <alignment horizontal="center"/>
    </xf>
    <xf numFmtId="0" fontId="0" fillId="0" borderId="97" xfId="0" applyBorder="1" applyAlignment="1">
      <alignment horizontal="center"/>
    </xf>
    <xf numFmtId="0" fontId="0" fillId="0" borderId="95" xfId="0" applyBorder="1" applyAlignment="1">
      <alignment horizontal="center"/>
    </xf>
    <xf numFmtId="0" fontId="0" fillId="0" borderId="87" xfId="0" applyBorder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19"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2" defaultPivotStyle="PivotStyleMedium9"/>
  <colors>
    <mruColors>
      <color rgb="FFFFFFC9"/>
      <color rgb="FFFF4B4B"/>
      <color rgb="FF00FF00"/>
      <color rgb="FF0000FF"/>
      <color rgb="FFFDFA7F"/>
      <color rgb="FFB6F5AD"/>
      <color rgb="FFFFFF66"/>
      <color rgb="FF008080"/>
      <color rgb="FFFFFFB7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1.xml"/><Relationship Id="rId4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2.xml"/><Relationship Id="rId48" Type="http://schemas.openxmlformats.org/officeDocument/2006/relationships/calcChain" Target="calcChain.xml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91440</xdr:colOff>
          <xdr:row>3</xdr:row>
          <xdr:rowOff>53340</xdr:rowOff>
        </xdr:from>
        <xdr:to>
          <xdr:col>30</xdr:col>
          <xdr:colOff>716280</xdr:colOff>
          <xdr:row>7</xdr:row>
          <xdr:rowOff>15240</xdr:rowOff>
        </xdr:to>
        <xdr:sp macro="" textlink="">
          <xdr:nvSpPr>
            <xdr:cNvPr id="1364" name="Button 340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GO TO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azet/AppData/Local/Microsoft/Windows/Temporary%20Internet%20Files/Content.Outlook/7UAM5TT9/Cdc%20Moule%20Consulta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RIP%20TASTE%20COFFEE%20(DTC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AIDE%20AU%20CHOIX%20PRESSE%202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ut date"/>
      <sheetName val="Technic 1"/>
      <sheetName val="Technic 2"/>
      <sheetName val="Layout Mold "/>
      <sheetName val="BESOIN PVL Rappel"/>
      <sheetName val="PVL Mandatoty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 t="str">
            <v>PVL Langeais</v>
          </cell>
          <cell r="C2" t="str">
            <v>Aluminium</v>
          </cell>
          <cell r="E2" t="str">
            <v>Aluminium</v>
          </cell>
          <cell r="G2" t="str">
            <v>Aluminium</v>
          </cell>
        </row>
        <row r="3">
          <cell r="A3" t="str">
            <v>OI Mamers</v>
          </cell>
          <cell r="C3" t="str">
            <v>1730/S50C (pt70 kgs)</v>
          </cell>
          <cell r="E3" t="str">
            <v>1730/S50C (pt 70 kgs)</v>
          </cell>
          <cell r="G3" t="str">
            <v>2311/P20 (pt 110 kgs-28-32 HRC)</v>
          </cell>
        </row>
        <row r="4">
          <cell r="A4" t="str">
            <v>SI</v>
          </cell>
          <cell r="E4" t="str">
            <v>2312/P20+S (pt110 kgs+S)</v>
          </cell>
          <cell r="G4" t="str">
            <v>2738 (pt 110 Kgs-28-32 HRC/chimical T)</v>
          </cell>
        </row>
        <row r="5">
          <cell r="A5" t="str">
            <v>ERE Plastique</v>
          </cell>
          <cell r="G5" t="str">
            <v>2792 (pt 140Kgs+S-38/42HRC)</v>
          </cell>
        </row>
        <row r="6">
          <cell r="A6" t="str">
            <v>AI</v>
          </cell>
          <cell r="G6" t="str">
            <v>2711/NAK 80 (pt 140kgs-38-42 HRC/chimical T+High Gloss)</v>
          </cell>
        </row>
        <row r="7">
          <cell r="G7" t="str">
            <v>2343 (48-52HRC/Chimical+Optical gloss)</v>
          </cell>
        </row>
        <row r="8">
          <cell r="G8" t="str">
            <v>2083 (inox) 48-52 HRC</v>
          </cell>
        </row>
        <row r="9">
          <cell r="G9" t="str">
            <v>2766/NAK55 (48-52 HRC/optical gloss+no nitrited steel)</v>
          </cell>
        </row>
        <row r="11">
          <cell r="A11" t="str">
            <v>Chimical Texture</v>
          </cell>
        </row>
        <row r="12">
          <cell r="A12" t="str">
            <v>EDM Texture</v>
          </cell>
          <cell r="C12" t="str">
            <v>Chimical Texture</v>
          </cell>
          <cell r="E12" t="str">
            <v>Submarine Gate</v>
          </cell>
        </row>
        <row r="13">
          <cell r="A13" t="str">
            <v>Optical polish</v>
          </cell>
          <cell r="C13" t="str">
            <v>EDM Texture</v>
          </cell>
          <cell r="E13" t="str">
            <v>Banana gate</v>
          </cell>
          <cell r="G13" t="str">
            <v>Mecanical</v>
          </cell>
        </row>
        <row r="14">
          <cell r="A14" t="str">
            <v>Polish400</v>
          </cell>
          <cell r="C14" t="str">
            <v>Optical polish</v>
          </cell>
          <cell r="E14" t="str">
            <v>3 Plates mold</v>
          </cell>
          <cell r="G14" t="str">
            <v>Hydraulic cylinder</v>
          </cell>
        </row>
        <row r="15">
          <cell r="A15" t="str">
            <v>Polish800</v>
          </cell>
          <cell r="C15" t="str">
            <v>Polish400</v>
          </cell>
          <cell r="E15" t="str">
            <v>Direct gate</v>
          </cell>
        </row>
        <row r="16">
          <cell r="A16" t="str">
            <v>Sanding</v>
          </cell>
          <cell r="C16" t="str">
            <v>Polish800</v>
          </cell>
          <cell r="E16" t="str">
            <v>Without</v>
          </cell>
        </row>
        <row r="17">
          <cell r="C17" t="str">
            <v>Sanding</v>
          </cell>
          <cell r="E17" t="str">
            <v>FANGATE</v>
          </cell>
        </row>
        <row r="20">
          <cell r="A20" t="str">
            <v>Standard</v>
          </cell>
        </row>
        <row r="21">
          <cell r="A21" t="str">
            <v>Stripper Plate</v>
          </cell>
          <cell r="C21" t="str">
            <v>Robot</v>
          </cell>
          <cell r="E21" t="str">
            <v>Without</v>
          </cell>
        </row>
        <row r="22">
          <cell r="A22" t="str">
            <v>Double ejection</v>
          </cell>
          <cell r="C22" t="str">
            <v>Semi-auto</v>
          </cell>
          <cell r="E22" t="str">
            <v>Open point</v>
          </cell>
          <cell r="G22" t="str">
            <v>HUSKY</v>
          </cell>
        </row>
        <row r="23">
          <cell r="C23" t="str">
            <v>Automatique</v>
          </cell>
          <cell r="E23" t="str">
            <v>Valve gate system</v>
          </cell>
          <cell r="G23" t="str">
            <v>SYNVENTIVE</v>
          </cell>
        </row>
        <row r="24">
          <cell r="E24" t="str">
            <v>Cascade hot runner</v>
          </cell>
          <cell r="G24" t="str">
            <v>INCOE</v>
          </cell>
        </row>
        <row r="25">
          <cell r="G25" t="str">
            <v>Mold Master</v>
          </cell>
        </row>
        <row r="26">
          <cell r="G26" t="str">
            <v>Yudo</v>
          </cell>
        </row>
        <row r="27">
          <cell r="A27" t="str">
            <v>PVL</v>
          </cell>
        </row>
        <row r="28">
          <cell r="A28" t="str">
            <v>Toolmaker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6">
          <cell r="A86" t="str">
            <v>Aluminium</v>
          </cell>
          <cell r="H86" t="str">
            <v>Aluminium</v>
          </cell>
          <cell r="I86" t="str">
            <v>PP</v>
          </cell>
        </row>
        <row r="87">
          <cell r="A87" t="str">
            <v>2311/P20 (pt 110 kgs-28-32 HRC)</v>
          </cell>
          <cell r="F87" t="str">
            <v>Aluminium</v>
          </cell>
          <cell r="H87" t="str">
            <v>1730/S50C (pt70 kgs)</v>
          </cell>
          <cell r="I87" t="str">
            <v>ABS</v>
          </cell>
        </row>
        <row r="88">
          <cell r="A88" t="str">
            <v>2738 (pt 110 Kgs-28-32 HRC / Chemical T)</v>
          </cell>
          <cell r="F88" t="str">
            <v>1730/S50C (pt 70 kgs)</v>
          </cell>
          <cell r="I88" t="str">
            <v>ABS/PC</v>
          </cell>
        </row>
        <row r="89">
          <cell r="A89" t="str">
            <v>2792 (pt 140Kgs+S-38/42 HRC)</v>
          </cell>
          <cell r="F89" t="str">
            <v>2312/P20+S (pt110 kgs+S)</v>
          </cell>
          <cell r="I89" t="str">
            <v>POM</v>
          </cell>
        </row>
        <row r="90">
          <cell r="A90" t="str">
            <v>2711/NAK 80 (pt 140kgs-38-42 HRC / Chemical T + High Gloss)</v>
          </cell>
          <cell r="I90" t="str">
            <v>PA6</v>
          </cell>
        </row>
        <row r="91">
          <cell r="A91" t="str">
            <v>MEK4 (42 HRC / Optical gloss)</v>
          </cell>
          <cell r="I91" t="str">
            <v>PA66</v>
          </cell>
        </row>
        <row r="92">
          <cell r="A92" t="str">
            <v>2343 (48-52 HRC / Chemical + Optical gloss)</v>
          </cell>
          <cell r="I92" t="str">
            <v>PPA</v>
          </cell>
        </row>
        <row r="93">
          <cell r="A93" t="str">
            <v>2766/NAK55 (48-52 HRC / Optical gloss + No nitrited steel)</v>
          </cell>
          <cell r="I93" t="str">
            <v>PC</v>
          </cell>
        </row>
        <row r="94">
          <cell r="A94" t="str">
            <v>2083 (inox) 48-52 HRC</v>
          </cell>
          <cell r="I94" t="str">
            <v>PBT</v>
          </cell>
        </row>
        <row r="95">
          <cell r="A95" t="str">
            <v xml:space="preserve"> </v>
          </cell>
          <cell r="I95" t="str">
            <v>PPS</v>
          </cell>
        </row>
        <row r="96">
          <cell r="I96" t="str">
            <v>TPE</v>
          </cell>
        </row>
        <row r="98">
          <cell r="A98" t="str">
            <v>Aluminium</v>
          </cell>
          <cell r="H98" t="str">
            <v>Oui / Yes</v>
          </cell>
        </row>
        <row r="99">
          <cell r="A99" t="str">
            <v>2311/P20 (pt 110 kgs-28-32 HRC)</v>
          </cell>
          <cell r="H99" t="str">
            <v>Non / No</v>
          </cell>
        </row>
        <row r="100">
          <cell r="A100" t="str">
            <v>2738 (pt 110 Kgs-28-32 HRC/chemical T)</v>
          </cell>
          <cell r="F100" t="str">
            <v>Eau / Water</v>
          </cell>
        </row>
        <row r="101">
          <cell r="A101" t="str">
            <v>2792 (pt 140Kgs+S-38/42HRC)</v>
          </cell>
          <cell r="F101" t="str">
            <v>Huile / Oil</v>
          </cell>
        </row>
        <row r="102">
          <cell r="A102" t="str">
            <v>2711/NAK 80 (pt 140kgs-38-42 HRC/chemical T+High Gloss)</v>
          </cell>
          <cell r="F102" t="str">
            <v>Eau haute pression / High pressure water</v>
          </cell>
        </row>
        <row r="103">
          <cell r="A103" t="str">
            <v>MEK4 (42HRC/optical gloss)</v>
          </cell>
          <cell r="F103" t="str">
            <v>Induction / Heat and Cool system</v>
          </cell>
        </row>
        <row r="104">
          <cell r="A104" t="str">
            <v>2343 (48-52HRC/Chemical+Optical gloss)</v>
          </cell>
          <cell r="F104" t="str">
            <v>Crayon chauffant / Heat pencils</v>
          </cell>
        </row>
        <row r="105">
          <cell r="A105" t="str">
            <v>2766/NAK55 (48-52 HRC/optical gloss+no nitrited steel)</v>
          </cell>
          <cell r="F105" t="str">
            <v>Electrique / Electric system</v>
          </cell>
          <cell r="H105" t="str">
            <v>Sous-marine / Submarine gate</v>
          </cell>
        </row>
        <row r="106">
          <cell r="A106" t="str">
            <v>2083 (inox) 48-52 HRC</v>
          </cell>
          <cell r="H106" t="str">
            <v>Nappe / Fangate</v>
          </cell>
        </row>
        <row r="107">
          <cell r="H107" t="str">
            <v>Courge / Banana gate</v>
          </cell>
        </row>
        <row r="108">
          <cell r="H108" t="str">
            <v>En direct / Direct gate</v>
          </cell>
        </row>
        <row r="109">
          <cell r="H109" t="str">
            <v>Capillaire / Pin-point gate</v>
          </cell>
        </row>
        <row r="110">
          <cell r="H110" t="str">
            <v xml:space="preserve">Disque / Diaphragm gate </v>
          </cell>
        </row>
        <row r="118">
          <cell r="A118" t="str">
            <v>Carotte froide / Cold sprue</v>
          </cell>
          <cell r="E118" t="str">
            <v>Standard</v>
          </cell>
          <cell r="H118" t="str">
            <v>Brut d'usinage / Raw machining</v>
          </cell>
        </row>
        <row r="119">
          <cell r="A119" t="str">
            <v>Monobuse chauffante / Hot nozzle</v>
          </cell>
          <cell r="E119" t="str">
            <v>Plaque dévétisseuse / Stripper plate</v>
          </cell>
          <cell r="H119" t="str">
            <v>Brut d'érosion / Raw EDM etching</v>
          </cell>
        </row>
        <row r="120">
          <cell r="A120" t="str">
            <v>Bloc Chaud / Hot runners</v>
          </cell>
          <cell r="E120" t="str">
            <v>Double ejection / 2 times ejection</v>
          </cell>
          <cell r="H120" t="str">
            <v>Poli 320 / Grade 320 polished</v>
          </cell>
        </row>
        <row r="121">
          <cell r="A121" t="str">
            <v>Système à obturation / Valve device</v>
          </cell>
          <cell r="E121" t="str">
            <v>Cale d'éjection / Stripper block</v>
          </cell>
          <cell r="H121" t="str">
            <v>Poli 400 / Grade 400 polished</v>
          </cell>
        </row>
        <row r="122">
          <cell r="A122" t="str">
            <v>Sequentiel / Cascade injection control</v>
          </cell>
          <cell r="E122" t="str">
            <v>Soupape / Air Valve</v>
          </cell>
          <cell r="H122" t="str">
            <v>Poli 600 / Grade 600 polished</v>
          </cell>
        </row>
        <row r="123">
          <cell r="A123" t="str">
            <v>Sandwitch</v>
          </cell>
          <cell r="H123" t="str">
            <v>Poli 800 / Grade 800 polished</v>
          </cell>
        </row>
        <row r="124">
          <cell r="A124" t="str">
            <v>Bi-matière / 2K injection</v>
          </cell>
          <cell r="H124" t="str">
            <v>Poli optique / Optical polished</v>
          </cell>
        </row>
        <row r="125">
          <cell r="H125" t="str">
            <v>Erosion Charmilles / EDM etching</v>
          </cell>
        </row>
        <row r="126">
          <cell r="H126" t="str">
            <v>Sablage / Sanding</v>
          </cell>
        </row>
        <row r="127">
          <cell r="H127" t="str">
            <v>Grain chimique / Chemical texture</v>
          </cell>
        </row>
        <row r="129">
          <cell r="E129" t="str">
            <v>Traitement</v>
          </cell>
        </row>
        <row r="130">
          <cell r="A130" t="str">
            <v>Par PVL / By PVL</v>
          </cell>
          <cell r="E130" t="str">
            <v>Nitruration / Ionic nitriding</v>
          </cell>
        </row>
        <row r="131">
          <cell r="A131" t="str">
            <v>Par l'outilleur / By toolmaker</v>
          </cell>
          <cell r="E131" t="str">
            <v>Balzerisation / Balzers coating</v>
          </cell>
        </row>
        <row r="136">
          <cell r="E136" t="str">
            <v>Garantie outillage (Shot)</v>
          </cell>
        </row>
        <row r="137">
          <cell r="A137" t="str">
            <v>INCOE</v>
          </cell>
          <cell r="E137">
            <v>5000</v>
          </cell>
          <cell r="H137">
            <v>1</v>
          </cell>
        </row>
        <row r="138">
          <cell r="A138" t="str">
            <v>YUDO</v>
          </cell>
          <cell r="E138">
            <v>10000</v>
          </cell>
          <cell r="H138">
            <v>2</v>
          </cell>
        </row>
        <row r="139">
          <cell r="A139" t="str">
            <v>RUNIPSYS</v>
          </cell>
          <cell r="E139">
            <v>25000</v>
          </cell>
          <cell r="H139">
            <v>3</v>
          </cell>
        </row>
        <row r="140">
          <cell r="E140">
            <v>50000</v>
          </cell>
          <cell r="H140">
            <v>4</v>
          </cell>
        </row>
        <row r="141">
          <cell r="E141">
            <v>100000</v>
          </cell>
          <cell r="H141">
            <v>6</v>
          </cell>
        </row>
        <row r="142">
          <cell r="E142">
            <v>250000</v>
          </cell>
          <cell r="H142">
            <v>8</v>
          </cell>
        </row>
        <row r="143">
          <cell r="E143">
            <v>500000</v>
          </cell>
          <cell r="H143">
            <v>12</v>
          </cell>
        </row>
        <row r="144">
          <cell r="E144">
            <v>750000</v>
          </cell>
          <cell r="H144">
            <v>16</v>
          </cell>
        </row>
        <row r="145">
          <cell r="E145">
            <v>1000000</v>
          </cell>
          <cell r="H145" t="str">
            <v>1 + 0</v>
          </cell>
        </row>
        <row r="146">
          <cell r="H146" t="str">
            <v>1 + 1</v>
          </cell>
        </row>
        <row r="147">
          <cell r="H147" t="str">
            <v>2 + 2</v>
          </cell>
        </row>
        <row r="148">
          <cell r="H148" t="str">
            <v>3 + 3</v>
          </cell>
        </row>
        <row r="149">
          <cell r="H149" t="str">
            <v>4 + 4</v>
          </cell>
        </row>
        <row r="150">
          <cell r="E150" t="str">
            <v>Type d'ejection</v>
          </cell>
          <cell r="H150" t="str">
            <v>1 + 1 + 1</v>
          </cell>
        </row>
        <row r="151">
          <cell r="E151" t="str">
            <v>Mécanique / Mechanical</v>
          </cell>
          <cell r="H151" t="str">
            <v>2 + 2 + 2</v>
          </cell>
        </row>
        <row r="152">
          <cell r="E152" t="str">
            <v>Hydraulique / Hydraulic</v>
          </cell>
          <cell r="H152" t="str">
            <v>3 + 3 + 3</v>
          </cell>
        </row>
        <row r="153">
          <cell r="H153" t="str">
            <v>4 + 4 + 4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Matière"/>
      <sheetName val="Travail"/>
      <sheetName val="Feuil1"/>
    </sheetNames>
    <sheetDataSet>
      <sheetData sheetId="0"/>
      <sheetData sheetId="1">
        <row r="2">
          <cell r="C2" t="str">
            <v>PP</v>
          </cell>
          <cell r="D2" t="str">
            <v>PP MD10</v>
          </cell>
          <cell r="E2" t="str">
            <v>PP MD20</v>
          </cell>
          <cell r="F2" t="str">
            <v>PP MD30</v>
          </cell>
          <cell r="G2" t="str">
            <v>PP MD40</v>
          </cell>
          <cell r="H2" t="str">
            <v>PP LGF30</v>
          </cell>
          <cell r="I2" t="str">
            <v>PP LGF40</v>
          </cell>
          <cell r="J2" t="str">
            <v>PP GF10</v>
          </cell>
          <cell r="K2" t="str">
            <v>PP GF20</v>
          </cell>
          <cell r="L2" t="str">
            <v>PP GF30</v>
          </cell>
          <cell r="M2" t="str">
            <v>PP GF40</v>
          </cell>
          <cell r="N2" t="str">
            <v>PP GF50</v>
          </cell>
          <cell r="O2" t="str">
            <v>PE/LD</v>
          </cell>
          <cell r="P2" t="str">
            <v>PE/HD</v>
          </cell>
          <cell r="Q2" t="str">
            <v>PS</v>
          </cell>
          <cell r="R2" t="str">
            <v>POM</v>
          </cell>
          <cell r="S2" t="str">
            <v>POM MD10</v>
          </cell>
          <cell r="T2" t="str">
            <v>POM MD20</v>
          </cell>
          <cell r="U2" t="str">
            <v>POM MD30</v>
          </cell>
          <cell r="V2" t="str">
            <v>POM GF10</v>
          </cell>
          <cell r="W2" t="str">
            <v>POM GF20</v>
          </cell>
          <cell r="X2" t="str">
            <v>POM GF30</v>
          </cell>
          <cell r="Y2" t="str">
            <v>SAN</v>
          </cell>
          <cell r="Z2" t="str">
            <v>ABS</v>
          </cell>
          <cell r="AA2" t="str">
            <v>ABS GF20</v>
          </cell>
          <cell r="AB2" t="str">
            <v>ABS V0</v>
          </cell>
          <cell r="AC2" t="str">
            <v>ABS-PC</v>
          </cell>
          <cell r="AD2" t="str">
            <v>ABS-PC GF10</v>
          </cell>
          <cell r="AE2" t="str">
            <v>ABS-PC GF20</v>
          </cell>
          <cell r="AF2" t="str">
            <v xml:space="preserve">PPO </v>
          </cell>
          <cell r="AG2" t="str">
            <v>PPO GF15</v>
          </cell>
          <cell r="AH2" t="str">
            <v>PPO GF30</v>
          </cell>
          <cell r="AI2" t="str">
            <v>PA11</v>
          </cell>
          <cell r="AJ2" t="str">
            <v>PA12</v>
          </cell>
          <cell r="AK2" t="str">
            <v>PA6</v>
          </cell>
          <cell r="AL2" t="str">
            <v>PA6 GF15</v>
          </cell>
          <cell r="AM2" t="str">
            <v>PA6 GF30</v>
          </cell>
          <cell r="AN2" t="str">
            <v>PA6 GF35</v>
          </cell>
          <cell r="AO2" t="str">
            <v>PA6 GF50</v>
          </cell>
          <cell r="AP2" t="str">
            <v>PA6 GF20 MD20</v>
          </cell>
          <cell r="AQ2" t="str">
            <v>PA66</v>
          </cell>
          <cell r="AR2" t="str">
            <v>PA66 GF15</v>
          </cell>
          <cell r="AS2" t="str">
            <v>PA66 GF30</v>
          </cell>
          <cell r="AT2" t="str">
            <v>PA66 GF35</v>
          </cell>
          <cell r="AU2" t="str">
            <v>PA66 GF40</v>
          </cell>
          <cell r="AV2" t="str">
            <v>PC</v>
          </cell>
          <cell r="AW2" t="str">
            <v>PC V0</v>
          </cell>
          <cell r="AX2" t="str">
            <v>PC GF10</v>
          </cell>
          <cell r="AY2" t="str">
            <v>PC GF20</v>
          </cell>
          <cell r="AZ2" t="str">
            <v>PC GF30</v>
          </cell>
          <cell r="BA2" t="str">
            <v>PC/ASA</v>
          </cell>
          <cell r="BB2" t="str">
            <v>PMMA</v>
          </cell>
          <cell r="BC2" t="str">
            <v>PC/PBT</v>
          </cell>
          <cell r="BD2" t="str">
            <v>PBT</v>
          </cell>
          <cell r="BE2" t="str">
            <v>PBT GF10</v>
          </cell>
          <cell r="BF2" t="str">
            <v>PBT GF20</v>
          </cell>
          <cell r="BG2" t="str">
            <v>PBT GF30</v>
          </cell>
          <cell r="BH2" t="str">
            <v>PPS</v>
          </cell>
          <cell r="BI2" t="str">
            <v>PPS GF20</v>
          </cell>
          <cell r="BJ2" t="str">
            <v>PPS GF40</v>
          </cell>
        </row>
        <row r="3">
          <cell r="C3" t="str">
            <v>HOSTACOM</v>
          </cell>
          <cell r="D3" t="str">
            <v>HOSTACOM</v>
          </cell>
          <cell r="E3" t="str">
            <v>HOSTACOM</v>
          </cell>
          <cell r="F3" t="str">
            <v xml:space="preserve">POLYFILL </v>
          </cell>
          <cell r="G3" t="str">
            <v>HOSTACOM</v>
          </cell>
          <cell r="H3" t="str">
            <v>STAMAX</v>
          </cell>
          <cell r="I3" t="str">
            <v>STAMAX</v>
          </cell>
          <cell r="J3" t="str">
            <v>EXTRON</v>
          </cell>
          <cell r="K3" t="str">
            <v>HOSTACOM</v>
          </cell>
          <cell r="L3" t="str">
            <v>HOSTACOM</v>
          </cell>
          <cell r="M3" t="str">
            <v>HOSTACOM</v>
          </cell>
          <cell r="N3" t="str">
            <v>THERMOFILL</v>
          </cell>
          <cell r="O3" t="str">
            <v>HOSTALEN</v>
          </cell>
          <cell r="P3" t="str">
            <v>LUPOLEN</v>
          </cell>
          <cell r="Q3" t="str">
            <v>POLYSTROL</v>
          </cell>
          <cell r="R3" t="str">
            <v>ULTRAFORM</v>
          </cell>
          <cell r="S3" t="str">
            <v>HOSTAFORM</v>
          </cell>
          <cell r="T3" t="str">
            <v>HOSTAFORM</v>
          </cell>
          <cell r="U3" t="str">
            <v>ULTRAFORM</v>
          </cell>
          <cell r="V3" t="str">
            <v>HOSTAFORM</v>
          </cell>
          <cell r="W3" t="str">
            <v>ULTRAFORM</v>
          </cell>
          <cell r="X3" t="str">
            <v>ULTRAFORM</v>
          </cell>
          <cell r="Y3" t="str">
            <v>LURAN</v>
          </cell>
          <cell r="Z3" t="str">
            <v>NOVODUR</v>
          </cell>
          <cell r="AA3" t="str">
            <v>POLYMAN</v>
          </cell>
          <cell r="AB3" t="str">
            <v>NOVODUR</v>
          </cell>
          <cell r="AC3" t="str">
            <v>BAYBLEND</v>
          </cell>
          <cell r="AD3" t="str">
            <v>BAYBLEND</v>
          </cell>
          <cell r="AE3" t="str">
            <v>BAYBLEND</v>
          </cell>
          <cell r="AF3" t="str">
            <v>NORYL</v>
          </cell>
          <cell r="AG3" t="str">
            <v>NORYL</v>
          </cell>
          <cell r="AH3" t="str">
            <v>NORYL</v>
          </cell>
          <cell r="AI3" t="str">
            <v>RILSAN</v>
          </cell>
          <cell r="AJ3" t="str">
            <v>GRILAMID</v>
          </cell>
          <cell r="AK3" t="str">
            <v>DURETHAN</v>
          </cell>
          <cell r="AL3" t="str">
            <v>DURETHAN H20</v>
          </cell>
          <cell r="AM3" t="str">
            <v>DURETHAN H20</v>
          </cell>
          <cell r="AN3" t="str">
            <v>DURETHAN H20</v>
          </cell>
          <cell r="AO3" t="str">
            <v>DURETHAN H20</v>
          </cell>
          <cell r="AP3" t="str">
            <v>DURETHAN H20 EF</v>
          </cell>
          <cell r="AQ3" t="str">
            <v>DURETHAN</v>
          </cell>
          <cell r="AR3" t="str">
            <v>DURETHAN</v>
          </cell>
          <cell r="AS3" t="str">
            <v>DURETHAN</v>
          </cell>
          <cell r="AT3" t="str">
            <v>DURETHAN</v>
          </cell>
          <cell r="AU3" t="str">
            <v>DURETHAN</v>
          </cell>
          <cell r="AV3" t="str">
            <v>LEXAN 500</v>
          </cell>
          <cell r="AW3" t="str">
            <v>LEXAN</v>
          </cell>
          <cell r="AX3" t="str">
            <v>LEXAN</v>
          </cell>
          <cell r="AY3" t="str">
            <v>LEXAN</v>
          </cell>
          <cell r="AZ3" t="str">
            <v>MACROLON</v>
          </cell>
          <cell r="BA3" t="str">
            <v>LURAN</v>
          </cell>
          <cell r="BB3" t="str">
            <v>PLEXIGLAS</v>
          </cell>
          <cell r="BC3" t="str">
            <v>XENOY</v>
          </cell>
          <cell r="BD3" t="str">
            <v>VALOX</v>
          </cell>
          <cell r="BE3" t="str">
            <v>?</v>
          </cell>
          <cell r="BF3" t="str">
            <v>VALOX</v>
          </cell>
          <cell r="BG3" t="str">
            <v>VALOX</v>
          </cell>
          <cell r="BH3" t="str">
            <v>RYTON</v>
          </cell>
          <cell r="BI3" t="str">
            <v>?</v>
          </cell>
          <cell r="BJ3" t="str">
            <v>RYTON</v>
          </cell>
        </row>
        <row r="4">
          <cell r="C4">
            <v>0.90500000000000003</v>
          </cell>
          <cell r="D4">
            <v>0.99</v>
          </cell>
          <cell r="E4">
            <v>1.04</v>
          </cell>
          <cell r="F4">
            <v>1.1000000000000001</v>
          </cell>
          <cell r="G4">
            <v>1.21</v>
          </cell>
          <cell r="H4">
            <v>1.1200000000000001</v>
          </cell>
          <cell r="I4">
            <v>1.22</v>
          </cell>
          <cell r="J4">
            <v>0.97</v>
          </cell>
          <cell r="K4">
            <v>1.04</v>
          </cell>
          <cell r="L4">
            <v>1.1399999999999999</v>
          </cell>
          <cell r="M4">
            <v>1.22</v>
          </cell>
          <cell r="N4">
            <v>1.35</v>
          </cell>
          <cell r="O4">
            <v>0.91700000000000004</v>
          </cell>
          <cell r="P4">
            <v>0.95699999999999996</v>
          </cell>
          <cell r="Q4">
            <v>1.05</v>
          </cell>
          <cell r="R4">
            <v>1.42</v>
          </cell>
          <cell r="S4">
            <v>1.47</v>
          </cell>
          <cell r="T4">
            <v>1.56</v>
          </cell>
          <cell r="U4">
            <v>1.65</v>
          </cell>
          <cell r="V4">
            <v>1.48</v>
          </cell>
          <cell r="W4">
            <v>1.51</v>
          </cell>
          <cell r="X4">
            <v>1.6</v>
          </cell>
          <cell r="Y4">
            <v>1.08</v>
          </cell>
          <cell r="Z4">
            <v>1.05</v>
          </cell>
          <cell r="AA4">
            <v>1.179</v>
          </cell>
          <cell r="AB4">
            <v>1.04</v>
          </cell>
          <cell r="AC4">
            <v>1.1299999999999999</v>
          </cell>
          <cell r="AD4">
            <v>1.2</v>
          </cell>
          <cell r="AE4">
            <v>1.25</v>
          </cell>
          <cell r="AF4">
            <v>1.1000000000000001</v>
          </cell>
          <cell r="AG4">
            <v>1.2</v>
          </cell>
          <cell r="AH4">
            <v>1.3</v>
          </cell>
          <cell r="AI4">
            <v>1.06</v>
          </cell>
          <cell r="AJ4">
            <v>1.01</v>
          </cell>
          <cell r="AK4">
            <v>1.1399999999999999</v>
          </cell>
          <cell r="AL4">
            <v>1.23</v>
          </cell>
          <cell r="AM4">
            <v>1.36</v>
          </cell>
          <cell r="AN4">
            <v>1.41</v>
          </cell>
          <cell r="AO4">
            <v>1.57</v>
          </cell>
          <cell r="AP4">
            <v>1.44</v>
          </cell>
          <cell r="AQ4">
            <v>1.1299999999999999</v>
          </cell>
          <cell r="AR4">
            <v>1.23</v>
          </cell>
          <cell r="AS4">
            <v>1.36</v>
          </cell>
          <cell r="AT4">
            <v>1.41</v>
          </cell>
          <cell r="AU4">
            <v>1.47</v>
          </cell>
          <cell r="AV4">
            <v>1.25</v>
          </cell>
          <cell r="AW4">
            <v>1.22</v>
          </cell>
          <cell r="AX4">
            <v>1.2849999999999999</v>
          </cell>
          <cell r="AY4">
            <v>1.35</v>
          </cell>
          <cell r="AZ4">
            <v>1.4039999999999999</v>
          </cell>
          <cell r="BA4">
            <v>1.111</v>
          </cell>
          <cell r="BB4">
            <v>1.19</v>
          </cell>
          <cell r="BC4">
            <v>1.22</v>
          </cell>
          <cell r="BD4">
            <v>1.31</v>
          </cell>
          <cell r="BE4">
            <v>1.35</v>
          </cell>
          <cell r="BF4">
            <v>1.385</v>
          </cell>
          <cell r="BG4">
            <v>1.68</v>
          </cell>
          <cell r="BH4">
            <v>1.95</v>
          </cell>
          <cell r="BI4">
            <v>1.82</v>
          </cell>
          <cell r="BJ4">
            <v>1.69</v>
          </cell>
        </row>
        <row r="5">
          <cell r="C5">
            <v>1</v>
          </cell>
          <cell r="D5">
            <v>1.32</v>
          </cell>
          <cell r="E5">
            <v>1.25</v>
          </cell>
          <cell r="F5">
            <v>1.4</v>
          </cell>
          <cell r="G5">
            <v>1.21</v>
          </cell>
          <cell r="H5">
            <v>1.47</v>
          </cell>
          <cell r="I5">
            <v>1.4</v>
          </cell>
          <cell r="J5">
            <v>1.27</v>
          </cell>
          <cell r="K5">
            <v>1.33</v>
          </cell>
          <cell r="L5">
            <v>1.4</v>
          </cell>
          <cell r="M5">
            <v>1.48</v>
          </cell>
          <cell r="N5">
            <v>1.49</v>
          </cell>
          <cell r="O5">
            <v>1.2</v>
          </cell>
          <cell r="P5">
            <v>1.94</v>
          </cell>
          <cell r="Q5">
            <v>1.29</v>
          </cell>
          <cell r="R5">
            <v>2.1</v>
          </cell>
          <cell r="S5">
            <v>2.5499999999999998</v>
          </cell>
          <cell r="T5">
            <v>2.83</v>
          </cell>
          <cell r="U5">
            <v>3.09</v>
          </cell>
          <cell r="V5">
            <v>2.8</v>
          </cell>
          <cell r="W5">
            <v>3.09</v>
          </cell>
          <cell r="X5">
            <v>2.8</v>
          </cell>
          <cell r="Y5">
            <v>1.94</v>
          </cell>
          <cell r="Z5">
            <v>2.3199999999999998</v>
          </cell>
          <cell r="AA5">
            <v>1.93</v>
          </cell>
          <cell r="AB5">
            <v>1.92</v>
          </cell>
          <cell r="AC5">
            <v>2.58</v>
          </cell>
          <cell r="AD5">
            <v>3.05</v>
          </cell>
          <cell r="AE5">
            <v>3.1</v>
          </cell>
          <cell r="AF5">
            <v>1.94</v>
          </cell>
          <cell r="AG5">
            <v>2.59</v>
          </cell>
          <cell r="AH5">
            <v>3.35</v>
          </cell>
          <cell r="AI5">
            <v>1.82</v>
          </cell>
          <cell r="AJ5">
            <v>1.8</v>
          </cell>
          <cell r="AK5">
            <v>1.26</v>
          </cell>
          <cell r="AL5">
            <v>1.78</v>
          </cell>
          <cell r="AM5">
            <v>1.84</v>
          </cell>
          <cell r="AN5">
            <v>1.84</v>
          </cell>
          <cell r="AO5">
            <v>2.2999999999999998</v>
          </cell>
          <cell r="AP5">
            <v>1.63</v>
          </cell>
          <cell r="AQ5">
            <v>1.32</v>
          </cell>
          <cell r="AR5">
            <v>1.82</v>
          </cell>
          <cell r="AS5">
            <v>1.8</v>
          </cell>
          <cell r="AT5">
            <v>1.67</v>
          </cell>
          <cell r="AU5">
            <v>2.2999999999999998</v>
          </cell>
          <cell r="AV5">
            <v>2.73</v>
          </cell>
          <cell r="AW5">
            <v>3.27</v>
          </cell>
          <cell r="AX5">
            <v>3.52</v>
          </cell>
          <cell r="AY5">
            <v>3.78</v>
          </cell>
          <cell r="AZ5">
            <v>3.77</v>
          </cell>
          <cell r="BA5">
            <v>1.67</v>
          </cell>
          <cell r="BB5">
            <v>2.2599999999999998</v>
          </cell>
          <cell r="BC5">
            <v>3.78</v>
          </cell>
          <cell r="BD5">
            <v>2.92</v>
          </cell>
          <cell r="BE5">
            <v>2.56</v>
          </cell>
          <cell r="BF5">
            <v>1.86</v>
          </cell>
          <cell r="BG5">
            <v>1.67</v>
          </cell>
          <cell r="BH5">
            <v>2.1</v>
          </cell>
          <cell r="BI5">
            <v>2.09</v>
          </cell>
          <cell r="BJ5">
            <v>1.88</v>
          </cell>
        </row>
        <row r="7">
          <cell r="C7">
            <v>200</v>
          </cell>
          <cell r="D7">
            <v>200</v>
          </cell>
          <cell r="E7">
            <v>240</v>
          </cell>
          <cell r="F7">
            <v>220</v>
          </cell>
          <cell r="G7">
            <v>220</v>
          </cell>
          <cell r="H7">
            <v>230</v>
          </cell>
          <cell r="I7">
            <v>200</v>
          </cell>
          <cell r="J7">
            <v>200</v>
          </cell>
          <cell r="K7">
            <v>200</v>
          </cell>
          <cell r="L7">
            <v>210</v>
          </cell>
          <cell r="M7">
            <v>200</v>
          </cell>
          <cell r="N7">
            <v>220</v>
          </cell>
          <cell r="O7">
            <v>180</v>
          </cell>
          <cell r="P7">
            <v>190</v>
          </cell>
          <cell r="Q7">
            <v>180</v>
          </cell>
          <cell r="R7">
            <v>180</v>
          </cell>
          <cell r="S7">
            <v>190</v>
          </cell>
          <cell r="T7">
            <v>190</v>
          </cell>
          <cell r="U7">
            <v>190</v>
          </cell>
          <cell r="V7">
            <v>180</v>
          </cell>
          <cell r="W7">
            <v>190</v>
          </cell>
          <cell r="X7">
            <v>190</v>
          </cell>
          <cell r="Y7">
            <v>220</v>
          </cell>
          <cell r="Z7">
            <v>220</v>
          </cell>
          <cell r="AA7">
            <v>240</v>
          </cell>
          <cell r="AB7">
            <v>220</v>
          </cell>
          <cell r="AC7">
            <v>240</v>
          </cell>
          <cell r="AD7">
            <v>240</v>
          </cell>
          <cell r="AE7">
            <v>240</v>
          </cell>
          <cell r="AF7">
            <v>280</v>
          </cell>
          <cell r="AG7">
            <v>280</v>
          </cell>
          <cell r="AH7">
            <v>280</v>
          </cell>
          <cell r="AI7">
            <v>200</v>
          </cell>
          <cell r="AJ7">
            <v>220</v>
          </cell>
          <cell r="AK7">
            <v>260</v>
          </cell>
          <cell r="AL7">
            <v>270</v>
          </cell>
          <cell r="AM7">
            <v>270</v>
          </cell>
          <cell r="AN7">
            <v>280</v>
          </cell>
          <cell r="AO7">
            <v>280</v>
          </cell>
          <cell r="AP7">
            <v>260</v>
          </cell>
          <cell r="AQ7">
            <v>280</v>
          </cell>
          <cell r="AR7">
            <v>280</v>
          </cell>
          <cell r="AS7">
            <v>280</v>
          </cell>
          <cell r="AT7">
            <v>280</v>
          </cell>
          <cell r="AU7">
            <v>280</v>
          </cell>
          <cell r="AV7">
            <v>310</v>
          </cell>
          <cell r="AW7">
            <v>260</v>
          </cell>
          <cell r="AX7">
            <v>260</v>
          </cell>
          <cell r="AY7">
            <v>290</v>
          </cell>
          <cell r="AZ7">
            <v>300</v>
          </cell>
          <cell r="BA7">
            <v>260</v>
          </cell>
          <cell r="BB7">
            <v>220</v>
          </cell>
          <cell r="BC7">
            <v>250</v>
          </cell>
          <cell r="BD7">
            <v>245</v>
          </cell>
          <cell r="BE7">
            <v>245</v>
          </cell>
          <cell r="BF7">
            <v>223</v>
          </cell>
          <cell r="BG7">
            <v>245</v>
          </cell>
          <cell r="BH7">
            <v>304</v>
          </cell>
          <cell r="BI7">
            <v>302</v>
          </cell>
          <cell r="BJ7">
            <v>302</v>
          </cell>
        </row>
        <row r="8">
          <cell r="C8">
            <v>270</v>
          </cell>
          <cell r="D8">
            <v>230</v>
          </cell>
          <cell r="E8">
            <v>260</v>
          </cell>
          <cell r="F8">
            <v>260</v>
          </cell>
          <cell r="G8">
            <v>260</v>
          </cell>
          <cell r="H8">
            <v>280</v>
          </cell>
          <cell r="I8">
            <v>280</v>
          </cell>
          <cell r="J8">
            <v>260</v>
          </cell>
          <cell r="K8">
            <v>260</v>
          </cell>
          <cell r="L8">
            <v>250</v>
          </cell>
          <cell r="M8">
            <v>240</v>
          </cell>
          <cell r="N8">
            <v>260</v>
          </cell>
          <cell r="O8">
            <v>200</v>
          </cell>
          <cell r="P8">
            <v>280</v>
          </cell>
          <cell r="Q8">
            <v>280</v>
          </cell>
          <cell r="R8">
            <v>225</v>
          </cell>
          <cell r="S8">
            <v>230</v>
          </cell>
          <cell r="T8">
            <v>230</v>
          </cell>
          <cell r="U8">
            <v>230</v>
          </cell>
          <cell r="V8">
            <v>220</v>
          </cell>
          <cell r="W8">
            <v>230</v>
          </cell>
          <cell r="X8">
            <v>230</v>
          </cell>
          <cell r="Y8">
            <v>270</v>
          </cell>
          <cell r="Z8">
            <v>260</v>
          </cell>
          <cell r="AA8">
            <v>260</v>
          </cell>
          <cell r="AB8">
            <v>260</v>
          </cell>
          <cell r="AC8">
            <v>280</v>
          </cell>
          <cell r="AD8">
            <v>280</v>
          </cell>
          <cell r="AE8">
            <v>280</v>
          </cell>
          <cell r="AF8">
            <v>310</v>
          </cell>
          <cell r="AG8">
            <v>300</v>
          </cell>
          <cell r="AH8">
            <v>300</v>
          </cell>
          <cell r="AI8">
            <v>250</v>
          </cell>
          <cell r="AJ8">
            <v>260</v>
          </cell>
          <cell r="AK8">
            <v>290</v>
          </cell>
          <cell r="AL8">
            <v>290</v>
          </cell>
          <cell r="AM8">
            <v>290</v>
          </cell>
          <cell r="AN8">
            <v>300</v>
          </cell>
          <cell r="AO8">
            <v>300</v>
          </cell>
          <cell r="AP8">
            <v>290</v>
          </cell>
          <cell r="AQ8">
            <v>300</v>
          </cell>
          <cell r="AR8">
            <v>300</v>
          </cell>
          <cell r="AS8">
            <v>300</v>
          </cell>
          <cell r="AT8">
            <v>300</v>
          </cell>
          <cell r="AU8">
            <v>300</v>
          </cell>
          <cell r="AV8">
            <v>330</v>
          </cell>
          <cell r="AW8">
            <v>300</v>
          </cell>
          <cell r="AX8">
            <v>300</v>
          </cell>
          <cell r="AY8">
            <v>320</v>
          </cell>
          <cell r="AZ8">
            <v>330</v>
          </cell>
          <cell r="BA8">
            <v>300</v>
          </cell>
          <cell r="BB8">
            <v>260</v>
          </cell>
          <cell r="BC8">
            <v>270</v>
          </cell>
          <cell r="BD8">
            <v>260</v>
          </cell>
          <cell r="BE8">
            <v>260</v>
          </cell>
          <cell r="BF8">
            <v>250</v>
          </cell>
          <cell r="BG8">
            <v>265</v>
          </cell>
          <cell r="BH8">
            <v>353</v>
          </cell>
          <cell r="BI8">
            <v>327</v>
          </cell>
          <cell r="BJ8">
            <v>327</v>
          </cell>
        </row>
        <row r="9">
          <cell r="C9">
            <v>235</v>
          </cell>
          <cell r="D9">
            <v>215</v>
          </cell>
          <cell r="E9">
            <v>250</v>
          </cell>
          <cell r="F9">
            <v>240</v>
          </cell>
          <cell r="G9">
            <v>240</v>
          </cell>
          <cell r="H9">
            <v>255</v>
          </cell>
          <cell r="I9">
            <v>240</v>
          </cell>
          <cell r="J9">
            <v>230</v>
          </cell>
          <cell r="K9">
            <v>230</v>
          </cell>
          <cell r="L9">
            <v>230</v>
          </cell>
          <cell r="M9">
            <v>220</v>
          </cell>
          <cell r="N9">
            <v>240</v>
          </cell>
          <cell r="O9">
            <v>190</v>
          </cell>
          <cell r="P9">
            <v>235</v>
          </cell>
          <cell r="Q9">
            <v>230</v>
          </cell>
          <cell r="R9">
            <v>202.5</v>
          </cell>
          <cell r="S9">
            <v>210</v>
          </cell>
          <cell r="T9">
            <v>210</v>
          </cell>
          <cell r="U9">
            <v>210</v>
          </cell>
          <cell r="V9">
            <v>200</v>
          </cell>
          <cell r="W9">
            <v>210</v>
          </cell>
          <cell r="X9">
            <v>210</v>
          </cell>
          <cell r="Y9">
            <v>245</v>
          </cell>
          <cell r="Z9">
            <v>240</v>
          </cell>
          <cell r="AA9">
            <v>250</v>
          </cell>
          <cell r="AB9">
            <v>240</v>
          </cell>
          <cell r="AC9">
            <v>260</v>
          </cell>
          <cell r="AD9">
            <v>260</v>
          </cell>
          <cell r="AE9">
            <v>260</v>
          </cell>
          <cell r="AF9">
            <v>295</v>
          </cell>
          <cell r="AG9">
            <v>290</v>
          </cell>
          <cell r="AH9">
            <v>290</v>
          </cell>
          <cell r="AI9">
            <v>225</v>
          </cell>
          <cell r="AJ9">
            <v>240</v>
          </cell>
          <cell r="AK9">
            <v>275</v>
          </cell>
          <cell r="AL9">
            <v>280</v>
          </cell>
          <cell r="AM9">
            <v>280</v>
          </cell>
          <cell r="AN9">
            <v>290</v>
          </cell>
          <cell r="AO9">
            <v>290</v>
          </cell>
          <cell r="AP9">
            <v>275</v>
          </cell>
          <cell r="AQ9">
            <v>290</v>
          </cell>
          <cell r="AR9">
            <v>290</v>
          </cell>
          <cell r="AS9">
            <v>290</v>
          </cell>
          <cell r="AT9">
            <v>290</v>
          </cell>
          <cell r="AU9">
            <v>290</v>
          </cell>
          <cell r="AV9">
            <v>320</v>
          </cell>
          <cell r="AW9">
            <v>280</v>
          </cell>
          <cell r="AX9">
            <v>280</v>
          </cell>
          <cell r="AY9">
            <v>305</v>
          </cell>
          <cell r="AZ9">
            <v>315</v>
          </cell>
          <cell r="BA9">
            <v>280</v>
          </cell>
          <cell r="BB9">
            <v>240</v>
          </cell>
          <cell r="BC9">
            <v>260</v>
          </cell>
          <cell r="BD9">
            <v>252.5</v>
          </cell>
          <cell r="BE9">
            <v>252.5</v>
          </cell>
          <cell r="BF9">
            <v>236.5</v>
          </cell>
          <cell r="BG9">
            <v>255</v>
          </cell>
          <cell r="BH9">
            <v>328.5</v>
          </cell>
          <cell r="BI9">
            <v>314.5</v>
          </cell>
          <cell r="BJ9">
            <v>314.5</v>
          </cell>
        </row>
        <row r="11">
          <cell r="C11">
            <v>20</v>
          </cell>
          <cell r="D11">
            <v>20</v>
          </cell>
          <cell r="E11">
            <v>30</v>
          </cell>
          <cell r="F11">
            <v>20</v>
          </cell>
          <cell r="G11">
            <v>20</v>
          </cell>
          <cell r="H11">
            <v>30</v>
          </cell>
          <cell r="I11">
            <v>20</v>
          </cell>
          <cell r="J11">
            <v>20</v>
          </cell>
          <cell r="K11">
            <v>20</v>
          </cell>
          <cell r="L11">
            <v>20</v>
          </cell>
          <cell r="M11">
            <v>20</v>
          </cell>
          <cell r="N11">
            <v>20</v>
          </cell>
          <cell r="O11">
            <v>20</v>
          </cell>
          <cell r="P11">
            <v>20</v>
          </cell>
          <cell r="Q11">
            <v>20</v>
          </cell>
          <cell r="R11">
            <v>40</v>
          </cell>
          <cell r="S11">
            <v>60</v>
          </cell>
          <cell r="T11">
            <v>60</v>
          </cell>
          <cell r="U11">
            <v>60</v>
          </cell>
          <cell r="V11">
            <v>60</v>
          </cell>
          <cell r="W11">
            <v>60</v>
          </cell>
          <cell r="X11">
            <v>60</v>
          </cell>
          <cell r="Y11">
            <v>40</v>
          </cell>
          <cell r="Z11">
            <v>60</v>
          </cell>
          <cell r="AA11">
            <v>30</v>
          </cell>
          <cell r="AB11">
            <v>60</v>
          </cell>
          <cell r="AC11">
            <v>70</v>
          </cell>
          <cell r="AD11">
            <v>70</v>
          </cell>
          <cell r="AE11">
            <v>70</v>
          </cell>
          <cell r="AF11">
            <v>80</v>
          </cell>
          <cell r="AG11">
            <v>80</v>
          </cell>
          <cell r="AH11">
            <v>80</v>
          </cell>
          <cell r="AI11">
            <v>40</v>
          </cell>
          <cell r="AJ11">
            <v>20</v>
          </cell>
          <cell r="AK11">
            <v>80</v>
          </cell>
          <cell r="AL11">
            <v>80</v>
          </cell>
          <cell r="AM11">
            <v>70</v>
          </cell>
          <cell r="AN11">
            <v>80</v>
          </cell>
          <cell r="AO11">
            <v>80</v>
          </cell>
          <cell r="AP11">
            <v>60</v>
          </cell>
          <cell r="AQ11">
            <v>40</v>
          </cell>
          <cell r="AR11">
            <v>80</v>
          </cell>
          <cell r="AS11">
            <v>80</v>
          </cell>
          <cell r="AT11">
            <v>80</v>
          </cell>
          <cell r="AU11">
            <v>80</v>
          </cell>
          <cell r="AV11">
            <v>80</v>
          </cell>
          <cell r="AW11">
            <v>80</v>
          </cell>
          <cell r="AX11">
            <v>80</v>
          </cell>
          <cell r="AY11">
            <v>80</v>
          </cell>
          <cell r="AZ11">
            <v>80</v>
          </cell>
          <cell r="BA11">
            <v>40</v>
          </cell>
          <cell r="BB11">
            <v>60</v>
          </cell>
          <cell r="BC11">
            <v>40</v>
          </cell>
          <cell r="BD11">
            <v>50</v>
          </cell>
          <cell r="BE11">
            <v>50</v>
          </cell>
          <cell r="BF11">
            <v>48</v>
          </cell>
          <cell r="BG11">
            <v>40</v>
          </cell>
          <cell r="BH11">
            <v>135</v>
          </cell>
          <cell r="BI11">
            <v>135</v>
          </cell>
          <cell r="BJ11">
            <v>135</v>
          </cell>
        </row>
        <row r="12">
          <cell r="C12">
            <v>50</v>
          </cell>
          <cell r="D12">
            <v>50</v>
          </cell>
          <cell r="E12">
            <v>50</v>
          </cell>
          <cell r="F12">
            <v>60</v>
          </cell>
          <cell r="G12">
            <v>60</v>
          </cell>
          <cell r="H12">
            <v>60</v>
          </cell>
          <cell r="I12">
            <v>60</v>
          </cell>
          <cell r="J12">
            <v>60</v>
          </cell>
          <cell r="K12">
            <v>60</v>
          </cell>
          <cell r="L12">
            <v>60</v>
          </cell>
          <cell r="M12">
            <v>40</v>
          </cell>
          <cell r="N12">
            <v>50</v>
          </cell>
          <cell r="O12">
            <v>40</v>
          </cell>
          <cell r="P12">
            <v>40</v>
          </cell>
          <cell r="Q12">
            <v>30</v>
          </cell>
          <cell r="R12">
            <v>120</v>
          </cell>
          <cell r="S12">
            <v>120</v>
          </cell>
          <cell r="T12">
            <v>120</v>
          </cell>
          <cell r="U12">
            <v>120</v>
          </cell>
          <cell r="V12">
            <v>120</v>
          </cell>
          <cell r="W12">
            <v>120</v>
          </cell>
          <cell r="X12">
            <v>120</v>
          </cell>
          <cell r="Y12">
            <v>80</v>
          </cell>
          <cell r="Z12">
            <v>80</v>
          </cell>
          <cell r="AA12">
            <v>80</v>
          </cell>
          <cell r="AB12">
            <v>80</v>
          </cell>
          <cell r="AC12">
            <v>100</v>
          </cell>
          <cell r="AD12">
            <v>100</v>
          </cell>
          <cell r="AE12">
            <v>100</v>
          </cell>
          <cell r="AF12">
            <v>120</v>
          </cell>
          <cell r="AG12">
            <v>120</v>
          </cell>
          <cell r="AH12">
            <v>120</v>
          </cell>
          <cell r="AI12">
            <v>80</v>
          </cell>
          <cell r="AJ12">
            <v>40</v>
          </cell>
          <cell r="AK12">
            <v>100</v>
          </cell>
          <cell r="AL12">
            <v>100</v>
          </cell>
          <cell r="AM12">
            <v>120</v>
          </cell>
          <cell r="AN12">
            <v>120</v>
          </cell>
          <cell r="AO12">
            <v>120</v>
          </cell>
          <cell r="AP12">
            <v>100</v>
          </cell>
          <cell r="AQ12">
            <v>80</v>
          </cell>
          <cell r="AR12">
            <v>120</v>
          </cell>
          <cell r="AS12">
            <v>120</v>
          </cell>
          <cell r="AT12">
            <v>90</v>
          </cell>
          <cell r="AU12">
            <v>120</v>
          </cell>
          <cell r="AV12">
            <v>120</v>
          </cell>
          <cell r="AW12">
            <v>120</v>
          </cell>
          <cell r="AX12">
            <v>120</v>
          </cell>
          <cell r="AY12">
            <v>120</v>
          </cell>
          <cell r="AZ12">
            <v>120</v>
          </cell>
          <cell r="BA12">
            <v>80</v>
          </cell>
          <cell r="BB12">
            <v>80</v>
          </cell>
          <cell r="BC12">
            <v>80</v>
          </cell>
          <cell r="BD12">
            <v>75</v>
          </cell>
          <cell r="BE12">
            <v>75</v>
          </cell>
          <cell r="BF12">
            <v>71</v>
          </cell>
          <cell r="BG12">
            <v>100</v>
          </cell>
          <cell r="BH12">
            <v>149</v>
          </cell>
          <cell r="BI12">
            <v>149</v>
          </cell>
          <cell r="BJ12">
            <v>149</v>
          </cell>
        </row>
        <row r="13">
          <cell r="C13">
            <v>35</v>
          </cell>
          <cell r="D13">
            <v>35</v>
          </cell>
          <cell r="E13">
            <v>40</v>
          </cell>
          <cell r="F13">
            <v>40</v>
          </cell>
          <cell r="G13">
            <v>40</v>
          </cell>
          <cell r="H13">
            <v>45</v>
          </cell>
          <cell r="I13">
            <v>40</v>
          </cell>
          <cell r="J13">
            <v>40</v>
          </cell>
          <cell r="K13">
            <v>40</v>
          </cell>
          <cell r="L13">
            <v>40</v>
          </cell>
          <cell r="M13">
            <v>30</v>
          </cell>
          <cell r="N13">
            <v>35</v>
          </cell>
          <cell r="O13">
            <v>30</v>
          </cell>
          <cell r="P13">
            <v>30</v>
          </cell>
          <cell r="Q13">
            <v>25</v>
          </cell>
          <cell r="R13">
            <v>80</v>
          </cell>
          <cell r="S13">
            <v>90</v>
          </cell>
          <cell r="T13">
            <v>90</v>
          </cell>
          <cell r="U13">
            <v>90</v>
          </cell>
          <cell r="V13">
            <v>90</v>
          </cell>
          <cell r="W13">
            <v>90</v>
          </cell>
          <cell r="X13">
            <v>90</v>
          </cell>
          <cell r="Y13">
            <v>60</v>
          </cell>
          <cell r="Z13">
            <v>70</v>
          </cell>
          <cell r="AA13">
            <v>55</v>
          </cell>
          <cell r="AB13">
            <v>70</v>
          </cell>
          <cell r="AC13">
            <v>85</v>
          </cell>
          <cell r="AD13">
            <v>85</v>
          </cell>
          <cell r="AE13">
            <v>85</v>
          </cell>
          <cell r="AF13">
            <v>100</v>
          </cell>
          <cell r="AG13">
            <v>100</v>
          </cell>
          <cell r="AH13">
            <v>100</v>
          </cell>
          <cell r="AI13">
            <v>60</v>
          </cell>
          <cell r="AJ13">
            <v>30</v>
          </cell>
          <cell r="AK13">
            <v>90</v>
          </cell>
          <cell r="AL13">
            <v>90</v>
          </cell>
          <cell r="AM13">
            <v>95</v>
          </cell>
          <cell r="AN13">
            <v>100</v>
          </cell>
          <cell r="AO13">
            <v>100</v>
          </cell>
          <cell r="AP13">
            <v>80</v>
          </cell>
          <cell r="AQ13">
            <v>60</v>
          </cell>
          <cell r="AR13">
            <v>100</v>
          </cell>
          <cell r="AS13">
            <v>100</v>
          </cell>
          <cell r="AT13">
            <v>85</v>
          </cell>
          <cell r="AU13">
            <v>100</v>
          </cell>
          <cell r="AV13">
            <v>100</v>
          </cell>
          <cell r="AW13">
            <v>100</v>
          </cell>
          <cell r="AX13">
            <v>100</v>
          </cell>
          <cell r="AY13">
            <v>100</v>
          </cell>
          <cell r="AZ13">
            <v>100</v>
          </cell>
          <cell r="BA13">
            <v>60</v>
          </cell>
          <cell r="BB13">
            <v>70</v>
          </cell>
          <cell r="BC13">
            <v>60</v>
          </cell>
          <cell r="BD13">
            <v>62.5</v>
          </cell>
          <cell r="BE13">
            <v>62.5</v>
          </cell>
          <cell r="BF13">
            <v>59.5</v>
          </cell>
          <cell r="BG13">
            <v>70</v>
          </cell>
          <cell r="BH13">
            <v>142</v>
          </cell>
          <cell r="BI13">
            <v>142</v>
          </cell>
          <cell r="BJ13">
            <v>142</v>
          </cell>
        </row>
        <row r="15">
          <cell r="C15">
            <v>7.9500000000000001E-2</v>
          </cell>
          <cell r="D15">
            <v>9.0399999999999994E-2</v>
          </cell>
          <cell r="E15">
            <v>9.7299999999999998E-2</v>
          </cell>
          <cell r="F15">
            <v>0.1142</v>
          </cell>
          <cell r="G15">
            <v>0.111</v>
          </cell>
          <cell r="H15">
            <v>8.4000000000000005E-2</v>
          </cell>
          <cell r="I15">
            <v>8.8999999999999996E-2</v>
          </cell>
          <cell r="J15">
            <v>6.3500000000000001E-2</v>
          </cell>
          <cell r="K15">
            <v>5.7000000000000002E-2</v>
          </cell>
          <cell r="L15">
            <v>6.8000000000000005E-2</v>
          </cell>
          <cell r="M15">
            <v>8.2000000000000003E-2</v>
          </cell>
          <cell r="N15">
            <v>0.1</v>
          </cell>
          <cell r="O15">
            <v>7.6999999999999999E-2</v>
          </cell>
          <cell r="P15">
            <v>9.1999999999999998E-2</v>
          </cell>
          <cell r="Q15">
            <v>8.0699999999999994E-2</v>
          </cell>
          <cell r="R15">
            <v>5.7000000000000002E-2</v>
          </cell>
          <cell r="S15">
            <v>8.4000000000000005E-2</v>
          </cell>
          <cell r="T15">
            <v>8.9499999999999996E-2</v>
          </cell>
          <cell r="U15">
            <v>9.5000000000000001E-2</v>
          </cell>
          <cell r="V15">
            <v>8.3900000000000002E-2</v>
          </cell>
          <cell r="W15">
            <v>8.7999999999999995E-2</v>
          </cell>
          <cell r="X15">
            <v>8.7999999999999995E-2</v>
          </cell>
          <cell r="Y15">
            <v>8.3000000000000004E-2</v>
          </cell>
          <cell r="Z15">
            <v>0.105</v>
          </cell>
          <cell r="AA15">
            <v>0.106</v>
          </cell>
          <cell r="AB15">
            <v>7.9699999999999993E-2</v>
          </cell>
          <cell r="AC15">
            <v>0.1065</v>
          </cell>
          <cell r="AD15">
            <v>9.2100000000000001E-2</v>
          </cell>
          <cell r="AE15">
            <v>9.5899999999999999E-2</v>
          </cell>
          <cell r="AF15">
            <v>9.5000000000000001E-2</v>
          </cell>
          <cell r="AG15">
            <v>0.1095</v>
          </cell>
          <cell r="AH15">
            <v>0.124</v>
          </cell>
          <cell r="AI15">
            <v>0.1021</v>
          </cell>
          <cell r="AJ15">
            <v>8.6099999999999996E-2</v>
          </cell>
          <cell r="AK15">
            <v>0.09</v>
          </cell>
          <cell r="AL15">
            <v>9.5000000000000001E-2</v>
          </cell>
          <cell r="AM15">
            <v>0.104</v>
          </cell>
          <cell r="AN15">
            <v>9.5000000000000001E-2</v>
          </cell>
          <cell r="AO15">
            <v>0.12</v>
          </cell>
          <cell r="AP15">
            <v>0.10299999999999999</v>
          </cell>
          <cell r="AQ15">
            <v>0.79900000000000004</v>
          </cell>
          <cell r="AR15">
            <v>8.5999999999999993E-2</v>
          </cell>
          <cell r="AS15">
            <v>9.6000000000000002E-2</v>
          </cell>
          <cell r="AT15">
            <v>0.10199999999999999</v>
          </cell>
          <cell r="AU15">
            <v>0.108</v>
          </cell>
          <cell r="AV15">
            <v>0.13270000000000001</v>
          </cell>
          <cell r="AW15">
            <v>0.122</v>
          </cell>
          <cell r="AX15">
            <v>0.1095</v>
          </cell>
          <cell r="AY15">
            <v>9.7299999999999998E-2</v>
          </cell>
          <cell r="AZ15">
            <v>0.13</v>
          </cell>
          <cell r="BA15">
            <v>8.8999999999999996E-2</v>
          </cell>
          <cell r="BB15">
            <v>0.17100000000000001</v>
          </cell>
          <cell r="BC15">
            <v>0.1</v>
          </cell>
          <cell r="BD15">
            <v>0.11509999999999999</v>
          </cell>
          <cell r="BE15">
            <v>0.125</v>
          </cell>
          <cell r="BF15">
            <v>0.14499999999999999</v>
          </cell>
          <cell r="BG15">
            <v>0.11899999999999999</v>
          </cell>
          <cell r="BH15">
            <v>0.19</v>
          </cell>
          <cell r="BI15">
            <v>0.1545</v>
          </cell>
          <cell r="BJ15">
            <v>0.11899999999999999</v>
          </cell>
        </row>
        <row r="16">
          <cell r="C16">
            <v>65</v>
          </cell>
          <cell r="D16">
            <v>100</v>
          </cell>
          <cell r="E16">
            <v>80</v>
          </cell>
          <cell r="F16">
            <v>105</v>
          </cell>
          <cell r="G16">
            <v>155</v>
          </cell>
          <cell r="H16">
            <v>120</v>
          </cell>
          <cell r="I16">
            <v>100</v>
          </cell>
          <cell r="J16">
            <v>120</v>
          </cell>
          <cell r="K16">
            <v>95</v>
          </cell>
          <cell r="L16">
            <v>140</v>
          </cell>
          <cell r="M16">
            <v>110</v>
          </cell>
          <cell r="N16">
            <v>112</v>
          </cell>
          <cell r="O16">
            <v>80</v>
          </cell>
          <cell r="P16">
            <v>110</v>
          </cell>
          <cell r="Q16">
            <v>84</v>
          </cell>
          <cell r="R16">
            <v>150</v>
          </cell>
          <cell r="S16">
            <v>130</v>
          </cell>
          <cell r="T16">
            <v>130</v>
          </cell>
          <cell r="U16">
            <v>125</v>
          </cell>
          <cell r="V16">
            <v>154</v>
          </cell>
          <cell r="W16">
            <v>135</v>
          </cell>
          <cell r="X16">
            <v>150</v>
          </cell>
          <cell r="Y16">
            <v>110</v>
          </cell>
          <cell r="Z16">
            <v>100</v>
          </cell>
          <cell r="AA16">
            <v>83</v>
          </cell>
          <cell r="AB16">
            <v>85</v>
          </cell>
          <cell r="AC16">
            <v>115</v>
          </cell>
          <cell r="AD16">
            <v>130</v>
          </cell>
          <cell r="AE16">
            <v>130</v>
          </cell>
          <cell r="AF16">
            <v>150</v>
          </cell>
          <cell r="AG16">
            <v>135</v>
          </cell>
          <cell r="AH16">
            <v>123</v>
          </cell>
          <cell r="AI16">
            <v>145</v>
          </cell>
          <cell r="AJ16">
            <v>140</v>
          </cell>
          <cell r="AK16">
            <v>185</v>
          </cell>
          <cell r="AL16">
            <v>143</v>
          </cell>
          <cell r="AM16">
            <v>173</v>
          </cell>
          <cell r="AN16">
            <v>140</v>
          </cell>
          <cell r="AO16">
            <v>140</v>
          </cell>
          <cell r="AP16">
            <v>170</v>
          </cell>
          <cell r="AQ16">
            <v>200</v>
          </cell>
          <cell r="AR16">
            <v>185</v>
          </cell>
          <cell r="AS16">
            <v>185</v>
          </cell>
          <cell r="AT16">
            <v>200</v>
          </cell>
          <cell r="AU16">
            <v>185</v>
          </cell>
          <cell r="AV16">
            <v>160</v>
          </cell>
          <cell r="AW16">
            <v>125</v>
          </cell>
          <cell r="AX16">
            <v>125</v>
          </cell>
          <cell r="AY16">
            <v>125</v>
          </cell>
          <cell r="AZ16">
            <v>140</v>
          </cell>
          <cell r="BA16">
            <v>90</v>
          </cell>
          <cell r="BB16">
            <v>80</v>
          </cell>
          <cell r="BC16">
            <v>130</v>
          </cell>
          <cell r="BD16">
            <v>180</v>
          </cell>
          <cell r="BE16">
            <v>180</v>
          </cell>
          <cell r="BF16">
            <v>185</v>
          </cell>
          <cell r="BG16">
            <v>181</v>
          </cell>
          <cell r="BH16">
            <v>195</v>
          </cell>
          <cell r="BI16">
            <v>202</v>
          </cell>
          <cell r="BJ16">
            <v>211</v>
          </cell>
        </row>
        <row r="17">
          <cell r="C17">
            <v>35</v>
          </cell>
          <cell r="D17">
            <v>80.599999999999994</v>
          </cell>
          <cell r="E17">
            <v>66</v>
          </cell>
          <cell r="F17">
            <v>85.5</v>
          </cell>
          <cell r="G17">
            <v>61.1</v>
          </cell>
          <cell r="H17">
            <v>95</v>
          </cell>
          <cell r="I17">
            <v>85.75</v>
          </cell>
          <cell r="J17">
            <v>69.900000000000006</v>
          </cell>
          <cell r="K17">
            <v>81.3</v>
          </cell>
          <cell r="L17">
            <v>85</v>
          </cell>
          <cell r="M17">
            <v>97.6</v>
          </cell>
          <cell r="N17">
            <v>100</v>
          </cell>
          <cell r="O17">
            <v>60</v>
          </cell>
          <cell r="P17">
            <v>156</v>
          </cell>
          <cell r="Q17">
            <v>73</v>
          </cell>
          <cell r="R17">
            <v>167</v>
          </cell>
          <cell r="S17">
            <v>232</v>
          </cell>
          <cell r="T17">
            <v>270</v>
          </cell>
          <cell r="U17">
            <v>306</v>
          </cell>
          <cell r="V17">
            <v>263</v>
          </cell>
          <cell r="W17">
            <v>306</v>
          </cell>
          <cell r="X17">
            <v>261</v>
          </cell>
          <cell r="Y17">
            <v>155</v>
          </cell>
          <cell r="Z17">
            <v>208</v>
          </cell>
          <cell r="AA17">
            <v>152</v>
          </cell>
          <cell r="AB17">
            <v>151</v>
          </cell>
          <cell r="AC17">
            <v>242</v>
          </cell>
          <cell r="AD17">
            <v>299</v>
          </cell>
          <cell r="AE17">
            <v>309</v>
          </cell>
          <cell r="AF17">
            <v>158</v>
          </cell>
          <cell r="AG17">
            <v>248</v>
          </cell>
          <cell r="AH17">
            <v>338</v>
          </cell>
          <cell r="AI17">
            <v>143</v>
          </cell>
          <cell r="AJ17">
            <v>137</v>
          </cell>
          <cell r="AK17">
            <v>72</v>
          </cell>
          <cell r="AL17">
            <v>127</v>
          </cell>
          <cell r="AM17">
            <v>158</v>
          </cell>
          <cell r="AN17">
            <v>158</v>
          </cell>
          <cell r="AO17">
            <v>196</v>
          </cell>
          <cell r="AP17">
            <v>115</v>
          </cell>
          <cell r="AQ17">
            <v>80</v>
          </cell>
          <cell r="AR17">
            <v>139</v>
          </cell>
          <cell r="AS17">
            <v>136</v>
          </cell>
          <cell r="AT17">
            <v>124</v>
          </cell>
          <cell r="AU17">
            <v>195</v>
          </cell>
          <cell r="AV17">
            <v>257</v>
          </cell>
          <cell r="AW17">
            <v>332</v>
          </cell>
          <cell r="AX17">
            <v>361</v>
          </cell>
          <cell r="AY17">
            <v>391</v>
          </cell>
          <cell r="AZ17">
            <v>385</v>
          </cell>
          <cell r="BA17">
            <v>122</v>
          </cell>
          <cell r="BB17">
            <v>196</v>
          </cell>
          <cell r="BC17">
            <v>391</v>
          </cell>
          <cell r="BD17">
            <v>285</v>
          </cell>
          <cell r="BE17">
            <v>225</v>
          </cell>
          <cell r="BF17">
            <v>164</v>
          </cell>
          <cell r="BG17">
            <v>122</v>
          </cell>
          <cell r="BH17">
            <v>181</v>
          </cell>
          <cell r="BI17">
            <v>175</v>
          </cell>
          <cell r="BJ17">
            <v>170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4.xml"/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5.xml"/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6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7.xml"/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8.xml"/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9.xml"/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omments" Target="../comments20.xml"/><Relationship Id="rId2" Type="http://schemas.openxmlformats.org/officeDocument/2006/relationships/vmlDrawing" Target="../drawings/vmlDrawing20.v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FF00"/>
    <pageSetUpPr fitToPage="1"/>
  </sheetPr>
  <dimension ref="A1:GH15"/>
  <sheetViews>
    <sheetView tabSelected="1" zoomScale="85" zoomScaleNormal="85" workbookViewId="0">
      <selection activeCell="I5" sqref="I5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17.88671875" style="3" customWidth="1"/>
    <col min="90" max="90" width="10.109375" style="3" bestFit="1" customWidth="1"/>
    <col min="91" max="91" width="8.88671875" style="3"/>
    <col min="92" max="92" width="9" style="3" customWidth="1"/>
    <col min="93" max="97" width="8.88671875" style="3"/>
    <col min="98" max="98" width="17.77734375" style="3" customWidth="1"/>
    <col min="99" max="101" width="8.88671875" style="3" customWidth="1"/>
    <col min="102" max="104" width="8.88671875" style="3"/>
    <col min="105" max="105" width="23.33203125" style="3" customWidth="1"/>
    <col min="106" max="106" width="11.21875" style="3" bestFit="1" customWidth="1"/>
    <col min="107" max="118" width="8.88671875" style="3"/>
    <col min="119" max="119" width="25.21875" style="3" customWidth="1"/>
    <col min="120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22.88671875" style="3" customWidth="1"/>
    <col min="137" max="137" width="14.109375" style="3" customWidth="1"/>
    <col min="138" max="138" width="9.44140625" style="3" customWidth="1"/>
    <col min="139" max="139" width="23.5546875" style="3" customWidth="1"/>
    <col min="140" max="140" width="19.44140625" style="3" customWidth="1"/>
    <col min="141" max="141" width="18.6640625" style="3" customWidth="1"/>
    <col min="142" max="142" width="15.6640625" style="3" customWidth="1"/>
    <col min="143" max="143" width="16.109375" style="3" customWidth="1"/>
    <col min="144" max="144" width="18.6640625" style="3" customWidth="1"/>
    <col min="145" max="145" width="23.33203125" style="3" customWidth="1"/>
    <col min="146" max="146" width="23.109375" style="3" customWidth="1"/>
    <col min="147" max="147" width="20.33203125" style="3" customWidth="1"/>
    <col min="148" max="148" width="18.21875" style="3" customWidth="1"/>
    <col min="149" max="149" width="11.77734375" style="3" customWidth="1"/>
    <col min="150" max="150" width="24.886718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2" width="10.6640625" style="3" customWidth="1"/>
    <col min="173" max="173" width="20" style="3" customWidth="1"/>
    <col min="174" max="174" width="8.88671875" style="3" customWidth="1"/>
    <col min="175" max="175" width="14.109375" style="3" customWidth="1"/>
    <col min="176" max="176" width="9.777343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88" width="8.88671875" style="3"/>
    <col min="189" max="189" width="11.21875" style="3" customWidth="1"/>
    <col min="190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/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26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/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26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84" t="s">
        <v>31</v>
      </c>
      <c r="BP3" s="285"/>
      <c r="BQ3" s="285"/>
      <c r="BR3" s="285"/>
      <c r="BS3" s="286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 t="s">
        <v>177</v>
      </c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26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87"/>
      <c r="BP4" s="288"/>
      <c r="BQ4" s="288"/>
      <c r="BR4" s="288"/>
      <c r="BS4" s="288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260" t="s">
        <v>35</v>
      </c>
      <c r="FO4" s="261"/>
      <c r="FP4" s="261"/>
      <c r="FQ4" s="261"/>
      <c r="FR4" s="261"/>
      <c r="FS4" s="261"/>
      <c r="FT4" s="261"/>
      <c r="FU4" s="261"/>
      <c r="FV4" s="261"/>
      <c r="FW4" s="261"/>
      <c r="FX4" s="261"/>
      <c r="FY4" s="261"/>
      <c r="FZ4" s="261"/>
      <c r="GA4" s="261"/>
      <c r="GB4" s="261"/>
      <c r="GC4" s="261"/>
      <c r="GD4" s="261"/>
      <c r="GE4" s="261"/>
      <c r="GF4" s="261"/>
      <c r="GG4" s="261"/>
      <c r="GH4" s="262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263"/>
      <c r="FO5" s="264"/>
      <c r="FP5" s="264"/>
      <c r="FQ5" s="264"/>
      <c r="FR5" s="264"/>
      <c r="FS5" s="264"/>
      <c r="FT5" s="264"/>
      <c r="FU5" s="264"/>
      <c r="FV5" s="264"/>
      <c r="FW5" s="264"/>
      <c r="FX5" s="264"/>
      <c r="FY5" s="264"/>
      <c r="FZ5" s="264"/>
      <c r="GA5" s="264"/>
      <c r="GB5" s="264"/>
      <c r="GC5" s="264"/>
      <c r="GD5" s="264"/>
      <c r="GE5" s="264"/>
      <c r="GF5" s="264"/>
      <c r="GG5" s="264"/>
      <c r="GH5" s="265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C4:H4"/>
    <mergeCell ref="C3:H3"/>
    <mergeCell ref="W4:X4"/>
    <mergeCell ref="Y4:AA4"/>
    <mergeCell ref="Y3:AA3"/>
    <mergeCell ref="W3:X3"/>
    <mergeCell ref="W2:X2"/>
    <mergeCell ref="I3:M3"/>
    <mergeCell ref="I2:M2"/>
    <mergeCell ref="I4:M4"/>
    <mergeCell ref="S4:U4"/>
    <mergeCell ref="S3:U3"/>
    <mergeCell ref="S2:U2"/>
    <mergeCell ref="O4:R4"/>
    <mergeCell ref="O3:R3"/>
    <mergeCell ref="O2:R2"/>
    <mergeCell ref="BJ3:BM4"/>
    <mergeCell ref="CZ3:DA5"/>
    <mergeCell ref="BT3:BU4"/>
    <mergeCell ref="BO3:BS4"/>
    <mergeCell ref="BW3:BX5"/>
    <mergeCell ref="BF2:BG2"/>
    <mergeCell ref="DK2:DL2"/>
    <mergeCell ref="DK3:DL3"/>
    <mergeCell ref="Y2:AA2"/>
    <mergeCell ref="EB2:EZ4"/>
    <mergeCell ref="FN4:GH5"/>
    <mergeCell ref="FC2:FJ4"/>
  </mergeCells>
  <dataValidations disablePrompts="1" xWindow="1195" yWindow="396" count="6">
    <dataValidation type="list" errorStyle="warning" allowBlank="1" showInputMessage="1" showErrorMessage="1" prompt="Marque spécifique bloc chaud imposé" sqref="BG4">
      <formula1>Marqueblocchaud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Type d'injection choisi" sqref="BG3">
      <formula1>Injection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244094488188981" right="0.23622047244094491" top="0.39370078740157483" bottom="0.47244094488188981" header="0.31496062992125984" footer="0.31496062992125984"/>
  <pageSetup paperSize="9" scale="5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64" r:id="rId4" name="Button 340">
              <controlPr defaultSize="0" print="0" autoFill="0" autoPict="0" macro="[0]!PDF_ter">
                <anchor moveWithCells="1" sizeWithCells="1">
                  <from>
                    <xdr:col>28</xdr:col>
                    <xdr:colOff>91440</xdr:colOff>
                    <xdr:row>3</xdr:row>
                    <xdr:rowOff>53340</xdr:rowOff>
                  </from>
                  <to>
                    <xdr:col>30</xdr:col>
                    <xdr:colOff>716280</xdr:colOff>
                    <xdr:row>7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FF00"/>
    <pageSetUpPr fitToPage="1"/>
  </sheetPr>
  <dimension ref="A1:GH15"/>
  <sheetViews>
    <sheetView zoomScale="85" zoomScaleNormal="85" workbookViewId="0">
      <selection activeCell="I5" sqref="I5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8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 t="s">
        <v>178</v>
      </c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C4:H4"/>
    <mergeCell ref="W4:X4"/>
    <mergeCell ref="C3:H3"/>
    <mergeCell ref="W3:X3"/>
    <mergeCell ref="Y3:AA3"/>
    <mergeCell ref="Y4:AA4"/>
    <mergeCell ref="S4:U4"/>
    <mergeCell ref="S3:U3"/>
    <mergeCell ref="S2:U2"/>
    <mergeCell ref="I4:M4"/>
    <mergeCell ref="I3:M3"/>
    <mergeCell ref="I2:M2"/>
    <mergeCell ref="O4:R4"/>
    <mergeCell ref="BW3:BX5"/>
    <mergeCell ref="FN4:GH5"/>
    <mergeCell ref="O3:R3"/>
    <mergeCell ref="O2:R2"/>
    <mergeCell ref="BF2:BG2"/>
    <mergeCell ref="BO3:BS4"/>
    <mergeCell ref="BT3:BU4"/>
    <mergeCell ref="BJ3:BM4"/>
    <mergeCell ref="DK2:DL2"/>
    <mergeCell ref="EB2:EZ4"/>
    <mergeCell ref="CZ3:DA5"/>
    <mergeCell ref="FC2:FJ4"/>
    <mergeCell ref="DK3:DL3"/>
  </mergeCells>
  <dataValidations disablePrompts="1" count="6">
    <dataValidation type="list" errorStyle="warning" allowBlank="1" showInputMessage="1" showErrorMessage="1" prompt="Marque spécifique bloc chaud imposé" sqref="BG4">
      <formula1>Marqueblocchaud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Type d'injection choisi" sqref="BG3">
      <formula1>Injection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244094488188981" right="0.23622047244094491" top="0.39370078740157483" bottom="0.47244094488188981" header="0.31496062992125984" footer="0.31496062992125984"/>
  <pageSetup paperSize="9" scale="50" orientation="portrait" r:id="rId1"/>
  <ignoredErrors>
    <ignoredError sqref="I2:I3" unlockedFormula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FF00"/>
    <pageSetUpPr fitToPage="1"/>
  </sheetPr>
  <dimension ref="A1:GH15"/>
  <sheetViews>
    <sheetView zoomScale="85" zoomScaleNormal="85" workbookViewId="0">
      <selection activeCell="I5" sqref="I5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13.5546875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 t="s">
        <v>179</v>
      </c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C4:H4"/>
    <mergeCell ref="W4:X4"/>
    <mergeCell ref="C3:H3"/>
    <mergeCell ref="W3:X3"/>
    <mergeCell ref="Y3:AA3"/>
    <mergeCell ref="I4:M4"/>
    <mergeCell ref="I3:M3"/>
    <mergeCell ref="I2:M2"/>
    <mergeCell ref="O4:R4"/>
    <mergeCell ref="O3:R3"/>
    <mergeCell ref="O2:R2"/>
    <mergeCell ref="S4:U4"/>
    <mergeCell ref="S3:U3"/>
    <mergeCell ref="FN4:GH5"/>
    <mergeCell ref="S2:U2"/>
    <mergeCell ref="BF2:BG2"/>
    <mergeCell ref="DK2:DL2"/>
    <mergeCell ref="EB2:EZ4"/>
    <mergeCell ref="Y4:AA4"/>
    <mergeCell ref="BJ3:BM4"/>
    <mergeCell ref="BW3:BX5"/>
    <mergeCell ref="FC2:FJ4"/>
    <mergeCell ref="DK3:DL3"/>
    <mergeCell ref="CZ3:DA5"/>
    <mergeCell ref="BO3:BS4"/>
    <mergeCell ref="BT3:BU4"/>
  </mergeCells>
  <dataValidations count="6">
    <dataValidation type="list" errorStyle="warning" allowBlank="1" showInputMessage="1" showErrorMessage="1" prompt="Type d'injection choisi" sqref="BG3">
      <formula1>Injection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Marque spécifique bloc chaud imposé" sqref="BG4">
      <formula1>Marqueblocchaud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761904761904761" right="0.25" top="0.39266666666666666" bottom="0.46357142857142858" header="0.3" footer="0.3"/>
  <pageSetup paperSize="9" scale="50" orientation="portrait" r:id="rId1"/>
  <ignoredErrors>
    <ignoredError sqref="I3 I2" unlockedFormula="1"/>
  </ignoredError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FF00"/>
    <pageSetUpPr fitToPage="1"/>
  </sheetPr>
  <dimension ref="A1:GH15"/>
  <sheetViews>
    <sheetView topLeftCell="A3" zoomScale="85" zoomScaleNormal="85" workbookViewId="0">
      <selection activeCell="J27" sqref="J27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19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/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C4:H4"/>
    <mergeCell ref="W4:X4"/>
    <mergeCell ref="C3:H3"/>
    <mergeCell ref="W3:X3"/>
    <mergeCell ref="Y3:AA3"/>
    <mergeCell ref="I4:M4"/>
    <mergeCell ref="I3:M3"/>
    <mergeCell ref="I2:M2"/>
    <mergeCell ref="O4:R4"/>
    <mergeCell ref="O3:R3"/>
    <mergeCell ref="O2:R2"/>
    <mergeCell ref="S4:U4"/>
    <mergeCell ref="S3:U3"/>
    <mergeCell ref="FN4:GH5"/>
    <mergeCell ref="S2:U2"/>
    <mergeCell ref="BF2:BG2"/>
    <mergeCell ref="DK2:DL2"/>
    <mergeCell ref="EB2:EZ4"/>
    <mergeCell ref="Y4:AA4"/>
    <mergeCell ref="BJ3:BM4"/>
    <mergeCell ref="BW3:BX5"/>
    <mergeCell ref="FC2:FJ4"/>
    <mergeCell ref="DK3:DL3"/>
    <mergeCell ref="CZ3:DA5"/>
    <mergeCell ref="BO3:BS4"/>
    <mergeCell ref="BT3:BU4"/>
  </mergeCells>
  <dataValidations count="6">
    <dataValidation type="list" errorStyle="warning" allowBlank="1" showInputMessage="1" showErrorMessage="1" prompt="Type d'injection choisi" sqref="BG3">
      <formula1>Injection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Marque spécifique bloc chaud imposé" sqref="BG4">
      <formula1>Marqueblocchaud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761904761904761" right="0.25" top="0.39266666666666666" bottom="0.46357142857142858" header="0.3" footer="0.3"/>
  <pageSetup paperSize="9" scale="50" orientation="portrait" r:id="rId1"/>
  <ignoredErrors>
    <ignoredError sqref="I3 I2" unlockedFormula="1"/>
  </ignoredError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FF00"/>
    <pageSetUpPr fitToPage="1"/>
  </sheetPr>
  <dimension ref="A1:GH15"/>
  <sheetViews>
    <sheetView zoomScale="85" zoomScaleNormal="85" workbookViewId="0">
      <selection activeCell="I45" sqref="I45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9.44140625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/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BF2:BG2"/>
    <mergeCell ref="S2:U2"/>
    <mergeCell ref="O2:R2"/>
    <mergeCell ref="C4:H4"/>
    <mergeCell ref="W4:X4"/>
    <mergeCell ref="BO3:BS4"/>
    <mergeCell ref="BT3:BU4"/>
    <mergeCell ref="C3:H3"/>
    <mergeCell ref="W3:X3"/>
    <mergeCell ref="I4:M4"/>
    <mergeCell ref="I3:M3"/>
    <mergeCell ref="O4:R4"/>
    <mergeCell ref="O3:R3"/>
    <mergeCell ref="S4:U4"/>
    <mergeCell ref="S3:U3"/>
    <mergeCell ref="FN4:GH5"/>
    <mergeCell ref="DK2:DL2"/>
    <mergeCell ref="I2:M2"/>
    <mergeCell ref="BW3:BX5"/>
    <mergeCell ref="Y4:AA4"/>
    <mergeCell ref="BJ3:BM4"/>
    <mergeCell ref="Y3:AA3"/>
    <mergeCell ref="FC2:FJ4"/>
    <mergeCell ref="DK3:DL3"/>
    <mergeCell ref="EB2:EZ4"/>
    <mergeCell ref="CZ3:DA5"/>
  </mergeCells>
  <dataValidations count="6">
    <dataValidation type="list" errorStyle="warning" allowBlank="1" showInputMessage="1" showErrorMessage="1" prompt="Type d'injection choisi" sqref="BG3">
      <formula1>Injection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Marque spécifique bloc chaud imposé" sqref="BG4">
      <formula1>Marqueblocchaud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761904761904761" right="0.25" top="0.39266666666666666" bottom="0.46357142857142858" header="0.3" footer="0.3"/>
  <pageSetup paperSize="9" scale="50" orientation="portrait" r:id="rId1"/>
  <ignoredErrors>
    <ignoredError sqref="I3 I2" unlockedFormula="1"/>
  </ignoredError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00FF00"/>
    <pageSetUpPr fitToPage="1"/>
  </sheetPr>
  <dimension ref="A1:GH15"/>
  <sheetViews>
    <sheetView zoomScale="85" zoomScaleNormal="85" workbookViewId="0">
      <selection activeCell="J27" sqref="J27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18.33203125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/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C4:H4"/>
    <mergeCell ref="W4:X4"/>
    <mergeCell ref="C3:H3"/>
    <mergeCell ref="W3:X3"/>
    <mergeCell ref="Y3:AA3"/>
    <mergeCell ref="Y4:AA4"/>
    <mergeCell ref="I4:M4"/>
    <mergeCell ref="I3:M3"/>
    <mergeCell ref="I2:M2"/>
    <mergeCell ref="O4:R4"/>
    <mergeCell ref="S4:U4"/>
    <mergeCell ref="O3:R3"/>
    <mergeCell ref="O2:R2"/>
    <mergeCell ref="S3:U3"/>
    <mergeCell ref="S2:U2"/>
    <mergeCell ref="FN4:GH5"/>
    <mergeCell ref="FC2:FJ4"/>
    <mergeCell ref="DK3:DL3"/>
    <mergeCell ref="CZ3:DA5"/>
    <mergeCell ref="DK2:DL2"/>
    <mergeCell ref="EB2:EZ4"/>
    <mergeCell ref="BT3:BU4"/>
    <mergeCell ref="BF2:BG2"/>
    <mergeCell ref="BJ3:BM4"/>
    <mergeCell ref="BO3:BS4"/>
    <mergeCell ref="BW3:BX5"/>
  </mergeCells>
  <dataValidations count="6">
    <dataValidation type="list" errorStyle="warning" allowBlank="1" showInputMessage="1" showErrorMessage="1" prompt="Type d'injection choisi" sqref="BG3">
      <formula1>Injection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Marque spécifique bloc chaud imposé" sqref="BG4">
      <formula1>Marqueblocchaud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761904761904761" right="0.25" top="0.39266666666666666" bottom="0.46357142857142858" header="0.3" footer="0.3"/>
  <pageSetup paperSize="9" scale="50" orientation="portrait" r:id="rId1"/>
  <ignoredErrors>
    <ignoredError sqref="I3 I2" unlockedFormula="1"/>
  </ignoredError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00FF00"/>
    <pageSetUpPr fitToPage="1"/>
  </sheetPr>
  <dimension ref="A1:GH15"/>
  <sheetViews>
    <sheetView zoomScale="85" zoomScaleNormal="85" workbookViewId="0">
      <selection activeCell="J27" sqref="J27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9.5546875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/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C4:H4"/>
    <mergeCell ref="W4:X4"/>
    <mergeCell ref="C3:H3"/>
    <mergeCell ref="W3:X3"/>
    <mergeCell ref="Y3:AA3"/>
    <mergeCell ref="I4:M4"/>
    <mergeCell ref="I3:M3"/>
    <mergeCell ref="I2:M2"/>
    <mergeCell ref="O4:R4"/>
    <mergeCell ref="O3:R3"/>
    <mergeCell ref="O2:R2"/>
    <mergeCell ref="S4:U4"/>
    <mergeCell ref="S3:U3"/>
    <mergeCell ref="FN4:GH5"/>
    <mergeCell ref="S2:U2"/>
    <mergeCell ref="BF2:BG2"/>
    <mergeCell ref="DK2:DL2"/>
    <mergeCell ref="EB2:EZ4"/>
    <mergeCell ref="Y4:AA4"/>
    <mergeCell ref="BJ3:BM4"/>
    <mergeCell ref="BW3:BX5"/>
    <mergeCell ref="FC2:FJ4"/>
    <mergeCell ref="DK3:DL3"/>
    <mergeCell ref="CZ3:DA5"/>
    <mergeCell ref="BO3:BS4"/>
    <mergeCell ref="BT3:BU4"/>
  </mergeCells>
  <dataValidations count="6">
    <dataValidation type="list" errorStyle="warning" allowBlank="1" showInputMessage="1" showErrorMessage="1" prompt="Type d'injection choisi" sqref="BG3">
      <formula1>Injection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Marque spécifique bloc chaud imposé" sqref="BG4">
      <formula1>Marqueblocchaud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761904761904761" right="0.25" top="0.39266666666666666" bottom="0.46357142857142858" header="0.3" footer="0.3"/>
  <pageSetup paperSize="9" scale="50" orientation="portrait" r:id="rId1"/>
  <ignoredErrors>
    <ignoredError sqref="I3 I2" unlockedFormula="1"/>
  </ignoredErrors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FF00"/>
    <pageSetUpPr fitToPage="1"/>
  </sheetPr>
  <dimension ref="A1:GH15"/>
  <sheetViews>
    <sheetView zoomScale="85" zoomScaleNormal="85" workbookViewId="0">
      <selection activeCell="J27" sqref="J27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13.21875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/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C4:H4"/>
    <mergeCell ref="W4:X4"/>
    <mergeCell ref="C3:H3"/>
    <mergeCell ref="W3:X3"/>
    <mergeCell ref="Y3:AA3"/>
    <mergeCell ref="I4:M4"/>
    <mergeCell ref="I3:M3"/>
    <mergeCell ref="I2:M2"/>
    <mergeCell ref="O4:R4"/>
    <mergeCell ref="O3:R3"/>
    <mergeCell ref="O2:R2"/>
    <mergeCell ref="S4:U4"/>
    <mergeCell ref="S3:U3"/>
    <mergeCell ref="FN4:GH5"/>
    <mergeCell ref="S2:U2"/>
    <mergeCell ref="BF2:BG2"/>
    <mergeCell ref="DK2:DL2"/>
    <mergeCell ref="EB2:EZ4"/>
    <mergeCell ref="Y4:AA4"/>
    <mergeCell ref="BJ3:BM4"/>
    <mergeCell ref="BW3:BX5"/>
    <mergeCell ref="FC2:FJ4"/>
    <mergeCell ref="DK3:DL3"/>
    <mergeCell ref="CZ3:DA5"/>
    <mergeCell ref="BO3:BS4"/>
    <mergeCell ref="BT3:BU4"/>
  </mergeCells>
  <dataValidations count="6">
    <dataValidation type="list" errorStyle="warning" allowBlank="1" showInputMessage="1" showErrorMessage="1" prompt="Type d'injection choisi" sqref="BG3">
      <formula1>Injection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Marque spécifique bloc chaud imposé" sqref="BG4">
      <formula1>Marqueblocchaud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761904761904761" right="0.25" top="0.39266666666666666" bottom="0.46357142857142858" header="0.3" footer="0.3"/>
  <pageSetup paperSize="9" scale="50" orientation="portrait" r:id="rId1"/>
  <ignoredErrors>
    <ignoredError sqref="I3 I2" unlockedFormula="1"/>
  </ignoredErrors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FF00"/>
    <pageSetUpPr fitToPage="1"/>
  </sheetPr>
  <dimension ref="A1:GH15"/>
  <sheetViews>
    <sheetView zoomScale="85" zoomScaleNormal="85" workbookViewId="0">
      <selection activeCell="J27" sqref="J27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13.6640625" style="3" customWidth="1"/>
    <col min="51" max="51" width="18.44140625" style="3" customWidth="1"/>
    <col min="52" max="52" width="11.109375" style="3" customWidth="1"/>
    <col min="53" max="53" width="11.21875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9.5546875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/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C4:H4"/>
    <mergeCell ref="W4:X4"/>
    <mergeCell ref="C3:H3"/>
    <mergeCell ref="W3:X3"/>
    <mergeCell ref="Y3:AA3"/>
    <mergeCell ref="I4:M4"/>
    <mergeCell ref="I3:M3"/>
    <mergeCell ref="I2:M2"/>
    <mergeCell ref="O4:R4"/>
    <mergeCell ref="O3:R3"/>
    <mergeCell ref="O2:R2"/>
    <mergeCell ref="S4:U4"/>
    <mergeCell ref="S3:U3"/>
    <mergeCell ref="FN4:GH5"/>
    <mergeCell ref="S2:U2"/>
    <mergeCell ref="BF2:BG2"/>
    <mergeCell ref="DK2:DL2"/>
    <mergeCell ref="EB2:EZ4"/>
    <mergeCell ref="Y4:AA4"/>
    <mergeCell ref="BJ3:BM4"/>
    <mergeCell ref="BW3:BX5"/>
    <mergeCell ref="FC2:FJ4"/>
    <mergeCell ref="DK3:DL3"/>
    <mergeCell ref="CZ3:DA5"/>
    <mergeCell ref="BO3:BS4"/>
    <mergeCell ref="BT3:BU4"/>
  </mergeCells>
  <dataValidations count="6">
    <dataValidation type="list" errorStyle="warning" allowBlank="1" showInputMessage="1" showErrorMessage="1" prompt="Type d'injection choisi" sqref="BG3">
      <formula1>Injection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Marque spécifique bloc chaud imposé" sqref="BG4">
      <formula1>Marqueblocchaud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761904761904761" right="0.25" top="0.39266666666666666" bottom="0.46357142857142858" header="0.3" footer="0.3"/>
  <pageSetup paperSize="9" scale="50" orientation="portrait" r:id="rId1"/>
  <ignoredErrors>
    <ignoredError sqref="I3 I2" unlockedFormula="1"/>
  </ignoredErrors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FF00"/>
    <pageSetUpPr fitToPage="1"/>
  </sheetPr>
  <dimension ref="A1:GH15"/>
  <sheetViews>
    <sheetView zoomScale="85" zoomScaleNormal="85" workbookViewId="0">
      <selection activeCell="J27" sqref="J27"/>
    </sheetView>
  </sheetViews>
  <sheetFormatPr baseColWidth="10" defaultColWidth="8.88671875" defaultRowHeight="14.4" x14ac:dyDescent="0.3"/>
  <cols>
    <col min="1" max="1" width="1.44140625" style="3" customWidth="1"/>
    <col min="2" max="2" width="2.21875" style="3" customWidth="1"/>
    <col min="3" max="3" width="5.109375" style="3" customWidth="1"/>
    <col min="4" max="4" width="2.33203125" style="3" customWidth="1"/>
    <col min="5" max="5" width="4.33203125" style="3" customWidth="1"/>
    <col min="6" max="6" width="1.21875" style="3" customWidth="1"/>
    <col min="7" max="7" width="7.44140625" style="3" customWidth="1"/>
    <col min="8" max="8" width="6.6640625" style="3" customWidth="1"/>
    <col min="9" max="9" width="7.6640625" style="3" customWidth="1"/>
    <col min="10" max="10" width="6.6640625" style="3" customWidth="1"/>
    <col min="11" max="11" width="5.44140625" style="3" customWidth="1"/>
    <col min="12" max="12" width="4.6640625" style="3" customWidth="1"/>
    <col min="13" max="13" width="6.33203125" style="3" customWidth="1"/>
    <col min="14" max="14" width="3.77734375" style="3" customWidth="1"/>
    <col min="15" max="15" width="5.109375" style="3" customWidth="1"/>
    <col min="16" max="16" width="4.88671875" style="3" customWidth="1"/>
    <col min="17" max="17" width="6.88671875" style="3" customWidth="1"/>
    <col min="18" max="18" width="3.5546875" style="3" customWidth="1"/>
    <col min="19" max="19" width="9.77734375" style="3" customWidth="1"/>
    <col min="20" max="20" width="14.88671875" style="3" customWidth="1"/>
    <col min="21" max="21" width="3.5546875" style="3" customWidth="1"/>
    <col min="22" max="22" width="4.5546875" style="3" customWidth="1"/>
    <col min="23" max="23" width="12.88671875" style="3" customWidth="1"/>
    <col min="24" max="24" width="11.88671875" style="3" customWidth="1"/>
    <col min="25" max="25" width="3.109375" style="3" customWidth="1"/>
    <col min="26" max="26" width="10" style="3" customWidth="1"/>
    <col min="27" max="27" width="16.5546875" style="3" customWidth="1"/>
    <col min="28" max="28" width="4.44140625" style="3" customWidth="1"/>
    <col min="29" max="29" width="4.21875" style="3" customWidth="1"/>
    <col min="30" max="30" width="11.109375" style="3" customWidth="1"/>
    <col min="31" max="33" width="11.77734375" style="3" customWidth="1"/>
    <col min="34" max="34" width="10.88671875" style="3" customWidth="1"/>
    <col min="35" max="38" width="8.77734375" style="3" customWidth="1"/>
    <col min="39" max="41" width="8.88671875" style="3"/>
    <col min="42" max="43" width="12" style="3" customWidth="1"/>
    <col min="44" max="44" width="8.88671875" style="3"/>
    <col min="45" max="45" width="15.109375" style="3" customWidth="1"/>
    <col min="46" max="49" width="8.88671875" style="3"/>
    <col min="50" max="50" width="7.44140625" style="3" customWidth="1"/>
    <col min="51" max="51" width="5.88671875" style="3" customWidth="1"/>
    <col min="52" max="52" width="11.109375" style="3" customWidth="1"/>
    <col min="53" max="53" width="7" style="3" customWidth="1"/>
    <col min="54" max="54" width="12.6640625" style="3" customWidth="1"/>
    <col min="55" max="55" width="6" style="3" customWidth="1"/>
    <col min="56" max="56" width="11.5546875" style="3" customWidth="1"/>
    <col min="57" max="57" width="8.88671875" style="3"/>
    <col min="58" max="58" width="20.77734375" style="3" customWidth="1"/>
    <col min="59" max="59" width="53.6640625" style="3" customWidth="1"/>
    <col min="60" max="61" width="20.77734375" style="3" customWidth="1"/>
    <col min="62" max="62" width="27" style="3" customWidth="1"/>
    <col min="63" max="63" width="22.33203125" style="3" customWidth="1"/>
    <col min="64" max="69" width="20.77734375" style="3" customWidth="1"/>
    <col min="70" max="70" width="16.77734375" style="3" customWidth="1"/>
    <col min="71" max="71" width="14" style="3" customWidth="1"/>
    <col min="72" max="72" width="24.77734375" style="3" customWidth="1"/>
    <col min="73" max="73" width="25.44140625" style="3" customWidth="1"/>
    <col min="74" max="74" width="10.6640625" style="3" customWidth="1"/>
    <col min="75" max="75" width="8.88671875" style="3"/>
    <col min="76" max="76" width="15.33203125" style="3" customWidth="1"/>
    <col min="77" max="81" width="10.77734375" style="3" customWidth="1"/>
    <col min="82" max="82" width="16.33203125" style="3" customWidth="1"/>
    <col min="83" max="87" width="10.77734375" style="3" customWidth="1"/>
    <col min="88" max="88" width="24.5546875" style="3" customWidth="1"/>
    <col min="89" max="89" width="8.88671875" style="3"/>
    <col min="90" max="90" width="10.109375" style="3" bestFit="1" customWidth="1"/>
    <col min="91" max="104" width="8.88671875" style="3"/>
    <col min="105" max="105" width="23.33203125" style="3" customWidth="1"/>
    <col min="106" max="131" width="8.88671875" style="3"/>
    <col min="132" max="132" width="23.21875" style="3" customWidth="1"/>
    <col min="133" max="133" width="8.88671875" style="3"/>
    <col min="134" max="134" width="12.5546875" style="3" customWidth="1"/>
    <col min="135" max="135" width="4.33203125" style="3" customWidth="1"/>
    <col min="136" max="136" width="18.109375" style="3" customWidth="1"/>
    <col min="137" max="137" width="14.109375" style="3" customWidth="1"/>
    <col min="138" max="138" width="11.21875" style="3" customWidth="1"/>
    <col min="139" max="139" width="28" style="3" customWidth="1"/>
    <col min="140" max="140" width="32.21875" style="3" customWidth="1"/>
    <col min="141" max="141" width="4.44140625" style="3" customWidth="1"/>
    <col min="142" max="142" width="15.6640625" style="3" customWidth="1"/>
    <col min="143" max="143" width="16.109375" style="3" customWidth="1"/>
    <col min="144" max="144" width="4.21875" style="3" customWidth="1"/>
    <col min="145" max="145" width="23.33203125" style="3" customWidth="1"/>
    <col min="146" max="146" width="29.21875" style="3" customWidth="1"/>
    <col min="147" max="147" width="8.88671875" style="3"/>
    <col min="148" max="149" width="18.21875" style="3" customWidth="1"/>
    <col min="150" max="150" width="11.77734375" style="3" customWidth="1"/>
    <col min="151" max="151" width="21.77734375" style="3" customWidth="1"/>
    <col min="152" max="152" width="8.88671875" style="3"/>
    <col min="153" max="153" width="26.109375" style="3" customWidth="1"/>
    <col min="154" max="154" width="23.44140625" style="3" customWidth="1"/>
    <col min="155" max="155" width="21.5546875" style="3" customWidth="1"/>
    <col min="156" max="156" width="15.109375" style="3" customWidth="1"/>
    <col min="157" max="157" width="14.88671875" style="3" customWidth="1"/>
    <col min="158" max="159" width="8.88671875" style="3"/>
    <col min="160" max="160" width="35.77734375" style="3" customWidth="1"/>
    <col min="161" max="161" width="18.88671875" style="3" customWidth="1"/>
    <col min="162" max="162" width="20.109375" style="3" customWidth="1"/>
    <col min="163" max="163" width="18.109375" style="3" customWidth="1"/>
    <col min="164" max="164" width="15.88671875" style="3" customWidth="1"/>
    <col min="165" max="165" width="12" style="3" customWidth="1"/>
    <col min="166" max="166" width="8.88671875" style="3"/>
    <col min="167" max="167" width="19.21875" style="3" customWidth="1"/>
    <col min="168" max="168" width="13.21875" style="3" customWidth="1"/>
    <col min="169" max="169" width="8.88671875" style="3"/>
    <col min="170" max="170" width="19.21875" style="3" customWidth="1"/>
    <col min="171" max="171" width="16.6640625" style="3" customWidth="1"/>
    <col min="172" max="174" width="8.88671875" style="3"/>
    <col min="175" max="175" width="14.109375" style="3" customWidth="1"/>
    <col min="176" max="176" width="8.88671875" style="3" customWidth="1"/>
    <col min="177" max="177" width="10.44140625" style="3" customWidth="1"/>
    <col min="178" max="183" width="8.88671875" style="3"/>
    <col min="184" max="184" width="20.21875" style="3" customWidth="1"/>
    <col min="185" max="185" width="12.77734375" style="3" customWidth="1"/>
    <col min="186" max="192" width="8.88671875" style="3"/>
    <col min="193" max="193" width="18.5546875" style="3" customWidth="1"/>
    <col min="194" max="194" width="12.5546875" style="3" customWidth="1"/>
    <col min="195" max="195" width="8.88671875" style="3"/>
    <col min="196" max="196" width="12.77734375" style="3" customWidth="1"/>
    <col min="197" max="197" width="4.21875" style="3" customWidth="1"/>
    <col min="198" max="198" width="12.109375" style="3" customWidth="1"/>
    <col min="199" max="16384" width="8.88671875" style="3"/>
  </cols>
  <sheetData>
    <row r="1" spans="1:190" ht="8.4" customHeight="1" thickBot="1" x14ac:dyDescent="0.3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10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F1" s="11"/>
      <c r="BG1" s="4"/>
      <c r="BH1" s="5"/>
    </row>
    <row r="2" spans="1:190" ht="15" customHeight="1" thickBot="1" x14ac:dyDescent="0.35">
      <c r="A2" s="12"/>
      <c r="B2" s="13"/>
      <c r="C2" s="300" t="s">
        <v>20</v>
      </c>
      <c r="D2" s="301"/>
      <c r="E2" s="301"/>
      <c r="F2" s="301"/>
      <c r="G2" s="301"/>
      <c r="H2" s="301"/>
      <c r="I2" s="314">
        <f>'1'!I2</f>
        <v>0</v>
      </c>
      <c r="J2" s="314"/>
      <c r="K2" s="314"/>
      <c r="L2" s="314"/>
      <c r="M2" s="315"/>
      <c r="N2" s="26"/>
      <c r="O2" s="281"/>
      <c r="P2" s="282"/>
      <c r="Q2" s="282"/>
      <c r="R2" s="283"/>
      <c r="S2" s="322"/>
      <c r="T2" s="322"/>
      <c r="U2" s="323"/>
      <c r="V2" s="14"/>
      <c r="W2" s="310"/>
      <c r="X2" s="311"/>
      <c r="Y2" s="257"/>
      <c r="Z2" s="258"/>
      <c r="AA2" s="259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10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298" t="s">
        <v>11</v>
      </c>
      <c r="BG2" s="299"/>
      <c r="BH2" s="15"/>
      <c r="BW2" s="28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35" t="s">
        <v>24</v>
      </c>
      <c r="CJ2" s="36">
        <f>Y3</f>
        <v>0</v>
      </c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53" t="s">
        <v>24</v>
      </c>
      <c r="DL2" s="254"/>
      <c r="DM2" s="36">
        <f>Y4</f>
        <v>0</v>
      </c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30"/>
      <c r="EB2" s="260" t="s">
        <v>25</v>
      </c>
      <c r="EC2" s="261"/>
      <c r="ED2" s="261"/>
      <c r="EE2" s="261"/>
      <c r="EF2" s="261"/>
      <c r="EG2" s="261"/>
      <c r="EH2" s="261"/>
      <c r="EI2" s="261"/>
      <c r="EJ2" s="261"/>
      <c r="EK2" s="261"/>
      <c r="EL2" s="261"/>
      <c r="EM2" s="261"/>
      <c r="EN2" s="261"/>
      <c r="EO2" s="261"/>
      <c r="EP2" s="261"/>
      <c r="EQ2" s="261"/>
      <c r="ER2" s="261"/>
      <c r="ES2" s="261"/>
      <c r="ET2" s="261"/>
      <c r="EU2" s="261"/>
      <c r="EV2" s="261"/>
      <c r="EW2" s="261"/>
      <c r="EX2" s="261"/>
      <c r="EY2" s="261"/>
      <c r="EZ2" s="262"/>
      <c r="FC2" s="269" t="s">
        <v>26</v>
      </c>
      <c r="FD2" s="270"/>
      <c r="FE2" s="270"/>
      <c r="FF2" s="270"/>
      <c r="FG2" s="270"/>
      <c r="FH2" s="270"/>
      <c r="FI2" s="270"/>
      <c r="FJ2" s="271"/>
    </row>
    <row r="3" spans="1:190" ht="15" customHeight="1" thickBot="1" x14ac:dyDescent="0.35">
      <c r="A3" s="7"/>
      <c r="B3" s="16"/>
      <c r="C3" s="304" t="s">
        <v>21</v>
      </c>
      <c r="D3" s="305"/>
      <c r="E3" s="305"/>
      <c r="F3" s="305"/>
      <c r="G3" s="305"/>
      <c r="H3" s="305"/>
      <c r="I3" s="312">
        <f>'1'!I3</f>
        <v>0</v>
      </c>
      <c r="J3" s="312"/>
      <c r="K3" s="312"/>
      <c r="L3" s="312"/>
      <c r="M3" s="313"/>
      <c r="N3" s="26"/>
      <c r="O3" s="278"/>
      <c r="P3" s="279"/>
      <c r="Q3" s="279"/>
      <c r="R3" s="280"/>
      <c r="S3" s="320"/>
      <c r="T3" s="320"/>
      <c r="U3" s="321"/>
      <c r="V3" s="17"/>
      <c r="W3" s="304"/>
      <c r="X3" s="305"/>
      <c r="Y3" s="308"/>
      <c r="Z3" s="308"/>
      <c r="AA3" s="309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10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18" t="s">
        <v>12</v>
      </c>
      <c r="BG3" s="1" t="s">
        <v>13</v>
      </c>
      <c r="BH3" s="15"/>
      <c r="BJ3" s="284" t="s">
        <v>22</v>
      </c>
      <c r="BK3" s="285"/>
      <c r="BL3" s="285"/>
      <c r="BM3" s="286"/>
      <c r="BO3" s="294" t="s">
        <v>31</v>
      </c>
      <c r="BP3" s="333"/>
      <c r="BQ3" s="333"/>
      <c r="BR3" s="333"/>
      <c r="BS3" s="295"/>
      <c r="BT3" s="294" t="s">
        <v>32</v>
      </c>
      <c r="BU3" s="295"/>
      <c r="BW3" s="290" t="s">
        <v>23</v>
      </c>
      <c r="BX3" s="291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7" t="s">
        <v>24</v>
      </c>
      <c r="CJ3" s="38" t="e">
        <f>#REF!</f>
        <v>#REF!</v>
      </c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2"/>
      <c r="CY3" s="32"/>
      <c r="CZ3" s="290" t="s">
        <v>23</v>
      </c>
      <c r="DA3" s="291"/>
      <c r="DB3" s="32"/>
      <c r="DC3" s="32"/>
      <c r="DD3" s="32"/>
      <c r="DE3" s="32"/>
      <c r="DF3" s="32"/>
      <c r="DG3" s="32"/>
      <c r="DH3" s="32"/>
      <c r="DI3" s="32"/>
      <c r="DJ3" s="32"/>
      <c r="DK3" s="255" t="s">
        <v>24</v>
      </c>
      <c r="DL3" s="256"/>
      <c r="DM3" s="38" t="e">
        <f>#REF!</f>
        <v>#REF!</v>
      </c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4"/>
      <c r="EB3" s="263"/>
      <c r="EC3" s="264"/>
      <c r="ED3" s="264"/>
      <c r="EE3" s="264"/>
      <c r="EF3" s="264"/>
      <c r="EG3" s="264"/>
      <c r="EH3" s="264"/>
      <c r="EI3" s="264"/>
      <c r="EJ3" s="264"/>
      <c r="EK3" s="264"/>
      <c r="EL3" s="264"/>
      <c r="EM3" s="264"/>
      <c r="EN3" s="264"/>
      <c r="EO3" s="264"/>
      <c r="EP3" s="264"/>
      <c r="EQ3" s="264"/>
      <c r="ER3" s="264"/>
      <c r="ES3" s="264"/>
      <c r="ET3" s="264"/>
      <c r="EU3" s="264"/>
      <c r="EV3" s="264"/>
      <c r="EW3" s="264"/>
      <c r="EX3" s="264"/>
      <c r="EY3" s="264"/>
      <c r="EZ3" s="265"/>
      <c r="FC3" s="272"/>
      <c r="FD3" s="273"/>
      <c r="FE3" s="273"/>
      <c r="FF3" s="273"/>
      <c r="FG3" s="273"/>
      <c r="FH3" s="273"/>
      <c r="FI3" s="273"/>
      <c r="FJ3" s="274"/>
    </row>
    <row r="4" spans="1:190" ht="15" customHeight="1" thickBot="1" x14ac:dyDescent="0.35">
      <c r="A4" s="19"/>
      <c r="B4" s="20"/>
      <c r="C4" s="302" t="s">
        <v>176</v>
      </c>
      <c r="D4" s="303"/>
      <c r="E4" s="303"/>
      <c r="F4" s="303"/>
      <c r="G4" s="303"/>
      <c r="H4" s="303"/>
      <c r="I4" s="316"/>
      <c r="J4" s="316"/>
      <c r="K4" s="316"/>
      <c r="L4" s="316"/>
      <c r="M4" s="317"/>
      <c r="N4" s="26"/>
      <c r="O4" s="324"/>
      <c r="P4" s="325"/>
      <c r="Q4" s="325"/>
      <c r="R4" s="326"/>
      <c r="S4" s="318"/>
      <c r="T4" s="318"/>
      <c r="U4" s="319"/>
      <c r="V4" s="21"/>
      <c r="W4" s="302"/>
      <c r="X4" s="303"/>
      <c r="Y4" s="306"/>
      <c r="Z4" s="306"/>
      <c r="AA4" s="307"/>
      <c r="AB4" s="7"/>
      <c r="AC4" s="7"/>
      <c r="AD4" s="27"/>
      <c r="AE4" s="7"/>
      <c r="AF4" s="27"/>
      <c r="AG4" s="27"/>
      <c r="AH4" s="7"/>
      <c r="AI4" s="7"/>
      <c r="AJ4" s="7"/>
      <c r="AK4" s="9"/>
      <c r="AL4" s="7"/>
      <c r="AM4" s="7"/>
      <c r="AN4" s="10"/>
      <c r="AO4" s="9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18" t="s">
        <v>14</v>
      </c>
      <c r="BG4" s="2" t="s">
        <v>15</v>
      </c>
      <c r="BH4" s="15"/>
      <c r="BJ4" s="287"/>
      <c r="BK4" s="288"/>
      <c r="BL4" s="288"/>
      <c r="BM4" s="289"/>
      <c r="BO4" s="296"/>
      <c r="BP4" s="334"/>
      <c r="BQ4" s="334"/>
      <c r="BR4" s="334"/>
      <c r="BS4" s="334"/>
      <c r="BT4" s="296"/>
      <c r="BU4" s="297"/>
      <c r="BW4" s="292"/>
      <c r="BX4" s="293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2"/>
      <c r="CY4" s="32"/>
      <c r="CZ4" s="292"/>
      <c r="DA4" s="293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4"/>
      <c r="EB4" s="266"/>
      <c r="EC4" s="267"/>
      <c r="ED4" s="267"/>
      <c r="EE4" s="267"/>
      <c r="EF4" s="267"/>
      <c r="EG4" s="267"/>
      <c r="EH4" s="267"/>
      <c r="EI4" s="267"/>
      <c r="EJ4" s="267"/>
      <c r="EK4" s="267"/>
      <c r="EL4" s="267"/>
      <c r="EM4" s="267"/>
      <c r="EN4" s="267"/>
      <c r="EO4" s="267"/>
      <c r="EP4" s="267"/>
      <c r="EQ4" s="267"/>
      <c r="ER4" s="267"/>
      <c r="ES4" s="267"/>
      <c r="ET4" s="267"/>
      <c r="EU4" s="267"/>
      <c r="EV4" s="267"/>
      <c r="EW4" s="267"/>
      <c r="EX4" s="267"/>
      <c r="EY4" s="267"/>
      <c r="EZ4" s="268"/>
      <c r="FC4" s="275"/>
      <c r="FD4" s="276"/>
      <c r="FE4" s="276"/>
      <c r="FF4" s="276"/>
      <c r="FG4" s="276"/>
      <c r="FH4" s="276"/>
      <c r="FI4" s="276"/>
      <c r="FJ4" s="277"/>
      <c r="FN4" s="327" t="s">
        <v>35</v>
      </c>
      <c r="FO4" s="328"/>
      <c r="FP4" s="328"/>
      <c r="FQ4" s="328"/>
      <c r="FR4" s="328"/>
      <c r="FS4" s="328"/>
      <c r="FT4" s="328"/>
      <c r="FU4" s="328"/>
      <c r="FV4" s="328"/>
      <c r="FW4" s="328"/>
      <c r="FX4" s="328"/>
      <c r="FY4" s="328"/>
      <c r="FZ4" s="328"/>
      <c r="GA4" s="328"/>
      <c r="GB4" s="328"/>
      <c r="GC4" s="328"/>
      <c r="GD4" s="328"/>
      <c r="GE4" s="328"/>
      <c r="GF4" s="328"/>
      <c r="GG4" s="328"/>
      <c r="GH4" s="329"/>
    </row>
    <row r="5" spans="1:190" ht="15" customHeight="1" x14ac:dyDescent="0.3">
      <c r="A5" s="22"/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10"/>
      <c r="AC5" s="7"/>
      <c r="AD5" s="7"/>
      <c r="AE5" s="7"/>
      <c r="AF5" s="7"/>
      <c r="AG5" s="7"/>
      <c r="AH5" s="7"/>
      <c r="AI5" s="7"/>
      <c r="AJ5" s="7"/>
      <c r="AK5" s="7"/>
      <c r="AL5" s="26"/>
      <c r="AM5" s="9"/>
      <c r="AN5" s="24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18" t="s">
        <v>16</v>
      </c>
      <c r="BG5" s="2" t="s">
        <v>17</v>
      </c>
      <c r="BH5" s="15"/>
      <c r="BJ5" s="28"/>
      <c r="BK5" s="29"/>
      <c r="BL5" s="29"/>
      <c r="BM5" s="30"/>
      <c r="BO5" s="31"/>
      <c r="BP5" s="32"/>
      <c r="BQ5" s="32"/>
      <c r="BR5" s="32"/>
      <c r="BS5" s="32"/>
      <c r="BT5" s="25"/>
      <c r="BU5" s="6"/>
      <c r="BW5" s="292"/>
      <c r="BX5" s="293"/>
      <c r="BY5" s="247">
        <v>1</v>
      </c>
      <c r="BZ5" s="248">
        <v>1.25</v>
      </c>
      <c r="CA5" s="248">
        <v>1.5</v>
      </c>
      <c r="CB5" s="248">
        <v>1.75</v>
      </c>
      <c r="CC5" s="249">
        <v>2</v>
      </c>
      <c r="CD5" s="249">
        <v>2.25</v>
      </c>
      <c r="CE5" s="249">
        <v>2.5</v>
      </c>
      <c r="CF5" s="248">
        <v>2.75</v>
      </c>
      <c r="CG5" s="249">
        <v>3</v>
      </c>
      <c r="CH5" s="249">
        <v>3.5</v>
      </c>
      <c r="CI5" s="252">
        <v>4</v>
      </c>
      <c r="CJ5" s="32"/>
      <c r="CK5" s="33"/>
      <c r="CL5" s="251">
        <v>1</v>
      </c>
      <c r="CM5" s="250">
        <v>1.25</v>
      </c>
      <c r="CN5" s="250">
        <v>1.5</v>
      </c>
      <c r="CO5" s="250">
        <v>1.75</v>
      </c>
      <c r="CP5" s="250">
        <v>2</v>
      </c>
      <c r="CQ5" s="250">
        <v>2.25</v>
      </c>
      <c r="CR5" s="250">
        <v>2.5</v>
      </c>
      <c r="CS5" s="250">
        <v>2.75</v>
      </c>
      <c r="CT5" s="250">
        <v>3</v>
      </c>
      <c r="CU5" s="250">
        <v>3.5</v>
      </c>
      <c r="CV5" s="252">
        <v>4</v>
      </c>
      <c r="CW5" s="33"/>
      <c r="CX5" s="32"/>
      <c r="CY5" s="32"/>
      <c r="CZ5" s="292"/>
      <c r="DA5" s="293"/>
      <c r="DB5" s="247">
        <v>1</v>
      </c>
      <c r="DC5" s="248">
        <v>1.25</v>
      </c>
      <c r="DD5" s="248">
        <v>1.5</v>
      </c>
      <c r="DE5" s="248">
        <v>1.75</v>
      </c>
      <c r="DF5" s="249">
        <v>2</v>
      </c>
      <c r="DG5" s="249">
        <v>2.25</v>
      </c>
      <c r="DH5" s="249">
        <v>2.5</v>
      </c>
      <c r="DI5" s="248">
        <v>2.75</v>
      </c>
      <c r="DJ5" s="249">
        <v>3</v>
      </c>
      <c r="DK5" s="249">
        <v>3.5</v>
      </c>
      <c r="DL5" s="252">
        <v>4</v>
      </c>
      <c r="DM5" s="32"/>
      <c r="DN5" s="33"/>
      <c r="DO5" s="251">
        <v>1</v>
      </c>
      <c r="DP5" s="250">
        <v>1.25</v>
      </c>
      <c r="DQ5" s="250">
        <v>1.5</v>
      </c>
      <c r="DR5" s="250">
        <v>1.75</v>
      </c>
      <c r="DS5" s="250">
        <v>2</v>
      </c>
      <c r="DT5" s="250">
        <v>2.25</v>
      </c>
      <c r="DU5" s="250">
        <v>2.5</v>
      </c>
      <c r="DV5" s="250">
        <v>2.75</v>
      </c>
      <c r="DW5" s="250">
        <v>3</v>
      </c>
      <c r="DX5" s="250">
        <v>3.5</v>
      </c>
      <c r="DY5" s="252">
        <v>4</v>
      </c>
      <c r="EB5" s="11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W5" s="4"/>
      <c r="EX5" s="4"/>
      <c r="EY5" s="4"/>
      <c r="EZ5" s="5"/>
      <c r="FC5" s="28"/>
      <c r="FD5" s="29"/>
      <c r="FE5" s="29"/>
      <c r="FF5" s="29"/>
      <c r="FG5" s="29"/>
      <c r="FH5" s="29"/>
      <c r="FI5" s="29"/>
      <c r="FJ5" s="30"/>
      <c r="FN5" s="330"/>
      <c r="FO5" s="331"/>
      <c r="FP5" s="331"/>
      <c r="FQ5" s="331"/>
      <c r="FR5" s="331"/>
      <c r="FS5" s="331"/>
      <c r="FT5" s="331"/>
      <c r="FU5" s="331"/>
      <c r="FV5" s="331"/>
      <c r="FW5" s="331"/>
      <c r="FX5" s="331"/>
      <c r="FY5" s="331"/>
      <c r="FZ5" s="331"/>
      <c r="GA5" s="331"/>
      <c r="GB5" s="331"/>
      <c r="GC5" s="331"/>
      <c r="GD5" s="331"/>
      <c r="GE5" s="331"/>
      <c r="GF5" s="331"/>
      <c r="GG5" s="331"/>
      <c r="GH5" s="332"/>
    </row>
    <row r="6" spans="1:190" ht="14.4" customHeight="1" x14ac:dyDescent="0.3"/>
    <row r="7" spans="1:190" ht="14.4" customHeight="1" x14ac:dyDescent="0.3"/>
    <row r="8" spans="1:190" ht="14.4" customHeight="1" x14ac:dyDescent="0.3"/>
    <row r="9" spans="1:190" ht="14.4" customHeight="1" x14ac:dyDescent="0.3"/>
    <row r="10" spans="1:190" ht="14.4" customHeight="1" x14ac:dyDescent="0.3"/>
    <row r="11" spans="1:190" ht="14.4" customHeight="1" x14ac:dyDescent="0.3"/>
    <row r="12" spans="1:190" ht="14.4" customHeight="1" x14ac:dyDescent="0.3"/>
    <row r="13" spans="1:190" ht="14.4" customHeight="1" x14ac:dyDescent="0.3"/>
    <row r="14" spans="1:190" ht="14.4" customHeight="1" x14ac:dyDescent="0.3"/>
    <row r="15" spans="1:190" ht="15" customHeight="1" x14ac:dyDescent="0.3"/>
  </sheetData>
  <sheetProtection formatCells="0" formatColumns="0" formatRows="0" insertColumns="0" insertRows="0" insertHyperlinks="0" deleteColumns="0" deleteRows="0"/>
  <dataConsolidate/>
  <mergeCells count="29">
    <mergeCell ref="C2:H2"/>
    <mergeCell ref="W2:X2"/>
    <mergeCell ref="Y2:AA2"/>
    <mergeCell ref="C4:H4"/>
    <mergeCell ref="W4:X4"/>
    <mergeCell ref="C3:H3"/>
    <mergeCell ref="W3:X3"/>
    <mergeCell ref="Y3:AA3"/>
    <mergeCell ref="I4:M4"/>
    <mergeCell ref="I3:M3"/>
    <mergeCell ref="I2:M2"/>
    <mergeCell ref="O4:R4"/>
    <mergeCell ref="O3:R3"/>
    <mergeCell ref="O2:R2"/>
    <mergeCell ref="S4:U4"/>
    <mergeCell ref="S3:U3"/>
    <mergeCell ref="FN4:GH5"/>
    <mergeCell ref="S2:U2"/>
    <mergeCell ref="BF2:BG2"/>
    <mergeCell ref="DK2:DL2"/>
    <mergeCell ref="EB2:EZ4"/>
    <mergeCell ref="Y4:AA4"/>
    <mergeCell ref="BJ3:BM4"/>
    <mergeCell ref="BW3:BX5"/>
    <mergeCell ref="FC2:FJ4"/>
    <mergeCell ref="DK3:DL3"/>
    <mergeCell ref="CZ3:DA5"/>
    <mergeCell ref="BO3:BS4"/>
    <mergeCell ref="BT3:BU4"/>
  </mergeCells>
  <dataValidations disablePrompts="1" count="6">
    <dataValidation type="list" errorStyle="warning" allowBlank="1" showInputMessage="1" showErrorMessage="1" prompt="Type d'injection choisi" sqref="BG3">
      <formula1>Injection</formula1>
    </dataValidation>
    <dataValidation type="list" errorStyle="warning" allowBlank="1" showInputMessage="1" showErrorMessage="1" prompt="Responsable de la fourniture du bloc chaud" sqref="BG5">
      <formula1>Fournisseurblocchaud</formula1>
    </dataValidation>
    <dataValidation type="list" errorStyle="warning" allowBlank="1" showInputMessage="1" showErrorMessage="1" prompt="Marque spécifique bloc chaud imposé" sqref="BG4">
      <formula1>Marqueblocchaud</formula1>
    </dataValidation>
    <dataValidation type="list" allowBlank="1" showInputMessage="1" sqref="S3">
      <formula1>#REF!</formula1>
    </dataValidation>
    <dataValidation type="list" allowBlank="1" showInputMessage="1" showErrorMessage="1" sqref="Y2">
      <formula1>#REF!</formula1>
    </dataValidation>
    <dataValidation type="list" allowBlank="1" showInputMessage="1" sqref="Y3:AA4">
      <formula1>#REF!</formula1>
    </dataValidation>
  </dataValidations>
  <pageMargins left="0.47761904761904761" right="0.25" top="0.39266666666666666" bottom="0.46357142857142858" header="0.3" footer="0.3"/>
  <pageSetup paperSize="9" scale="50" orientation="portrait" r:id="rId1"/>
  <ignoredErrors>
    <ignoredError sqref="I3 I2" unlockedFormula="1"/>
  </ignoredErrors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 t="str">
        <f>'1'!I4</f>
        <v>page 1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Y8:Z8"/>
    <mergeCell ref="Y7:Z7"/>
    <mergeCell ref="Y6:Z6"/>
    <mergeCell ref="B9:O9"/>
    <mergeCell ref="Y9:Z9"/>
    <mergeCell ref="U9:W9"/>
    <mergeCell ref="U8:W8"/>
    <mergeCell ref="U7:W7"/>
    <mergeCell ref="P9:T9"/>
    <mergeCell ref="P8:T8"/>
    <mergeCell ref="P7:T7"/>
    <mergeCell ref="AA9:AB9"/>
    <mergeCell ref="B8:G8"/>
    <mergeCell ref="B7:G7"/>
    <mergeCell ref="B6:G6"/>
    <mergeCell ref="B11:B15"/>
    <mergeCell ref="AC11:AC15"/>
    <mergeCell ref="L13:P13"/>
    <mergeCell ref="D12:K12"/>
    <mergeCell ref="U11:AB11"/>
    <mergeCell ref="Q11:T11"/>
    <mergeCell ref="L11:P11"/>
    <mergeCell ref="D11:K11"/>
    <mergeCell ref="C11:C15"/>
    <mergeCell ref="U14:AB14"/>
    <mergeCell ref="Q15:T15"/>
    <mergeCell ref="Q14:T14"/>
    <mergeCell ref="L15:P15"/>
    <mergeCell ref="L14:P14"/>
    <mergeCell ref="D15:K15"/>
    <mergeCell ref="D14:K14"/>
    <mergeCell ref="H8:O8"/>
    <mergeCell ref="H7:O7"/>
    <mergeCell ref="H6:O6"/>
    <mergeCell ref="H5:O5"/>
    <mergeCell ref="AA6:AB6"/>
    <mergeCell ref="U6:W6"/>
    <mergeCell ref="P6:T6"/>
    <mergeCell ref="AA8:AB8"/>
    <mergeCell ref="AA7:AB7"/>
    <mergeCell ref="B5:G5"/>
    <mergeCell ref="B2:G3"/>
    <mergeCell ref="B4:G4"/>
    <mergeCell ref="H2:AA4"/>
    <mergeCell ref="Y5:AC5"/>
    <mergeCell ref="U5:X5"/>
    <mergeCell ref="P5:T5"/>
    <mergeCell ref="AB2:AC4"/>
    <mergeCell ref="D13:K13"/>
    <mergeCell ref="U13:AB13"/>
    <mergeCell ref="Q13:T13"/>
    <mergeCell ref="U15:AB15"/>
    <mergeCell ref="U12:AB12"/>
    <mergeCell ref="Q12:T12"/>
    <mergeCell ref="L12:P12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 t="str">
        <f>'2'!I4</f>
        <v>page 2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B11:B15"/>
    <mergeCell ref="D15:K15"/>
    <mergeCell ref="D14:K14"/>
    <mergeCell ref="P9:T9"/>
    <mergeCell ref="U9:W9"/>
    <mergeCell ref="AC11:AC15"/>
    <mergeCell ref="U13:AB13"/>
    <mergeCell ref="Q13:T13"/>
    <mergeCell ref="L13:P13"/>
    <mergeCell ref="Q15:T15"/>
    <mergeCell ref="Q14:T14"/>
    <mergeCell ref="L15:P15"/>
    <mergeCell ref="L14:P14"/>
    <mergeCell ref="B9:O9"/>
    <mergeCell ref="Y9:Z9"/>
    <mergeCell ref="U11:AB11"/>
    <mergeCell ref="Q11:T11"/>
    <mergeCell ref="L11:P11"/>
    <mergeCell ref="D11:K11"/>
    <mergeCell ref="D13:K13"/>
    <mergeCell ref="U12:AB12"/>
    <mergeCell ref="P8:T8"/>
    <mergeCell ref="U8:W8"/>
    <mergeCell ref="P7:T7"/>
    <mergeCell ref="Q12:T12"/>
    <mergeCell ref="L12:P12"/>
    <mergeCell ref="D12:K12"/>
    <mergeCell ref="U7:W7"/>
    <mergeCell ref="B8:G8"/>
    <mergeCell ref="B7:G7"/>
    <mergeCell ref="C11:C15"/>
    <mergeCell ref="U15:AB15"/>
    <mergeCell ref="U14:AB14"/>
    <mergeCell ref="AA7:AB7"/>
    <mergeCell ref="AA9:AB9"/>
    <mergeCell ref="H8:O8"/>
    <mergeCell ref="H7:O7"/>
    <mergeCell ref="H6:O6"/>
    <mergeCell ref="H5:O5"/>
    <mergeCell ref="AA8:AB8"/>
    <mergeCell ref="Y8:Z8"/>
    <mergeCell ref="Y7:Z7"/>
    <mergeCell ref="Y6:Z6"/>
    <mergeCell ref="B5:G5"/>
    <mergeCell ref="B2:G3"/>
    <mergeCell ref="B4:G4"/>
    <mergeCell ref="Y5:AC5"/>
    <mergeCell ref="AA6:AB6"/>
    <mergeCell ref="H2:AA4"/>
    <mergeCell ref="P5:T5"/>
    <mergeCell ref="U5:X5"/>
    <mergeCell ref="P6:T6"/>
    <mergeCell ref="U6:W6"/>
    <mergeCell ref="AB2:AC4"/>
    <mergeCell ref="B6:G6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 t="str">
        <f>'3'!I4</f>
        <v>page 3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U13:AB13"/>
    <mergeCell ref="Q13:T13"/>
    <mergeCell ref="L13:P13"/>
    <mergeCell ref="D13:K13"/>
    <mergeCell ref="U12:AB12"/>
    <mergeCell ref="Q12:T12"/>
    <mergeCell ref="L12:P12"/>
    <mergeCell ref="Y6:Z6"/>
    <mergeCell ref="Y9:Z9"/>
    <mergeCell ref="Y8:Z8"/>
    <mergeCell ref="Y7:Z7"/>
    <mergeCell ref="B9:O9"/>
    <mergeCell ref="U15:AB15"/>
    <mergeCell ref="U14:AB14"/>
    <mergeCell ref="Q15:T15"/>
    <mergeCell ref="D15:K15"/>
    <mergeCell ref="D14:K14"/>
    <mergeCell ref="U8:W8"/>
    <mergeCell ref="U9:W9"/>
    <mergeCell ref="D12:K12"/>
    <mergeCell ref="Q11:T11"/>
    <mergeCell ref="L11:P11"/>
    <mergeCell ref="D11:K11"/>
    <mergeCell ref="U11:AB11"/>
    <mergeCell ref="B10:AC10"/>
    <mergeCell ref="AA9:AB9"/>
    <mergeCell ref="B2:G3"/>
    <mergeCell ref="B4:G4"/>
    <mergeCell ref="AC11:AC15"/>
    <mergeCell ref="AB2:AC4"/>
    <mergeCell ref="H8:O8"/>
    <mergeCell ref="H7:O7"/>
    <mergeCell ref="H6:O6"/>
    <mergeCell ref="H5:O5"/>
    <mergeCell ref="AA6:AB6"/>
    <mergeCell ref="AA8:AB8"/>
    <mergeCell ref="AA7:AB7"/>
    <mergeCell ref="H2:AA4"/>
    <mergeCell ref="Y5:AC5"/>
    <mergeCell ref="U5:X5"/>
    <mergeCell ref="U6:W6"/>
    <mergeCell ref="U7:W7"/>
    <mergeCell ref="C11:C15"/>
    <mergeCell ref="Q14:T14"/>
    <mergeCell ref="L15:P15"/>
    <mergeCell ref="L14:P14"/>
    <mergeCell ref="P5:T5"/>
    <mergeCell ref="P6:T6"/>
    <mergeCell ref="P7:T7"/>
    <mergeCell ref="P8:T8"/>
    <mergeCell ref="P9:T9"/>
    <mergeCell ref="B8:G8"/>
    <mergeCell ref="B7:G7"/>
    <mergeCell ref="B6:G6"/>
    <mergeCell ref="B5:G5"/>
    <mergeCell ref="B11:B15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>
        <f>'4'!I4</f>
        <v>0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B8:G8"/>
    <mergeCell ref="B7:G7"/>
    <mergeCell ref="L12:P12"/>
    <mergeCell ref="D13:K13"/>
    <mergeCell ref="U13:AB13"/>
    <mergeCell ref="Y7:Z7"/>
    <mergeCell ref="Y6:Z6"/>
    <mergeCell ref="Y9:Z9"/>
    <mergeCell ref="D11:K11"/>
    <mergeCell ref="B9:O9"/>
    <mergeCell ref="P9:T9"/>
    <mergeCell ref="U9:W9"/>
    <mergeCell ref="Y8:Z8"/>
    <mergeCell ref="U11:AB11"/>
    <mergeCell ref="U8:W8"/>
    <mergeCell ref="AA9:AB9"/>
    <mergeCell ref="Q11:T11"/>
    <mergeCell ref="L11:P11"/>
    <mergeCell ref="AB2:AC4"/>
    <mergeCell ref="H8:O8"/>
    <mergeCell ref="H7:O7"/>
    <mergeCell ref="H6:O6"/>
    <mergeCell ref="H5:O5"/>
    <mergeCell ref="B6:G6"/>
    <mergeCell ref="B5:G5"/>
    <mergeCell ref="B2:G3"/>
    <mergeCell ref="B4:G4"/>
    <mergeCell ref="AA8:AB8"/>
    <mergeCell ref="AA7:AB7"/>
    <mergeCell ref="H2:AA4"/>
    <mergeCell ref="P5:T5"/>
    <mergeCell ref="U5:X5"/>
    <mergeCell ref="P6:T6"/>
    <mergeCell ref="U6:W6"/>
    <mergeCell ref="P7:T7"/>
    <mergeCell ref="U7:W7"/>
    <mergeCell ref="P8:T8"/>
    <mergeCell ref="Y5:AC5"/>
    <mergeCell ref="AA6:AB6"/>
    <mergeCell ref="AC11:AC15"/>
    <mergeCell ref="U14:AB14"/>
    <mergeCell ref="C11:C15"/>
    <mergeCell ref="U15:AB15"/>
    <mergeCell ref="B11:B15"/>
    <mergeCell ref="D15:K15"/>
    <mergeCell ref="D14:K14"/>
    <mergeCell ref="U12:AB12"/>
    <mergeCell ref="Q13:T13"/>
    <mergeCell ref="L13:P13"/>
    <mergeCell ref="Q15:T15"/>
    <mergeCell ref="Q14:T14"/>
    <mergeCell ref="L15:P15"/>
    <mergeCell ref="L14:P14"/>
    <mergeCell ref="D12:K12"/>
    <mergeCell ref="Q12:T12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>
        <f>'5'!I4</f>
        <v>0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B8:G8"/>
    <mergeCell ref="B7:G7"/>
    <mergeCell ref="L12:P12"/>
    <mergeCell ref="D13:K13"/>
    <mergeCell ref="U13:AB13"/>
    <mergeCell ref="Y7:Z7"/>
    <mergeCell ref="Y6:Z6"/>
    <mergeCell ref="Y9:Z9"/>
    <mergeCell ref="D11:K11"/>
    <mergeCell ref="B9:O9"/>
    <mergeCell ref="P9:T9"/>
    <mergeCell ref="U9:W9"/>
    <mergeCell ref="Y8:Z8"/>
    <mergeCell ref="U11:AB11"/>
    <mergeCell ref="U8:W8"/>
    <mergeCell ref="AA9:AB9"/>
    <mergeCell ref="Q11:T11"/>
    <mergeCell ref="L11:P11"/>
    <mergeCell ref="AB2:AC4"/>
    <mergeCell ref="H8:O8"/>
    <mergeCell ref="H7:O7"/>
    <mergeCell ref="H6:O6"/>
    <mergeCell ref="H5:O5"/>
    <mergeCell ref="B6:G6"/>
    <mergeCell ref="B5:G5"/>
    <mergeCell ref="B2:G3"/>
    <mergeCell ref="B4:G4"/>
    <mergeCell ref="AA8:AB8"/>
    <mergeCell ref="AA7:AB7"/>
    <mergeCell ref="H2:AA4"/>
    <mergeCell ref="P5:T5"/>
    <mergeCell ref="U5:X5"/>
    <mergeCell ref="P6:T6"/>
    <mergeCell ref="U6:W6"/>
    <mergeCell ref="P7:T7"/>
    <mergeCell ref="U7:W7"/>
    <mergeCell ref="P8:T8"/>
    <mergeCell ref="Y5:AC5"/>
    <mergeCell ref="AA6:AB6"/>
    <mergeCell ref="AC11:AC15"/>
    <mergeCell ref="U14:AB14"/>
    <mergeCell ref="C11:C15"/>
    <mergeCell ref="U15:AB15"/>
    <mergeCell ref="B11:B15"/>
    <mergeCell ref="D15:K15"/>
    <mergeCell ref="D14:K14"/>
    <mergeCell ref="U12:AB12"/>
    <mergeCell ref="Q13:T13"/>
    <mergeCell ref="L13:P13"/>
    <mergeCell ref="Q15:T15"/>
    <mergeCell ref="Q14:T14"/>
    <mergeCell ref="L15:P15"/>
    <mergeCell ref="L14:P14"/>
    <mergeCell ref="D12:K12"/>
    <mergeCell ref="Q12:T12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>
        <f>'6'!I4</f>
        <v>0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B8:G8"/>
    <mergeCell ref="B7:G7"/>
    <mergeCell ref="L12:P12"/>
    <mergeCell ref="D13:K13"/>
    <mergeCell ref="U13:AB13"/>
    <mergeCell ref="Y7:Z7"/>
    <mergeCell ref="Y6:Z6"/>
    <mergeCell ref="Y9:Z9"/>
    <mergeCell ref="D11:K11"/>
    <mergeCell ref="B9:O9"/>
    <mergeCell ref="P9:T9"/>
    <mergeCell ref="U9:W9"/>
    <mergeCell ref="Y8:Z8"/>
    <mergeCell ref="U11:AB11"/>
    <mergeCell ref="U8:W8"/>
    <mergeCell ref="AA9:AB9"/>
    <mergeCell ref="Q11:T11"/>
    <mergeCell ref="L11:P11"/>
    <mergeCell ref="AB2:AC4"/>
    <mergeCell ref="H8:O8"/>
    <mergeCell ref="H7:O7"/>
    <mergeCell ref="H6:O6"/>
    <mergeCell ref="H5:O5"/>
    <mergeCell ref="B6:G6"/>
    <mergeCell ref="B5:G5"/>
    <mergeCell ref="B2:G3"/>
    <mergeCell ref="B4:G4"/>
    <mergeCell ref="AA8:AB8"/>
    <mergeCell ref="AA7:AB7"/>
    <mergeCell ref="H2:AA4"/>
    <mergeCell ref="P5:T5"/>
    <mergeCell ref="U5:X5"/>
    <mergeCell ref="P6:T6"/>
    <mergeCell ref="U6:W6"/>
    <mergeCell ref="P7:T7"/>
    <mergeCell ref="U7:W7"/>
    <mergeCell ref="P8:T8"/>
    <mergeCell ref="Y5:AC5"/>
    <mergeCell ref="AA6:AB6"/>
    <mergeCell ref="AC11:AC15"/>
    <mergeCell ref="U14:AB14"/>
    <mergeCell ref="C11:C15"/>
    <mergeCell ref="U15:AB15"/>
    <mergeCell ref="B11:B15"/>
    <mergeCell ref="D15:K15"/>
    <mergeCell ref="D14:K14"/>
    <mergeCell ref="U12:AB12"/>
    <mergeCell ref="Q13:T13"/>
    <mergeCell ref="L13:P13"/>
    <mergeCell ref="Q15:T15"/>
    <mergeCell ref="Q14:T14"/>
    <mergeCell ref="L15:P15"/>
    <mergeCell ref="L14:P14"/>
    <mergeCell ref="D12:K12"/>
    <mergeCell ref="Q12:T12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>
        <f>'7'!I4</f>
        <v>0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B8:G8"/>
    <mergeCell ref="B7:G7"/>
    <mergeCell ref="L12:P12"/>
    <mergeCell ref="D13:K13"/>
    <mergeCell ref="U13:AB13"/>
    <mergeCell ref="Y7:Z7"/>
    <mergeCell ref="Y6:Z6"/>
    <mergeCell ref="Y9:Z9"/>
    <mergeCell ref="D11:K11"/>
    <mergeCell ref="B9:O9"/>
    <mergeCell ref="P9:T9"/>
    <mergeCell ref="U9:W9"/>
    <mergeCell ref="Y8:Z8"/>
    <mergeCell ref="U11:AB11"/>
    <mergeCell ref="U8:W8"/>
    <mergeCell ref="AA9:AB9"/>
    <mergeCell ref="Q11:T11"/>
    <mergeCell ref="L11:P11"/>
    <mergeCell ref="AB2:AC4"/>
    <mergeCell ref="H8:O8"/>
    <mergeCell ref="H7:O7"/>
    <mergeCell ref="H6:O6"/>
    <mergeCell ref="H5:O5"/>
    <mergeCell ref="B6:G6"/>
    <mergeCell ref="B5:G5"/>
    <mergeCell ref="B2:G3"/>
    <mergeCell ref="B4:G4"/>
    <mergeCell ref="AA8:AB8"/>
    <mergeCell ref="AA7:AB7"/>
    <mergeCell ref="H2:AA4"/>
    <mergeCell ref="P5:T5"/>
    <mergeCell ref="U5:X5"/>
    <mergeCell ref="P6:T6"/>
    <mergeCell ref="U6:W6"/>
    <mergeCell ref="P7:T7"/>
    <mergeCell ref="U7:W7"/>
    <mergeCell ref="P8:T8"/>
    <mergeCell ref="Y5:AC5"/>
    <mergeCell ref="AA6:AB6"/>
    <mergeCell ref="AC11:AC15"/>
    <mergeCell ref="U14:AB14"/>
    <mergeCell ref="C11:C15"/>
    <mergeCell ref="U15:AB15"/>
    <mergeCell ref="B11:B15"/>
    <mergeCell ref="D15:K15"/>
    <mergeCell ref="D14:K14"/>
    <mergeCell ref="U12:AB12"/>
    <mergeCell ref="Q13:T13"/>
    <mergeCell ref="L13:P13"/>
    <mergeCell ref="Q15:T15"/>
    <mergeCell ref="Q14:T14"/>
    <mergeCell ref="L15:P15"/>
    <mergeCell ref="L14:P14"/>
    <mergeCell ref="D12:K12"/>
    <mergeCell ref="Q12:T12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>
        <f>'8'!I4</f>
        <v>0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B8:G8"/>
    <mergeCell ref="B7:G7"/>
    <mergeCell ref="L12:P12"/>
    <mergeCell ref="D13:K13"/>
    <mergeCell ref="U13:AB13"/>
    <mergeCell ref="Y7:Z7"/>
    <mergeCell ref="Y6:Z6"/>
    <mergeCell ref="Y9:Z9"/>
    <mergeCell ref="D11:K11"/>
    <mergeCell ref="B9:O9"/>
    <mergeCell ref="P9:T9"/>
    <mergeCell ref="U9:W9"/>
    <mergeCell ref="Y8:Z8"/>
    <mergeCell ref="U11:AB11"/>
    <mergeCell ref="U8:W8"/>
    <mergeCell ref="AA9:AB9"/>
    <mergeCell ref="Q11:T11"/>
    <mergeCell ref="L11:P11"/>
    <mergeCell ref="AB2:AC4"/>
    <mergeCell ref="H8:O8"/>
    <mergeCell ref="H7:O7"/>
    <mergeCell ref="H6:O6"/>
    <mergeCell ref="H5:O5"/>
    <mergeCell ref="B6:G6"/>
    <mergeCell ref="B5:G5"/>
    <mergeCell ref="B2:G3"/>
    <mergeCell ref="B4:G4"/>
    <mergeCell ref="AA8:AB8"/>
    <mergeCell ref="AA7:AB7"/>
    <mergeCell ref="H2:AA4"/>
    <mergeCell ref="P5:T5"/>
    <mergeCell ref="U5:X5"/>
    <mergeCell ref="P6:T6"/>
    <mergeCell ref="U6:W6"/>
    <mergeCell ref="P7:T7"/>
    <mergeCell ref="U7:W7"/>
    <mergeCell ref="P8:T8"/>
    <mergeCell ref="Y5:AC5"/>
    <mergeCell ref="AA6:AB6"/>
    <mergeCell ref="AC11:AC15"/>
    <mergeCell ref="U14:AB14"/>
    <mergeCell ref="C11:C15"/>
    <mergeCell ref="U15:AB15"/>
    <mergeCell ref="B11:B15"/>
    <mergeCell ref="D15:K15"/>
    <mergeCell ref="D14:K14"/>
    <mergeCell ref="U12:AB12"/>
    <mergeCell ref="Q13:T13"/>
    <mergeCell ref="L13:P13"/>
    <mergeCell ref="Q15:T15"/>
    <mergeCell ref="Q14:T14"/>
    <mergeCell ref="L15:P15"/>
    <mergeCell ref="L14:P14"/>
    <mergeCell ref="D12:K12"/>
    <mergeCell ref="Q12:T12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FFC000"/>
    <pageSetUpPr fitToPage="1"/>
  </sheetPr>
  <dimension ref="B1:AD15"/>
  <sheetViews>
    <sheetView zoomScale="85" zoomScaleNormal="85" workbookViewId="0">
      <selection activeCell="R25" sqref="R25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>
        <f>'9'!I4</f>
        <v>0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B8:G8"/>
    <mergeCell ref="B7:G7"/>
    <mergeCell ref="L12:P12"/>
    <mergeCell ref="D13:K13"/>
    <mergeCell ref="U13:AB13"/>
    <mergeCell ref="Y7:Z7"/>
    <mergeCell ref="Y6:Z6"/>
    <mergeCell ref="Y9:Z9"/>
    <mergeCell ref="D11:K11"/>
    <mergeCell ref="B9:O9"/>
    <mergeCell ref="P9:T9"/>
    <mergeCell ref="U9:W9"/>
    <mergeCell ref="Y8:Z8"/>
    <mergeCell ref="U11:AB11"/>
    <mergeCell ref="U8:W8"/>
    <mergeCell ref="AA9:AB9"/>
    <mergeCell ref="Q11:T11"/>
    <mergeCell ref="L11:P11"/>
    <mergeCell ref="AB2:AC4"/>
    <mergeCell ref="H8:O8"/>
    <mergeCell ref="H7:O7"/>
    <mergeCell ref="H6:O6"/>
    <mergeCell ref="H5:O5"/>
    <mergeCell ref="B6:G6"/>
    <mergeCell ref="B5:G5"/>
    <mergeCell ref="B2:G3"/>
    <mergeCell ref="B4:G4"/>
    <mergeCell ref="AA8:AB8"/>
    <mergeCell ref="AA7:AB7"/>
    <mergeCell ref="H2:AA4"/>
    <mergeCell ref="P5:T5"/>
    <mergeCell ref="U5:X5"/>
    <mergeCell ref="P6:T6"/>
    <mergeCell ref="U6:W6"/>
    <mergeCell ref="P7:T7"/>
    <mergeCell ref="U7:W7"/>
    <mergeCell ref="P8:T8"/>
    <mergeCell ref="Y5:AC5"/>
    <mergeCell ref="AA6:AB6"/>
    <mergeCell ref="AC11:AC15"/>
    <mergeCell ref="U14:AB14"/>
    <mergeCell ref="C11:C15"/>
    <mergeCell ref="U15:AB15"/>
    <mergeCell ref="B11:B15"/>
    <mergeCell ref="D15:K15"/>
    <mergeCell ref="D14:K14"/>
    <mergeCell ref="U12:AB12"/>
    <mergeCell ref="Q13:T13"/>
    <mergeCell ref="L13:P13"/>
    <mergeCell ref="Q15:T15"/>
    <mergeCell ref="Q14:T14"/>
    <mergeCell ref="L15:P15"/>
    <mergeCell ref="L14:P14"/>
    <mergeCell ref="D12:K12"/>
    <mergeCell ref="Q12:T12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FFC000"/>
    <pageSetUpPr fitToPage="1"/>
  </sheetPr>
  <dimension ref="B1:AD15"/>
  <sheetViews>
    <sheetView zoomScale="85" zoomScaleNormal="85" workbookViewId="0">
      <selection activeCell="D12" sqref="D12:K12"/>
    </sheetView>
  </sheetViews>
  <sheetFormatPr baseColWidth="10" defaultRowHeight="14.4" x14ac:dyDescent="0.3"/>
  <cols>
    <col min="1" max="1" width="1.88671875" style="8" customWidth="1"/>
    <col min="2" max="2" width="1.44140625" style="8" customWidth="1"/>
    <col min="3" max="3" width="1.88671875" style="8" customWidth="1"/>
    <col min="4" max="4" width="5.109375" style="8" customWidth="1"/>
    <col min="5" max="5" width="2.33203125" style="8" customWidth="1"/>
    <col min="6" max="6" width="4.33203125" style="8" customWidth="1"/>
    <col min="7" max="7" width="3.33203125" style="8" customWidth="1"/>
    <col min="8" max="8" width="6.21875" style="8" customWidth="1"/>
    <col min="9" max="9" width="6.6640625" style="8" customWidth="1"/>
    <col min="10" max="10" width="7.6640625" style="8" customWidth="1"/>
    <col min="11" max="11" width="6.6640625" style="8" customWidth="1"/>
    <col min="12" max="12" width="5.44140625" style="8" customWidth="1"/>
    <col min="13" max="13" width="4.6640625" style="8" customWidth="1"/>
    <col min="14" max="14" width="6.33203125" style="8" customWidth="1"/>
    <col min="15" max="15" width="3.77734375" style="8" customWidth="1"/>
    <col min="16" max="16" width="5.109375" style="8" customWidth="1"/>
    <col min="17" max="17" width="4.88671875" style="8" customWidth="1"/>
    <col min="18" max="18" width="6.88671875" style="8" customWidth="1"/>
    <col min="19" max="19" width="3.5546875" style="8" customWidth="1"/>
    <col min="20" max="20" width="9.77734375" style="8" customWidth="1"/>
    <col min="21" max="21" width="14.109375" style="8" customWidth="1"/>
    <col min="22" max="22" width="3.5546875" style="8" customWidth="1"/>
    <col min="23" max="23" width="4.5546875" style="8" customWidth="1"/>
    <col min="24" max="24" width="12.88671875" style="8" customWidth="1"/>
    <col min="25" max="25" width="11.88671875" style="8" customWidth="1"/>
    <col min="26" max="26" width="3.109375" style="8" customWidth="1"/>
    <col min="27" max="27" width="10" style="8" customWidth="1"/>
    <col min="28" max="28" width="16.5546875" style="8" customWidth="1"/>
    <col min="29" max="29" width="4.77734375" style="8" customWidth="1"/>
    <col min="30" max="30" width="3.21875" style="8" customWidth="1"/>
    <col min="31" max="16384" width="11.5546875" style="8"/>
  </cols>
  <sheetData>
    <row r="1" spans="2:30" ht="7.2" customHeight="1" thickBot="1" x14ac:dyDescent="0.35"/>
    <row r="2" spans="2:30" ht="21" customHeight="1" x14ac:dyDescent="0.3">
      <c r="B2" s="353"/>
      <c r="C2" s="354"/>
      <c r="D2" s="354"/>
      <c r="E2" s="354"/>
      <c r="F2" s="354"/>
      <c r="G2" s="355"/>
      <c r="H2" s="362"/>
      <c r="I2" s="363"/>
      <c r="J2" s="363"/>
      <c r="K2" s="363"/>
      <c r="L2" s="363"/>
      <c r="M2" s="363"/>
      <c r="N2" s="363"/>
      <c r="O2" s="363"/>
      <c r="P2" s="363"/>
      <c r="Q2" s="363"/>
      <c r="R2" s="363"/>
      <c r="S2" s="363"/>
      <c r="T2" s="363"/>
      <c r="U2" s="363"/>
      <c r="V2" s="363"/>
      <c r="W2" s="363"/>
      <c r="X2" s="363"/>
      <c r="Y2" s="363"/>
      <c r="Z2" s="363"/>
      <c r="AA2" s="364"/>
      <c r="AB2" s="379"/>
      <c r="AC2" s="380"/>
    </row>
    <row r="3" spans="2:30" ht="15" customHeight="1" x14ac:dyDescent="0.3">
      <c r="B3" s="356"/>
      <c r="C3" s="357"/>
      <c r="D3" s="357"/>
      <c r="E3" s="357"/>
      <c r="F3" s="357"/>
      <c r="G3" s="358"/>
      <c r="H3" s="365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366"/>
      <c r="X3" s="366"/>
      <c r="Y3" s="366"/>
      <c r="Z3" s="366"/>
      <c r="AA3" s="367"/>
      <c r="AB3" s="381"/>
      <c r="AC3" s="382"/>
    </row>
    <row r="4" spans="2:30" ht="16.2" customHeight="1" thickBot="1" x14ac:dyDescent="0.35">
      <c r="B4" s="359"/>
      <c r="C4" s="360"/>
      <c r="D4" s="360"/>
      <c r="E4" s="360"/>
      <c r="F4" s="360"/>
      <c r="G4" s="361"/>
      <c r="H4" s="368"/>
      <c r="I4" s="369"/>
      <c r="J4" s="369"/>
      <c r="K4" s="369"/>
      <c r="L4" s="369"/>
      <c r="M4" s="369"/>
      <c r="N4" s="369"/>
      <c r="O4" s="369"/>
      <c r="P4" s="369"/>
      <c r="Q4" s="369"/>
      <c r="R4" s="369"/>
      <c r="S4" s="369"/>
      <c r="T4" s="369"/>
      <c r="U4" s="369"/>
      <c r="V4" s="369"/>
      <c r="W4" s="369"/>
      <c r="X4" s="369"/>
      <c r="Y4" s="369"/>
      <c r="Z4" s="369"/>
      <c r="AA4" s="370"/>
      <c r="AB4" s="383"/>
      <c r="AC4" s="384"/>
      <c r="AD4" s="41"/>
    </row>
    <row r="5" spans="2:30" x14ac:dyDescent="0.3">
      <c r="B5" s="350" t="s">
        <v>44</v>
      </c>
      <c r="C5" s="351"/>
      <c r="D5" s="351"/>
      <c r="E5" s="351"/>
      <c r="F5" s="351"/>
      <c r="G5" s="352"/>
      <c r="H5" s="394"/>
      <c r="I5" s="395"/>
      <c r="J5" s="395"/>
      <c r="K5" s="395"/>
      <c r="L5" s="395"/>
      <c r="M5" s="395"/>
      <c r="N5" s="395"/>
      <c r="O5" s="396"/>
      <c r="P5" s="377"/>
      <c r="Q5" s="378"/>
      <c r="R5" s="378"/>
      <c r="S5" s="378"/>
      <c r="T5" s="378"/>
      <c r="U5" s="374"/>
      <c r="V5" s="375"/>
      <c r="W5" s="375"/>
      <c r="X5" s="376"/>
      <c r="Y5" s="371"/>
      <c r="Z5" s="372"/>
      <c r="AA5" s="372"/>
      <c r="AB5" s="372"/>
      <c r="AC5" s="373"/>
    </row>
    <row r="6" spans="2:30" x14ac:dyDescent="0.3">
      <c r="B6" s="440"/>
      <c r="C6" s="441"/>
      <c r="D6" s="441"/>
      <c r="E6" s="441"/>
      <c r="F6" s="441"/>
      <c r="G6" s="442"/>
      <c r="H6" s="391"/>
      <c r="I6" s="392"/>
      <c r="J6" s="392"/>
      <c r="K6" s="392"/>
      <c r="L6" s="392"/>
      <c r="M6" s="392"/>
      <c r="N6" s="392"/>
      <c r="O6" s="393"/>
      <c r="P6" s="401"/>
      <c r="Q6" s="402"/>
      <c r="R6" s="402"/>
      <c r="S6" s="402"/>
      <c r="T6" s="402"/>
      <c r="U6" s="399"/>
      <c r="V6" s="400"/>
      <c r="W6" s="400"/>
      <c r="X6" s="220"/>
      <c r="Y6" s="424"/>
      <c r="Z6" s="425"/>
      <c r="AA6" s="397"/>
      <c r="AB6" s="398"/>
      <c r="AC6" s="220"/>
    </row>
    <row r="7" spans="2:30" x14ac:dyDescent="0.3">
      <c r="B7" s="440"/>
      <c r="C7" s="441"/>
      <c r="D7" s="441"/>
      <c r="E7" s="441"/>
      <c r="F7" s="441"/>
      <c r="G7" s="442"/>
      <c r="H7" s="388"/>
      <c r="I7" s="389"/>
      <c r="J7" s="389"/>
      <c r="K7" s="389"/>
      <c r="L7" s="389"/>
      <c r="M7" s="389"/>
      <c r="N7" s="389"/>
      <c r="O7" s="390"/>
      <c r="P7" s="401"/>
      <c r="Q7" s="402"/>
      <c r="R7" s="402"/>
      <c r="S7" s="402"/>
      <c r="T7" s="402"/>
      <c r="U7" s="399"/>
      <c r="V7" s="400"/>
      <c r="W7" s="400"/>
      <c r="X7" s="220"/>
      <c r="Y7" s="424"/>
      <c r="Z7" s="425"/>
      <c r="AA7" s="397"/>
      <c r="AB7" s="398"/>
      <c r="AC7" s="220"/>
    </row>
    <row r="8" spans="2:30" ht="15" thickBot="1" x14ac:dyDescent="0.35">
      <c r="B8" s="437"/>
      <c r="C8" s="438"/>
      <c r="D8" s="438"/>
      <c r="E8" s="438"/>
      <c r="F8" s="438"/>
      <c r="G8" s="439"/>
      <c r="H8" s="385"/>
      <c r="I8" s="386"/>
      <c r="J8" s="386"/>
      <c r="K8" s="386"/>
      <c r="L8" s="386"/>
      <c r="M8" s="386"/>
      <c r="N8" s="386"/>
      <c r="O8" s="387"/>
      <c r="P8" s="401"/>
      <c r="Q8" s="402"/>
      <c r="R8" s="402"/>
      <c r="S8" s="402"/>
      <c r="T8" s="402"/>
      <c r="U8" s="399"/>
      <c r="V8" s="400"/>
      <c r="W8" s="400"/>
      <c r="X8" s="220"/>
      <c r="Y8" s="424"/>
      <c r="Z8" s="425"/>
      <c r="AA8" s="397"/>
      <c r="AB8" s="398"/>
      <c r="AC8" s="220"/>
    </row>
    <row r="9" spans="2:30" ht="15" thickBot="1" x14ac:dyDescent="0.35">
      <c r="B9" s="426"/>
      <c r="C9" s="427"/>
      <c r="D9" s="427"/>
      <c r="E9" s="427"/>
      <c r="F9" s="427"/>
      <c r="G9" s="427"/>
      <c r="H9" s="427"/>
      <c r="I9" s="427"/>
      <c r="J9" s="427"/>
      <c r="K9" s="427"/>
      <c r="L9" s="427"/>
      <c r="M9" s="427"/>
      <c r="N9" s="427"/>
      <c r="O9" s="428"/>
      <c r="P9" s="433"/>
      <c r="Q9" s="434"/>
      <c r="R9" s="434"/>
      <c r="S9" s="434"/>
      <c r="T9" s="434"/>
      <c r="U9" s="431"/>
      <c r="V9" s="432"/>
      <c r="W9" s="432"/>
      <c r="X9" s="221"/>
      <c r="Y9" s="429"/>
      <c r="Z9" s="430"/>
      <c r="AA9" s="435"/>
      <c r="AB9" s="436"/>
      <c r="AC9" s="221"/>
    </row>
    <row r="10" spans="2:30" ht="10.050000000000001" customHeight="1" thickBot="1" x14ac:dyDescent="0.35">
      <c r="B10" s="421"/>
      <c r="C10" s="422"/>
      <c r="D10" s="422"/>
      <c r="E10" s="422"/>
      <c r="F10" s="422"/>
      <c r="G10" s="422"/>
      <c r="H10" s="422"/>
      <c r="I10" s="422"/>
      <c r="J10" s="422"/>
      <c r="K10" s="422"/>
      <c r="L10" s="422"/>
      <c r="M10" s="422"/>
      <c r="N10" s="422"/>
      <c r="O10" s="422"/>
      <c r="P10" s="422"/>
      <c r="Q10" s="422"/>
      <c r="R10" s="422"/>
      <c r="S10" s="422"/>
      <c r="T10" s="422"/>
      <c r="U10" s="422"/>
      <c r="V10" s="422"/>
      <c r="W10" s="422"/>
      <c r="X10" s="422"/>
      <c r="Y10" s="422"/>
      <c r="Z10" s="422"/>
      <c r="AA10" s="422"/>
      <c r="AB10" s="422"/>
      <c r="AC10" s="423"/>
      <c r="AD10" s="42"/>
    </row>
    <row r="11" spans="2:30" ht="30" customHeight="1" x14ac:dyDescent="0.3">
      <c r="B11" s="403"/>
      <c r="C11" s="414"/>
      <c r="D11" s="411" t="s">
        <v>176</v>
      </c>
      <c r="E11" s="412"/>
      <c r="F11" s="412"/>
      <c r="G11" s="412"/>
      <c r="H11" s="412"/>
      <c r="I11" s="412"/>
      <c r="J11" s="412"/>
      <c r="K11" s="413"/>
      <c r="L11" s="411"/>
      <c r="M11" s="412"/>
      <c r="N11" s="412"/>
      <c r="O11" s="412"/>
      <c r="P11" s="413"/>
      <c r="Q11" s="411"/>
      <c r="R11" s="412"/>
      <c r="S11" s="412"/>
      <c r="T11" s="413"/>
      <c r="U11" s="411"/>
      <c r="V11" s="412"/>
      <c r="W11" s="412"/>
      <c r="X11" s="412"/>
      <c r="Y11" s="412"/>
      <c r="Z11" s="412"/>
      <c r="AA11" s="412"/>
      <c r="AB11" s="413"/>
      <c r="AC11" s="405"/>
      <c r="AD11" s="41"/>
    </row>
    <row r="12" spans="2:30" x14ac:dyDescent="0.3">
      <c r="B12" s="404"/>
      <c r="C12" s="414"/>
      <c r="D12" s="344">
        <f>'10'!I4</f>
        <v>0</v>
      </c>
      <c r="E12" s="345"/>
      <c r="F12" s="345"/>
      <c r="G12" s="345"/>
      <c r="H12" s="345"/>
      <c r="I12" s="345"/>
      <c r="J12" s="345"/>
      <c r="K12" s="346"/>
      <c r="L12" s="347"/>
      <c r="M12" s="348"/>
      <c r="N12" s="348"/>
      <c r="O12" s="348"/>
      <c r="P12" s="349"/>
      <c r="Q12" s="344"/>
      <c r="R12" s="345"/>
      <c r="S12" s="345"/>
      <c r="T12" s="346"/>
      <c r="U12" s="344"/>
      <c r="V12" s="345"/>
      <c r="W12" s="345"/>
      <c r="X12" s="345"/>
      <c r="Y12" s="345"/>
      <c r="Z12" s="345"/>
      <c r="AA12" s="345"/>
      <c r="AB12" s="346"/>
      <c r="AC12" s="406"/>
    </row>
    <row r="13" spans="2:30" x14ac:dyDescent="0.3">
      <c r="B13" s="404"/>
      <c r="C13" s="414"/>
      <c r="D13" s="335"/>
      <c r="E13" s="336"/>
      <c r="F13" s="336"/>
      <c r="G13" s="336"/>
      <c r="H13" s="336"/>
      <c r="I13" s="336"/>
      <c r="J13" s="336"/>
      <c r="K13" s="337"/>
      <c r="L13" s="408"/>
      <c r="M13" s="409"/>
      <c r="N13" s="409"/>
      <c r="O13" s="409"/>
      <c r="P13" s="410"/>
      <c r="Q13" s="335"/>
      <c r="R13" s="336"/>
      <c r="S13" s="336"/>
      <c r="T13" s="337"/>
      <c r="U13" s="338"/>
      <c r="V13" s="339"/>
      <c r="W13" s="339"/>
      <c r="X13" s="339"/>
      <c r="Y13" s="339"/>
      <c r="Z13" s="339"/>
      <c r="AA13" s="339"/>
      <c r="AB13" s="340"/>
      <c r="AC13" s="406"/>
    </row>
    <row r="14" spans="2:30" x14ac:dyDescent="0.3">
      <c r="B14" s="404"/>
      <c r="C14" s="414"/>
      <c r="D14" s="335"/>
      <c r="E14" s="336"/>
      <c r="F14" s="336"/>
      <c r="G14" s="336"/>
      <c r="H14" s="336"/>
      <c r="I14" s="336"/>
      <c r="J14" s="336"/>
      <c r="K14" s="337"/>
      <c r="L14" s="408"/>
      <c r="M14" s="409"/>
      <c r="N14" s="409"/>
      <c r="O14" s="409"/>
      <c r="P14" s="410"/>
      <c r="Q14" s="335"/>
      <c r="R14" s="336"/>
      <c r="S14" s="336"/>
      <c r="T14" s="337"/>
      <c r="U14" s="338"/>
      <c r="V14" s="339"/>
      <c r="W14" s="339"/>
      <c r="X14" s="339"/>
      <c r="Y14" s="339"/>
      <c r="Z14" s="339"/>
      <c r="AA14" s="339"/>
      <c r="AB14" s="340"/>
      <c r="AC14" s="406"/>
    </row>
    <row r="15" spans="2:30" x14ac:dyDescent="0.3">
      <c r="B15" s="404"/>
      <c r="C15" s="414"/>
      <c r="D15" s="415"/>
      <c r="E15" s="416"/>
      <c r="F15" s="416"/>
      <c r="G15" s="416"/>
      <c r="H15" s="416"/>
      <c r="I15" s="416"/>
      <c r="J15" s="416"/>
      <c r="K15" s="417"/>
      <c r="L15" s="418"/>
      <c r="M15" s="419"/>
      <c r="N15" s="419"/>
      <c r="O15" s="419"/>
      <c r="P15" s="420"/>
      <c r="Q15" s="415"/>
      <c r="R15" s="416"/>
      <c r="S15" s="416"/>
      <c r="T15" s="417"/>
      <c r="U15" s="341"/>
      <c r="V15" s="342"/>
      <c r="W15" s="342"/>
      <c r="X15" s="342"/>
      <c r="Y15" s="342"/>
      <c r="Z15" s="342"/>
      <c r="AA15" s="342"/>
      <c r="AB15" s="343"/>
      <c r="AC15" s="407"/>
    </row>
  </sheetData>
  <mergeCells count="56">
    <mergeCell ref="B10:AC10"/>
    <mergeCell ref="B8:G8"/>
    <mergeCell ref="B7:G7"/>
    <mergeCell ref="L12:P12"/>
    <mergeCell ref="D13:K13"/>
    <mergeCell ref="U13:AB13"/>
    <mergeCell ref="Y7:Z7"/>
    <mergeCell ref="Y6:Z6"/>
    <mergeCell ref="Y9:Z9"/>
    <mergeCell ref="D11:K11"/>
    <mergeCell ref="B9:O9"/>
    <mergeCell ref="P9:T9"/>
    <mergeCell ref="U9:W9"/>
    <mergeCell ref="Y8:Z8"/>
    <mergeCell ref="U11:AB11"/>
    <mergeCell ref="U8:W8"/>
    <mergeCell ref="AA9:AB9"/>
    <mergeCell ref="Q11:T11"/>
    <mergeCell ref="L11:P11"/>
    <mergeCell ref="AB2:AC4"/>
    <mergeCell ref="H8:O8"/>
    <mergeCell ref="H7:O7"/>
    <mergeCell ref="H6:O6"/>
    <mergeCell ref="H5:O5"/>
    <mergeCell ref="B6:G6"/>
    <mergeCell ref="B5:G5"/>
    <mergeCell ref="B2:G3"/>
    <mergeCell ref="B4:G4"/>
    <mergeCell ref="AA8:AB8"/>
    <mergeCell ref="AA7:AB7"/>
    <mergeCell ref="H2:AA4"/>
    <mergeCell ref="P5:T5"/>
    <mergeCell ref="U5:X5"/>
    <mergeCell ref="P6:T6"/>
    <mergeCell ref="U6:W6"/>
    <mergeCell ref="P7:T7"/>
    <mergeCell ref="U7:W7"/>
    <mergeCell ref="P8:T8"/>
    <mergeCell ref="Y5:AC5"/>
    <mergeCell ref="AA6:AB6"/>
    <mergeCell ref="AC11:AC15"/>
    <mergeCell ref="U14:AB14"/>
    <mergeCell ref="C11:C15"/>
    <mergeCell ref="U15:AB15"/>
    <mergeCell ref="B11:B15"/>
    <mergeCell ref="D15:K15"/>
    <mergeCell ref="D14:K14"/>
    <mergeCell ref="U12:AB12"/>
    <mergeCell ref="Q13:T13"/>
    <mergeCell ref="L13:P13"/>
    <mergeCell ref="Q15:T15"/>
    <mergeCell ref="Q14:T14"/>
    <mergeCell ref="L15:P15"/>
    <mergeCell ref="L14:P14"/>
    <mergeCell ref="D12:K12"/>
    <mergeCell ref="Q12:T12"/>
  </mergeCells>
  <pageMargins left="0.25" right="0.25" top="0.75" bottom="0.75" header="0.3" footer="0.3"/>
  <pageSetup paperSize="9" scale="54" orientation="portrait" r:id="rId1"/>
  <ignoredErrors>
    <ignoredError sqref="D12" unlockedFormula="1"/>
  </ignoredErrors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'1'!I2</f>
        <v>0</v>
      </c>
      <c r="E2" s="452"/>
      <c r="F2" s="474"/>
      <c r="G2" s="445"/>
      <c r="H2" s="445"/>
      <c r="I2" s="224">
        <f>'1'!Y3</f>
        <v>0</v>
      </c>
      <c r="J2" s="223">
        <f>'1'!Y4</f>
        <v>0</v>
      </c>
      <c r="K2" s="474"/>
      <c r="L2" s="467"/>
      <c r="M2" s="468"/>
      <c r="N2" s="469" t="e">
        <f>'1'!#REF!</f>
        <v>#REF!</v>
      </c>
      <c r="O2" s="469"/>
      <c r="P2" s="474"/>
      <c r="Q2" s="453"/>
      <c r="R2" s="453"/>
      <c r="S2" s="453"/>
      <c r="T2" s="480" t="e">
        <f>'1'!#REF!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5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'1'!#REF!</f>
        <v>#REF!</v>
      </c>
      <c r="K3" s="475"/>
      <c r="L3" s="467"/>
      <c r="M3" s="468"/>
      <c r="N3" s="469" t="e">
        <f>'1'!#REF!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 t="str">
        <f>'1'!I4</f>
        <v>page 1</v>
      </c>
      <c r="E4" s="452"/>
      <c r="F4" s="475"/>
      <c r="G4" s="445"/>
      <c r="H4" s="445"/>
      <c r="I4" s="239" t="e">
        <f>'1'!#REF!</f>
        <v>#REF!</v>
      </c>
      <c r="J4" s="240" t="e">
        <f>'1'!#REF!</f>
        <v>#REF!</v>
      </c>
      <c r="K4" s="475"/>
      <c r="L4" s="467"/>
      <c r="M4" s="468"/>
      <c r="N4" s="469" t="e">
        <f>'1'!#REF!</f>
        <v>#REF!</v>
      </c>
      <c r="O4" s="469"/>
      <c r="P4" s="475"/>
      <c r="Q4" s="453"/>
      <c r="R4" s="453"/>
      <c r="S4" s="453"/>
      <c r="T4" s="460" t="e">
        <f>'1'!#REF!</f>
        <v>#REF!</v>
      </c>
      <c r="U4" s="460"/>
      <c r="V4" s="461"/>
      <c r="W4" s="229" t="e">
        <f>'1'!#REF!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'1'!#REF!</f>
        <v>#REF!</v>
      </c>
      <c r="J6" s="235" t="e">
        <f>'1'!#REF!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'1'!#REF!</f>
        <v>#REF!</v>
      </c>
      <c r="U6" s="443"/>
      <c r="V6" s="444"/>
      <c r="W6" s="226" t="e">
        <f>'1'!#REF!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'1'!#REF!</f>
        <v>#REF!</v>
      </c>
      <c r="J7" s="238" t="e">
        <f>'1'!#REF!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'1'!#REF!</f>
        <v>#REF!</v>
      </c>
      <c r="U7" s="245"/>
      <c r="V7" s="246"/>
      <c r="W7" s="226" t="e">
        <f>'1'!#REF!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45" t="e">
        <f>N7*D6*'1'!#REF!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 W4 W6:W7">
    <cfRule type="expression" dxfId="18" priority="77">
      <formula>$J$2=0</formula>
    </cfRule>
  </conditionalFormatting>
  <dataValidations count="5">
    <dataValidation type="whole" allowBlank="1" showInputMessage="1" showErrorMessage="1" error="HAUTEUR MAXIMUM = 2700 mm" sqref="N2:O2">
      <formula1>0</formula1>
      <formula2>2700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HAUTEUR MAXIMUM = 2175 mm" sqref="D7:E7">
      <formula1>0</formula1>
      <formula2>2175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legacy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'2'!I2</f>
        <v>0</v>
      </c>
      <c r="E2" s="452"/>
      <c r="F2" s="474"/>
      <c r="G2" s="445"/>
      <c r="H2" s="445"/>
      <c r="I2" s="224">
        <f>'2'!Y3</f>
        <v>0</v>
      </c>
      <c r="J2" s="223">
        <f>'2'!Y4</f>
        <v>0</v>
      </c>
      <c r="K2" s="474"/>
      <c r="L2" s="467"/>
      <c r="M2" s="468"/>
      <c r="N2" s="469" t="e">
        <f>'2'!#REF!</f>
        <v>#REF!</v>
      </c>
      <c r="O2" s="469"/>
      <c r="P2" s="474"/>
      <c r="Q2" s="453"/>
      <c r="R2" s="453"/>
      <c r="S2" s="453"/>
      <c r="T2" s="480" t="e">
        <f>'2'!#REF!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'2'!#REF!</f>
        <v>#REF!</v>
      </c>
      <c r="K3" s="475"/>
      <c r="L3" s="467"/>
      <c r="M3" s="468"/>
      <c r="N3" s="469" t="e">
        <f>'2'!#REF!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 t="str">
        <f>'2'!I4</f>
        <v>page 2</v>
      </c>
      <c r="E4" s="452"/>
      <c r="F4" s="475"/>
      <c r="G4" s="445"/>
      <c r="H4" s="445"/>
      <c r="I4" s="239" t="e">
        <f>'2'!#REF!</f>
        <v>#REF!</v>
      </c>
      <c r="J4" s="240" t="e">
        <f>'2'!#REF!</f>
        <v>#REF!</v>
      </c>
      <c r="K4" s="475"/>
      <c r="L4" s="467"/>
      <c r="M4" s="468"/>
      <c r="N4" s="469" t="e">
        <f>'2'!#REF!</f>
        <v>#REF!</v>
      </c>
      <c r="O4" s="469"/>
      <c r="P4" s="475"/>
      <c r="Q4" s="453"/>
      <c r="R4" s="453"/>
      <c r="S4" s="453"/>
      <c r="T4" s="460" t="e">
        <f>'2'!#REF!</f>
        <v>#REF!</v>
      </c>
      <c r="U4" s="460"/>
      <c r="V4" s="461"/>
      <c r="W4" s="229" t="e">
        <f>'2'!#REF!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'2'!#REF!</f>
        <v>#REF!</v>
      </c>
      <c r="J6" s="235" t="e">
        <f>'2'!#REF!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'2'!#REF!</f>
        <v>#REF!</v>
      </c>
      <c r="U6" s="443"/>
      <c r="V6" s="444"/>
      <c r="W6" s="226" t="e">
        <f>'2'!#REF!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'2'!#REF!</f>
        <v>#REF!</v>
      </c>
      <c r="J7" s="238" t="e">
        <f>'2'!#REF!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'2'!#REF!</f>
        <v>#REF!</v>
      </c>
      <c r="U7" s="245"/>
      <c r="V7" s="246"/>
      <c r="W7" s="226" t="e">
        <f>'2'!#REF!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N7*D6*'2'!#REF!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17" priority="53">
      <formula>$J$2=0</formula>
    </cfRule>
  </conditionalFormatting>
  <conditionalFormatting sqref="W4 W6:W7">
    <cfRule type="expression" dxfId="16" priority="52">
      <formula>$J$2=0</formula>
    </cfRule>
  </conditionalFormatting>
  <dataValidations count="5">
    <dataValidation type="whole" allowBlank="1" showInputMessage="1" showErrorMessage="1" error="HAUTEUR MAXIMUM = 2700 mm" sqref="N2:O2">
      <formula1>0</formula1>
      <formula2>2700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HAUTEUR MAXIMUM = 2175 mm" sqref="D7:E7">
      <formula1>0</formula1>
      <formula2>2175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legacy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'3'!I2</f>
        <v>0</v>
      </c>
      <c r="E2" s="452"/>
      <c r="F2" s="474"/>
      <c r="G2" s="445"/>
      <c r="H2" s="445"/>
      <c r="I2" s="224">
        <f>'3'!Y3</f>
        <v>0</v>
      </c>
      <c r="J2" s="223">
        <f>'3'!Y4</f>
        <v>0</v>
      </c>
      <c r="K2" s="474"/>
      <c r="L2" s="467"/>
      <c r="M2" s="468"/>
      <c r="N2" s="469" t="e">
        <f>'3'!#REF!</f>
        <v>#REF!</v>
      </c>
      <c r="O2" s="469"/>
      <c r="P2" s="474"/>
      <c r="Q2" s="453"/>
      <c r="R2" s="453"/>
      <c r="S2" s="453"/>
      <c r="T2" s="480" t="e">
        <f>'3'!#REF!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'3'!#REF!</f>
        <v>#REF!</v>
      </c>
      <c r="K3" s="475"/>
      <c r="L3" s="467"/>
      <c r="M3" s="468"/>
      <c r="N3" s="469" t="e">
        <f>'3'!#REF!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 t="str">
        <f>'3'!I4</f>
        <v>page 3</v>
      </c>
      <c r="E4" s="452"/>
      <c r="F4" s="475"/>
      <c r="G4" s="445"/>
      <c r="H4" s="445"/>
      <c r="I4" s="239" t="e">
        <f>'3'!#REF!</f>
        <v>#REF!</v>
      </c>
      <c r="J4" s="240" t="e">
        <f>'3'!#REF!</f>
        <v>#REF!</v>
      </c>
      <c r="K4" s="475"/>
      <c r="L4" s="467"/>
      <c r="M4" s="468"/>
      <c r="N4" s="469" t="e">
        <f>'3'!#REF!</f>
        <v>#REF!</v>
      </c>
      <c r="O4" s="469"/>
      <c r="P4" s="475"/>
      <c r="Q4" s="453"/>
      <c r="R4" s="453"/>
      <c r="S4" s="453"/>
      <c r="T4" s="460" t="e">
        <f>'3'!#REF!</f>
        <v>#REF!</v>
      </c>
      <c r="U4" s="460"/>
      <c r="V4" s="461"/>
      <c r="W4" s="229" t="e">
        <f>'3'!#REF!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'3'!#REF!</f>
        <v>#REF!</v>
      </c>
      <c r="J6" s="235" t="e">
        <f>'3'!#REF!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'3'!#REF!</f>
        <v>#REF!</v>
      </c>
      <c r="U6" s="443"/>
      <c r="V6" s="444"/>
      <c r="W6" s="226" t="e">
        <f>'3'!#REF!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'3'!#REF!</f>
        <v>#REF!</v>
      </c>
      <c r="J7" s="238" t="e">
        <f>'3'!#REF!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'3'!#REF!</f>
        <v>#REF!</v>
      </c>
      <c r="U7" s="245"/>
      <c r="V7" s="246"/>
      <c r="W7" s="226" t="e">
        <f>'3'!#REF!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N7*D6*'3'!#REF!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15" priority="53">
      <formula>$J$2=0</formula>
    </cfRule>
  </conditionalFormatting>
  <conditionalFormatting sqref="W4 W6:W7">
    <cfRule type="expression" dxfId="14" priority="52">
      <formula>$J$2=0</formula>
    </cfRule>
  </conditionalFormatting>
  <dataValidations count="5">
    <dataValidation type="whole" allowBlank="1" showInputMessage="1" showErrorMessage="1" error="HAUTEUR MAXIMUM = 2700 mm" sqref="N2:O2">
      <formula1>0</formula1>
      <formula2>2700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HAUTEUR MAXIMUM = 2175 mm" sqref="D7:E7">
      <formula1>0</formula1>
      <formula2>2175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legacy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'4'!I2</f>
        <v>0</v>
      </c>
      <c r="E2" s="452"/>
      <c r="F2" s="474"/>
      <c r="G2" s="445"/>
      <c r="H2" s="445"/>
      <c r="I2" s="224">
        <f>'4'!Y3</f>
        <v>0</v>
      </c>
      <c r="J2" s="223">
        <f>'4'!Y4</f>
        <v>0</v>
      </c>
      <c r="K2" s="474"/>
      <c r="L2" s="467"/>
      <c r="M2" s="468"/>
      <c r="N2" s="469" t="e">
        <f>'4'!#REF!</f>
        <v>#REF!</v>
      </c>
      <c r="O2" s="469"/>
      <c r="P2" s="474"/>
      <c r="Q2" s="453"/>
      <c r="R2" s="453"/>
      <c r="S2" s="453"/>
      <c r="T2" s="480" t="e">
        <f>'4'!#REF!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'4'!#REF!</f>
        <v>#REF!</v>
      </c>
      <c r="K3" s="475"/>
      <c r="L3" s="467"/>
      <c r="M3" s="468"/>
      <c r="N3" s="469" t="e">
        <f>'4'!#REF!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>
        <f>'4'!I4</f>
        <v>0</v>
      </c>
      <c r="E4" s="452"/>
      <c r="F4" s="475"/>
      <c r="G4" s="445"/>
      <c r="H4" s="445"/>
      <c r="I4" s="239" t="e">
        <f>'4'!#REF!</f>
        <v>#REF!</v>
      </c>
      <c r="J4" s="240" t="e">
        <f>'4'!#REF!</f>
        <v>#REF!</v>
      </c>
      <c r="K4" s="475"/>
      <c r="L4" s="467"/>
      <c r="M4" s="468"/>
      <c r="N4" s="469" t="e">
        <f>'4'!#REF!</f>
        <v>#REF!</v>
      </c>
      <c r="O4" s="469"/>
      <c r="P4" s="475"/>
      <c r="Q4" s="453"/>
      <c r="R4" s="453"/>
      <c r="S4" s="453"/>
      <c r="T4" s="460" t="e">
        <f>'4'!#REF!</f>
        <v>#REF!</v>
      </c>
      <c r="U4" s="460"/>
      <c r="V4" s="461"/>
      <c r="W4" s="229" t="e">
        <f>'4'!#REF!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'4'!#REF!</f>
        <v>#REF!</v>
      </c>
      <c r="J6" s="235" t="e">
        <f>'4'!#REF!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'4'!#REF!</f>
        <v>#REF!</v>
      </c>
      <c r="U6" s="443"/>
      <c r="V6" s="444"/>
      <c r="W6" s="226" t="e">
        <f>'4'!#REF!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'4'!#REF!</f>
        <v>#REF!</v>
      </c>
      <c r="J7" s="238" t="e">
        <f>'4'!#REF!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'4'!#REF!</f>
        <v>#REF!</v>
      </c>
      <c r="U7" s="245"/>
      <c r="V7" s="246"/>
      <c r="W7" s="226" t="e">
        <f>'4'!#REF!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N7*D6*'4'!#REF!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13" priority="53">
      <formula>$J$2=0</formula>
    </cfRule>
  </conditionalFormatting>
  <conditionalFormatting sqref="W4 W6:W7">
    <cfRule type="expression" dxfId="12" priority="52">
      <formula>$J$2=0</formula>
    </cfRule>
  </conditionalFormatting>
  <dataValidations count="5">
    <dataValidation type="whole" allowBlank="1" showInputMessage="1" showErrorMessage="1" error="HAUTEUR MAXIMUM = 2175 mm" sqref="D7:E7">
      <formula1>0</formula1>
      <formula2>2175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HAUTEUR MAXIMUM = 2700 mm" sqref="N2:O2">
      <formula1>0</formula1>
      <formula2>2700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legacy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'5'!I2</f>
        <v>0</v>
      </c>
      <c r="E2" s="452"/>
      <c r="F2" s="474"/>
      <c r="G2" s="445"/>
      <c r="H2" s="445"/>
      <c r="I2" s="224">
        <f>'5'!Y3</f>
        <v>0</v>
      </c>
      <c r="J2" s="223">
        <f>'5'!Y4</f>
        <v>0</v>
      </c>
      <c r="K2" s="474"/>
      <c r="L2" s="467"/>
      <c r="M2" s="468"/>
      <c r="N2" s="469" t="e">
        <f>'5'!#REF!</f>
        <v>#REF!</v>
      </c>
      <c r="O2" s="469"/>
      <c r="P2" s="474"/>
      <c r="Q2" s="453"/>
      <c r="R2" s="453"/>
      <c r="S2" s="453"/>
      <c r="T2" s="480" t="e">
        <f>'5'!#REF!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'5'!#REF!</f>
        <v>#REF!</v>
      </c>
      <c r="K3" s="475"/>
      <c r="L3" s="467"/>
      <c r="M3" s="468"/>
      <c r="N3" s="469" t="e">
        <f>'5'!#REF!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>
        <f>'5'!I4</f>
        <v>0</v>
      </c>
      <c r="E4" s="452"/>
      <c r="F4" s="475"/>
      <c r="G4" s="445"/>
      <c r="H4" s="445"/>
      <c r="I4" s="239" t="e">
        <f>'5'!#REF!</f>
        <v>#REF!</v>
      </c>
      <c r="J4" s="240" t="e">
        <f>'5'!#REF!</f>
        <v>#REF!</v>
      </c>
      <c r="K4" s="475"/>
      <c r="L4" s="467"/>
      <c r="M4" s="468"/>
      <c r="N4" s="469" t="e">
        <f>'5'!#REF!</f>
        <v>#REF!</v>
      </c>
      <c r="O4" s="469"/>
      <c r="P4" s="475"/>
      <c r="Q4" s="453"/>
      <c r="R4" s="453"/>
      <c r="S4" s="453"/>
      <c r="T4" s="460" t="e">
        <f>'5'!#REF!</f>
        <v>#REF!</v>
      </c>
      <c r="U4" s="460"/>
      <c r="V4" s="461"/>
      <c r="W4" s="229" t="e">
        <f>'5'!#REF!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'5'!#REF!</f>
        <v>#REF!</v>
      </c>
      <c r="J6" s="235" t="e">
        <f>'5'!#REF!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'5'!#REF!</f>
        <v>#REF!</v>
      </c>
      <c r="U6" s="443"/>
      <c r="V6" s="444"/>
      <c r="W6" s="226" t="e">
        <f>'5'!#REF!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'5'!#REF!</f>
        <v>#REF!</v>
      </c>
      <c r="J7" s="238" t="e">
        <f>'5'!#REF!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'5'!#REF!</f>
        <v>#REF!</v>
      </c>
      <c r="U7" s="245"/>
      <c r="V7" s="246"/>
      <c r="W7" s="226" t="e">
        <f>'5'!#REF!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N7*D6*'5'!#REF!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11" priority="53">
      <formula>$J$2=0</formula>
    </cfRule>
  </conditionalFormatting>
  <conditionalFormatting sqref="W4 W6:W7">
    <cfRule type="expression" dxfId="10" priority="52">
      <formula>$J$2=0</formula>
    </cfRule>
  </conditionalFormatting>
  <dataValidations count="5">
    <dataValidation type="whole" allowBlank="1" showInputMessage="1" showErrorMessage="1" error="HAUTEUR MAXIMUM = 2175 mm" sqref="D7:E7">
      <formula1>0</formula1>
      <formula2>2175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HAUTEUR MAXIMUM = 2700 mm" sqref="N2:O2">
      <formula1>0</formula1>
      <formula2>2700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legacy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'6'!I2</f>
        <v>0</v>
      </c>
      <c r="E2" s="452"/>
      <c r="F2" s="474"/>
      <c r="G2" s="445"/>
      <c r="H2" s="445"/>
      <c r="I2" s="224">
        <f>'6'!Y3</f>
        <v>0</v>
      </c>
      <c r="J2" s="223">
        <f>'6'!Y4</f>
        <v>0</v>
      </c>
      <c r="K2" s="474"/>
      <c r="L2" s="467"/>
      <c r="M2" s="468"/>
      <c r="N2" s="469" t="e">
        <f>'6'!#REF!</f>
        <v>#REF!</v>
      </c>
      <c r="O2" s="469"/>
      <c r="P2" s="474"/>
      <c r="Q2" s="453"/>
      <c r="R2" s="453"/>
      <c r="S2" s="453"/>
      <c r="T2" s="480" t="e">
        <f>'6'!#REF!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'6'!#REF!</f>
        <v>#REF!</v>
      </c>
      <c r="K3" s="475"/>
      <c r="L3" s="467"/>
      <c r="M3" s="468"/>
      <c r="N3" s="469" t="e">
        <f>'6'!#REF!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>
        <f>'6'!I4</f>
        <v>0</v>
      </c>
      <c r="E4" s="452"/>
      <c r="F4" s="475"/>
      <c r="G4" s="445"/>
      <c r="H4" s="445"/>
      <c r="I4" s="239" t="e">
        <f>'6'!#REF!</f>
        <v>#REF!</v>
      </c>
      <c r="J4" s="240" t="e">
        <f>'6'!#REF!</f>
        <v>#REF!</v>
      </c>
      <c r="K4" s="475"/>
      <c r="L4" s="467"/>
      <c r="M4" s="468"/>
      <c r="N4" s="469" t="e">
        <f>'6'!#REF!</f>
        <v>#REF!</v>
      </c>
      <c r="O4" s="469"/>
      <c r="P4" s="475"/>
      <c r="Q4" s="453"/>
      <c r="R4" s="453"/>
      <c r="S4" s="453"/>
      <c r="T4" s="460" t="e">
        <f>'6'!#REF!</f>
        <v>#REF!</v>
      </c>
      <c r="U4" s="460"/>
      <c r="V4" s="461"/>
      <c r="W4" s="229" t="e">
        <f>'6'!#REF!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'6'!#REF!</f>
        <v>#REF!</v>
      </c>
      <c r="J6" s="235" t="e">
        <f>'6'!#REF!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'6'!#REF!</f>
        <v>#REF!</v>
      </c>
      <c r="U6" s="443"/>
      <c r="V6" s="444"/>
      <c r="W6" s="226" t="e">
        <f>'6'!#REF!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'6'!#REF!</f>
        <v>#REF!</v>
      </c>
      <c r="J7" s="238" t="e">
        <f>'6'!#REF!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'6'!#REF!</f>
        <v>#REF!</v>
      </c>
      <c r="U7" s="245"/>
      <c r="V7" s="246"/>
      <c r="W7" s="226" t="e">
        <f>'6'!#REF!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N7*D6*'6'!#REF!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9" priority="53">
      <formula>$J$2=0</formula>
    </cfRule>
  </conditionalFormatting>
  <conditionalFormatting sqref="W4 W6:W7">
    <cfRule type="expression" dxfId="8" priority="52">
      <formula>$J$2=0</formula>
    </cfRule>
  </conditionalFormatting>
  <dataValidations count="5">
    <dataValidation type="whole" allowBlank="1" showInputMessage="1" showErrorMessage="1" error="HAUTEUR MAXIMUM = 2175 mm" sqref="D7:E7">
      <formula1>0</formula1>
      <formula2>2175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HAUTEUR MAXIMUM = 2700 mm" sqref="N2:O2">
      <formula1>0</formula1>
      <formula2>2700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legacy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'7'!I2</f>
        <v>0</v>
      </c>
      <c r="E2" s="452"/>
      <c r="F2" s="474"/>
      <c r="G2" s="445"/>
      <c r="H2" s="445"/>
      <c r="I2" s="224">
        <f>'7'!Y3</f>
        <v>0</v>
      </c>
      <c r="J2" s="223">
        <f>'7'!Y4</f>
        <v>0</v>
      </c>
      <c r="K2" s="474"/>
      <c r="L2" s="467"/>
      <c r="M2" s="468"/>
      <c r="N2" s="469" t="e">
        <f>'7'!#REF!</f>
        <v>#REF!</v>
      </c>
      <c r="O2" s="469"/>
      <c r="P2" s="474"/>
      <c r="Q2" s="453"/>
      <c r="R2" s="453"/>
      <c r="S2" s="453"/>
      <c r="T2" s="480" t="e">
        <f>'7'!#REF!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'7'!#REF!</f>
        <v>#REF!</v>
      </c>
      <c r="K3" s="475"/>
      <c r="L3" s="467"/>
      <c r="M3" s="468"/>
      <c r="N3" s="469" t="e">
        <f>'7'!#REF!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>
        <f>'7'!I4</f>
        <v>0</v>
      </c>
      <c r="E4" s="452"/>
      <c r="F4" s="475"/>
      <c r="G4" s="445"/>
      <c r="H4" s="445"/>
      <c r="I4" s="239" t="e">
        <f>'7'!#REF!</f>
        <v>#REF!</v>
      </c>
      <c r="J4" s="240" t="e">
        <f>'7'!#REF!</f>
        <v>#REF!</v>
      </c>
      <c r="K4" s="475"/>
      <c r="L4" s="467"/>
      <c r="M4" s="468"/>
      <c r="N4" s="469" t="e">
        <f>'7'!#REF!</f>
        <v>#REF!</v>
      </c>
      <c r="O4" s="469"/>
      <c r="P4" s="475"/>
      <c r="Q4" s="453"/>
      <c r="R4" s="453"/>
      <c r="S4" s="453"/>
      <c r="T4" s="460" t="e">
        <f>'7'!#REF!</f>
        <v>#REF!</v>
      </c>
      <c r="U4" s="460"/>
      <c r="V4" s="461"/>
      <c r="W4" s="229" t="e">
        <f>'7'!#REF!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'7'!#REF!</f>
        <v>#REF!</v>
      </c>
      <c r="J6" s="235" t="e">
        <f>'7'!#REF!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'7'!#REF!</f>
        <v>#REF!</v>
      </c>
      <c r="U6" s="443"/>
      <c r="V6" s="444"/>
      <c r="W6" s="226" t="e">
        <f>'7'!#REF!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'7'!#REF!</f>
        <v>#REF!</v>
      </c>
      <c r="J7" s="238" t="e">
        <f>'7'!#REF!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'7'!#REF!</f>
        <v>#REF!</v>
      </c>
      <c r="U7" s="245"/>
      <c r="V7" s="246"/>
      <c r="W7" s="226" t="e">
        <f>'7'!#REF!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N7*D6*'7'!#REF!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7" priority="53">
      <formula>$J$2=0</formula>
    </cfRule>
  </conditionalFormatting>
  <conditionalFormatting sqref="W4 W6:W7">
    <cfRule type="expression" dxfId="6" priority="52">
      <formula>$J$2=0</formula>
    </cfRule>
  </conditionalFormatting>
  <dataValidations count="5">
    <dataValidation type="whole" allowBlank="1" showInputMessage="1" showErrorMessage="1" error="HAUTEUR MAXIMUM = 2175 mm" sqref="D7:E7">
      <formula1>0</formula1>
      <formula2>2175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HAUTEUR MAXIMUM = 2700 mm" sqref="N2:O2">
      <formula1>0</formula1>
      <formula2>2700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legacy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'8'!I2</f>
        <v>0</v>
      </c>
      <c r="E2" s="452"/>
      <c r="F2" s="474"/>
      <c r="G2" s="445"/>
      <c r="H2" s="445"/>
      <c r="I2" s="224">
        <f>'8'!Y3</f>
        <v>0</v>
      </c>
      <c r="J2" s="223">
        <f>'8'!Y4</f>
        <v>0</v>
      </c>
      <c r="K2" s="474"/>
      <c r="L2" s="467"/>
      <c r="M2" s="468"/>
      <c r="N2" s="469" t="e">
        <f>'8'!#REF!</f>
        <v>#REF!</v>
      </c>
      <c r="O2" s="469"/>
      <c r="P2" s="474"/>
      <c r="Q2" s="453"/>
      <c r="R2" s="453"/>
      <c r="S2" s="453"/>
      <c r="T2" s="480" t="e">
        <f>'8'!#REF!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'8'!#REF!</f>
        <v>#REF!</v>
      </c>
      <c r="K3" s="475"/>
      <c r="L3" s="467"/>
      <c r="M3" s="468"/>
      <c r="N3" s="469" t="e">
        <f>'8'!#REF!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>
        <f>'8'!I4</f>
        <v>0</v>
      </c>
      <c r="E4" s="452"/>
      <c r="F4" s="475"/>
      <c r="G4" s="445"/>
      <c r="H4" s="445"/>
      <c r="I4" s="239" t="e">
        <f>'8'!#REF!</f>
        <v>#REF!</v>
      </c>
      <c r="J4" s="240" t="e">
        <f>'8'!#REF!</f>
        <v>#REF!</v>
      </c>
      <c r="K4" s="475"/>
      <c r="L4" s="467"/>
      <c r="M4" s="468"/>
      <c r="N4" s="469" t="e">
        <f>'8'!#REF!</f>
        <v>#REF!</v>
      </c>
      <c r="O4" s="469"/>
      <c r="P4" s="475"/>
      <c r="Q4" s="453"/>
      <c r="R4" s="453"/>
      <c r="S4" s="453"/>
      <c r="T4" s="460" t="e">
        <f>'8'!#REF!</f>
        <v>#REF!</v>
      </c>
      <c r="U4" s="460"/>
      <c r="V4" s="461"/>
      <c r="W4" s="229" t="e">
        <f>'8'!#REF!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'8'!#REF!</f>
        <v>#REF!</v>
      </c>
      <c r="J6" s="235" t="e">
        <f>'8'!#REF!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'8'!#REF!</f>
        <v>#REF!</v>
      </c>
      <c r="U6" s="443"/>
      <c r="V6" s="444"/>
      <c r="W6" s="226" t="e">
        <f>'8'!#REF!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'8'!#REF!</f>
        <v>#REF!</v>
      </c>
      <c r="J7" s="238" t="e">
        <f>'8'!#REF!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'8'!#REF!</f>
        <v>#REF!</v>
      </c>
      <c r="U7" s="245"/>
      <c r="V7" s="246"/>
      <c r="W7" s="226" t="e">
        <f>'8'!#REF!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N7*D6*'8'!#REF!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5" priority="53">
      <formula>$J$2=0</formula>
    </cfRule>
  </conditionalFormatting>
  <conditionalFormatting sqref="W4 W6:W7">
    <cfRule type="expression" dxfId="4" priority="52">
      <formula>$J$2=0</formula>
    </cfRule>
  </conditionalFormatting>
  <dataValidations count="5">
    <dataValidation type="whole" allowBlank="1" showInputMessage="1" showErrorMessage="1" error="HAUTEUR MAXIMUM = 2175 mm" sqref="D7:E7">
      <formula1>0</formula1>
      <formula2>2175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HAUTEUR MAXIMUM = 2700 mm" sqref="N2:O2">
      <formula1>0</formula1>
      <formula2>2700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legacy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'9'!I2</f>
        <v>0</v>
      </c>
      <c r="E2" s="452"/>
      <c r="F2" s="474"/>
      <c r="G2" s="445"/>
      <c r="H2" s="445"/>
      <c r="I2" s="224">
        <f>'9'!Y3</f>
        <v>0</v>
      </c>
      <c r="J2" s="223">
        <f>'9'!Y4</f>
        <v>0</v>
      </c>
      <c r="K2" s="474"/>
      <c r="L2" s="467"/>
      <c r="M2" s="468"/>
      <c r="N2" s="469" t="e">
        <f>'9'!#REF!</f>
        <v>#REF!</v>
      </c>
      <c r="O2" s="469"/>
      <c r="P2" s="474"/>
      <c r="Q2" s="453"/>
      <c r="R2" s="453"/>
      <c r="S2" s="453"/>
      <c r="T2" s="480" t="e">
        <f>'9'!#REF!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'9'!#REF!</f>
        <v>#REF!</v>
      </c>
      <c r="K3" s="475"/>
      <c r="L3" s="467"/>
      <c r="M3" s="468"/>
      <c r="N3" s="469" t="e">
        <f>'9'!#REF!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>
        <f>'9'!I4</f>
        <v>0</v>
      </c>
      <c r="E4" s="452"/>
      <c r="F4" s="475"/>
      <c r="G4" s="445"/>
      <c r="H4" s="445"/>
      <c r="I4" s="239" t="e">
        <f>'9'!#REF!</f>
        <v>#REF!</v>
      </c>
      <c r="J4" s="240" t="e">
        <f>'9'!#REF!</f>
        <v>#REF!</v>
      </c>
      <c r="K4" s="475"/>
      <c r="L4" s="467"/>
      <c r="M4" s="468"/>
      <c r="N4" s="469" t="e">
        <f>'9'!#REF!</f>
        <v>#REF!</v>
      </c>
      <c r="O4" s="469"/>
      <c r="P4" s="475"/>
      <c r="Q4" s="453"/>
      <c r="R4" s="453"/>
      <c r="S4" s="453"/>
      <c r="T4" s="460" t="e">
        <f>'9'!#REF!</f>
        <v>#REF!</v>
      </c>
      <c r="U4" s="460"/>
      <c r="V4" s="461"/>
      <c r="W4" s="229" t="e">
        <f>'9'!#REF!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'9'!#REF!</f>
        <v>#REF!</v>
      </c>
      <c r="J6" s="235" t="e">
        <f>'9'!#REF!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'9'!#REF!</f>
        <v>#REF!</v>
      </c>
      <c r="U6" s="443"/>
      <c r="V6" s="444"/>
      <c r="W6" s="226" t="e">
        <f>'9'!#REF!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'9'!#REF!</f>
        <v>#REF!</v>
      </c>
      <c r="J7" s="238" t="e">
        <f>'9'!#REF!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'9'!#REF!</f>
        <v>#REF!</v>
      </c>
      <c r="U7" s="245"/>
      <c r="V7" s="246"/>
      <c r="W7" s="226" t="e">
        <f>'9'!#REF!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N7*D6*'9'!#REF!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3" priority="53">
      <formula>$J$2=0</formula>
    </cfRule>
  </conditionalFormatting>
  <conditionalFormatting sqref="W4 W6:W7">
    <cfRule type="expression" dxfId="2" priority="52">
      <formula>$J$2=0</formula>
    </cfRule>
  </conditionalFormatting>
  <dataValidations count="5">
    <dataValidation type="whole" allowBlank="1" showInputMessage="1" showErrorMessage="1" error="HAUTEUR MAXIMUM = 2175 mm" sqref="D7:E7">
      <formula1>0</formula1>
      <formula2>2175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HAUTEUR MAXIMUM = 2700 mm" sqref="N2:O2">
      <formula1>0</formula1>
      <formula2>2700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colBreaks count="1" manualBreakCount="1">
    <brk id="25" max="52" man="1"/>
  </colBreaks>
  <legacy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00B0F0"/>
    <pageSetUpPr fitToPage="1"/>
  </sheetPr>
  <dimension ref="A1:BV145"/>
  <sheetViews>
    <sheetView zoomScaleNormal="100" zoomScaleSheetLayoutView="85" workbookViewId="0">
      <selection activeCell="E15" sqref="E15"/>
    </sheetView>
  </sheetViews>
  <sheetFormatPr baseColWidth="10" defaultColWidth="9.77734375" defaultRowHeight="13.8" x14ac:dyDescent="0.3"/>
  <cols>
    <col min="1" max="1" width="1.21875" style="44" customWidth="1"/>
    <col min="2" max="2" width="11.109375" style="44" customWidth="1"/>
    <col min="3" max="3" width="10.6640625" style="44" customWidth="1"/>
    <col min="4" max="4" width="10.33203125" style="44" customWidth="1"/>
    <col min="5" max="6" width="10.6640625" style="44" customWidth="1"/>
    <col min="7" max="9" width="10.6640625" style="39" customWidth="1"/>
    <col min="10" max="10" width="9.88671875" style="39" customWidth="1"/>
    <col min="11" max="11" width="10.5546875" style="39" customWidth="1"/>
    <col min="12" max="12" width="10.33203125" style="44" customWidth="1"/>
    <col min="13" max="13" width="10.6640625" style="44" customWidth="1"/>
    <col min="14" max="15" width="10.109375" style="44" customWidth="1"/>
    <col min="16" max="16" width="10" style="44" customWidth="1"/>
    <col min="17" max="17" width="3" style="44" customWidth="1"/>
    <col min="18" max="18" width="4.77734375" style="44" customWidth="1"/>
    <col min="19" max="19" width="9.88671875" style="44" customWidth="1"/>
    <col min="20" max="20" width="11" style="44" customWidth="1"/>
    <col min="21" max="21" width="1.6640625" style="44" customWidth="1"/>
    <col min="22" max="22" width="1.21875" style="44" customWidth="1"/>
    <col min="23" max="23" width="11.88671875" style="44" customWidth="1"/>
    <col min="24" max="25" width="0.88671875" style="44" customWidth="1"/>
    <col min="26" max="26" width="6.5546875" style="44" customWidth="1"/>
    <col min="27" max="27" width="7" style="44" customWidth="1"/>
    <col min="28" max="28" width="9.5546875" style="44" customWidth="1"/>
    <col min="29" max="29" width="14.21875" style="44" customWidth="1"/>
    <col min="30" max="31" width="9.77734375" style="44"/>
    <col min="32" max="32" width="16.44140625" style="44" customWidth="1"/>
    <col min="33" max="33" width="9.88671875" style="44" bestFit="1" customWidth="1"/>
    <col min="34" max="34" width="16.6640625" style="44" customWidth="1"/>
    <col min="35" max="36" width="9.88671875" style="44" bestFit="1" customWidth="1"/>
    <col min="37" max="37" width="12.21875" style="44" bestFit="1" customWidth="1"/>
    <col min="38" max="38" width="14.6640625" style="44" customWidth="1"/>
    <col min="39" max="39" width="16.109375" style="44" customWidth="1"/>
    <col min="40" max="40" width="13.33203125" style="44" customWidth="1"/>
    <col min="41" max="42" width="9.88671875" style="44" bestFit="1" customWidth="1"/>
    <col min="43" max="43" width="9.77734375" style="44"/>
    <col min="44" max="45" width="9.88671875" style="44" bestFit="1" customWidth="1"/>
    <col min="46" max="46" width="10.44140625" style="44" customWidth="1"/>
    <col min="47" max="47" width="12.21875" style="44" bestFit="1" customWidth="1"/>
    <col min="48" max="48" width="11.88671875" style="44" customWidth="1"/>
    <col min="49" max="49" width="9.77734375" style="44"/>
    <col min="50" max="50" width="8" style="44" customWidth="1"/>
    <col min="51" max="51" width="7.6640625" style="44" customWidth="1"/>
    <col min="52" max="52" width="9.88671875" style="44" bestFit="1" customWidth="1"/>
    <col min="53" max="53" width="12.21875" style="44" bestFit="1" customWidth="1"/>
    <col min="54" max="54" width="10" style="44" customWidth="1"/>
    <col min="55" max="56" width="9.88671875" style="44" bestFit="1" customWidth="1"/>
    <col min="57" max="57" width="10.88671875" style="44" customWidth="1"/>
    <col min="58" max="58" width="13.33203125" style="44" customWidth="1"/>
    <col min="59" max="59" width="13.21875" style="44" customWidth="1"/>
    <col min="60" max="60" width="10" style="44" customWidth="1"/>
    <col min="61" max="61" width="10.6640625" style="44" customWidth="1"/>
    <col min="62" max="63" width="9.88671875" style="44" bestFit="1" customWidth="1"/>
    <col min="64" max="64" width="11.44140625" style="44" customWidth="1"/>
    <col min="65" max="66" width="9.88671875" style="44" bestFit="1" customWidth="1"/>
    <col min="67" max="76" width="9.77734375" style="44"/>
    <col min="77" max="77" width="14.109375" style="44" customWidth="1"/>
    <col min="78" max="16384" width="9.77734375" style="44"/>
  </cols>
  <sheetData>
    <row r="1" spans="1:74" ht="5.4" customHeight="1" x14ac:dyDescent="0.3">
      <c r="A1" s="203"/>
      <c r="B1" s="204"/>
      <c r="C1" s="204"/>
      <c r="D1" s="204"/>
      <c r="E1" s="204"/>
      <c r="F1" s="203"/>
      <c r="G1" s="205"/>
      <c r="H1" s="206"/>
      <c r="I1" s="206"/>
      <c r="J1" s="205"/>
      <c r="K1" s="207"/>
      <c r="L1" s="208"/>
      <c r="M1" s="208"/>
      <c r="N1" s="204"/>
      <c r="O1" s="204"/>
      <c r="P1" s="203"/>
      <c r="Q1" s="204"/>
      <c r="R1" s="204"/>
      <c r="S1" s="204"/>
      <c r="T1" s="204"/>
      <c r="U1" s="204"/>
      <c r="V1" s="204"/>
      <c r="W1" s="204"/>
      <c r="X1" s="203"/>
      <c r="Y1" s="203"/>
      <c r="Z1" s="209"/>
      <c r="AA1" s="209"/>
      <c r="AB1" s="209"/>
      <c r="AC1" s="203"/>
      <c r="AD1" s="203"/>
      <c r="AE1" s="203"/>
    </row>
    <row r="2" spans="1:74" ht="11.55" customHeight="1" x14ac:dyDescent="0.3">
      <c r="A2" s="210"/>
      <c r="B2" s="445" t="s">
        <v>168</v>
      </c>
      <c r="C2" s="445"/>
      <c r="D2" s="452">
        <f>'10'!I2</f>
        <v>0</v>
      </c>
      <c r="E2" s="452"/>
      <c r="F2" s="474"/>
      <c r="G2" s="445"/>
      <c r="H2" s="445"/>
      <c r="I2" s="224">
        <f>'10'!Y3</f>
        <v>0</v>
      </c>
      <c r="J2" s="223">
        <f>'10'!Y4</f>
        <v>0</v>
      </c>
      <c r="K2" s="474"/>
      <c r="L2" s="467"/>
      <c r="M2" s="468"/>
      <c r="N2" s="469" t="e">
        <f>'10'!#REF!</f>
        <v>#REF!</v>
      </c>
      <c r="O2" s="469"/>
      <c r="P2" s="474"/>
      <c r="Q2" s="453"/>
      <c r="R2" s="453"/>
      <c r="S2" s="453"/>
      <c r="T2" s="480" t="e">
        <f>'10'!#REF!</f>
        <v>#REF!</v>
      </c>
      <c r="U2" s="480"/>
      <c r="V2" s="480"/>
      <c r="W2" s="211"/>
      <c r="X2" s="211"/>
      <c r="Y2" s="203"/>
      <c r="Z2" s="203"/>
      <c r="AA2" s="203"/>
      <c r="AB2" s="203"/>
      <c r="AC2" s="203"/>
      <c r="AD2" s="203"/>
      <c r="AE2" s="203"/>
      <c r="AU2" s="46" t="s">
        <v>34</v>
      </c>
    </row>
    <row r="3" spans="1:74" ht="11.55" customHeight="1" x14ac:dyDescent="0.3">
      <c r="A3" s="210"/>
      <c r="B3" s="445" t="s">
        <v>36</v>
      </c>
      <c r="C3" s="445"/>
      <c r="D3" s="465">
        <f ca="1">TODAY()</f>
        <v>43507</v>
      </c>
      <c r="E3" s="466"/>
      <c r="F3" s="475"/>
      <c r="G3" s="445"/>
      <c r="H3" s="445"/>
      <c r="I3" s="228" t="e">
        <f>#REF!</f>
        <v>#REF!</v>
      </c>
      <c r="J3" s="236" t="e">
        <f>'10'!#REF!</f>
        <v>#REF!</v>
      </c>
      <c r="K3" s="475"/>
      <c r="L3" s="467"/>
      <c r="M3" s="468"/>
      <c r="N3" s="469" t="e">
        <f>'10'!#REF!</f>
        <v>#REF!</v>
      </c>
      <c r="O3" s="469"/>
      <c r="P3" s="475"/>
      <c r="Q3" s="462"/>
      <c r="R3" s="463"/>
      <c r="S3" s="463"/>
      <c r="T3" s="463"/>
      <c r="U3" s="463"/>
      <c r="V3" s="464"/>
      <c r="W3" s="212"/>
      <c r="X3" s="203"/>
      <c r="Y3" s="203"/>
      <c r="Z3" s="203"/>
      <c r="AA3" s="203"/>
      <c r="AB3" s="203"/>
      <c r="AC3" s="203"/>
      <c r="AD3" s="203"/>
      <c r="AE3" s="209"/>
      <c r="AF3" s="456" t="s">
        <v>169</v>
      </c>
      <c r="AG3" s="456"/>
      <c r="AH3" s="213" t="e">
        <f>#REF!</f>
        <v>#REF!</v>
      </c>
      <c r="AJ3" s="448" t="s">
        <v>170</v>
      </c>
      <c r="AK3" s="450"/>
      <c r="AL3" s="214">
        <f>IF(I2=0,0,HLOOKUP(I2,[3]Matière!C2:BJ17,8,0))</f>
        <v>0</v>
      </c>
      <c r="AR3" s="446" t="s">
        <v>37</v>
      </c>
      <c r="AS3" s="446"/>
      <c r="AU3" s="40" t="e">
        <f>N2</f>
        <v>#REF!</v>
      </c>
      <c r="AV3" s="447" t="s">
        <v>38</v>
      </c>
      <c r="AW3" s="447"/>
    </row>
    <row r="4" spans="1:74" ht="11.55" customHeight="1" x14ac:dyDescent="0.3">
      <c r="A4" s="210"/>
      <c r="B4" s="445" t="s">
        <v>176</v>
      </c>
      <c r="C4" s="445"/>
      <c r="D4" s="452">
        <f>'10'!I4</f>
        <v>0</v>
      </c>
      <c r="E4" s="452"/>
      <c r="F4" s="475"/>
      <c r="G4" s="445"/>
      <c r="H4" s="445"/>
      <c r="I4" s="239" t="e">
        <f>'10'!#REF!</f>
        <v>#REF!</v>
      </c>
      <c r="J4" s="240" t="e">
        <f>'10'!#REF!</f>
        <v>#REF!</v>
      </c>
      <c r="K4" s="475"/>
      <c r="L4" s="467"/>
      <c r="M4" s="468"/>
      <c r="N4" s="469" t="e">
        <f>'10'!#REF!</f>
        <v>#REF!</v>
      </c>
      <c r="O4" s="469"/>
      <c r="P4" s="475"/>
      <c r="Q4" s="453"/>
      <c r="R4" s="453"/>
      <c r="S4" s="453"/>
      <c r="T4" s="460" t="e">
        <f>'10'!#REF!</f>
        <v>#REF!</v>
      </c>
      <c r="U4" s="460"/>
      <c r="V4" s="461"/>
      <c r="W4" s="229" t="e">
        <f>'10'!#REF!</f>
        <v>#REF!</v>
      </c>
      <c r="X4" s="203"/>
      <c r="Y4" s="203"/>
      <c r="Z4" s="215"/>
      <c r="AA4" s="209"/>
      <c r="AB4" s="215"/>
      <c r="AC4" s="203"/>
      <c r="AD4" s="203"/>
      <c r="AE4" s="203"/>
      <c r="AF4" s="456" t="s">
        <v>171</v>
      </c>
      <c r="AG4" s="456"/>
      <c r="AH4" s="216">
        <f>IF(I2=0,0,HLOOKUP(I2,[3]Matière!C2:BJ17,14,0))</f>
        <v>0</v>
      </c>
      <c r="AJ4" s="448" t="s">
        <v>172</v>
      </c>
      <c r="AK4" s="450"/>
      <c r="AL4" s="214">
        <f>IF(I2=0,0,HLOOKUP(I2,[3]Matière!C2:BJ17,15,0))</f>
        <v>0</v>
      </c>
      <c r="AR4" s="446" t="s">
        <v>39</v>
      </c>
      <c r="AS4" s="446"/>
      <c r="AU4" s="40" t="e">
        <f>N3</f>
        <v>#REF!</v>
      </c>
      <c r="AV4" s="447" t="s">
        <v>38</v>
      </c>
      <c r="AW4" s="447"/>
    </row>
    <row r="5" spans="1:74" ht="11.55" customHeight="1" x14ac:dyDescent="0.3">
      <c r="A5" s="203"/>
      <c r="B5" s="470"/>
      <c r="C5" s="463"/>
      <c r="D5" s="463"/>
      <c r="E5" s="464"/>
      <c r="F5" s="475"/>
      <c r="G5" s="470"/>
      <c r="H5" s="463"/>
      <c r="I5" s="464"/>
      <c r="J5" s="237"/>
      <c r="K5" s="475"/>
      <c r="L5" s="470"/>
      <c r="M5" s="463"/>
      <c r="N5" s="463"/>
      <c r="O5" s="464"/>
      <c r="P5" s="475"/>
      <c r="Q5" s="477"/>
      <c r="R5" s="478"/>
      <c r="S5" s="478"/>
      <c r="T5" s="478"/>
      <c r="U5" s="478"/>
      <c r="V5" s="479"/>
      <c r="W5" s="203"/>
      <c r="X5" s="203"/>
      <c r="Y5" s="209"/>
      <c r="Z5" s="215"/>
      <c r="AA5" s="203"/>
      <c r="AB5" s="203"/>
      <c r="AC5" s="203"/>
      <c r="AD5" s="203"/>
      <c r="AE5" s="203"/>
      <c r="AF5" s="456" t="s">
        <v>173</v>
      </c>
      <c r="AG5" s="456"/>
      <c r="AH5" s="217">
        <f>IF(I2=0,0,HLOOKUP(I2,[3]Matière!C2:BJ17,4,0))</f>
        <v>0</v>
      </c>
      <c r="AJ5" s="457" t="s">
        <v>174</v>
      </c>
      <c r="AK5" s="458"/>
      <c r="AL5" s="218">
        <f>IF(I2=0,0,HLOOKUP(I2,[3]Matière!C2:BJ17,12,0))</f>
        <v>0</v>
      </c>
      <c r="AR5" s="446" t="s">
        <v>40</v>
      </c>
      <c r="AS5" s="446"/>
      <c r="AU5" s="40" t="e">
        <f>N4</f>
        <v>#REF!</v>
      </c>
      <c r="AV5" s="447" t="s">
        <v>38</v>
      </c>
      <c r="AW5" s="447"/>
    </row>
    <row r="6" spans="1:74" ht="11.55" customHeight="1" x14ac:dyDescent="0.3">
      <c r="A6" s="210"/>
      <c r="B6" s="445"/>
      <c r="C6" s="445"/>
      <c r="D6" s="451"/>
      <c r="E6" s="451"/>
      <c r="F6" s="475"/>
      <c r="G6" s="445"/>
      <c r="H6" s="445"/>
      <c r="I6" s="227" t="e">
        <f>'10'!#REF!</f>
        <v>#REF!</v>
      </c>
      <c r="J6" s="235" t="e">
        <f>'10'!#REF!</f>
        <v>#REF!</v>
      </c>
      <c r="K6" s="475"/>
      <c r="L6" s="445"/>
      <c r="M6" s="445"/>
      <c r="N6" s="452"/>
      <c r="O6" s="452"/>
      <c r="P6" s="475"/>
      <c r="Q6" s="453"/>
      <c r="R6" s="453"/>
      <c r="S6" s="453"/>
      <c r="T6" s="443" t="e">
        <f>'10'!#REF!</f>
        <v>#REF!</v>
      </c>
      <c r="U6" s="443"/>
      <c r="V6" s="444"/>
      <c r="W6" s="226" t="e">
        <f>'10'!#REF!</f>
        <v>#REF!</v>
      </c>
      <c r="X6" s="203"/>
      <c r="Y6" s="203"/>
      <c r="Z6" s="203"/>
      <c r="AA6" s="203"/>
      <c r="AB6" s="203"/>
      <c r="AC6" s="203"/>
      <c r="AJ6" s="445" t="s">
        <v>175</v>
      </c>
      <c r="AK6" s="445"/>
      <c r="AL6" s="459">
        <f>IF(I2=0,0,HLOOKUP(I2,[3]Matière!C2:BJ17,2,0))</f>
        <v>0</v>
      </c>
      <c r="AM6" s="459"/>
    </row>
    <row r="7" spans="1:74" ht="11.55" customHeight="1" x14ac:dyDescent="0.3">
      <c r="A7" s="210"/>
      <c r="B7" s="445"/>
      <c r="C7" s="445"/>
      <c r="D7" s="454"/>
      <c r="E7" s="454"/>
      <c r="F7" s="476"/>
      <c r="G7" s="445"/>
      <c r="H7" s="445"/>
      <c r="I7" s="225" t="e">
        <f>'10'!#REF!</f>
        <v>#REF!</v>
      </c>
      <c r="J7" s="238" t="e">
        <f>'10'!#REF!</f>
        <v>#REF!</v>
      </c>
      <c r="K7" s="476"/>
      <c r="L7" s="445"/>
      <c r="M7" s="445"/>
      <c r="N7" s="455"/>
      <c r="O7" s="455"/>
      <c r="P7" s="476"/>
      <c r="Q7" s="448"/>
      <c r="R7" s="449"/>
      <c r="S7" s="450"/>
      <c r="T7" s="244" t="e">
        <f>'10'!#REF!</f>
        <v>#REF!</v>
      </c>
      <c r="U7" s="245"/>
      <c r="V7" s="246"/>
      <c r="W7" s="226" t="e">
        <f>'10'!#REF!</f>
        <v>#REF!</v>
      </c>
      <c r="X7" s="203"/>
      <c r="Y7" s="203"/>
      <c r="Z7" s="209"/>
      <c r="AA7" s="209"/>
      <c r="AB7" s="209"/>
      <c r="AC7" s="203"/>
      <c r="AR7" s="446" t="s">
        <v>41</v>
      </c>
      <c r="AS7" s="446"/>
      <c r="AU7" s="219" t="e">
        <f>N7*D6*'10'!#REF!</f>
        <v>#REF!</v>
      </c>
      <c r="AV7" s="447" t="s">
        <v>42</v>
      </c>
      <c r="AW7" s="447"/>
    </row>
    <row r="8" spans="1:74" ht="7.8" customHeight="1" x14ac:dyDescent="0.3">
      <c r="A8" s="203"/>
      <c r="B8" s="471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  <c r="N8" s="472"/>
      <c r="O8" s="472"/>
      <c r="P8" s="472"/>
      <c r="Q8" s="472"/>
      <c r="R8" s="472"/>
      <c r="S8" s="472"/>
      <c r="T8" s="472"/>
      <c r="U8" s="472"/>
      <c r="V8" s="473"/>
      <c r="W8" s="209"/>
      <c r="X8" s="209"/>
      <c r="Y8" s="209"/>
      <c r="Z8" s="203"/>
      <c r="AA8" s="203"/>
      <c r="AB8" s="203"/>
      <c r="AC8" s="20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</row>
    <row r="9" spans="1:74" x14ac:dyDescent="0.3">
      <c r="G9" s="44"/>
      <c r="H9" s="44"/>
      <c r="I9" s="44"/>
      <c r="J9" s="44"/>
      <c r="K9" s="44"/>
    </row>
    <row r="10" spans="1:74" x14ac:dyDescent="0.3">
      <c r="G10" s="44"/>
      <c r="H10" s="44"/>
      <c r="I10" s="44"/>
      <c r="J10" s="44"/>
      <c r="K10" s="44"/>
    </row>
    <row r="11" spans="1:74" x14ac:dyDescent="0.3">
      <c r="G11" s="44"/>
      <c r="H11" s="44"/>
      <c r="I11" s="44"/>
      <c r="J11" s="44"/>
      <c r="K11" s="44"/>
    </row>
    <row r="12" spans="1:74" x14ac:dyDescent="0.3">
      <c r="G12" s="44"/>
      <c r="H12" s="44"/>
      <c r="I12" s="44"/>
      <c r="J12" s="44"/>
      <c r="K12" s="44"/>
    </row>
    <row r="13" spans="1:74" x14ac:dyDescent="0.3">
      <c r="G13" s="44"/>
      <c r="H13" s="44"/>
      <c r="I13" s="44"/>
      <c r="J13" s="44"/>
      <c r="K13" s="44"/>
    </row>
    <row r="14" spans="1:74" x14ac:dyDescent="0.3">
      <c r="G14" s="44"/>
      <c r="H14" s="44"/>
      <c r="I14" s="44"/>
      <c r="J14" s="44"/>
      <c r="K14" s="44"/>
    </row>
    <row r="15" spans="1:74" x14ac:dyDescent="0.3">
      <c r="G15" s="44"/>
      <c r="H15" s="44"/>
      <c r="I15" s="44"/>
      <c r="J15" s="44"/>
      <c r="K15" s="44"/>
    </row>
    <row r="16" spans="1:74" x14ac:dyDescent="0.3">
      <c r="G16" s="44"/>
      <c r="H16" s="44"/>
      <c r="I16" s="44"/>
      <c r="J16" s="44"/>
      <c r="K16" s="44"/>
    </row>
    <row r="17" spans="7:11" x14ac:dyDescent="0.3">
      <c r="G17" s="44"/>
      <c r="H17" s="44"/>
      <c r="I17" s="44"/>
      <c r="J17" s="44"/>
      <c r="K17" s="44"/>
    </row>
    <row r="18" spans="7:11" x14ac:dyDescent="0.3">
      <c r="G18" s="44"/>
      <c r="H18" s="44"/>
      <c r="I18" s="44"/>
      <c r="J18" s="44"/>
      <c r="K18" s="44"/>
    </row>
    <row r="19" spans="7:11" x14ac:dyDescent="0.3">
      <c r="G19" s="44"/>
      <c r="H19" s="44"/>
      <c r="I19" s="44"/>
      <c r="J19" s="44"/>
      <c r="K19" s="44"/>
    </row>
    <row r="20" spans="7:11" x14ac:dyDescent="0.3">
      <c r="G20" s="44"/>
      <c r="H20" s="44"/>
      <c r="I20" s="44"/>
      <c r="J20" s="44"/>
      <c r="K20" s="44"/>
    </row>
    <row r="21" spans="7:11" x14ac:dyDescent="0.3">
      <c r="G21" s="44"/>
      <c r="H21" s="44"/>
      <c r="I21" s="44"/>
      <c r="J21" s="44"/>
      <c r="K21" s="44"/>
    </row>
    <row r="22" spans="7:11" x14ac:dyDescent="0.3">
      <c r="G22" s="44"/>
      <c r="H22" s="44"/>
      <c r="I22" s="44"/>
      <c r="J22" s="44"/>
      <c r="K22" s="44"/>
    </row>
    <row r="23" spans="7:11" x14ac:dyDescent="0.3">
      <c r="G23" s="44"/>
      <c r="H23" s="44"/>
      <c r="I23" s="44"/>
      <c r="J23" s="44"/>
      <c r="K23" s="44"/>
    </row>
    <row r="24" spans="7:11" x14ac:dyDescent="0.3">
      <c r="G24" s="44"/>
      <c r="H24" s="44"/>
      <c r="I24" s="44"/>
      <c r="J24" s="44"/>
      <c r="K24" s="44"/>
    </row>
    <row r="25" spans="7:11" x14ac:dyDescent="0.3">
      <c r="G25" s="44"/>
      <c r="H25" s="44"/>
      <c r="I25" s="44"/>
      <c r="J25" s="44"/>
      <c r="K25" s="44"/>
    </row>
    <row r="26" spans="7:11" x14ac:dyDescent="0.3">
      <c r="G26" s="44"/>
      <c r="H26" s="44"/>
      <c r="I26" s="44"/>
      <c r="J26" s="44"/>
      <c r="K26" s="44"/>
    </row>
    <row r="27" spans="7:11" x14ac:dyDescent="0.3">
      <c r="G27" s="44"/>
      <c r="H27" s="44"/>
      <c r="I27" s="44"/>
      <c r="J27" s="44"/>
      <c r="K27" s="44"/>
    </row>
    <row r="28" spans="7:11" x14ac:dyDescent="0.3">
      <c r="G28" s="44"/>
      <c r="H28" s="44"/>
      <c r="I28" s="44"/>
      <c r="J28" s="44"/>
      <c r="K28" s="44"/>
    </row>
    <row r="29" spans="7:11" x14ac:dyDescent="0.3">
      <c r="G29" s="44"/>
      <c r="H29" s="44"/>
      <c r="I29" s="44"/>
      <c r="J29" s="44"/>
      <c r="K29" s="44"/>
    </row>
    <row r="30" spans="7:11" x14ac:dyDescent="0.3">
      <c r="G30" s="44"/>
      <c r="H30" s="44"/>
      <c r="I30" s="44"/>
      <c r="J30" s="44"/>
      <c r="K30" s="44"/>
    </row>
    <row r="31" spans="7:11" x14ac:dyDescent="0.3">
      <c r="G31" s="44"/>
      <c r="H31" s="44"/>
      <c r="I31" s="44"/>
      <c r="J31" s="44"/>
      <c r="K31" s="44"/>
    </row>
    <row r="32" spans="7:11" x14ac:dyDescent="0.3">
      <c r="G32" s="44"/>
      <c r="H32" s="44"/>
      <c r="I32" s="44"/>
      <c r="J32" s="44"/>
      <c r="K32" s="44"/>
    </row>
    <row r="33" spans="7:11" x14ac:dyDescent="0.3">
      <c r="G33" s="44"/>
      <c r="H33" s="44"/>
      <c r="I33" s="44"/>
      <c r="J33" s="44"/>
      <c r="K33" s="44"/>
    </row>
    <row r="34" spans="7:11" x14ac:dyDescent="0.3">
      <c r="G34" s="44"/>
      <c r="H34" s="44"/>
      <c r="I34" s="44"/>
      <c r="J34" s="44"/>
      <c r="K34" s="44"/>
    </row>
    <row r="35" spans="7:11" x14ac:dyDescent="0.3">
      <c r="G35" s="44"/>
      <c r="H35" s="44"/>
      <c r="I35" s="44"/>
      <c r="J35" s="44"/>
      <c r="K35" s="44"/>
    </row>
    <row r="36" spans="7:11" x14ac:dyDescent="0.3">
      <c r="G36" s="44"/>
      <c r="H36" s="44"/>
      <c r="I36" s="44"/>
      <c r="J36" s="44"/>
      <c r="K36" s="44"/>
    </row>
    <row r="37" spans="7:11" x14ac:dyDescent="0.3">
      <c r="G37" s="44"/>
      <c r="H37" s="44"/>
      <c r="I37" s="44"/>
      <c r="J37" s="44"/>
      <c r="K37" s="44"/>
    </row>
    <row r="38" spans="7:11" x14ac:dyDescent="0.3">
      <c r="G38" s="44"/>
      <c r="H38" s="44"/>
      <c r="I38" s="44"/>
      <c r="J38" s="44"/>
      <c r="K38" s="44"/>
    </row>
    <row r="39" spans="7:11" x14ac:dyDescent="0.3">
      <c r="G39" s="44"/>
      <c r="H39" s="44"/>
      <c r="I39" s="44"/>
      <c r="J39" s="44"/>
      <c r="K39" s="44"/>
    </row>
    <row r="40" spans="7:11" x14ac:dyDescent="0.3">
      <c r="G40" s="44"/>
      <c r="H40" s="44"/>
      <c r="I40" s="44"/>
      <c r="J40" s="44"/>
      <c r="K40" s="44"/>
    </row>
    <row r="41" spans="7:11" x14ac:dyDescent="0.3">
      <c r="G41" s="44"/>
      <c r="H41" s="44"/>
      <c r="I41" s="44"/>
      <c r="J41" s="44"/>
      <c r="K41" s="44"/>
    </row>
    <row r="42" spans="7:11" x14ac:dyDescent="0.3">
      <c r="G42" s="44"/>
      <c r="H42" s="44"/>
      <c r="I42" s="44"/>
      <c r="J42" s="44"/>
      <c r="K42" s="44"/>
    </row>
    <row r="43" spans="7:11" x14ac:dyDescent="0.3">
      <c r="G43" s="44"/>
      <c r="H43" s="44"/>
      <c r="I43" s="44"/>
      <c r="J43" s="44"/>
      <c r="K43" s="44"/>
    </row>
    <row r="44" spans="7:11" x14ac:dyDescent="0.3">
      <c r="G44" s="44"/>
      <c r="H44" s="44"/>
      <c r="I44" s="44"/>
      <c r="J44" s="44"/>
      <c r="K44" s="44"/>
    </row>
    <row r="45" spans="7:11" x14ac:dyDescent="0.3">
      <c r="G45" s="44"/>
      <c r="H45" s="44"/>
      <c r="I45" s="44"/>
      <c r="J45" s="44"/>
      <c r="K45" s="44"/>
    </row>
    <row r="46" spans="7:11" x14ac:dyDescent="0.3">
      <c r="G46" s="44"/>
      <c r="H46" s="44"/>
      <c r="I46" s="44"/>
      <c r="J46" s="44"/>
      <c r="K46" s="44"/>
    </row>
    <row r="47" spans="7:11" x14ac:dyDescent="0.3">
      <c r="G47" s="44"/>
      <c r="H47" s="44"/>
      <c r="I47" s="44"/>
      <c r="J47" s="44"/>
      <c r="K47" s="44"/>
    </row>
    <row r="48" spans="7:11" x14ac:dyDescent="0.3">
      <c r="G48" s="44"/>
      <c r="H48" s="44"/>
      <c r="I48" s="44"/>
      <c r="J48" s="44"/>
      <c r="K48" s="44"/>
    </row>
    <row r="49" spans="7:11" x14ac:dyDescent="0.3">
      <c r="G49" s="44"/>
      <c r="H49" s="44"/>
      <c r="I49" s="44"/>
      <c r="J49" s="44"/>
      <c r="K49" s="44"/>
    </row>
    <row r="50" spans="7:11" x14ac:dyDescent="0.3">
      <c r="G50" s="44"/>
      <c r="H50" s="44"/>
      <c r="I50" s="44"/>
      <c r="J50" s="44"/>
      <c r="K50" s="44"/>
    </row>
    <row r="51" spans="7:11" x14ac:dyDescent="0.3">
      <c r="G51" s="44"/>
      <c r="H51" s="44"/>
      <c r="I51" s="44"/>
      <c r="J51" s="44"/>
      <c r="K51" s="44"/>
    </row>
    <row r="52" spans="7:11" x14ac:dyDescent="0.3">
      <c r="G52" s="44"/>
      <c r="H52" s="44"/>
      <c r="I52" s="44"/>
      <c r="J52" s="44"/>
      <c r="K52" s="44"/>
    </row>
    <row r="53" spans="7:11" x14ac:dyDescent="0.3">
      <c r="G53" s="44"/>
      <c r="H53" s="44"/>
      <c r="I53" s="44"/>
      <c r="J53" s="44"/>
      <c r="K53" s="44"/>
    </row>
    <row r="54" spans="7:11" x14ac:dyDescent="0.3">
      <c r="G54" s="44"/>
      <c r="H54" s="44"/>
      <c r="I54" s="44"/>
      <c r="J54" s="44"/>
      <c r="K54" s="44"/>
    </row>
    <row r="55" spans="7:11" x14ac:dyDescent="0.3">
      <c r="G55" s="44"/>
      <c r="H55" s="44"/>
      <c r="I55" s="44"/>
      <c r="J55" s="44"/>
      <c r="K55" s="44"/>
    </row>
    <row r="56" spans="7:11" x14ac:dyDescent="0.3">
      <c r="G56" s="44"/>
      <c r="H56" s="44"/>
      <c r="I56" s="44"/>
      <c r="J56" s="44"/>
      <c r="K56" s="44"/>
    </row>
    <row r="57" spans="7:11" x14ac:dyDescent="0.3">
      <c r="G57" s="44"/>
      <c r="H57" s="44"/>
      <c r="I57" s="44"/>
      <c r="J57" s="44"/>
      <c r="K57" s="44"/>
    </row>
    <row r="58" spans="7:11" x14ac:dyDescent="0.3">
      <c r="G58" s="44"/>
      <c r="H58" s="44"/>
      <c r="I58" s="44"/>
      <c r="J58" s="44"/>
      <c r="K58" s="44"/>
    </row>
    <row r="59" spans="7:11" x14ac:dyDescent="0.3">
      <c r="G59" s="44"/>
      <c r="H59" s="44"/>
      <c r="I59" s="44"/>
      <c r="J59" s="44"/>
      <c r="K59" s="44"/>
    </row>
    <row r="60" spans="7:11" x14ac:dyDescent="0.3">
      <c r="G60" s="44"/>
      <c r="H60" s="44"/>
      <c r="I60" s="44"/>
      <c r="J60" s="44"/>
      <c r="K60" s="44"/>
    </row>
    <row r="61" spans="7:11" x14ac:dyDescent="0.3">
      <c r="G61" s="44"/>
      <c r="H61" s="44"/>
      <c r="I61" s="44"/>
      <c r="J61" s="44"/>
      <c r="K61" s="44"/>
    </row>
    <row r="62" spans="7:11" x14ac:dyDescent="0.3">
      <c r="G62" s="44"/>
      <c r="H62" s="44"/>
      <c r="I62" s="44"/>
      <c r="J62" s="44"/>
      <c r="K62" s="44"/>
    </row>
    <row r="63" spans="7:11" x14ac:dyDescent="0.3">
      <c r="G63" s="44"/>
      <c r="H63" s="44"/>
      <c r="I63" s="44"/>
      <c r="J63" s="44"/>
      <c r="K63" s="44"/>
    </row>
    <row r="64" spans="7:11" x14ac:dyDescent="0.3">
      <c r="G64" s="44"/>
      <c r="H64" s="44"/>
      <c r="I64" s="44"/>
      <c r="J64" s="44"/>
      <c r="K64" s="44"/>
    </row>
    <row r="65" spans="7:11" x14ac:dyDescent="0.3">
      <c r="G65" s="44"/>
      <c r="H65" s="44"/>
      <c r="I65" s="44"/>
      <c r="J65" s="44"/>
      <c r="K65" s="44"/>
    </row>
    <row r="66" spans="7:11" x14ac:dyDescent="0.3">
      <c r="G66" s="44"/>
      <c r="H66" s="44"/>
      <c r="I66" s="44"/>
      <c r="J66" s="44"/>
      <c r="K66" s="44"/>
    </row>
    <row r="67" spans="7:11" x14ac:dyDescent="0.3">
      <c r="G67" s="44"/>
      <c r="H67" s="44"/>
      <c r="I67" s="44"/>
      <c r="J67" s="44"/>
      <c r="K67" s="44"/>
    </row>
    <row r="68" spans="7:11" x14ac:dyDescent="0.3">
      <c r="G68" s="44"/>
      <c r="H68" s="44"/>
      <c r="I68" s="44"/>
      <c r="J68" s="44"/>
      <c r="K68" s="44"/>
    </row>
    <row r="69" spans="7:11" x14ac:dyDescent="0.3">
      <c r="G69" s="44"/>
      <c r="H69" s="44"/>
      <c r="I69" s="44"/>
      <c r="J69" s="44"/>
      <c r="K69" s="44"/>
    </row>
    <row r="70" spans="7:11" x14ac:dyDescent="0.3">
      <c r="G70" s="44"/>
      <c r="H70" s="44"/>
      <c r="I70" s="44"/>
      <c r="J70" s="44"/>
      <c r="K70" s="44"/>
    </row>
    <row r="71" spans="7:11" x14ac:dyDescent="0.3">
      <c r="G71" s="44"/>
      <c r="H71" s="44"/>
      <c r="I71" s="44"/>
      <c r="J71" s="44"/>
      <c r="K71" s="44"/>
    </row>
    <row r="72" spans="7:11" x14ac:dyDescent="0.3">
      <c r="G72" s="44"/>
      <c r="H72" s="44"/>
      <c r="I72" s="44"/>
      <c r="J72" s="44"/>
      <c r="K72" s="44"/>
    </row>
    <row r="73" spans="7:11" x14ac:dyDescent="0.3">
      <c r="G73" s="44"/>
      <c r="H73" s="44"/>
      <c r="I73" s="44"/>
      <c r="J73" s="44"/>
      <c r="K73" s="44"/>
    </row>
    <row r="74" spans="7:11" x14ac:dyDescent="0.3">
      <c r="G74" s="44"/>
      <c r="H74" s="44"/>
      <c r="I74" s="44"/>
      <c r="J74" s="44"/>
      <c r="K74" s="44"/>
    </row>
    <row r="75" spans="7:11" x14ac:dyDescent="0.3">
      <c r="G75" s="44"/>
      <c r="H75" s="44"/>
      <c r="I75" s="44"/>
      <c r="J75" s="44"/>
      <c r="K75" s="44"/>
    </row>
    <row r="76" spans="7:11" x14ac:dyDescent="0.3">
      <c r="G76" s="44"/>
      <c r="H76" s="44"/>
      <c r="I76" s="44"/>
      <c r="J76" s="44"/>
      <c r="K76" s="44"/>
    </row>
    <row r="77" spans="7:11" x14ac:dyDescent="0.3">
      <c r="G77" s="44"/>
      <c r="H77" s="44"/>
      <c r="I77" s="44"/>
      <c r="J77" s="44"/>
      <c r="K77" s="44"/>
    </row>
    <row r="78" spans="7:11" x14ac:dyDescent="0.3">
      <c r="G78" s="44"/>
      <c r="H78" s="44"/>
      <c r="I78" s="44"/>
      <c r="J78" s="44"/>
      <c r="K78" s="44"/>
    </row>
    <row r="79" spans="7:11" x14ac:dyDescent="0.3">
      <c r="G79" s="44"/>
      <c r="H79" s="44"/>
      <c r="I79" s="44"/>
      <c r="J79" s="44"/>
      <c r="K79" s="44"/>
    </row>
    <row r="80" spans="7:11" x14ac:dyDescent="0.3">
      <c r="G80" s="44"/>
      <c r="H80" s="44"/>
      <c r="I80" s="44"/>
      <c r="J80" s="44"/>
      <c r="K80" s="44"/>
    </row>
    <row r="81" spans="7:11" x14ac:dyDescent="0.3">
      <c r="G81" s="44"/>
      <c r="H81" s="44"/>
      <c r="I81" s="44"/>
      <c r="J81" s="44"/>
      <c r="K81" s="44"/>
    </row>
    <row r="82" spans="7:11" x14ac:dyDescent="0.3">
      <c r="G82" s="44"/>
      <c r="H82" s="44"/>
      <c r="I82" s="44"/>
      <c r="J82" s="44"/>
      <c r="K82" s="44"/>
    </row>
    <row r="83" spans="7:11" x14ac:dyDescent="0.3">
      <c r="G83" s="44"/>
      <c r="H83" s="44"/>
      <c r="I83" s="44"/>
      <c r="J83" s="44"/>
      <c r="K83" s="44"/>
    </row>
    <row r="84" spans="7:11" x14ac:dyDescent="0.3">
      <c r="G84" s="44"/>
      <c r="H84" s="44"/>
      <c r="I84" s="44"/>
      <c r="J84" s="44"/>
      <c r="K84" s="44"/>
    </row>
    <row r="85" spans="7:11" x14ac:dyDescent="0.3">
      <c r="G85" s="44"/>
      <c r="H85" s="44"/>
      <c r="I85" s="44"/>
      <c r="J85" s="44"/>
      <c r="K85" s="44"/>
    </row>
    <row r="86" spans="7:11" x14ac:dyDescent="0.3">
      <c r="G86" s="44"/>
      <c r="H86" s="44"/>
      <c r="I86" s="44"/>
      <c r="J86" s="44"/>
      <c r="K86" s="44"/>
    </row>
    <row r="87" spans="7:11" x14ac:dyDescent="0.3">
      <c r="G87" s="44"/>
      <c r="H87" s="44"/>
      <c r="I87" s="44"/>
      <c r="J87" s="44"/>
      <c r="K87" s="44"/>
    </row>
    <row r="88" spans="7:11" x14ac:dyDescent="0.3">
      <c r="G88" s="44"/>
      <c r="H88" s="44"/>
      <c r="I88" s="44"/>
      <c r="J88" s="44"/>
      <c r="K88" s="44"/>
    </row>
    <row r="89" spans="7:11" x14ac:dyDescent="0.3">
      <c r="G89" s="44"/>
      <c r="H89" s="44"/>
      <c r="I89" s="44"/>
      <c r="J89" s="44"/>
      <c r="K89" s="44"/>
    </row>
    <row r="90" spans="7:11" x14ac:dyDescent="0.3">
      <c r="G90" s="44"/>
      <c r="H90" s="44"/>
      <c r="I90" s="44"/>
      <c r="J90" s="44"/>
      <c r="K90" s="44"/>
    </row>
    <row r="91" spans="7:11" x14ac:dyDescent="0.3">
      <c r="G91" s="44"/>
      <c r="H91" s="44"/>
      <c r="I91" s="44"/>
      <c r="J91" s="44"/>
      <c r="K91" s="44"/>
    </row>
    <row r="92" spans="7:11" x14ac:dyDescent="0.3">
      <c r="G92" s="44"/>
      <c r="H92" s="44"/>
      <c r="I92" s="44"/>
      <c r="J92" s="44"/>
      <c r="K92" s="44"/>
    </row>
    <row r="93" spans="7:11" x14ac:dyDescent="0.3">
      <c r="G93" s="44"/>
      <c r="H93" s="44"/>
      <c r="I93" s="44"/>
      <c r="J93" s="44"/>
      <c r="K93" s="44"/>
    </row>
    <row r="94" spans="7:11" x14ac:dyDescent="0.3">
      <c r="G94" s="44"/>
      <c r="H94" s="44"/>
      <c r="I94" s="44"/>
      <c r="J94" s="44"/>
      <c r="K94" s="44"/>
    </row>
    <row r="95" spans="7:11" x14ac:dyDescent="0.3">
      <c r="G95" s="44"/>
      <c r="H95" s="44"/>
      <c r="I95" s="44"/>
      <c r="J95" s="44"/>
      <c r="K95" s="44"/>
    </row>
    <row r="96" spans="7:11" x14ac:dyDescent="0.3">
      <c r="G96" s="44"/>
      <c r="H96" s="44"/>
      <c r="I96" s="44"/>
      <c r="J96" s="44"/>
      <c r="K96" s="44"/>
    </row>
    <row r="97" spans="7:11" x14ac:dyDescent="0.3">
      <c r="G97" s="44"/>
      <c r="H97" s="44"/>
      <c r="I97" s="44"/>
      <c r="J97" s="44"/>
      <c r="K97" s="44"/>
    </row>
    <row r="98" spans="7:11" x14ac:dyDescent="0.3">
      <c r="G98" s="44"/>
      <c r="H98" s="44"/>
      <c r="I98" s="44"/>
      <c r="J98" s="44"/>
      <c r="K98" s="44"/>
    </row>
    <row r="99" spans="7:11" x14ac:dyDescent="0.3">
      <c r="G99" s="44"/>
      <c r="H99" s="44"/>
      <c r="I99" s="44"/>
      <c r="J99" s="44"/>
      <c r="K99" s="44"/>
    </row>
    <row r="100" spans="7:11" x14ac:dyDescent="0.3">
      <c r="G100" s="44"/>
      <c r="H100" s="44"/>
      <c r="I100" s="44"/>
      <c r="J100" s="44"/>
      <c r="K100" s="44"/>
    </row>
    <row r="101" spans="7:11" x14ac:dyDescent="0.3">
      <c r="G101" s="44"/>
      <c r="H101" s="44"/>
      <c r="I101" s="44"/>
      <c r="J101" s="44"/>
      <c r="K101" s="44"/>
    </row>
    <row r="102" spans="7:11" x14ac:dyDescent="0.3">
      <c r="G102" s="44"/>
      <c r="H102" s="44"/>
      <c r="I102" s="44"/>
      <c r="J102" s="44"/>
      <c r="K102" s="44"/>
    </row>
    <row r="103" spans="7:11" x14ac:dyDescent="0.3">
      <c r="G103" s="44"/>
      <c r="H103" s="44"/>
      <c r="I103" s="44"/>
      <c r="J103" s="44"/>
      <c r="K103" s="44"/>
    </row>
    <row r="104" spans="7:11" x14ac:dyDescent="0.3">
      <c r="G104" s="44"/>
      <c r="H104" s="44"/>
      <c r="I104" s="44"/>
      <c r="J104" s="44"/>
      <c r="K104" s="44"/>
    </row>
    <row r="105" spans="7:11" x14ac:dyDescent="0.3">
      <c r="G105" s="44"/>
      <c r="H105" s="44"/>
      <c r="I105" s="44"/>
      <c r="J105" s="44"/>
      <c r="K105" s="44"/>
    </row>
    <row r="106" spans="7:11" x14ac:dyDescent="0.3">
      <c r="G106" s="44"/>
      <c r="H106" s="44"/>
      <c r="I106" s="44"/>
      <c r="J106" s="44"/>
      <c r="K106" s="44"/>
    </row>
    <row r="107" spans="7:11" x14ac:dyDescent="0.3">
      <c r="G107" s="44"/>
      <c r="H107" s="44"/>
      <c r="I107" s="44"/>
      <c r="J107" s="44"/>
      <c r="K107" s="44"/>
    </row>
    <row r="108" spans="7:11" x14ac:dyDescent="0.3">
      <c r="G108" s="44"/>
      <c r="H108" s="44"/>
      <c r="I108" s="44"/>
      <c r="J108" s="44"/>
      <c r="K108" s="44"/>
    </row>
    <row r="109" spans="7:11" x14ac:dyDescent="0.3">
      <c r="G109" s="44"/>
      <c r="H109" s="44"/>
      <c r="I109" s="44"/>
      <c r="J109" s="44"/>
      <c r="K109" s="44"/>
    </row>
    <row r="110" spans="7:11" x14ac:dyDescent="0.3">
      <c r="G110" s="44"/>
      <c r="H110" s="44"/>
      <c r="I110" s="44"/>
      <c r="J110" s="44"/>
      <c r="K110" s="44"/>
    </row>
    <row r="111" spans="7:11" x14ac:dyDescent="0.3">
      <c r="G111" s="44"/>
      <c r="H111" s="44"/>
      <c r="I111" s="44"/>
      <c r="J111" s="44"/>
      <c r="K111" s="44"/>
    </row>
    <row r="112" spans="7:11" x14ac:dyDescent="0.3">
      <c r="G112" s="44"/>
      <c r="H112" s="44"/>
      <c r="I112" s="44"/>
      <c r="J112" s="44"/>
      <c r="K112" s="44"/>
    </row>
    <row r="113" spans="7:11" x14ac:dyDescent="0.3">
      <c r="G113" s="44"/>
      <c r="H113" s="44"/>
      <c r="I113" s="44"/>
      <c r="J113" s="44"/>
      <c r="K113" s="44"/>
    </row>
    <row r="114" spans="7:11" x14ac:dyDescent="0.3">
      <c r="G114" s="44"/>
      <c r="H114" s="44"/>
      <c r="I114" s="44"/>
      <c r="J114" s="44"/>
      <c r="K114" s="44"/>
    </row>
    <row r="115" spans="7:11" x14ac:dyDescent="0.3">
      <c r="G115" s="44"/>
      <c r="H115" s="44"/>
      <c r="I115" s="44"/>
      <c r="J115" s="44"/>
      <c r="K115" s="44"/>
    </row>
    <row r="116" spans="7:11" x14ac:dyDescent="0.3">
      <c r="G116" s="44"/>
      <c r="H116" s="44"/>
      <c r="I116" s="44"/>
      <c r="J116" s="44"/>
      <c r="K116" s="44"/>
    </row>
    <row r="117" spans="7:11" x14ac:dyDescent="0.3">
      <c r="G117" s="44"/>
      <c r="H117" s="44"/>
      <c r="I117" s="44"/>
      <c r="J117" s="44"/>
      <c r="K117" s="44"/>
    </row>
    <row r="118" spans="7:11" x14ac:dyDescent="0.3">
      <c r="G118" s="44"/>
      <c r="H118" s="44"/>
      <c r="I118" s="44"/>
      <c r="J118" s="44"/>
      <c r="K118" s="44"/>
    </row>
    <row r="119" spans="7:11" x14ac:dyDescent="0.3">
      <c r="G119" s="44"/>
      <c r="H119" s="44"/>
      <c r="I119" s="44"/>
      <c r="J119" s="44"/>
      <c r="K119" s="44"/>
    </row>
    <row r="120" spans="7:11" x14ac:dyDescent="0.3">
      <c r="G120" s="44"/>
      <c r="H120" s="44"/>
      <c r="I120" s="44"/>
      <c r="J120" s="44"/>
      <c r="K120" s="44"/>
    </row>
    <row r="121" spans="7:11" x14ac:dyDescent="0.3">
      <c r="G121" s="44"/>
      <c r="H121" s="44"/>
      <c r="I121" s="44"/>
      <c r="J121" s="44"/>
      <c r="K121" s="44"/>
    </row>
    <row r="122" spans="7:11" x14ac:dyDescent="0.3">
      <c r="G122" s="44"/>
      <c r="H122" s="44"/>
      <c r="I122" s="44"/>
      <c r="J122" s="44"/>
      <c r="K122" s="44"/>
    </row>
    <row r="123" spans="7:11" x14ac:dyDescent="0.3">
      <c r="G123" s="44"/>
      <c r="H123" s="44"/>
      <c r="I123" s="44"/>
      <c r="J123" s="44"/>
      <c r="K123" s="44"/>
    </row>
    <row r="124" spans="7:11" x14ac:dyDescent="0.3">
      <c r="G124" s="44"/>
      <c r="H124" s="44"/>
      <c r="I124" s="44"/>
      <c r="J124" s="44"/>
      <c r="K124" s="44"/>
    </row>
    <row r="125" spans="7:11" x14ac:dyDescent="0.3">
      <c r="G125" s="44"/>
      <c r="H125" s="44"/>
      <c r="I125" s="44"/>
      <c r="J125" s="44"/>
      <c r="K125" s="44"/>
    </row>
    <row r="126" spans="7:11" x14ac:dyDescent="0.3">
      <c r="G126" s="44"/>
      <c r="H126" s="44"/>
      <c r="I126" s="44"/>
      <c r="J126" s="44"/>
      <c r="K126" s="44"/>
    </row>
    <row r="127" spans="7:11" x14ac:dyDescent="0.3">
      <c r="G127" s="44"/>
      <c r="H127" s="44"/>
      <c r="I127" s="44"/>
      <c r="J127" s="44"/>
      <c r="K127" s="44"/>
    </row>
    <row r="128" spans="7:11" x14ac:dyDescent="0.3">
      <c r="G128" s="44"/>
      <c r="H128" s="44"/>
      <c r="I128" s="44"/>
      <c r="J128" s="44"/>
      <c r="K128" s="44"/>
    </row>
    <row r="129" spans="7:11" x14ac:dyDescent="0.3">
      <c r="G129" s="44"/>
      <c r="H129" s="44"/>
      <c r="I129" s="44"/>
      <c r="J129" s="44"/>
      <c r="K129" s="44"/>
    </row>
    <row r="130" spans="7:11" x14ac:dyDescent="0.3">
      <c r="G130" s="44"/>
      <c r="H130" s="44"/>
      <c r="I130" s="44"/>
      <c r="J130" s="44"/>
      <c r="K130" s="44"/>
    </row>
    <row r="131" spans="7:11" x14ac:dyDescent="0.3">
      <c r="G131" s="44"/>
      <c r="H131" s="44"/>
      <c r="I131" s="44"/>
      <c r="J131" s="44"/>
      <c r="K131" s="44"/>
    </row>
    <row r="132" spans="7:11" x14ac:dyDescent="0.3">
      <c r="G132" s="44"/>
      <c r="H132" s="44"/>
      <c r="I132" s="44"/>
      <c r="J132" s="44"/>
      <c r="K132" s="44"/>
    </row>
    <row r="133" spans="7:11" x14ac:dyDescent="0.3">
      <c r="G133" s="44"/>
      <c r="H133" s="44"/>
      <c r="I133" s="44"/>
      <c r="J133" s="44"/>
      <c r="K133" s="44"/>
    </row>
    <row r="134" spans="7:11" x14ac:dyDescent="0.3">
      <c r="G134" s="44"/>
      <c r="H134" s="44"/>
      <c r="I134" s="44"/>
      <c r="J134" s="44"/>
      <c r="K134" s="44"/>
    </row>
    <row r="135" spans="7:11" x14ac:dyDescent="0.3">
      <c r="G135" s="44"/>
      <c r="H135" s="44"/>
      <c r="I135" s="44"/>
      <c r="J135" s="44"/>
      <c r="K135" s="44"/>
    </row>
    <row r="136" spans="7:11" x14ac:dyDescent="0.3">
      <c r="G136" s="44"/>
      <c r="H136" s="44"/>
      <c r="I136" s="44"/>
      <c r="J136" s="44"/>
      <c r="K136" s="44"/>
    </row>
    <row r="137" spans="7:11" x14ac:dyDescent="0.3">
      <c r="G137" s="44"/>
      <c r="H137" s="44"/>
      <c r="I137" s="44"/>
      <c r="J137" s="44"/>
      <c r="K137" s="44"/>
    </row>
    <row r="138" spans="7:11" x14ac:dyDescent="0.3">
      <c r="G138" s="44"/>
      <c r="H138" s="44"/>
      <c r="I138" s="44"/>
      <c r="J138" s="44"/>
      <c r="K138" s="44"/>
    </row>
    <row r="139" spans="7:11" x14ac:dyDescent="0.3">
      <c r="G139" s="44"/>
      <c r="H139" s="44"/>
      <c r="I139" s="44"/>
      <c r="J139" s="44"/>
      <c r="K139" s="44"/>
    </row>
    <row r="140" spans="7:11" x14ac:dyDescent="0.3">
      <c r="G140" s="44"/>
      <c r="H140" s="44"/>
      <c r="I140" s="44"/>
      <c r="J140" s="44"/>
      <c r="K140" s="44"/>
    </row>
    <row r="141" spans="7:11" x14ac:dyDescent="0.3">
      <c r="G141" s="44"/>
      <c r="H141" s="44"/>
      <c r="I141" s="44"/>
      <c r="J141" s="44"/>
      <c r="K141" s="44"/>
    </row>
    <row r="142" spans="7:11" x14ac:dyDescent="0.3">
      <c r="G142" s="44"/>
      <c r="H142" s="44"/>
      <c r="I142" s="44"/>
      <c r="J142" s="44"/>
      <c r="K142" s="44"/>
    </row>
    <row r="143" spans="7:11" x14ac:dyDescent="0.3">
      <c r="G143" s="44"/>
      <c r="H143" s="44"/>
      <c r="I143" s="44"/>
      <c r="J143" s="44"/>
      <c r="K143" s="44"/>
    </row>
    <row r="144" spans="7:11" x14ac:dyDescent="0.3">
      <c r="G144" s="44"/>
      <c r="H144" s="44"/>
      <c r="I144" s="44"/>
      <c r="J144" s="44"/>
      <c r="K144" s="44"/>
    </row>
    <row r="145" spans="7:11" x14ac:dyDescent="0.3">
      <c r="G145" s="44"/>
      <c r="H145" s="44"/>
      <c r="I145" s="44"/>
      <c r="J145" s="44"/>
      <c r="K145" s="44"/>
    </row>
  </sheetData>
  <mergeCells count="57">
    <mergeCell ref="B5:E5"/>
    <mergeCell ref="G5:I5"/>
    <mergeCell ref="L5:O5"/>
    <mergeCell ref="B8:V8"/>
    <mergeCell ref="P2:P7"/>
    <mergeCell ref="K2:K7"/>
    <mergeCell ref="F2:F7"/>
    <mergeCell ref="Q5:V5"/>
    <mergeCell ref="B4:C4"/>
    <mergeCell ref="D4:E4"/>
    <mergeCell ref="G4:H4"/>
    <mergeCell ref="L4:M4"/>
    <mergeCell ref="N4:O4"/>
    <mergeCell ref="Q2:S2"/>
    <mergeCell ref="T2:V2"/>
    <mergeCell ref="B3:C3"/>
    <mergeCell ref="D3:E3"/>
    <mergeCell ref="G3:H3"/>
    <mergeCell ref="L3:M3"/>
    <mergeCell ref="N3:O3"/>
    <mergeCell ref="B2:C2"/>
    <mergeCell ref="D2:E2"/>
    <mergeCell ref="G2:H2"/>
    <mergeCell ref="L2:M2"/>
    <mergeCell ref="N2:O2"/>
    <mergeCell ref="Q4:S4"/>
    <mergeCell ref="T4:V4"/>
    <mergeCell ref="Q3:V3"/>
    <mergeCell ref="AF4:AG4"/>
    <mergeCell ref="AJ4:AK4"/>
    <mergeCell ref="AR4:AS4"/>
    <mergeCell ref="AV4:AW4"/>
    <mergeCell ref="AF3:AG3"/>
    <mergeCell ref="AJ3:AK3"/>
    <mergeCell ref="AR3:AS3"/>
    <mergeCell ref="AV3:AW3"/>
    <mergeCell ref="AF5:AG5"/>
    <mergeCell ref="AJ5:AK5"/>
    <mergeCell ref="AR5:AS5"/>
    <mergeCell ref="AV5:AW5"/>
    <mergeCell ref="AL6:AM6"/>
    <mergeCell ref="B7:C7"/>
    <mergeCell ref="D7:E7"/>
    <mergeCell ref="G7:H7"/>
    <mergeCell ref="L7:M7"/>
    <mergeCell ref="N7:O7"/>
    <mergeCell ref="B6:C6"/>
    <mergeCell ref="D6:E6"/>
    <mergeCell ref="G6:H6"/>
    <mergeCell ref="L6:M6"/>
    <mergeCell ref="N6:O6"/>
    <mergeCell ref="T6:V6"/>
    <mergeCell ref="AJ6:AK6"/>
    <mergeCell ref="AR7:AS7"/>
    <mergeCell ref="AV7:AW7"/>
    <mergeCell ref="Q7:S7"/>
    <mergeCell ref="Q6:S6"/>
  </mergeCells>
  <conditionalFormatting sqref="J2:J4 J6:J7">
    <cfRule type="expression" dxfId="1" priority="53">
      <formula>$J$2=0</formula>
    </cfRule>
  </conditionalFormatting>
  <conditionalFormatting sqref="W4 W6:W7">
    <cfRule type="expression" dxfId="0" priority="52">
      <formula>$J$2=0</formula>
    </cfRule>
  </conditionalFormatting>
  <dataValidations count="5">
    <dataValidation type="whole" allowBlank="1" showInputMessage="1" showErrorMessage="1" error="HAUTEUR MAXIMUM = 2175 mm" sqref="D7:E7">
      <formula1>0</formula1>
      <formula2>2175</formula2>
    </dataValidation>
    <dataValidation type="whole" allowBlank="1" showInputMessage="1" showErrorMessage="1" error="ENTRE COLONNE MAXIMUM = 2000 mm_x000a_" sqref="N3:O3">
      <formula1>0</formula1>
      <formula2>2000</formula2>
    </dataValidation>
    <dataValidation type="whole" allowBlank="1" showInputMessage="1" showErrorMessage="1" error="OUVERTURE MAXIMUM = 1900 mm_x000a_" sqref="N4:O4">
      <formula1>0</formula1>
      <formula2>1900</formula2>
    </dataValidation>
    <dataValidation type="whole" allowBlank="1" showInputMessage="1" showErrorMessage="1" error="HAUTEUR MAXIMUM = 2700 mm" sqref="N2:O2">
      <formula1>0</formula1>
      <formula2>2700</formula2>
    </dataValidation>
    <dataValidation type="list" allowBlank="1" showInputMessage="1" sqref="N7:O7">
      <formula1>#REF!</formula1>
    </dataValidation>
  </dataValidations>
  <pageMargins left="0.25" right="0.25" top="0.75" bottom="0.75" header="0.3" footer="0.3"/>
  <pageSetup paperSize="9" scale="70" orientation="landscape" r:id="rId1"/>
  <colBreaks count="1" manualBreakCount="1">
    <brk id="25" max="1048575" man="1"/>
  </colBreaks>
  <legacy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FF0000"/>
    <pageSetUpPr fitToPage="1"/>
  </sheetPr>
  <dimension ref="A2:CF33"/>
  <sheetViews>
    <sheetView topLeftCell="B1" workbookViewId="0">
      <selection activeCell="AR18" sqref="AR18"/>
    </sheetView>
  </sheetViews>
  <sheetFormatPr baseColWidth="10" defaultRowHeight="10.199999999999999" x14ac:dyDescent="0.2"/>
  <cols>
    <col min="1" max="1" width="48.6640625" style="48" customWidth="1"/>
    <col min="2" max="2" width="9.88671875" style="48" customWidth="1"/>
    <col min="3" max="61" width="17.6640625" style="48" customWidth="1"/>
    <col min="62" max="62" width="18.33203125" style="48" customWidth="1"/>
    <col min="63" max="16384" width="11.5546875" style="48"/>
  </cols>
  <sheetData>
    <row r="2" spans="1:84" ht="18" customHeight="1" x14ac:dyDescent="0.2">
      <c r="A2" s="47"/>
      <c r="C2" s="49" t="s">
        <v>7</v>
      </c>
      <c r="D2" s="49" t="s">
        <v>45</v>
      </c>
      <c r="E2" s="49" t="s">
        <v>46</v>
      </c>
      <c r="F2" s="49" t="s">
        <v>47</v>
      </c>
      <c r="G2" s="49" t="s">
        <v>48</v>
      </c>
      <c r="H2" s="49" t="s">
        <v>49</v>
      </c>
      <c r="I2" s="49" t="s">
        <v>50</v>
      </c>
      <c r="J2" s="49" t="s">
        <v>51</v>
      </c>
      <c r="K2" s="49" t="s">
        <v>52</v>
      </c>
      <c r="L2" s="49" t="s">
        <v>53</v>
      </c>
      <c r="M2" s="49" t="s">
        <v>54</v>
      </c>
      <c r="N2" s="49" t="s">
        <v>55</v>
      </c>
      <c r="O2" s="50" t="s">
        <v>56</v>
      </c>
      <c r="P2" s="50" t="s">
        <v>57</v>
      </c>
      <c r="Q2" s="49" t="s">
        <v>9</v>
      </c>
      <c r="R2" s="49" t="s">
        <v>6</v>
      </c>
      <c r="S2" s="49" t="s">
        <v>58</v>
      </c>
      <c r="T2" s="49" t="s">
        <v>59</v>
      </c>
      <c r="U2" s="49" t="s">
        <v>60</v>
      </c>
      <c r="V2" s="49" t="s">
        <v>61</v>
      </c>
      <c r="W2" s="49" t="s">
        <v>27</v>
      </c>
      <c r="X2" s="49" t="s">
        <v>62</v>
      </c>
      <c r="Y2" s="51" t="s">
        <v>10</v>
      </c>
      <c r="Z2" s="51" t="s">
        <v>0</v>
      </c>
      <c r="AA2" s="51" t="s">
        <v>63</v>
      </c>
      <c r="AB2" s="51" t="s">
        <v>1</v>
      </c>
      <c r="AC2" s="51" t="s">
        <v>64</v>
      </c>
      <c r="AD2" s="51" t="s">
        <v>65</v>
      </c>
      <c r="AE2" s="51" t="s">
        <v>66</v>
      </c>
      <c r="AF2" s="51" t="s">
        <v>67</v>
      </c>
      <c r="AG2" s="51" t="s">
        <v>68</v>
      </c>
      <c r="AH2" s="51" t="s">
        <v>69</v>
      </c>
      <c r="AI2" s="51" t="s">
        <v>70</v>
      </c>
      <c r="AJ2" s="51" t="s">
        <v>71</v>
      </c>
      <c r="AK2" s="51" t="s">
        <v>2</v>
      </c>
      <c r="AL2" s="51" t="s">
        <v>28</v>
      </c>
      <c r="AM2" s="51" t="s">
        <v>72</v>
      </c>
      <c r="AN2" s="51" t="s">
        <v>73</v>
      </c>
      <c r="AO2" s="51" t="s">
        <v>74</v>
      </c>
      <c r="AP2" s="51" t="s">
        <v>75</v>
      </c>
      <c r="AQ2" s="51" t="s">
        <v>3</v>
      </c>
      <c r="AR2" s="51" t="s">
        <v>29</v>
      </c>
      <c r="AS2" s="51" t="s">
        <v>76</v>
      </c>
      <c r="AT2" s="51" t="s">
        <v>77</v>
      </c>
      <c r="AU2" s="51" t="s">
        <v>78</v>
      </c>
      <c r="AV2" s="51" t="s">
        <v>33</v>
      </c>
      <c r="AW2" s="51" t="s">
        <v>4</v>
      </c>
      <c r="AX2" s="51" t="s">
        <v>79</v>
      </c>
      <c r="AY2" s="51" t="s">
        <v>80</v>
      </c>
      <c r="AZ2" s="51" t="s">
        <v>81</v>
      </c>
      <c r="BA2" s="51" t="s">
        <v>82</v>
      </c>
      <c r="BB2" s="51" t="s">
        <v>5</v>
      </c>
      <c r="BC2" s="50" t="s">
        <v>83</v>
      </c>
      <c r="BD2" s="50" t="s">
        <v>30</v>
      </c>
      <c r="BE2" s="50" t="s">
        <v>84</v>
      </c>
      <c r="BF2" s="50" t="s">
        <v>85</v>
      </c>
      <c r="BG2" s="50" t="s">
        <v>86</v>
      </c>
      <c r="BH2" s="50" t="s">
        <v>8</v>
      </c>
      <c r="BI2" s="50" t="s">
        <v>87</v>
      </c>
      <c r="BJ2" s="50" t="s">
        <v>88</v>
      </c>
      <c r="BP2" s="52"/>
      <c r="BQ2" s="52"/>
    </row>
    <row r="3" spans="1:84" s="52" customFormat="1" ht="15" customHeight="1" x14ac:dyDescent="0.2">
      <c r="A3" s="53"/>
      <c r="B3" s="48"/>
      <c r="C3" s="54" t="s">
        <v>89</v>
      </c>
      <c r="D3" s="54" t="s">
        <v>89</v>
      </c>
      <c r="E3" s="54" t="s">
        <v>89</v>
      </c>
      <c r="F3" s="54" t="s">
        <v>90</v>
      </c>
      <c r="G3" s="54" t="s">
        <v>89</v>
      </c>
      <c r="H3" s="54" t="s">
        <v>91</v>
      </c>
      <c r="I3" s="54" t="s">
        <v>91</v>
      </c>
      <c r="J3" s="54" t="s">
        <v>92</v>
      </c>
      <c r="K3" s="54" t="s">
        <v>89</v>
      </c>
      <c r="L3" s="54" t="s">
        <v>89</v>
      </c>
      <c r="M3" s="54" t="s">
        <v>89</v>
      </c>
      <c r="N3" s="54" t="s">
        <v>93</v>
      </c>
      <c r="O3" s="55" t="s">
        <v>94</v>
      </c>
      <c r="P3" s="55" t="s">
        <v>95</v>
      </c>
      <c r="Q3" s="56" t="s">
        <v>96</v>
      </c>
      <c r="R3" s="54" t="s">
        <v>97</v>
      </c>
      <c r="S3" s="54" t="s">
        <v>98</v>
      </c>
      <c r="T3" s="54" t="s">
        <v>98</v>
      </c>
      <c r="U3" s="54" t="s">
        <v>97</v>
      </c>
      <c r="V3" s="54" t="s">
        <v>98</v>
      </c>
      <c r="W3" s="54" t="s">
        <v>97</v>
      </c>
      <c r="X3" s="54" t="s">
        <v>97</v>
      </c>
      <c r="Y3" s="57" t="s">
        <v>99</v>
      </c>
      <c r="Z3" s="58" t="s">
        <v>100</v>
      </c>
      <c r="AA3" s="58" t="s">
        <v>101</v>
      </c>
      <c r="AB3" s="58" t="s">
        <v>100</v>
      </c>
      <c r="AC3" s="59" t="s">
        <v>102</v>
      </c>
      <c r="AD3" s="59" t="s">
        <v>102</v>
      </c>
      <c r="AE3" s="59" t="s">
        <v>102</v>
      </c>
      <c r="AF3" s="60" t="s">
        <v>103</v>
      </c>
      <c r="AG3" s="58" t="s">
        <v>103</v>
      </c>
      <c r="AH3" s="58" t="s">
        <v>103</v>
      </c>
      <c r="AI3" s="58" t="s">
        <v>104</v>
      </c>
      <c r="AJ3" s="58" t="s">
        <v>105</v>
      </c>
      <c r="AK3" s="58" t="s">
        <v>106</v>
      </c>
      <c r="AL3" s="58" t="s">
        <v>107</v>
      </c>
      <c r="AM3" s="58" t="s">
        <v>107</v>
      </c>
      <c r="AN3" s="58" t="s">
        <v>107</v>
      </c>
      <c r="AO3" s="58" t="s">
        <v>107</v>
      </c>
      <c r="AP3" s="58" t="s">
        <v>108</v>
      </c>
      <c r="AQ3" s="58" t="s">
        <v>106</v>
      </c>
      <c r="AR3" s="58" t="s">
        <v>106</v>
      </c>
      <c r="AS3" s="58" t="s">
        <v>106</v>
      </c>
      <c r="AT3" s="58" t="s">
        <v>106</v>
      </c>
      <c r="AU3" s="58" t="s">
        <v>106</v>
      </c>
      <c r="AV3" s="58" t="s">
        <v>109</v>
      </c>
      <c r="AW3" s="58" t="s">
        <v>110</v>
      </c>
      <c r="AX3" s="58" t="s">
        <v>110</v>
      </c>
      <c r="AY3" s="58" t="s">
        <v>110</v>
      </c>
      <c r="AZ3" s="59" t="s">
        <v>111</v>
      </c>
      <c r="BA3" s="58" t="s">
        <v>99</v>
      </c>
      <c r="BB3" s="57" t="s">
        <v>112</v>
      </c>
      <c r="BC3" s="55" t="s">
        <v>113</v>
      </c>
      <c r="BD3" s="60" t="s">
        <v>114</v>
      </c>
      <c r="BE3" s="61" t="s">
        <v>115</v>
      </c>
      <c r="BF3" s="59" t="s">
        <v>114</v>
      </c>
      <c r="BG3" s="59" t="s">
        <v>114</v>
      </c>
      <c r="BH3" s="60" t="s">
        <v>116</v>
      </c>
      <c r="BI3" s="61" t="s">
        <v>115</v>
      </c>
      <c r="BJ3" s="59" t="s">
        <v>116</v>
      </c>
      <c r="BK3" s="48"/>
      <c r="BL3" s="48"/>
      <c r="BM3" s="48"/>
      <c r="BN3" s="48"/>
      <c r="BO3" s="48"/>
      <c r="BP3" s="48"/>
    </row>
    <row r="4" spans="1:84" s="52" customFormat="1" ht="15" customHeight="1" x14ac:dyDescent="0.2">
      <c r="A4" s="58" t="s">
        <v>117</v>
      </c>
      <c r="B4" s="62" t="s">
        <v>118</v>
      </c>
      <c r="C4" s="63">
        <v>0.90500000000000003</v>
      </c>
      <c r="D4" s="63">
        <v>0.99</v>
      </c>
      <c r="E4" s="63">
        <v>1.04</v>
      </c>
      <c r="F4" s="63">
        <v>1.1000000000000001</v>
      </c>
      <c r="G4" s="63">
        <v>1.21</v>
      </c>
      <c r="H4" s="63">
        <v>1.1200000000000001</v>
      </c>
      <c r="I4" s="63">
        <v>1.22</v>
      </c>
      <c r="J4" s="63">
        <v>0.97</v>
      </c>
      <c r="K4" s="63">
        <v>1.04</v>
      </c>
      <c r="L4" s="63">
        <v>1.1399999999999999</v>
      </c>
      <c r="M4" s="63">
        <v>1.22</v>
      </c>
      <c r="N4" s="63">
        <v>1.35</v>
      </c>
      <c r="O4" s="60">
        <v>0.91700000000000004</v>
      </c>
      <c r="P4" s="60">
        <v>0.95699999999999996</v>
      </c>
      <c r="Q4" s="63">
        <v>1.05</v>
      </c>
      <c r="R4" s="63">
        <v>1.42</v>
      </c>
      <c r="S4" s="63">
        <v>1.47</v>
      </c>
      <c r="T4" s="63">
        <v>1.56</v>
      </c>
      <c r="U4" s="63">
        <v>1.65</v>
      </c>
      <c r="V4" s="63">
        <v>1.48</v>
      </c>
      <c r="W4" s="63">
        <v>1.51</v>
      </c>
      <c r="X4" s="63">
        <v>1.6</v>
      </c>
      <c r="Y4" s="64">
        <v>1.08</v>
      </c>
      <c r="Z4" s="64">
        <v>1.05</v>
      </c>
      <c r="AA4" s="64">
        <v>1.179</v>
      </c>
      <c r="AB4" s="64">
        <v>1.04</v>
      </c>
      <c r="AC4" s="64">
        <v>1.1299999999999999</v>
      </c>
      <c r="AD4" s="64">
        <v>1.2</v>
      </c>
      <c r="AE4" s="64">
        <v>1.25</v>
      </c>
      <c r="AF4" s="60">
        <v>1.1000000000000001</v>
      </c>
      <c r="AG4" s="64">
        <v>1.2</v>
      </c>
      <c r="AH4" s="64">
        <v>1.3</v>
      </c>
      <c r="AI4" s="64">
        <v>1.06</v>
      </c>
      <c r="AJ4" s="64">
        <v>1.01</v>
      </c>
      <c r="AK4" s="64">
        <v>1.1399999999999999</v>
      </c>
      <c r="AL4" s="64">
        <v>1.23</v>
      </c>
      <c r="AM4" s="64">
        <v>1.36</v>
      </c>
      <c r="AN4" s="64">
        <v>1.41</v>
      </c>
      <c r="AO4" s="64">
        <v>1.57</v>
      </c>
      <c r="AP4" s="64">
        <v>1.44</v>
      </c>
      <c r="AQ4" s="64">
        <v>1.1299999999999999</v>
      </c>
      <c r="AR4" s="64">
        <v>1.23</v>
      </c>
      <c r="AS4" s="64">
        <v>1.36</v>
      </c>
      <c r="AT4" s="64">
        <v>1.41</v>
      </c>
      <c r="AU4" s="64">
        <v>1.47</v>
      </c>
      <c r="AV4" s="64">
        <v>1.25</v>
      </c>
      <c r="AW4" s="64">
        <v>1.22</v>
      </c>
      <c r="AX4" s="64">
        <v>1.2849999999999999</v>
      </c>
      <c r="AY4" s="64">
        <v>1.35</v>
      </c>
      <c r="AZ4" s="64">
        <v>1.4039999999999999</v>
      </c>
      <c r="BA4" s="64">
        <v>1.111</v>
      </c>
      <c r="BB4" s="64">
        <v>1.19</v>
      </c>
      <c r="BC4" s="60">
        <v>1.22</v>
      </c>
      <c r="BD4" s="60">
        <v>1.31</v>
      </c>
      <c r="BE4" s="60">
        <v>1.35</v>
      </c>
      <c r="BF4" s="65">
        <v>1.385</v>
      </c>
      <c r="BG4" s="60">
        <v>1.68</v>
      </c>
      <c r="BH4" s="60">
        <v>1.95</v>
      </c>
      <c r="BI4" s="60">
        <v>1.82</v>
      </c>
      <c r="BJ4" s="60">
        <v>1.69</v>
      </c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8"/>
    </row>
    <row r="5" spans="1:84" s="70" customFormat="1" ht="15" customHeight="1" x14ac:dyDescent="0.2">
      <c r="A5" s="66" t="s">
        <v>119</v>
      </c>
      <c r="B5" s="62" t="s">
        <v>120</v>
      </c>
      <c r="C5" s="67">
        <v>1</v>
      </c>
      <c r="D5" s="67">
        <v>1.32</v>
      </c>
      <c r="E5" s="67">
        <v>1.25</v>
      </c>
      <c r="F5" s="67">
        <v>1.4</v>
      </c>
      <c r="G5" s="67">
        <v>1.21</v>
      </c>
      <c r="H5" s="67">
        <v>1.47</v>
      </c>
      <c r="I5" s="67">
        <v>1.4</v>
      </c>
      <c r="J5" s="67">
        <v>1.27</v>
      </c>
      <c r="K5" s="67">
        <v>1.33</v>
      </c>
      <c r="L5" s="67">
        <v>1.4</v>
      </c>
      <c r="M5" s="67">
        <v>1.48</v>
      </c>
      <c r="N5" s="67">
        <v>1.49</v>
      </c>
      <c r="O5" s="68">
        <v>1.2</v>
      </c>
      <c r="P5" s="68">
        <v>1.94</v>
      </c>
      <c r="Q5" s="67">
        <v>1.29</v>
      </c>
      <c r="R5" s="67">
        <v>2.1</v>
      </c>
      <c r="S5" s="67">
        <v>2.5499999999999998</v>
      </c>
      <c r="T5" s="67">
        <v>2.83</v>
      </c>
      <c r="U5" s="67">
        <v>3.09</v>
      </c>
      <c r="V5" s="67">
        <v>2.8</v>
      </c>
      <c r="W5" s="67">
        <v>3.09</v>
      </c>
      <c r="X5" s="67">
        <v>2.8</v>
      </c>
      <c r="Y5" s="66">
        <v>1.94</v>
      </c>
      <c r="Z5" s="66">
        <v>2.3199999999999998</v>
      </c>
      <c r="AA5" s="66">
        <v>1.93</v>
      </c>
      <c r="AB5" s="66">
        <v>1.92</v>
      </c>
      <c r="AC5" s="66">
        <v>2.58</v>
      </c>
      <c r="AD5" s="66">
        <v>3.05</v>
      </c>
      <c r="AE5" s="66">
        <v>3.1</v>
      </c>
      <c r="AF5" s="68">
        <v>1.94</v>
      </c>
      <c r="AG5" s="66">
        <v>2.59</v>
      </c>
      <c r="AH5" s="66">
        <v>3.35</v>
      </c>
      <c r="AI5" s="66">
        <v>1.82</v>
      </c>
      <c r="AJ5" s="66">
        <v>1.8</v>
      </c>
      <c r="AK5" s="66">
        <v>1.26</v>
      </c>
      <c r="AL5" s="66">
        <v>1.78</v>
      </c>
      <c r="AM5" s="66">
        <v>1.84</v>
      </c>
      <c r="AN5" s="66">
        <v>1.84</v>
      </c>
      <c r="AO5" s="66">
        <v>2.2999999999999998</v>
      </c>
      <c r="AP5" s="66">
        <v>1.63</v>
      </c>
      <c r="AQ5" s="66">
        <v>1.32</v>
      </c>
      <c r="AR5" s="66">
        <v>1.82</v>
      </c>
      <c r="AS5" s="66">
        <v>1.8</v>
      </c>
      <c r="AT5" s="66">
        <v>1.67</v>
      </c>
      <c r="AU5" s="66">
        <v>2.2999999999999998</v>
      </c>
      <c r="AV5" s="66">
        <v>2.73</v>
      </c>
      <c r="AW5" s="66">
        <v>3.27</v>
      </c>
      <c r="AX5" s="66">
        <v>3.52</v>
      </c>
      <c r="AY5" s="66">
        <v>3.78</v>
      </c>
      <c r="AZ5" s="66">
        <v>3.77</v>
      </c>
      <c r="BA5" s="66">
        <v>1.67</v>
      </c>
      <c r="BB5" s="66">
        <v>2.2599999999999998</v>
      </c>
      <c r="BC5" s="68">
        <v>3.78</v>
      </c>
      <c r="BD5" s="68">
        <v>2.92</v>
      </c>
      <c r="BE5" s="68">
        <v>2.56</v>
      </c>
      <c r="BF5" s="69">
        <v>1.86</v>
      </c>
      <c r="BG5" s="68">
        <v>1.67</v>
      </c>
      <c r="BH5" s="68">
        <v>2.1</v>
      </c>
      <c r="BI5" s="68">
        <v>2.09</v>
      </c>
      <c r="BJ5" s="68">
        <v>1.88</v>
      </c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</row>
    <row r="6" spans="1:84" s="70" customFormat="1" ht="4.95" customHeight="1" x14ac:dyDescent="0.2">
      <c r="A6" s="48"/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</row>
    <row r="7" spans="1:84" s="52" customFormat="1" ht="15" customHeight="1" x14ac:dyDescent="0.2">
      <c r="A7" s="71" t="s">
        <v>121</v>
      </c>
      <c r="B7" s="72" t="s">
        <v>122</v>
      </c>
      <c r="C7" s="73">
        <v>200</v>
      </c>
      <c r="D7" s="73">
        <v>200</v>
      </c>
      <c r="E7" s="73">
        <v>240</v>
      </c>
      <c r="F7" s="73">
        <v>220</v>
      </c>
      <c r="G7" s="73">
        <v>220</v>
      </c>
      <c r="H7" s="73">
        <v>230</v>
      </c>
      <c r="I7" s="73">
        <v>200</v>
      </c>
      <c r="J7" s="73">
        <v>200</v>
      </c>
      <c r="K7" s="73">
        <v>200</v>
      </c>
      <c r="L7" s="73">
        <v>210</v>
      </c>
      <c r="M7" s="73">
        <v>200</v>
      </c>
      <c r="N7" s="73">
        <v>220</v>
      </c>
      <c r="O7" s="74">
        <v>180</v>
      </c>
      <c r="P7" s="75">
        <v>190</v>
      </c>
      <c r="Q7" s="73">
        <v>180</v>
      </c>
      <c r="R7" s="73">
        <v>180</v>
      </c>
      <c r="S7" s="73">
        <v>190</v>
      </c>
      <c r="T7" s="73">
        <v>190</v>
      </c>
      <c r="U7" s="73">
        <v>190</v>
      </c>
      <c r="V7" s="73">
        <v>180</v>
      </c>
      <c r="W7" s="73">
        <v>190</v>
      </c>
      <c r="X7" s="73">
        <v>190</v>
      </c>
      <c r="Y7" s="76">
        <v>220</v>
      </c>
      <c r="Z7" s="76">
        <v>220</v>
      </c>
      <c r="AA7" s="76">
        <v>240</v>
      </c>
      <c r="AB7" s="76">
        <v>220</v>
      </c>
      <c r="AC7" s="71">
        <v>240</v>
      </c>
      <c r="AD7" s="71">
        <v>240</v>
      </c>
      <c r="AE7" s="71">
        <v>240</v>
      </c>
      <c r="AF7" s="75">
        <v>280</v>
      </c>
      <c r="AG7" s="76">
        <v>280</v>
      </c>
      <c r="AH7" s="76">
        <v>280</v>
      </c>
      <c r="AI7" s="76">
        <v>200</v>
      </c>
      <c r="AJ7" s="71">
        <v>220</v>
      </c>
      <c r="AK7" s="76">
        <v>260</v>
      </c>
      <c r="AL7" s="76">
        <v>270</v>
      </c>
      <c r="AM7" s="76">
        <v>270</v>
      </c>
      <c r="AN7" s="76">
        <v>280</v>
      </c>
      <c r="AO7" s="76">
        <v>280</v>
      </c>
      <c r="AP7" s="76">
        <v>260</v>
      </c>
      <c r="AQ7" s="76">
        <v>280</v>
      </c>
      <c r="AR7" s="76">
        <v>280</v>
      </c>
      <c r="AS7" s="76">
        <v>280</v>
      </c>
      <c r="AT7" s="76">
        <v>280</v>
      </c>
      <c r="AU7" s="76">
        <v>280</v>
      </c>
      <c r="AV7" s="76">
        <v>310</v>
      </c>
      <c r="AW7" s="76">
        <v>260</v>
      </c>
      <c r="AX7" s="76">
        <v>260</v>
      </c>
      <c r="AY7" s="76">
        <v>290</v>
      </c>
      <c r="AZ7" s="76">
        <v>300</v>
      </c>
      <c r="BA7" s="76">
        <v>260</v>
      </c>
      <c r="BB7" s="76">
        <v>220</v>
      </c>
      <c r="BC7" s="74">
        <v>250</v>
      </c>
      <c r="BD7" s="77">
        <v>245</v>
      </c>
      <c r="BE7" s="77">
        <v>245</v>
      </c>
      <c r="BF7" s="78">
        <v>223</v>
      </c>
      <c r="BG7" s="77">
        <v>245</v>
      </c>
      <c r="BH7" s="77">
        <v>304</v>
      </c>
      <c r="BI7" s="77">
        <v>302</v>
      </c>
      <c r="BJ7" s="77">
        <v>302</v>
      </c>
      <c r="BK7" s="48"/>
      <c r="BL7" s="48"/>
      <c r="BM7" s="48"/>
      <c r="BN7" s="48"/>
      <c r="BO7" s="48"/>
      <c r="BP7" s="48"/>
      <c r="BQ7" s="48"/>
      <c r="BR7" s="48"/>
      <c r="BS7" s="48"/>
      <c r="BT7" s="48"/>
      <c r="BU7" s="48"/>
      <c r="BV7" s="48"/>
      <c r="BW7" s="48"/>
      <c r="BX7" s="48"/>
      <c r="BY7" s="48"/>
      <c r="BZ7" s="48"/>
      <c r="CA7" s="48"/>
      <c r="CB7" s="48"/>
      <c r="CC7" s="48"/>
      <c r="CD7" s="48"/>
      <c r="CE7" s="48"/>
      <c r="CF7" s="48"/>
    </row>
    <row r="8" spans="1:84" s="52" customFormat="1" ht="15" customHeight="1" x14ac:dyDescent="0.2">
      <c r="A8" s="71" t="s">
        <v>123</v>
      </c>
      <c r="B8" s="72" t="s">
        <v>122</v>
      </c>
      <c r="C8" s="73">
        <v>270</v>
      </c>
      <c r="D8" s="73">
        <v>230</v>
      </c>
      <c r="E8" s="73">
        <v>260</v>
      </c>
      <c r="F8" s="73">
        <v>260</v>
      </c>
      <c r="G8" s="73">
        <v>260</v>
      </c>
      <c r="H8" s="73">
        <v>280</v>
      </c>
      <c r="I8" s="73">
        <v>280</v>
      </c>
      <c r="J8" s="73">
        <v>260</v>
      </c>
      <c r="K8" s="73">
        <v>260</v>
      </c>
      <c r="L8" s="73">
        <v>250</v>
      </c>
      <c r="M8" s="73">
        <v>240</v>
      </c>
      <c r="N8" s="73">
        <v>260</v>
      </c>
      <c r="O8" s="74">
        <v>200</v>
      </c>
      <c r="P8" s="75">
        <v>280</v>
      </c>
      <c r="Q8" s="73">
        <v>280</v>
      </c>
      <c r="R8" s="73">
        <v>225</v>
      </c>
      <c r="S8" s="73">
        <v>230</v>
      </c>
      <c r="T8" s="73">
        <v>230</v>
      </c>
      <c r="U8" s="73">
        <v>230</v>
      </c>
      <c r="V8" s="73">
        <v>220</v>
      </c>
      <c r="W8" s="73">
        <v>230</v>
      </c>
      <c r="X8" s="73">
        <v>230</v>
      </c>
      <c r="Y8" s="76">
        <v>270</v>
      </c>
      <c r="Z8" s="76">
        <v>260</v>
      </c>
      <c r="AA8" s="76">
        <v>260</v>
      </c>
      <c r="AB8" s="76">
        <v>260</v>
      </c>
      <c r="AC8" s="71">
        <v>280</v>
      </c>
      <c r="AD8" s="71">
        <v>280</v>
      </c>
      <c r="AE8" s="71">
        <v>280</v>
      </c>
      <c r="AF8" s="75">
        <v>310</v>
      </c>
      <c r="AG8" s="76">
        <v>300</v>
      </c>
      <c r="AH8" s="76">
        <v>300</v>
      </c>
      <c r="AI8" s="76">
        <v>250</v>
      </c>
      <c r="AJ8" s="71">
        <v>260</v>
      </c>
      <c r="AK8" s="76">
        <v>290</v>
      </c>
      <c r="AL8" s="76">
        <v>290</v>
      </c>
      <c r="AM8" s="76">
        <v>290</v>
      </c>
      <c r="AN8" s="76">
        <v>300</v>
      </c>
      <c r="AO8" s="76">
        <v>300</v>
      </c>
      <c r="AP8" s="76">
        <v>290</v>
      </c>
      <c r="AQ8" s="76">
        <v>300</v>
      </c>
      <c r="AR8" s="76">
        <v>300</v>
      </c>
      <c r="AS8" s="76">
        <v>300</v>
      </c>
      <c r="AT8" s="76">
        <v>300</v>
      </c>
      <c r="AU8" s="76">
        <v>300</v>
      </c>
      <c r="AV8" s="76">
        <v>330</v>
      </c>
      <c r="AW8" s="76">
        <v>300</v>
      </c>
      <c r="AX8" s="76">
        <v>300</v>
      </c>
      <c r="AY8" s="76">
        <v>320</v>
      </c>
      <c r="AZ8" s="76">
        <v>330</v>
      </c>
      <c r="BA8" s="76">
        <v>300</v>
      </c>
      <c r="BB8" s="76">
        <v>260</v>
      </c>
      <c r="BC8" s="74">
        <v>270</v>
      </c>
      <c r="BD8" s="77">
        <v>260</v>
      </c>
      <c r="BE8" s="77">
        <v>260</v>
      </c>
      <c r="BF8" s="78">
        <v>250</v>
      </c>
      <c r="BG8" s="77">
        <v>265</v>
      </c>
      <c r="BH8" s="77">
        <v>353</v>
      </c>
      <c r="BI8" s="77">
        <v>327</v>
      </c>
      <c r="BJ8" s="77">
        <v>327</v>
      </c>
      <c r="BK8" s="48"/>
      <c r="BL8" s="48"/>
      <c r="BM8" s="48"/>
      <c r="BN8" s="48"/>
      <c r="BO8" s="48"/>
      <c r="BP8" s="48"/>
      <c r="BQ8" s="48"/>
      <c r="BR8" s="48"/>
      <c r="BS8" s="48"/>
      <c r="BT8" s="48"/>
      <c r="BU8" s="48"/>
      <c r="BV8" s="48"/>
      <c r="BW8" s="48"/>
      <c r="BX8" s="48"/>
      <c r="BY8" s="48"/>
      <c r="BZ8" s="48"/>
      <c r="CA8" s="48"/>
      <c r="CB8" s="48"/>
      <c r="CC8" s="48"/>
      <c r="CD8" s="48"/>
      <c r="CE8" s="48"/>
      <c r="CF8" s="48"/>
    </row>
    <row r="9" spans="1:84" s="52" customFormat="1" ht="15" customHeight="1" x14ac:dyDescent="0.2">
      <c r="A9" s="79" t="s">
        <v>124</v>
      </c>
      <c r="B9" s="80" t="s">
        <v>122</v>
      </c>
      <c r="C9" s="81">
        <f>(C7+C8)/2</f>
        <v>235</v>
      </c>
      <c r="D9" s="81">
        <f t="shared" ref="D9:BJ9" si="0">(D7+D8)/2</f>
        <v>215</v>
      </c>
      <c r="E9" s="81">
        <f t="shared" si="0"/>
        <v>250</v>
      </c>
      <c r="F9" s="81">
        <f t="shared" si="0"/>
        <v>240</v>
      </c>
      <c r="G9" s="81">
        <f t="shared" si="0"/>
        <v>240</v>
      </c>
      <c r="H9" s="81">
        <f t="shared" si="0"/>
        <v>255</v>
      </c>
      <c r="I9" s="81">
        <f t="shared" si="0"/>
        <v>240</v>
      </c>
      <c r="J9" s="81">
        <f t="shared" si="0"/>
        <v>230</v>
      </c>
      <c r="K9" s="81">
        <f t="shared" si="0"/>
        <v>230</v>
      </c>
      <c r="L9" s="81">
        <f t="shared" si="0"/>
        <v>230</v>
      </c>
      <c r="M9" s="81">
        <f t="shared" si="0"/>
        <v>220</v>
      </c>
      <c r="N9" s="81">
        <f t="shared" si="0"/>
        <v>240</v>
      </c>
      <c r="O9" s="81">
        <f t="shared" si="0"/>
        <v>190</v>
      </c>
      <c r="P9" s="81">
        <f t="shared" si="0"/>
        <v>235</v>
      </c>
      <c r="Q9" s="81">
        <f t="shared" si="0"/>
        <v>230</v>
      </c>
      <c r="R9" s="81">
        <f t="shared" si="0"/>
        <v>202.5</v>
      </c>
      <c r="S9" s="81">
        <f t="shared" si="0"/>
        <v>210</v>
      </c>
      <c r="T9" s="81">
        <f t="shared" si="0"/>
        <v>210</v>
      </c>
      <c r="U9" s="81">
        <f t="shared" si="0"/>
        <v>210</v>
      </c>
      <c r="V9" s="81">
        <f t="shared" si="0"/>
        <v>200</v>
      </c>
      <c r="W9" s="81">
        <f t="shared" si="0"/>
        <v>210</v>
      </c>
      <c r="X9" s="81">
        <f t="shared" si="0"/>
        <v>210</v>
      </c>
      <c r="Y9" s="81">
        <f t="shared" si="0"/>
        <v>245</v>
      </c>
      <c r="Z9" s="81">
        <f t="shared" si="0"/>
        <v>240</v>
      </c>
      <c r="AA9" s="81">
        <f t="shared" si="0"/>
        <v>250</v>
      </c>
      <c r="AB9" s="81">
        <f t="shared" si="0"/>
        <v>240</v>
      </c>
      <c r="AC9" s="81">
        <f t="shared" si="0"/>
        <v>260</v>
      </c>
      <c r="AD9" s="81">
        <f t="shared" si="0"/>
        <v>260</v>
      </c>
      <c r="AE9" s="81">
        <f t="shared" si="0"/>
        <v>260</v>
      </c>
      <c r="AF9" s="81">
        <f t="shared" si="0"/>
        <v>295</v>
      </c>
      <c r="AG9" s="81">
        <f t="shared" si="0"/>
        <v>290</v>
      </c>
      <c r="AH9" s="81">
        <f t="shared" si="0"/>
        <v>290</v>
      </c>
      <c r="AI9" s="81">
        <f t="shared" si="0"/>
        <v>225</v>
      </c>
      <c r="AJ9" s="81">
        <f t="shared" si="0"/>
        <v>240</v>
      </c>
      <c r="AK9" s="81">
        <f t="shared" si="0"/>
        <v>275</v>
      </c>
      <c r="AL9" s="81">
        <f t="shared" si="0"/>
        <v>280</v>
      </c>
      <c r="AM9" s="81">
        <f t="shared" si="0"/>
        <v>280</v>
      </c>
      <c r="AN9" s="81">
        <f t="shared" si="0"/>
        <v>290</v>
      </c>
      <c r="AO9" s="81">
        <f t="shared" si="0"/>
        <v>290</v>
      </c>
      <c r="AP9" s="81">
        <f t="shared" si="0"/>
        <v>275</v>
      </c>
      <c r="AQ9" s="81">
        <f t="shared" si="0"/>
        <v>290</v>
      </c>
      <c r="AR9" s="81">
        <f t="shared" si="0"/>
        <v>290</v>
      </c>
      <c r="AS9" s="81">
        <f t="shared" si="0"/>
        <v>290</v>
      </c>
      <c r="AT9" s="81">
        <f t="shared" si="0"/>
        <v>290</v>
      </c>
      <c r="AU9" s="81">
        <f t="shared" si="0"/>
        <v>290</v>
      </c>
      <c r="AV9" s="81">
        <f t="shared" si="0"/>
        <v>320</v>
      </c>
      <c r="AW9" s="81">
        <f t="shared" si="0"/>
        <v>280</v>
      </c>
      <c r="AX9" s="81">
        <f t="shared" si="0"/>
        <v>280</v>
      </c>
      <c r="AY9" s="81">
        <f t="shared" si="0"/>
        <v>305</v>
      </c>
      <c r="AZ9" s="81">
        <f t="shared" si="0"/>
        <v>315</v>
      </c>
      <c r="BA9" s="81">
        <f t="shared" si="0"/>
        <v>280</v>
      </c>
      <c r="BB9" s="81">
        <f t="shared" si="0"/>
        <v>240</v>
      </c>
      <c r="BC9" s="81">
        <f t="shared" si="0"/>
        <v>260</v>
      </c>
      <c r="BD9" s="81">
        <f t="shared" si="0"/>
        <v>252.5</v>
      </c>
      <c r="BE9" s="81">
        <f t="shared" si="0"/>
        <v>252.5</v>
      </c>
      <c r="BF9" s="81">
        <f t="shared" si="0"/>
        <v>236.5</v>
      </c>
      <c r="BG9" s="81">
        <f t="shared" si="0"/>
        <v>255</v>
      </c>
      <c r="BH9" s="81">
        <f t="shared" si="0"/>
        <v>328.5</v>
      </c>
      <c r="BI9" s="81">
        <f t="shared" si="0"/>
        <v>314.5</v>
      </c>
      <c r="BJ9" s="81">
        <f t="shared" si="0"/>
        <v>314.5</v>
      </c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</row>
    <row r="10" spans="1:84" s="52" customFormat="1" ht="4.95" customHeight="1" x14ac:dyDescent="0.2">
      <c r="A10" s="48"/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</row>
    <row r="11" spans="1:84" s="52" customFormat="1" ht="15" customHeight="1" x14ac:dyDescent="0.2">
      <c r="A11" s="82" t="s">
        <v>125</v>
      </c>
      <c r="B11" s="62" t="s">
        <v>122</v>
      </c>
      <c r="C11" s="83">
        <v>20</v>
      </c>
      <c r="D11" s="83">
        <v>20</v>
      </c>
      <c r="E11" s="83">
        <v>30</v>
      </c>
      <c r="F11" s="83">
        <v>20</v>
      </c>
      <c r="G11" s="83">
        <v>20</v>
      </c>
      <c r="H11" s="83">
        <v>30</v>
      </c>
      <c r="I11" s="83">
        <v>20</v>
      </c>
      <c r="J11" s="83">
        <v>20</v>
      </c>
      <c r="K11" s="83">
        <v>20</v>
      </c>
      <c r="L11" s="83">
        <v>20</v>
      </c>
      <c r="M11" s="83">
        <v>20</v>
      </c>
      <c r="N11" s="83">
        <v>20</v>
      </c>
      <c r="O11" s="84">
        <v>20</v>
      </c>
      <c r="P11" s="84">
        <v>20</v>
      </c>
      <c r="Q11" s="85">
        <v>20</v>
      </c>
      <c r="R11" s="83">
        <v>40</v>
      </c>
      <c r="S11" s="83">
        <v>60</v>
      </c>
      <c r="T11" s="83">
        <v>60</v>
      </c>
      <c r="U11" s="83">
        <v>60</v>
      </c>
      <c r="V11" s="83">
        <v>60</v>
      </c>
      <c r="W11" s="83">
        <v>60</v>
      </c>
      <c r="X11" s="83">
        <v>60</v>
      </c>
      <c r="Y11" s="82">
        <v>40</v>
      </c>
      <c r="Z11" s="82">
        <v>60</v>
      </c>
      <c r="AA11" s="82">
        <v>30</v>
      </c>
      <c r="AB11" s="82">
        <v>60</v>
      </c>
      <c r="AC11" s="86">
        <v>70</v>
      </c>
      <c r="AD11" s="86">
        <v>70</v>
      </c>
      <c r="AE11" s="86">
        <v>70</v>
      </c>
      <c r="AF11" s="84">
        <v>80</v>
      </c>
      <c r="AG11" s="84">
        <v>80</v>
      </c>
      <c r="AH11" s="84">
        <v>80</v>
      </c>
      <c r="AI11" s="82">
        <v>40</v>
      </c>
      <c r="AJ11" s="86">
        <v>20</v>
      </c>
      <c r="AK11" s="87">
        <v>80</v>
      </c>
      <c r="AL11" s="87">
        <v>80</v>
      </c>
      <c r="AM11" s="82">
        <v>70</v>
      </c>
      <c r="AN11" s="87">
        <v>80</v>
      </c>
      <c r="AO11" s="87">
        <v>80</v>
      </c>
      <c r="AP11" s="87">
        <v>60</v>
      </c>
      <c r="AQ11" s="82">
        <v>40</v>
      </c>
      <c r="AR11" s="82">
        <v>80</v>
      </c>
      <c r="AS11" s="82">
        <v>80</v>
      </c>
      <c r="AT11" s="82">
        <v>80</v>
      </c>
      <c r="AU11" s="82">
        <v>80</v>
      </c>
      <c r="AV11" s="82">
        <v>80</v>
      </c>
      <c r="AW11" s="82">
        <v>80</v>
      </c>
      <c r="AX11" s="82">
        <v>80</v>
      </c>
      <c r="AY11" s="82">
        <v>80</v>
      </c>
      <c r="AZ11" s="82">
        <v>80</v>
      </c>
      <c r="BA11" s="82">
        <v>40</v>
      </c>
      <c r="BB11" s="82">
        <v>60</v>
      </c>
      <c r="BC11" s="84">
        <v>40</v>
      </c>
      <c r="BD11" s="84">
        <v>50</v>
      </c>
      <c r="BE11" s="84">
        <v>50</v>
      </c>
      <c r="BF11" s="88">
        <v>48</v>
      </c>
      <c r="BG11" s="84">
        <v>40</v>
      </c>
      <c r="BH11" s="84">
        <v>135</v>
      </c>
      <c r="BI11" s="84">
        <v>135</v>
      </c>
      <c r="BJ11" s="84">
        <v>135</v>
      </c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</row>
    <row r="12" spans="1:84" s="52" customFormat="1" ht="15" customHeight="1" x14ac:dyDescent="0.2">
      <c r="A12" s="82" t="s">
        <v>126</v>
      </c>
      <c r="B12" s="62" t="s">
        <v>122</v>
      </c>
      <c r="C12" s="83">
        <v>50</v>
      </c>
      <c r="D12" s="83">
        <v>50</v>
      </c>
      <c r="E12" s="83">
        <v>50</v>
      </c>
      <c r="F12" s="83">
        <v>60</v>
      </c>
      <c r="G12" s="83">
        <v>60</v>
      </c>
      <c r="H12" s="83">
        <v>60</v>
      </c>
      <c r="I12" s="83">
        <v>60</v>
      </c>
      <c r="J12" s="83">
        <v>60</v>
      </c>
      <c r="K12" s="83">
        <v>60</v>
      </c>
      <c r="L12" s="83">
        <v>60</v>
      </c>
      <c r="M12" s="83">
        <v>40</v>
      </c>
      <c r="N12" s="83">
        <v>50</v>
      </c>
      <c r="O12" s="84">
        <v>40</v>
      </c>
      <c r="P12" s="84">
        <v>40</v>
      </c>
      <c r="Q12" s="85">
        <v>30</v>
      </c>
      <c r="R12" s="83">
        <v>120</v>
      </c>
      <c r="S12" s="83">
        <v>120</v>
      </c>
      <c r="T12" s="83">
        <v>120</v>
      </c>
      <c r="U12" s="83">
        <v>120</v>
      </c>
      <c r="V12" s="83">
        <v>120</v>
      </c>
      <c r="W12" s="83">
        <v>120</v>
      </c>
      <c r="X12" s="83">
        <v>120</v>
      </c>
      <c r="Y12" s="82">
        <v>80</v>
      </c>
      <c r="Z12" s="82">
        <v>80</v>
      </c>
      <c r="AA12" s="82">
        <v>80</v>
      </c>
      <c r="AB12" s="82">
        <v>80</v>
      </c>
      <c r="AC12" s="86">
        <v>100</v>
      </c>
      <c r="AD12" s="86">
        <v>100</v>
      </c>
      <c r="AE12" s="86">
        <v>100</v>
      </c>
      <c r="AF12" s="84">
        <v>120</v>
      </c>
      <c r="AG12" s="84">
        <v>120</v>
      </c>
      <c r="AH12" s="84">
        <v>120</v>
      </c>
      <c r="AI12" s="82">
        <v>80</v>
      </c>
      <c r="AJ12" s="86">
        <v>40</v>
      </c>
      <c r="AK12" s="87">
        <v>100</v>
      </c>
      <c r="AL12" s="87">
        <v>100</v>
      </c>
      <c r="AM12" s="82">
        <v>120</v>
      </c>
      <c r="AN12" s="87">
        <v>120</v>
      </c>
      <c r="AO12" s="87">
        <v>120</v>
      </c>
      <c r="AP12" s="87">
        <v>100</v>
      </c>
      <c r="AQ12" s="82">
        <v>80</v>
      </c>
      <c r="AR12" s="82">
        <v>120</v>
      </c>
      <c r="AS12" s="82">
        <v>120</v>
      </c>
      <c r="AT12" s="82">
        <v>90</v>
      </c>
      <c r="AU12" s="82">
        <v>120</v>
      </c>
      <c r="AV12" s="82">
        <v>120</v>
      </c>
      <c r="AW12" s="82">
        <v>120</v>
      </c>
      <c r="AX12" s="82">
        <v>120</v>
      </c>
      <c r="AY12" s="82">
        <v>120</v>
      </c>
      <c r="AZ12" s="82">
        <v>120</v>
      </c>
      <c r="BA12" s="82">
        <v>80</v>
      </c>
      <c r="BB12" s="82">
        <v>80</v>
      </c>
      <c r="BC12" s="84">
        <v>80</v>
      </c>
      <c r="BD12" s="84">
        <v>75</v>
      </c>
      <c r="BE12" s="84">
        <v>75</v>
      </c>
      <c r="BF12" s="88">
        <v>71</v>
      </c>
      <c r="BG12" s="84">
        <v>100</v>
      </c>
      <c r="BH12" s="84">
        <v>149</v>
      </c>
      <c r="BI12" s="84">
        <v>149</v>
      </c>
      <c r="BJ12" s="84">
        <v>149</v>
      </c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8"/>
      <c r="CE12" s="48"/>
      <c r="CF12" s="48"/>
    </row>
    <row r="13" spans="1:84" s="52" customFormat="1" ht="15" customHeight="1" x14ac:dyDescent="0.2">
      <c r="A13" s="89" t="s">
        <v>127</v>
      </c>
      <c r="B13" s="62" t="s">
        <v>122</v>
      </c>
      <c r="C13" s="90">
        <f>(C11+C12)/2</f>
        <v>35</v>
      </c>
      <c r="D13" s="90">
        <f t="shared" ref="D13:BJ13" si="1">(D11+D12)/2</f>
        <v>35</v>
      </c>
      <c r="E13" s="90">
        <f t="shared" si="1"/>
        <v>40</v>
      </c>
      <c r="F13" s="90">
        <f t="shared" si="1"/>
        <v>40</v>
      </c>
      <c r="G13" s="90">
        <f t="shared" si="1"/>
        <v>40</v>
      </c>
      <c r="H13" s="90">
        <f t="shared" si="1"/>
        <v>45</v>
      </c>
      <c r="I13" s="90">
        <f t="shared" si="1"/>
        <v>40</v>
      </c>
      <c r="J13" s="90">
        <f t="shared" si="1"/>
        <v>40</v>
      </c>
      <c r="K13" s="90">
        <f t="shared" si="1"/>
        <v>40</v>
      </c>
      <c r="L13" s="90">
        <f t="shared" si="1"/>
        <v>40</v>
      </c>
      <c r="M13" s="90">
        <f t="shared" si="1"/>
        <v>30</v>
      </c>
      <c r="N13" s="90">
        <f t="shared" si="1"/>
        <v>35</v>
      </c>
      <c r="O13" s="90">
        <f t="shared" si="1"/>
        <v>30</v>
      </c>
      <c r="P13" s="90">
        <f t="shared" si="1"/>
        <v>30</v>
      </c>
      <c r="Q13" s="90">
        <f t="shared" si="1"/>
        <v>25</v>
      </c>
      <c r="R13" s="90">
        <f t="shared" si="1"/>
        <v>80</v>
      </c>
      <c r="S13" s="90">
        <f t="shared" si="1"/>
        <v>90</v>
      </c>
      <c r="T13" s="90">
        <f t="shared" si="1"/>
        <v>90</v>
      </c>
      <c r="U13" s="90">
        <f t="shared" si="1"/>
        <v>90</v>
      </c>
      <c r="V13" s="90">
        <f t="shared" si="1"/>
        <v>90</v>
      </c>
      <c r="W13" s="90">
        <f t="shared" si="1"/>
        <v>90</v>
      </c>
      <c r="X13" s="90">
        <f t="shared" si="1"/>
        <v>90</v>
      </c>
      <c r="Y13" s="90">
        <f t="shared" si="1"/>
        <v>60</v>
      </c>
      <c r="Z13" s="90">
        <f t="shared" si="1"/>
        <v>70</v>
      </c>
      <c r="AA13" s="90">
        <f t="shared" si="1"/>
        <v>55</v>
      </c>
      <c r="AB13" s="90">
        <f t="shared" si="1"/>
        <v>70</v>
      </c>
      <c r="AC13" s="90">
        <f t="shared" si="1"/>
        <v>85</v>
      </c>
      <c r="AD13" s="90">
        <f t="shared" si="1"/>
        <v>85</v>
      </c>
      <c r="AE13" s="90">
        <f t="shared" si="1"/>
        <v>85</v>
      </c>
      <c r="AF13" s="90">
        <f t="shared" si="1"/>
        <v>100</v>
      </c>
      <c r="AG13" s="90">
        <f t="shared" si="1"/>
        <v>100</v>
      </c>
      <c r="AH13" s="90">
        <f t="shared" si="1"/>
        <v>100</v>
      </c>
      <c r="AI13" s="90">
        <f t="shared" si="1"/>
        <v>60</v>
      </c>
      <c r="AJ13" s="90">
        <f t="shared" si="1"/>
        <v>30</v>
      </c>
      <c r="AK13" s="90">
        <f t="shared" si="1"/>
        <v>90</v>
      </c>
      <c r="AL13" s="90">
        <f t="shared" si="1"/>
        <v>90</v>
      </c>
      <c r="AM13" s="90">
        <f t="shared" si="1"/>
        <v>95</v>
      </c>
      <c r="AN13" s="90">
        <f t="shared" si="1"/>
        <v>100</v>
      </c>
      <c r="AO13" s="90">
        <f t="shared" si="1"/>
        <v>100</v>
      </c>
      <c r="AP13" s="90">
        <f t="shared" si="1"/>
        <v>80</v>
      </c>
      <c r="AQ13" s="90">
        <f t="shared" si="1"/>
        <v>60</v>
      </c>
      <c r="AR13" s="90">
        <f t="shared" si="1"/>
        <v>100</v>
      </c>
      <c r="AS13" s="90">
        <f t="shared" si="1"/>
        <v>100</v>
      </c>
      <c r="AT13" s="90">
        <f t="shared" si="1"/>
        <v>85</v>
      </c>
      <c r="AU13" s="90">
        <f t="shared" si="1"/>
        <v>100</v>
      </c>
      <c r="AV13" s="90">
        <f t="shared" si="1"/>
        <v>100</v>
      </c>
      <c r="AW13" s="90">
        <f t="shared" si="1"/>
        <v>100</v>
      </c>
      <c r="AX13" s="90">
        <f t="shared" si="1"/>
        <v>100</v>
      </c>
      <c r="AY13" s="90">
        <f t="shared" si="1"/>
        <v>100</v>
      </c>
      <c r="AZ13" s="90">
        <f t="shared" si="1"/>
        <v>100</v>
      </c>
      <c r="BA13" s="90">
        <f t="shared" si="1"/>
        <v>60</v>
      </c>
      <c r="BB13" s="90">
        <f t="shared" si="1"/>
        <v>70</v>
      </c>
      <c r="BC13" s="90">
        <f t="shared" si="1"/>
        <v>60</v>
      </c>
      <c r="BD13" s="90">
        <f t="shared" si="1"/>
        <v>62.5</v>
      </c>
      <c r="BE13" s="90">
        <f t="shared" si="1"/>
        <v>62.5</v>
      </c>
      <c r="BF13" s="90">
        <f t="shared" si="1"/>
        <v>59.5</v>
      </c>
      <c r="BG13" s="90">
        <f t="shared" si="1"/>
        <v>70</v>
      </c>
      <c r="BH13" s="90">
        <f t="shared" si="1"/>
        <v>142</v>
      </c>
      <c r="BI13" s="90">
        <f t="shared" si="1"/>
        <v>142</v>
      </c>
      <c r="BJ13" s="90">
        <f t="shared" si="1"/>
        <v>142</v>
      </c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</row>
    <row r="14" spans="1:84" s="52" customFormat="1" ht="4.95" customHeight="1" x14ac:dyDescent="0.2">
      <c r="A14" s="48"/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  <c r="CC14" s="48"/>
      <c r="CD14" s="48"/>
      <c r="CE14" s="48"/>
      <c r="CF14" s="48"/>
    </row>
    <row r="15" spans="1:84" s="96" customFormat="1" ht="15" customHeight="1" x14ac:dyDescent="0.2">
      <c r="A15" s="91" t="s">
        <v>128</v>
      </c>
      <c r="B15" s="92" t="s">
        <v>129</v>
      </c>
      <c r="C15" s="93">
        <v>7.9500000000000001E-2</v>
      </c>
      <c r="D15" s="93">
        <v>9.0399999999999994E-2</v>
      </c>
      <c r="E15" s="93">
        <v>9.7299999999999998E-2</v>
      </c>
      <c r="F15" s="93">
        <v>0.1142</v>
      </c>
      <c r="G15" s="93">
        <v>0.111</v>
      </c>
      <c r="H15" s="93">
        <v>8.4000000000000005E-2</v>
      </c>
      <c r="I15" s="93">
        <v>8.8999999999999996E-2</v>
      </c>
      <c r="J15" s="93">
        <v>6.3500000000000001E-2</v>
      </c>
      <c r="K15" s="93">
        <v>5.7000000000000002E-2</v>
      </c>
      <c r="L15" s="93">
        <v>6.8000000000000005E-2</v>
      </c>
      <c r="M15" s="93">
        <v>8.2000000000000003E-2</v>
      </c>
      <c r="N15" s="93">
        <v>0.1</v>
      </c>
      <c r="O15" s="94">
        <v>7.6999999999999999E-2</v>
      </c>
      <c r="P15" s="94">
        <v>9.1999999999999998E-2</v>
      </c>
      <c r="Q15" s="93">
        <v>8.0699999999999994E-2</v>
      </c>
      <c r="R15" s="93">
        <v>5.7000000000000002E-2</v>
      </c>
      <c r="S15" s="93">
        <v>8.4000000000000005E-2</v>
      </c>
      <c r="T15" s="93">
        <v>8.9499999999999996E-2</v>
      </c>
      <c r="U15" s="93">
        <v>9.5000000000000001E-2</v>
      </c>
      <c r="V15" s="93">
        <v>8.3900000000000002E-2</v>
      </c>
      <c r="W15" s="93">
        <v>8.7999999999999995E-2</v>
      </c>
      <c r="X15" s="93">
        <v>8.7999999999999995E-2</v>
      </c>
      <c r="Y15" s="93">
        <v>8.3000000000000004E-2</v>
      </c>
      <c r="Z15" s="93">
        <v>0.105</v>
      </c>
      <c r="AA15" s="93">
        <v>0.106</v>
      </c>
      <c r="AB15" s="93">
        <v>7.9699999999999993E-2</v>
      </c>
      <c r="AC15" s="93">
        <v>0.1065</v>
      </c>
      <c r="AD15" s="93">
        <v>9.2100000000000001E-2</v>
      </c>
      <c r="AE15" s="93">
        <v>9.5899999999999999E-2</v>
      </c>
      <c r="AF15" s="94">
        <v>9.5000000000000001E-2</v>
      </c>
      <c r="AG15" s="93">
        <v>0.1095</v>
      </c>
      <c r="AH15" s="93">
        <v>0.124</v>
      </c>
      <c r="AI15" s="93">
        <v>0.1021</v>
      </c>
      <c r="AJ15" s="93">
        <v>8.6099999999999996E-2</v>
      </c>
      <c r="AK15" s="93">
        <v>0.09</v>
      </c>
      <c r="AL15" s="93">
        <v>9.5000000000000001E-2</v>
      </c>
      <c r="AM15" s="93">
        <v>0.104</v>
      </c>
      <c r="AN15" s="93">
        <v>9.5000000000000001E-2</v>
      </c>
      <c r="AO15" s="93">
        <v>0.12</v>
      </c>
      <c r="AP15" s="93">
        <v>0.10299999999999999</v>
      </c>
      <c r="AQ15" s="93">
        <v>7.9899999999999999E-2</v>
      </c>
      <c r="AR15" s="93">
        <v>8.5999999999999993E-2</v>
      </c>
      <c r="AS15" s="93">
        <v>9.6000000000000002E-2</v>
      </c>
      <c r="AT15" s="93">
        <v>0.10199999999999999</v>
      </c>
      <c r="AU15" s="93">
        <v>0.108</v>
      </c>
      <c r="AV15" s="93">
        <v>0.13270000000000001</v>
      </c>
      <c r="AW15" s="93">
        <v>0.122</v>
      </c>
      <c r="AX15" s="93">
        <v>0.1095</v>
      </c>
      <c r="AY15" s="93">
        <v>9.7299999999999998E-2</v>
      </c>
      <c r="AZ15" s="93">
        <v>0.13</v>
      </c>
      <c r="BA15" s="93">
        <v>8.8999999999999996E-2</v>
      </c>
      <c r="BB15" s="93">
        <v>0.17100000000000001</v>
      </c>
      <c r="BC15" s="94">
        <v>0.1</v>
      </c>
      <c r="BD15" s="94">
        <v>0.11509999999999999</v>
      </c>
      <c r="BE15" s="94">
        <v>0.125</v>
      </c>
      <c r="BF15" s="95">
        <v>0.14499999999999999</v>
      </c>
      <c r="BG15" s="94">
        <v>0.11899999999999999</v>
      </c>
      <c r="BH15" s="94">
        <v>0.19</v>
      </c>
      <c r="BI15" s="94">
        <v>0.1545</v>
      </c>
      <c r="BJ15" s="94">
        <v>0.11899999999999999</v>
      </c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</row>
    <row r="16" spans="1:84" s="52" customFormat="1" ht="15" customHeight="1" x14ac:dyDescent="0.2">
      <c r="A16" s="58" t="s">
        <v>130</v>
      </c>
      <c r="B16" s="62" t="s">
        <v>122</v>
      </c>
      <c r="C16" s="63">
        <v>65</v>
      </c>
      <c r="D16" s="63">
        <v>100</v>
      </c>
      <c r="E16" s="63">
        <v>80</v>
      </c>
      <c r="F16" s="63">
        <v>105</v>
      </c>
      <c r="G16" s="63">
        <v>155</v>
      </c>
      <c r="H16" s="63">
        <v>120</v>
      </c>
      <c r="I16" s="63">
        <v>100</v>
      </c>
      <c r="J16" s="63">
        <v>120</v>
      </c>
      <c r="K16" s="63">
        <v>95</v>
      </c>
      <c r="L16" s="63">
        <v>140</v>
      </c>
      <c r="M16" s="63">
        <v>110</v>
      </c>
      <c r="N16" s="63">
        <v>112</v>
      </c>
      <c r="O16" s="60">
        <v>80</v>
      </c>
      <c r="P16" s="60">
        <v>110</v>
      </c>
      <c r="Q16" s="63">
        <v>84</v>
      </c>
      <c r="R16" s="63">
        <v>150</v>
      </c>
      <c r="S16" s="63">
        <v>130</v>
      </c>
      <c r="T16" s="63">
        <v>130</v>
      </c>
      <c r="U16" s="63">
        <v>125</v>
      </c>
      <c r="V16" s="63">
        <v>154</v>
      </c>
      <c r="W16" s="63">
        <v>135</v>
      </c>
      <c r="X16" s="63">
        <v>150</v>
      </c>
      <c r="Y16" s="64">
        <v>110</v>
      </c>
      <c r="Z16" s="64">
        <v>100</v>
      </c>
      <c r="AA16" s="64">
        <v>83</v>
      </c>
      <c r="AB16" s="64">
        <v>85</v>
      </c>
      <c r="AC16" s="64">
        <v>115</v>
      </c>
      <c r="AD16" s="64">
        <v>130</v>
      </c>
      <c r="AE16" s="64">
        <v>130</v>
      </c>
      <c r="AF16" s="60">
        <v>150</v>
      </c>
      <c r="AG16" s="64">
        <v>135</v>
      </c>
      <c r="AH16" s="64">
        <v>123</v>
      </c>
      <c r="AI16" s="64">
        <v>145</v>
      </c>
      <c r="AJ16" s="64">
        <v>140</v>
      </c>
      <c r="AK16" s="64">
        <v>185</v>
      </c>
      <c r="AL16" s="64">
        <v>143</v>
      </c>
      <c r="AM16" s="64">
        <v>173</v>
      </c>
      <c r="AN16" s="64">
        <v>140</v>
      </c>
      <c r="AO16" s="64">
        <v>140</v>
      </c>
      <c r="AP16" s="64">
        <v>170</v>
      </c>
      <c r="AQ16" s="64">
        <v>200</v>
      </c>
      <c r="AR16" s="64">
        <v>185</v>
      </c>
      <c r="AS16" s="64">
        <v>185</v>
      </c>
      <c r="AT16" s="64">
        <v>200</v>
      </c>
      <c r="AU16" s="64">
        <v>185</v>
      </c>
      <c r="AV16" s="64">
        <v>160</v>
      </c>
      <c r="AW16" s="64">
        <v>125</v>
      </c>
      <c r="AX16" s="64">
        <v>125</v>
      </c>
      <c r="AY16" s="64">
        <v>125</v>
      </c>
      <c r="AZ16" s="64">
        <v>140</v>
      </c>
      <c r="BA16" s="64">
        <v>90</v>
      </c>
      <c r="BB16" s="64">
        <v>80</v>
      </c>
      <c r="BC16" s="60">
        <v>130</v>
      </c>
      <c r="BD16" s="60">
        <v>180</v>
      </c>
      <c r="BE16" s="60">
        <v>180</v>
      </c>
      <c r="BF16" s="65">
        <v>185</v>
      </c>
      <c r="BG16" s="60">
        <v>181</v>
      </c>
      <c r="BH16" s="60">
        <v>195</v>
      </c>
      <c r="BI16" s="60">
        <v>202</v>
      </c>
      <c r="BJ16" s="60">
        <v>211</v>
      </c>
      <c r="BK16" s="48"/>
      <c r="BL16" s="48"/>
      <c r="BM16" s="48"/>
      <c r="BN16" s="48"/>
      <c r="BO16" s="48"/>
      <c r="BP16" s="48"/>
      <c r="BQ16" s="48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</row>
    <row r="17" spans="1:84" s="52" customFormat="1" ht="15.6" customHeight="1" x14ac:dyDescent="0.2">
      <c r="A17" s="97" t="s">
        <v>131</v>
      </c>
      <c r="B17" s="98" t="s">
        <v>132</v>
      </c>
      <c r="C17" s="97">
        <v>35</v>
      </c>
      <c r="D17" s="97">
        <v>80.599999999999994</v>
      </c>
      <c r="E17" s="97">
        <v>66</v>
      </c>
      <c r="F17" s="97">
        <v>85.5</v>
      </c>
      <c r="G17" s="97">
        <v>61.1</v>
      </c>
      <c r="H17" s="97">
        <v>95</v>
      </c>
      <c r="I17" s="97">
        <v>85.75</v>
      </c>
      <c r="J17" s="97">
        <v>69.900000000000006</v>
      </c>
      <c r="K17" s="97">
        <v>81.3</v>
      </c>
      <c r="L17" s="97">
        <v>85</v>
      </c>
      <c r="M17" s="97">
        <v>97.6</v>
      </c>
      <c r="N17" s="97">
        <v>100</v>
      </c>
      <c r="O17" s="97">
        <v>60</v>
      </c>
      <c r="P17" s="97">
        <v>156</v>
      </c>
      <c r="Q17" s="97">
        <v>73</v>
      </c>
      <c r="R17" s="97">
        <v>167</v>
      </c>
      <c r="S17" s="97">
        <v>232</v>
      </c>
      <c r="T17" s="97">
        <v>270</v>
      </c>
      <c r="U17" s="97">
        <v>306</v>
      </c>
      <c r="V17" s="97">
        <v>263</v>
      </c>
      <c r="W17" s="97">
        <v>306</v>
      </c>
      <c r="X17" s="97">
        <v>261</v>
      </c>
      <c r="Y17" s="97">
        <v>155</v>
      </c>
      <c r="Z17" s="97">
        <v>208</v>
      </c>
      <c r="AA17" s="97">
        <v>152</v>
      </c>
      <c r="AB17" s="97">
        <v>151</v>
      </c>
      <c r="AC17" s="97">
        <v>242</v>
      </c>
      <c r="AD17" s="97">
        <v>299</v>
      </c>
      <c r="AE17" s="97">
        <v>309</v>
      </c>
      <c r="AF17" s="97">
        <v>158</v>
      </c>
      <c r="AG17" s="97">
        <v>248</v>
      </c>
      <c r="AH17" s="97">
        <v>338</v>
      </c>
      <c r="AI17" s="97">
        <v>143</v>
      </c>
      <c r="AJ17" s="97">
        <v>137</v>
      </c>
      <c r="AK17" s="97">
        <v>72</v>
      </c>
      <c r="AL17" s="97">
        <v>127</v>
      </c>
      <c r="AM17" s="97">
        <v>158</v>
      </c>
      <c r="AN17" s="97">
        <v>158</v>
      </c>
      <c r="AO17" s="97">
        <v>196</v>
      </c>
      <c r="AP17" s="97">
        <v>115</v>
      </c>
      <c r="AQ17" s="97">
        <v>80</v>
      </c>
      <c r="AR17" s="97">
        <v>139</v>
      </c>
      <c r="AS17" s="97">
        <v>136</v>
      </c>
      <c r="AT17" s="97">
        <v>124</v>
      </c>
      <c r="AU17" s="97">
        <v>195</v>
      </c>
      <c r="AV17" s="97">
        <v>257</v>
      </c>
      <c r="AW17" s="97">
        <v>332</v>
      </c>
      <c r="AX17" s="97">
        <v>361</v>
      </c>
      <c r="AY17" s="97">
        <v>391</v>
      </c>
      <c r="AZ17" s="97">
        <v>385</v>
      </c>
      <c r="BA17" s="97">
        <v>122</v>
      </c>
      <c r="BB17" s="97">
        <v>196</v>
      </c>
      <c r="BC17" s="97">
        <v>391</v>
      </c>
      <c r="BD17" s="97">
        <v>285</v>
      </c>
      <c r="BE17" s="97">
        <v>225</v>
      </c>
      <c r="BF17" s="97">
        <v>164</v>
      </c>
      <c r="BG17" s="97">
        <v>122</v>
      </c>
      <c r="BH17" s="97">
        <v>181</v>
      </c>
      <c r="BI17" s="97">
        <v>175</v>
      </c>
      <c r="BJ17" s="97">
        <v>170</v>
      </c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</row>
    <row r="18" spans="1:84" s="52" customFormat="1" ht="15.6" customHeight="1" x14ac:dyDescent="0.2">
      <c r="A18" s="48"/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</row>
    <row r="19" spans="1:84" s="52" customFormat="1" ht="15.6" customHeight="1" thickBot="1" x14ac:dyDescent="0.25">
      <c r="A19" s="48"/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</row>
    <row r="20" spans="1:84" s="52" customFormat="1" ht="15" customHeight="1" x14ac:dyDescent="0.2">
      <c r="A20" s="99" t="s">
        <v>133</v>
      </c>
      <c r="B20" s="100" t="s">
        <v>122</v>
      </c>
      <c r="C20" s="101">
        <v>165</v>
      </c>
      <c r="D20" s="102"/>
      <c r="E20" s="103"/>
      <c r="F20" s="102"/>
      <c r="G20" s="104"/>
      <c r="H20" s="101"/>
      <c r="I20" s="105"/>
      <c r="J20" s="106"/>
      <c r="K20" s="102"/>
      <c r="L20" s="103"/>
      <c r="M20" s="103"/>
      <c r="N20" s="104"/>
      <c r="O20" s="107">
        <v>108</v>
      </c>
      <c r="P20" s="105">
        <v>130</v>
      </c>
      <c r="Q20" s="108">
        <v>85</v>
      </c>
      <c r="R20" s="106"/>
      <c r="S20" s="102"/>
      <c r="T20" s="102"/>
      <c r="U20" s="109"/>
      <c r="V20" s="101"/>
      <c r="W20" s="102"/>
      <c r="X20" s="110"/>
      <c r="Y20" s="111" t="s">
        <v>134</v>
      </c>
      <c r="Z20" s="112">
        <v>115</v>
      </c>
      <c r="AA20" s="113"/>
      <c r="AB20" s="113"/>
      <c r="AC20" s="113" t="s">
        <v>134</v>
      </c>
      <c r="AD20" s="112"/>
      <c r="AE20" s="114"/>
      <c r="AF20" s="107">
        <v>260</v>
      </c>
      <c r="AG20" s="113"/>
      <c r="AH20" s="115"/>
      <c r="AI20" s="112"/>
      <c r="AJ20" s="114"/>
      <c r="AK20" s="116">
        <v>220</v>
      </c>
      <c r="AL20" s="113"/>
      <c r="AM20" s="113"/>
      <c r="AN20" s="113"/>
      <c r="AO20" s="113"/>
      <c r="AP20" s="115"/>
      <c r="AQ20" s="112">
        <v>260</v>
      </c>
      <c r="AR20" s="113"/>
      <c r="AS20" s="113"/>
      <c r="AT20" s="113">
        <v>260</v>
      </c>
      <c r="AU20" s="114"/>
      <c r="AV20" s="116"/>
      <c r="AW20" s="113"/>
      <c r="AX20" s="113"/>
      <c r="AY20" s="113"/>
      <c r="AZ20" s="113"/>
      <c r="BA20" s="115"/>
      <c r="BB20" s="117">
        <v>110</v>
      </c>
      <c r="BC20" s="118">
        <v>225</v>
      </c>
      <c r="BD20" s="119"/>
      <c r="BE20" s="103"/>
      <c r="BF20" s="120"/>
      <c r="BG20" s="104"/>
      <c r="BH20" s="107"/>
      <c r="BI20" s="103"/>
      <c r="BJ20" s="105"/>
      <c r="BK20" s="48"/>
      <c r="BL20" s="48"/>
      <c r="BM20" s="48"/>
      <c r="BN20" s="48"/>
      <c r="BO20" s="48"/>
      <c r="BP20" s="48"/>
      <c r="BQ20" s="4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</row>
    <row r="21" spans="1:84" s="52" customFormat="1" ht="15" customHeight="1" x14ac:dyDescent="0.2">
      <c r="A21" s="121" t="s">
        <v>135</v>
      </c>
      <c r="B21" s="122" t="s">
        <v>122</v>
      </c>
      <c r="C21" s="123">
        <v>72</v>
      </c>
      <c r="D21" s="124"/>
      <c r="E21" s="125"/>
      <c r="F21" s="124"/>
      <c r="G21" s="126"/>
      <c r="H21" s="123"/>
      <c r="I21" s="127"/>
      <c r="J21" s="128"/>
      <c r="K21" s="124"/>
      <c r="L21" s="125"/>
      <c r="M21" s="125"/>
      <c r="N21" s="126"/>
      <c r="O21" s="129" t="s">
        <v>134</v>
      </c>
      <c r="P21" s="127">
        <v>71</v>
      </c>
      <c r="Q21" s="130">
        <v>84</v>
      </c>
      <c r="R21" s="128"/>
      <c r="S21" s="124"/>
      <c r="T21" s="124"/>
      <c r="U21" s="131"/>
      <c r="V21" s="123"/>
      <c r="W21" s="124"/>
      <c r="X21" s="132"/>
      <c r="Y21" s="133">
        <v>106</v>
      </c>
      <c r="Z21" s="134">
        <v>95</v>
      </c>
      <c r="AA21" s="135"/>
      <c r="AB21" s="135"/>
      <c r="AC21" s="135">
        <v>118</v>
      </c>
      <c r="AD21" s="134"/>
      <c r="AE21" s="136"/>
      <c r="AF21" s="137">
        <v>190</v>
      </c>
      <c r="AG21" s="135"/>
      <c r="AH21" s="138"/>
      <c r="AI21" s="134"/>
      <c r="AJ21" s="136"/>
      <c r="AK21" s="139">
        <v>204</v>
      </c>
      <c r="AL21" s="135"/>
      <c r="AM21" s="135"/>
      <c r="AN21" s="135"/>
      <c r="AO21" s="135"/>
      <c r="AP21" s="138"/>
      <c r="AQ21" s="134">
        <v>250</v>
      </c>
      <c r="AR21" s="135"/>
      <c r="AS21" s="135"/>
      <c r="AT21" s="135">
        <v>250</v>
      </c>
      <c r="AU21" s="136"/>
      <c r="AV21" s="139"/>
      <c r="AW21" s="135"/>
      <c r="AX21" s="135"/>
      <c r="AY21" s="135"/>
      <c r="AZ21" s="135"/>
      <c r="BA21" s="138"/>
      <c r="BB21" s="140">
        <v>103</v>
      </c>
      <c r="BC21" s="141">
        <v>155</v>
      </c>
      <c r="BD21" s="142"/>
      <c r="BE21" s="125"/>
      <c r="BF21" s="143"/>
      <c r="BG21" s="126"/>
      <c r="BH21" s="144"/>
      <c r="BI21" s="125"/>
      <c r="BJ21" s="127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</row>
    <row r="22" spans="1:84" s="70" customFormat="1" ht="15" customHeight="1" x14ac:dyDescent="0.2">
      <c r="A22" s="145" t="s">
        <v>136</v>
      </c>
      <c r="B22" s="145" t="s">
        <v>137</v>
      </c>
      <c r="C22" s="146">
        <v>35</v>
      </c>
      <c r="D22" s="147"/>
      <c r="E22" s="148"/>
      <c r="F22" s="147"/>
      <c r="G22" s="149"/>
      <c r="H22" s="146"/>
      <c r="I22" s="150"/>
      <c r="J22" s="151"/>
      <c r="K22" s="147"/>
      <c r="L22" s="148"/>
      <c r="M22" s="148"/>
      <c r="N22" s="149"/>
      <c r="O22" s="152">
        <v>60</v>
      </c>
      <c r="P22" s="150">
        <v>156</v>
      </c>
      <c r="Q22" s="153">
        <v>73</v>
      </c>
      <c r="R22" s="151"/>
      <c r="S22" s="147"/>
      <c r="T22" s="147"/>
      <c r="U22" s="154"/>
      <c r="V22" s="146"/>
      <c r="W22" s="147"/>
      <c r="X22" s="155"/>
      <c r="Y22" s="156">
        <v>155</v>
      </c>
      <c r="Z22" s="157">
        <v>208</v>
      </c>
      <c r="AA22" s="158"/>
      <c r="AB22" s="158"/>
      <c r="AC22" s="158">
        <v>242</v>
      </c>
      <c r="AD22" s="157"/>
      <c r="AE22" s="159"/>
      <c r="AF22" s="152">
        <v>158</v>
      </c>
      <c r="AG22" s="158"/>
      <c r="AH22" s="160"/>
      <c r="AI22" s="157"/>
      <c r="AJ22" s="159"/>
      <c r="AK22" s="161">
        <v>123</v>
      </c>
      <c r="AL22" s="158"/>
      <c r="AM22" s="158"/>
      <c r="AN22" s="158"/>
      <c r="AO22" s="158"/>
      <c r="AP22" s="160"/>
      <c r="AQ22" s="157">
        <v>105</v>
      </c>
      <c r="AR22" s="158"/>
      <c r="AS22" s="158"/>
      <c r="AT22" s="158">
        <v>124</v>
      </c>
      <c r="AU22" s="159"/>
      <c r="AV22" s="161"/>
      <c r="AW22" s="158"/>
      <c r="AX22" s="158"/>
      <c r="AY22" s="158"/>
      <c r="AZ22" s="158"/>
      <c r="BA22" s="160"/>
      <c r="BB22" s="162">
        <v>196</v>
      </c>
      <c r="BC22" s="163">
        <v>391</v>
      </c>
      <c r="BD22" s="164"/>
      <c r="BE22" s="148"/>
      <c r="BF22" s="165"/>
      <c r="BG22" s="149"/>
      <c r="BH22" s="152"/>
      <c r="BI22" s="148"/>
      <c r="BJ22" s="150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</row>
    <row r="23" spans="1:84" s="52" customFormat="1" ht="15" customHeight="1" x14ac:dyDescent="0.2">
      <c r="A23" s="121" t="s">
        <v>138</v>
      </c>
      <c r="B23" s="122" t="s">
        <v>122</v>
      </c>
      <c r="C23" s="123">
        <v>230</v>
      </c>
      <c r="D23" s="124"/>
      <c r="E23" s="125"/>
      <c r="F23" s="124"/>
      <c r="G23" s="126"/>
      <c r="H23" s="123"/>
      <c r="I23" s="127"/>
      <c r="J23" s="128"/>
      <c r="K23" s="124"/>
      <c r="L23" s="125"/>
      <c r="M23" s="125"/>
      <c r="N23" s="126"/>
      <c r="O23" s="137">
        <v>210</v>
      </c>
      <c r="P23" s="127">
        <v>240</v>
      </c>
      <c r="Q23" s="130">
        <v>230</v>
      </c>
      <c r="R23" s="128"/>
      <c r="S23" s="124"/>
      <c r="T23" s="124"/>
      <c r="U23" s="131"/>
      <c r="V23" s="123"/>
      <c r="W23" s="124"/>
      <c r="X23" s="132"/>
      <c r="Y23" s="133">
        <v>245</v>
      </c>
      <c r="Z23" s="134">
        <v>220</v>
      </c>
      <c r="AA23" s="135"/>
      <c r="AB23" s="135"/>
      <c r="AC23" s="135">
        <v>260</v>
      </c>
      <c r="AD23" s="134"/>
      <c r="AE23" s="136"/>
      <c r="AF23" s="137">
        <v>300</v>
      </c>
      <c r="AG23" s="135"/>
      <c r="AH23" s="138"/>
      <c r="AI23" s="134"/>
      <c r="AJ23" s="136"/>
      <c r="AK23" s="139">
        <v>260</v>
      </c>
      <c r="AL23" s="135"/>
      <c r="AM23" s="135"/>
      <c r="AN23" s="135"/>
      <c r="AO23" s="135"/>
      <c r="AP23" s="138"/>
      <c r="AQ23" s="134">
        <v>290</v>
      </c>
      <c r="AR23" s="135"/>
      <c r="AS23" s="135"/>
      <c r="AT23" s="135">
        <v>290</v>
      </c>
      <c r="AU23" s="136"/>
      <c r="AV23" s="139"/>
      <c r="AW23" s="135"/>
      <c r="AX23" s="135"/>
      <c r="AY23" s="135"/>
      <c r="AZ23" s="135"/>
      <c r="BA23" s="138"/>
      <c r="BB23" s="140">
        <v>240</v>
      </c>
      <c r="BC23" s="141">
        <v>260</v>
      </c>
      <c r="BD23" s="142"/>
      <c r="BE23" s="125"/>
      <c r="BF23" s="143"/>
      <c r="BG23" s="126"/>
      <c r="BH23" s="137"/>
      <c r="BI23" s="125"/>
      <c r="BJ23" s="127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</row>
    <row r="24" spans="1:84" s="52" customFormat="1" ht="15" customHeight="1" x14ac:dyDescent="0.2">
      <c r="A24" s="121" t="s">
        <v>139</v>
      </c>
      <c r="B24" s="122" t="s">
        <v>18</v>
      </c>
      <c r="C24" s="123">
        <v>200</v>
      </c>
      <c r="D24" s="124"/>
      <c r="E24" s="125"/>
      <c r="F24" s="124"/>
      <c r="G24" s="126"/>
      <c r="H24" s="123"/>
      <c r="I24" s="127"/>
      <c r="J24" s="128"/>
      <c r="K24" s="124"/>
      <c r="L24" s="125"/>
      <c r="M24" s="125"/>
      <c r="N24" s="126"/>
      <c r="O24" s="137">
        <v>170</v>
      </c>
      <c r="P24" s="127">
        <v>100</v>
      </c>
      <c r="Q24" s="130">
        <v>160</v>
      </c>
      <c r="R24" s="128"/>
      <c r="S24" s="124"/>
      <c r="T24" s="124"/>
      <c r="U24" s="131"/>
      <c r="V24" s="123"/>
      <c r="W24" s="124"/>
      <c r="X24" s="132"/>
      <c r="Y24" s="133">
        <v>100</v>
      </c>
      <c r="Z24" s="134">
        <v>90</v>
      </c>
      <c r="AA24" s="135"/>
      <c r="AB24" s="135"/>
      <c r="AC24" s="135">
        <v>80</v>
      </c>
      <c r="AD24" s="134"/>
      <c r="AE24" s="136"/>
      <c r="AF24" s="137">
        <v>100</v>
      </c>
      <c r="AG24" s="135"/>
      <c r="AH24" s="138"/>
      <c r="AI24" s="134"/>
      <c r="AJ24" s="136"/>
      <c r="AK24" s="139">
        <v>120</v>
      </c>
      <c r="AL24" s="135"/>
      <c r="AM24" s="135"/>
      <c r="AN24" s="135"/>
      <c r="AO24" s="135"/>
      <c r="AP24" s="138"/>
      <c r="AQ24" s="134">
        <v>130</v>
      </c>
      <c r="AR24" s="135"/>
      <c r="AS24" s="135"/>
      <c r="AT24" s="135">
        <v>120</v>
      </c>
      <c r="AU24" s="136"/>
      <c r="AV24" s="139"/>
      <c r="AW24" s="135"/>
      <c r="AX24" s="135"/>
      <c r="AY24" s="135"/>
      <c r="AZ24" s="135"/>
      <c r="BA24" s="138"/>
      <c r="BB24" s="140">
        <v>90</v>
      </c>
      <c r="BC24" s="141">
        <v>50</v>
      </c>
      <c r="BD24" s="142"/>
      <c r="BE24" s="125"/>
      <c r="BF24" s="143"/>
      <c r="BG24" s="126"/>
      <c r="BH24" s="137"/>
      <c r="BI24" s="125"/>
      <c r="BJ24" s="127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</row>
    <row r="25" spans="1:84" s="52" customFormat="1" ht="15" customHeight="1" x14ac:dyDescent="0.2">
      <c r="A25" s="121" t="s">
        <v>140</v>
      </c>
      <c r="B25" s="122" t="s">
        <v>18</v>
      </c>
      <c r="C25" s="123">
        <v>870</v>
      </c>
      <c r="D25" s="124"/>
      <c r="E25" s="125"/>
      <c r="F25" s="124"/>
      <c r="G25" s="126"/>
      <c r="H25" s="123"/>
      <c r="I25" s="127"/>
      <c r="J25" s="128"/>
      <c r="K25" s="124"/>
      <c r="L25" s="125"/>
      <c r="M25" s="125"/>
      <c r="N25" s="126"/>
      <c r="O25" s="137">
        <v>720</v>
      </c>
      <c r="P25" s="127">
        <v>440</v>
      </c>
      <c r="Q25" s="130">
        <v>670</v>
      </c>
      <c r="R25" s="128"/>
      <c r="S25" s="124"/>
      <c r="T25" s="124"/>
      <c r="U25" s="131"/>
      <c r="V25" s="123"/>
      <c r="W25" s="124"/>
      <c r="X25" s="132"/>
      <c r="Y25" s="133">
        <v>450</v>
      </c>
      <c r="Z25" s="134">
        <v>370</v>
      </c>
      <c r="AA25" s="135"/>
      <c r="AB25" s="135"/>
      <c r="AC25" s="135">
        <v>330</v>
      </c>
      <c r="AD25" s="134"/>
      <c r="AE25" s="136"/>
      <c r="AF25" s="137">
        <v>440</v>
      </c>
      <c r="AG25" s="135"/>
      <c r="AH25" s="138"/>
      <c r="AI25" s="134"/>
      <c r="AJ25" s="136"/>
      <c r="AK25" s="139">
        <v>510</v>
      </c>
      <c r="AL25" s="135"/>
      <c r="AM25" s="135"/>
      <c r="AN25" s="135"/>
      <c r="AO25" s="135"/>
      <c r="AP25" s="138"/>
      <c r="AQ25" s="134">
        <v>560</v>
      </c>
      <c r="AR25" s="135"/>
      <c r="AS25" s="135"/>
      <c r="AT25" s="135">
        <v>510</v>
      </c>
      <c r="AU25" s="136"/>
      <c r="AV25" s="139"/>
      <c r="AW25" s="135"/>
      <c r="AX25" s="135"/>
      <c r="AY25" s="135"/>
      <c r="AZ25" s="135"/>
      <c r="BA25" s="138"/>
      <c r="BB25" s="140">
        <v>380</v>
      </c>
      <c r="BC25" s="141">
        <v>230</v>
      </c>
      <c r="BD25" s="142"/>
      <c r="BE25" s="125"/>
      <c r="BF25" s="143"/>
      <c r="BG25" s="126"/>
      <c r="BH25" s="137"/>
      <c r="BI25" s="125"/>
      <c r="BJ25" s="127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</row>
    <row r="26" spans="1:84" s="52" customFormat="1" ht="15" customHeight="1" x14ac:dyDescent="0.2">
      <c r="A26" s="121" t="s">
        <v>141</v>
      </c>
      <c r="B26" s="122" t="s">
        <v>142</v>
      </c>
      <c r="C26" s="123">
        <v>0.9</v>
      </c>
      <c r="D26" s="124"/>
      <c r="E26" s="125"/>
      <c r="F26" s="124"/>
      <c r="G26" s="126"/>
      <c r="H26" s="123"/>
      <c r="I26" s="127"/>
      <c r="J26" s="128"/>
      <c r="K26" s="124"/>
      <c r="L26" s="125"/>
      <c r="M26" s="125"/>
      <c r="N26" s="126"/>
      <c r="O26" s="137">
        <v>0.9</v>
      </c>
      <c r="P26" s="127">
        <v>0.9</v>
      </c>
      <c r="Q26" s="130">
        <v>0.9</v>
      </c>
      <c r="R26" s="128"/>
      <c r="S26" s="124"/>
      <c r="T26" s="124"/>
      <c r="U26" s="131"/>
      <c r="V26" s="123"/>
      <c r="W26" s="124"/>
      <c r="X26" s="132"/>
      <c r="Y26" s="133">
        <v>0.6</v>
      </c>
      <c r="Z26" s="134">
        <v>0.2</v>
      </c>
      <c r="AA26" s="135"/>
      <c r="AB26" s="135"/>
      <c r="AC26" s="135">
        <v>0.2</v>
      </c>
      <c r="AD26" s="134"/>
      <c r="AE26" s="136"/>
      <c r="AF26" s="137">
        <v>0.4</v>
      </c>
      <c r="AG26" s="135"/>
      <c r="AH26" s="138"/>
      <c r="AI26" s="134"/>
      <c r="AJ26" s="136"/>
      <c r="AK26" s="139">
        <v>0.8</v>
      </c>
      <c r="AL26" s="135"/>
      <c r="AM26" s="135"/>
      <c r="AN26" s="135"/>
      <c r="AO26" s="135"/>
      <c r="AP26" s="138"/>
      <c r="AQ26" s="134">
        <v>0.8</v>
      </c>
      <c r="AR26" s="135"/>
      <c r="AS26" s="135"/>
      <c r="AT26" s="135">
        <v>0.6</v>
      </c>
      <c r="AU26" s="136"/>
      <c r="AV26" s="139"/>
      <c r="AW26" s="135"/>
      <c r="AX26" s="135"/>
      <c r="AY26" s="135"/>
      <c r="AZ26" s="135"/>
      <c r="BA26" s="138"/>
      <c r="BB26" s="140">
        <v>0.3</v>
      </c>
      <c r="BC26" s="141">
        <v>0.4</v>
      </c>
      <c r="BD26" s="142"/>
      <c r="BE26" s="125"/>
      <c r="BF26" s="143"/>
      <c r="BG26" s="126"/>
      <c r="BH26" s="137"/>
      <c r="BI26" s="125"/>
      <c r="BJ26" s="127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</row>
    <row r="27" spans="1:84" s="52" customFormat="1" ht="15" customHeight="1" x14ac:dyDescent="0.2">
      <c r="A27" s="121" t="s">
        <v>143</v>
      </c>
      <c r="B27" s="122" t="s">
        <v>122</v>
      </c>
      <c r="C27" s="123"/>
      <c r="D27" s="124"/>
      <c r="E27" s="125"/>
      <c r="F27" s="124"/>
      <c r="G27" s="126"/>
      <c r="H27" s="123"/>
      <c r="I27" s="127"/>
      <c r="J27" s="128"/>
      <c r="K27" s="124"/>
      <c r="L27" s="125"/>
      <c r="M27" s="125"/>
      <c r="N27" s="126"/>
      <c r="O27" s="129" t="s">
        <v>134</v>
      </c>
      <c r="P27" s="166" t="s">
        <v>134</v>
      </c>
      <c r="Q27" s="130">
        <v>80</v>
      </c>
      <c r="R27" s="128"/>
      <c r="S27" s="124"/>
      <c r="T27" s="124"/>
      <c r="U27" s="131"/>
      <c r="V27" s="123"/>
      <c r="W27" s="124"/>
      <c r="X27" s="132"/>
      <c r="Y27" s="133">
        <v>85</v>
      </c>
      <c r="Z27" s="134">
        <v>80</v>
      </c>
      <c r="AA27" s="135"/>
      <c r="AB27" s="135"/>
      <c r="AC27" s="135" t="s">
        <v>144</v>
      </c>
      <c r="AD27" s="134"/>
      <c r="AE27" s="136"/>
      <c r="AF27" s="137" t="s">
        <v>144</v>
      </c>
      <c r="AG27" s="135"/>
      <c r="AH27" s="138"/>
      <c r="AI27" s="134"/>
      <c r="AJ27" s="136"/>
      <c r="AK27" s="139">
        <v>80</v>
      </c>
      <c r="AL27" s="135"/>
      <c r="AM27" s="135"/>
      <c r="AN27" s="135"/>
      <c r="AO27" s="135"/>
      <c r="AP27" s="138"/>
      <c r="AQ27" s="134">
        <v>80</v>
      </c>
      <c r="AR27" s="135"/>
      <c r="AS27" s="135"/>
      <c r="AT27" s="135">
        <v>80</v>
      </c>
      <c r="AU27" s="136"/>
      <c r="AV27" s="139"/>
      <c r="AW27" s="135"/>
      <c r="AX27" s="135"/>
      <c r="AY27" s="135"/>
      <c r="AZ27" s="135"/>
      <c r="BA27" s="138"/>
      <c r="BB27" s="140">
        <v>90</v>
      </c>
      <c r="BC27" s="141" t="s">
        <v>145</v>
      </c>
      <c r="BD27" s="142"/>
      <c r="BE27" s="125"/>
      <c r="BF27" s="143"/>
      <c r="BG27" s="126"/>
      <c r="BH27" s="137"/>
      <c r="BI27" s="125"/>
      <c r="BJ27" s="127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</row>
    <row r="28" spans="1:84" s="52" customFormat="1" ht="15" customHeight="1" x14ac:dyDescent="0.2">
      <c r="A28" s="121" t="s">
        <v>146</v>
      </c>
      <c r="B28" s="122" t="s">
        <v>43</v>
      </c>
      <c r="C28" s="123"/>
      <c r="D28" s="124"/>
      <c r="E28" s="125"/>
      <c r="F28" s="124"/>
      <c r="G28" s="126"/>
      <c r="H28" s="123"/>
      <c r="I28" s="127"/>
      <c r="J28" s="128"/>
      <c r="K28" s="124"/>
      <c r="L28" s="125"/>
      <c r="M28" s="125"/>
      <c r="N28" s="126"/>
      <c r="O28" s="129" t="s">
        <v>134</v>
      </c>
      <c r="P28" s="166" t="s">
        <v>134</v>
      </c>
      <c r="Q28" s="130">
        <v>4</v>
      </c>
      <c r="R28" s="128"/>
      <c r="S28" s="124"/>
      <c r="T28" s="124"/>
      <c r="U28" s="131"/>
      <c r="V28" s="123"/>
      <c r="W28" s="124"/>
      <c r="X28" s="132"/>
      <c r="Y28" s="167" t="s">
        <v>147</v>
      </c>
      <c r="Z28" s="168" t="s">
        <v>148</v>
      </c>
      <c r="AA28" s="169"/>
      <c r="AB28" s="169"/>
      <c r="AC28" s="169" t="s">
        <v>147</v>
      </c>
      <c r="AD28" s="168"/>
      <c r="AE28" s="170"/>
      <c r="AF28" s="137">
        <v>3</v>
      </c>
      <c r="AG28" s="169"/>
      <c r="AH28" s="171"/>
      <c r="AI28" s="168"/>
      <c r="AJ28" s="170"/>
      <c r="AK28" s="172" t="s">
        <v>149</v>
      </c>
      <c r="AL28" s="173"/>
      <c r="AM28" s="169"/>
      <c r="AN28" s="173"/>
      <c r="AO28" s="169"/>
      <c r="AP28" s="171"/>
      <c r="AQ28" s="174" t="s">
        <v>149</v>
      </c>
      <c r="AR28" s="173"/>
      <c r="AS28" s="169"/>
      <c r="AT28" s="173" t="s">
        <v>149</v>
      </c>
      <c r="AU28" s="175"/>
      <c r="AV28" s="172"/>
      <c r="AW28" s="173"/>
      <c r="AX28" s="173"/>
      <c r="AY28" s="173"/>
      <c r="AZ28" s="173"/>
      <c r="BA28" s="176"/>
      <c r="BB28" s="177" t="s">
        <v>150</v>
      </c>
      <c r="BC28" s="178" t="s">
        <v>147</v>
      </c>
      <c r="BD28" s="142"/>
      <c r="BE28" s="125"/>
      <c r="BF28" s="143"/>
      <c r="BG28" s="179"/>
      <c r="BH28" s="144"/>
      <c r="BI28" s="125"/>
      <c r="BJ28" s="127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</row>
    <row r="29" spans="1:84" s="52" customFormat="1" ht="15" customHeight="1" x14ac:dyDescent="0.2">
      <c r="A29" s="121" t="s">
        <v>151</v>
      </c>
      <c r="B29" s="122" t="s">
        <v>118</v>
      </c>
      <c r="C29" s="123">
        <v>0.73</v>
      </c>
      <c r="D29" s="124"/>
      <c r="E29" s="125"/>
      <c r="F29" s="124"/>
      <c r="G29" s="126"/>
      <c r="H29" s="123"/>
      <c r="I29" s="127"/>
      <c r="J29" s="128"/>
      <c r="K29" s="124"/>
      <c r="L29" s="125"/>
      <c r="M29" s="125"/>
      <c r="N29" s="126"/>
      <c r="O29" s="137">
        <v>0.7</v>
      </c>
      <c r="P29" s="127">
        <v>0.72</v>
      </c>
      <c r="Q29" s="130">
        <v>0.7</v>
      </c>
      <c r="R29" s="128"/>
      <c r="S29" s="124"/>
      <c r="T29" s="124"/>
      <c r="U29" s="131"/>
      <c r="V29" s="123"/>
      <c r="W29" s="124"/>
      <c r="X29" s="132"/>
      <c r="Y29" s="133">
        <v>0.88</v>
      </c>
      <c r="Z29" s="134">
        <v>0.89</v>
      </c>
      <c r="AA29" s="135"/>
      <c r="AB29" s="135"/>
      <c r="AC29" s="135">
        <v>0.96</v>
      </c>
      <c r="AD29" s="134"/>
      <c r="AE29" s="136"/>
      <c r="AF29" s="137">
        <v>0.92</v>
      </c>
      <c r="AG29" s="135"/>
      <c r="AH29" s="138"/>
      <c r="AI29" s="134"/>
      <c r="AJ29" s="136"/>
      <c r="AK29" s="139">
        <v>0.95</v>
      </c>
      <c r="AL29" s="135"/>
      <c r="AM29" s="135"/>
      <c r="AN29" s="135"/>
      <c r="AO29" s="135"/>
      <c r="AP29" s="138"/>
      <c r="AQ29" s="134">
        <v>0.95</v>
      </c>
      <c r="AR29" s="135"/>
      <c r="AS29" s="135"/>
      <c r="AT29" s="135">
        <v>1.1499999999999999</v>
      </c>
      <c r="AU29" s="136"/>
      <c r="AV29" s="139"/>
      <c r="AW29" s="135"/>
      <c r="AX29" s="135"/>
      <c r="AY29" s="135"/>
      <c r="AZ29" s="135"/>
      <c r="BA29" s="138"/>
      <c r="BB29" s="140">
        <v>1.07</v>
      </c>
      <c r="BC29" s="141">
        <v>1</v>
      </c>
      <c r="BD29" s="142"/>
      <c r="BE29" s="125"/>
      <c r="BF29" s="143"/>
      <c r="BG29" s="126"/>
      <c r="BH29" s="137"/>
      <c r="BI29" s="125"/>
      <c r="BJ29" s="127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</row>
    <row r="30" spans="1:84" s="52" customFormat="1" ht="15" customHeight="1" x14ac:dyDescent="0.2">
      <c r="A30" s="121" t="s">
        <v>152</v>
      </c>
      <c r="B30" s="122" t="s">
        <v>153</v>
      </c>
      <c r="C30" s="123">
        <v>520</v>
      </c>
      <c r="D30" s="124"/>
      <c r="E30" s="125"/>
      <c r="F30" s="124"/>
      <c r="G30" s="126"/>
      <c r="H30" s="123"/>
      <c r="I30" s="127"/>
      <c r="J30" s="128"/>
      <c r="K30" s="124"/>
      <c r="L30" s="125"/>
      <c r="M30" s="125"/>
      <c r="N30" s="126"/>
      <c r="O30" s="137">
        <v>550</v>
      </c>
      <c r="P30" s="127">
        <v>650</v>
      </c>
      <c r="Q30" s="130">
        <v>320</v>
      </c>
      <c r="R30" s="128"/>
      <c r="S30" s="124"/>
      <c r="T30" s="124"/>
      <c r="U30" s="131"/>
      <c r="V30" s="123"/>
      <c r="W30" s="124"/>
      <c r="X30" s="132"/>
      <c r="Y30" s="133">
        <v>340</v>
      </c>
      <c r="Z30" s="134">
        <v>340</v>
      </c>
      <c r="AA30" s="135"/>
      <c r="AB30" s="135"/>
      <c r="AC30" s="135">
        <v>345</v>
      </c>
      <c r="AD30" s="134"/>
      <c r="AE30" s="136"/>
      <c r="AF30" s="137">
        <v>420</v>
      </c>
      <c r="AG30" s="135"/>
      <c r="AH30" s="138"/>
      <c r="AI30" s="134"/>
      <c r="AJ30" s="136"/>
      <c r="AK30" s="139">
        <v>550</v>
      </c>
      <c r="AL30" s="135"/>
      <c r="AM30" s="135"/>
      <c r="AN30" s="135"/>
      <c r="AO30" s="135"/>
      <c r="AP30" s="138"/>
      <c r="AQ30" s="134">
        <v>550</v>
      </c>
      <c r="AR30" s="135"/>
      <c r="AS30" s="135"/>
      <c r="AT30" s="135">
        <v>550</v>
      </c>
      <c r="AU30" s="136"/>
      <c r="AV30" s="139"/>
      <c r="AW30" s="135"/>
      <c r="AX30" s="135"/>
      <c r="AY30" s="135"/>
      <c r="AZ30" s="135"/>
      <c r="BA30" s="138"/>
      <c r="BB30" s="140">
        <v>301</v>
      </c>
      <c r="BC30" s="141">
        <v>360</v>
      </c>
      <c r="BD30" s="142"/>
      <c r="BE30" s="125"/>
      <c r="BF30" s="143"/>
      <c r="BG30" s="126"/>
      <c r="BH30" s="144"/>
      <c r="BI30" s="125"/>
      <c r="BJ30" s="127"/>
      <c r="BM30" s="48"/>
      <c r="BN30" s="48"/>
      <c r="BO30" s="48"/>
      <c r="BP30" s="48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</row>
    <row r="31" spans="1:84" s="52" customFormat="1" ht="15" customHeight="1" x14ac:dyDescent="0.2">
      <c r="A31" s="121" t="s">
        <v>154</v>
      </c>
      <c r="B31" s="122" t="s">
        <v>155</v>
      </c>
      <c r="C31" s="123" t="s">
        <v>156</v>
      </c>
      <c r="D31" s="124"/>
      <c r="E31" s="125"/>
      <c r="F31" s="124"/>
      <c r="G31" s="126"/>
      <c r="H31" s="123"/>
      <c r="I31" s="127"/>
      <c r="J31" s="128"/>
      <c r="K31" s="124"/>
      <c r="L31" s="125"/>
      <c r="M31" s="125"/>
      <c r="N31" s="126"/>
      <c r="O31" s="137">
        <v>2.6</v>
      </c>
      <c r="P31" s="127">
        <v>2.4</v>
      </c>
      <c r="Q31" s="130" t="s">
        <v>157</v>
      </c>
      <c r="R31" s="128"/>
      <c r="S31" s="124"/>
      <c r="T31" s="124"/>
      <c r="U31" s="131"/>
      <c r="V31" s="123"/>
      <c r="W31" s="124"/>
      <c r="X31" s="132"/>
      <c r="Y31" s="133">
        <v>0.5</v>
      </c>
      <c r="Z31" s="134" t="s">
        <v>158</v>
      </c>
      <c r="AA31" s="135"/>
      <c r="AB31" s="135"/>
      <c r="AC31" s="135" t="s">
        <v>159</v>
      </c>
      <c r="AD31" s="134"/>
      <c r="AE31" s="136"/>
      <c r="AF31" s="137" t="s">
        <v>160</v>
      </c>
      <c r="AG31" s="135"/>
      <c r="AH31" s="138"/>
      <c r="AI31" s="134"/>
      <c r="AJ31" s="136"/>
      <c r="AK31" s="139" t="s">
        <v>161</v>
      </c>
      <c r="AL31" s="135"/>
      <c r="AM31" s="135"/>
      <c r="AN31" s="135"/>
      <c r="AO31" s="135"/>
      <c r="AP31" s="138"/>
      <c r="AQ31" s="134" t="s">
        <v>162</v>
      </c>
      <c r="AR31" s="135"/>
      <c r="AS31" s="135"/>
      <c r="AT31" s="135" t="s">
        <v>163</v>
      </c>
      <c r="AU31" s="136"/>
      <c r="AV31" s="139"/>
      <c r="AW31" s="135"/>
      <c r="AX31" s="135"/>
      <c r="AY31" s="135"/>
      <c r="AZ31" s="135"/>
      <c r="BA31" s="138"/>
      <c r="BB31" s="140" t="s">
        <v>164</v>
      </c>
      <c r="BC31" s="141" t="s">
        <v>165</v>
      </c>
      <c r="BD31" s="142"/>
      <c r="BE31" s="125"/>
      <c r="BF31" s="143"/>
      <c r="BG31" s="126"/>
      <c r="BH31" s="137"/>
      <c r="BI31" s="125"/>
      <c r="BJ31" s="127"/>
      <c r="BM31" s="48"/>
      <c r="BN31" s="48"/>
      <c r="BO31" s="48"/>
      <c r="BP31" s="48"/>
      <c r="BQ31" s="48"/>
      <c r="BR31" s="48"/>
      <c r="BS31" s="48"/>
      <c r="BT31" s="48"/>
      <c r="BU31" s="48"/>
      <c r="BV31" s="48"/>
      <c r="BX31" s="48"/>
      <c r="BY31" s="48"/>
      <c r="BZ31" s="48"/>
      <c r="CA31" s="48"/>
      <c r="CB31" s="48"/>
      <c r="CC31" s="48"/>
    </row>
    <row r="32" spans="1:84" ht="12.6" customHeight="1" thickBot="1" x14ac:dyDescent="0.25">
      <c r="A32" s="180" t="s">
        <v>166</v>
      </c>
      <c r="B32" s="181" t="s">
        <v>155</v>
      </c>
      <c r="C32" s="182" t="s">
        <v>167</v>
      </c>
      <c r="D32" s="183"/>
      <c r="E32" s="184"/>
      <c r="F32" s="183"/>
      <c r="G32" s="185"/>
      <c r="H32" s="182"/>
      <c r="I32" s="186"/>
      <c r="J32" s="187"/>
      <c r="K32" s="183"/>
      <c r="L32" s="184"/>
      <c r="M32" s="184"/>
      <c r="N32" s="185"/>
      <c r="O32" s="188">
        <v>0.01</v>
      </c>
      <c r="P32" s="186">
        <v>0.01</v>
      </c>
      <c r="Q32" s="189" t="s">
        <v>167</v>
      </c>
      <c r="R32" s="187"/>
      <c r="S32" s="183"/>
      <c r="T32" s="183"/>
      <c r="U32" s="190"/>
      <c r="V32" s="182"/>
      <c r="W32" s="183"/>
      <c r="X32" s="191"/>
      <c r="Y32" s="192" t="s">
        <v>134</v>
      </c>
      <c r="Z32" s="193" t="s">
        <v>134</v>
      </c>
      <c r="AA32" s="194"/>
      <c r="AB32" s="194"/>
      <c r="AC32" s="194">
        <v>0.2</v>
      </c>
      <c r="AD32" s="193"/>
      <c r="AE32" s="195"/>
      <c r="AF32" s="196">
        <v>3.5</v>
      </c>
      <c r="AG32" s="194"/>
      <c r="AH32" s="197"/>
      <c r="AI32" s="193"/>
      <c r="AJ32" s="195"/>
      <c r="AK32" s="198">
        <v>3</v>
      </c>
      <c r="AL32" s="194"/>
      <c r="AM32" s="194"/>
      <c r="AN32" s="194"/>
      <c r="AO32" s="194"/>
      <c r="AP32" s="197"/>
      <c r="AQ32" s="193">
        <v>2.8</v>
      </c>
      <c r="AR32" s="194"/>
      <c r="AS32" s="194"/>
      <c r="AT32" s="194">
        <v>1.6</v>
      </c>
      <c r="AU32" s="195"/>
      <c r="AV32" s="198"/>
      <c r="AW32" s="194"/>
      <c r="AX32" s="194"/>
      <c r="AY32" s="194"/>
      <c r="AZ32" s="194"/>
      <c r="BA32" s="197"/>
      <c r="BB32" s="199">
        <v>0.6</v>
      </c>
      <c r="BC32" s="200" t="s">
        <v>134</v>
      </c>
      <c r="BD32" s="201"/>
      <c r="BE32" s="184"/>
      <c r="BF32" s="202"/>
      <c r="BG32" s="185"/>
      <c r="BH32" s="196"/>
      <c r="BI32" s="184"/>
      <c r="BJ32" s="186"/>
    </row>
    <row r="33" ht="10.199999999999999" customHeight="1" x14ac:dyDescent="0.2"/>
  </sheetData>
  <pageMargins left="1" right="1" top="1" bottom="1" header="0.5" footer="0.5"/>
  <pageSetup paperSize="9" scale="10" orientation="portrait" r:id="rId1"/>
  <colBreaks count="1" manualBreakCount="1">
    <brk id="22" max="36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5" tint="0.59999389629810485"/>
    <pageSetUpPr fitToPage="1"/>
  </sheetPr>
  <dimension ref="A1:BA3"/>
  <sheetViews>
    <sheetView showZeros="0" zoomScale="85" zoomScaleNormal="85" zoomScaleSheetLayoutView="40" workbookViewId="0">
      <selection activeCell="P13" sqref="P13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 t="str">
        <f>'1'!I4</f>
        <v>page 1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K2:W3"/>
    <mergeCell ref="AB2:AC2"/>
    <mergeCell ref="B2:G2"/>
    <mergeCell ref="K1:W1"/>
    <mergeCell ref="B1:G1"/>
    <mergeCell ref="AB1:AC1"/>
    <mergeCell ref="AB3:AC3"/>
    <mergeCell ref="B3:G3"/>
    <mergeCell ref="X2:X3"/>
    <mergeCell ref="J2:J3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5" tint="0.59999389629810485"/>
    <pageSetUpPr fitToPage="1"/>
  </sheetPr>
  <dimension ref="A1:BA3"/>
  <sheetViews>
    <sheetView showZeros="0" zoomScale="85" zoomScaleNormal="85" zoomScaleSheetLayoutView="40" workbookViewId="0">
      <selection activeCell="K4" sqref="K4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 t="str">
        <f>'2'!I4</f>
        <v>page 2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5" tint="0.59999389629810485"/>
    <pageSetUpPr fitToPage="1"/>
  </sheetPr>
  <dimension ref="A1:BA3"/>
  <sheetViews>
    <sheetView showZeros="0" topLeftCell="A2" zoomScale="85" zoomScaleNormal="85" zoomScaleSheetLayoutView="40" workbookViewId="0">
      <selection activeCell="K2" sqref="K2:W3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 t="str">
        <f>'3'!I4</f>
        <v>page 3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5" tint="0.59999389629810485"/>
    <pageSetUpPr fitToPage="1"/>
  </sheetPr>
  <dimension ref="A1:BA3"/>
  <sheetViews>
    <sheetView showZeros="0" topLeftCell="A2" zoomScale="85" zoomScaleNormal="85" zoomScaleSheetLayoutView="40" workbookViewId="0">
      <selection activeCell="K2" sqref="K2:W3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>
        <f>'4'!I4</f>
        <v>0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5" tint="0.59999389629810485"/>
    <pageSetUpPr fitToPage="1"/>
  </sheetPr>
  <dimension ref="A1:BA3"/>
  <sheetViews>
    <sheetView showZeros="0" topLeftCell="A2" zoomScale="85" zoomScaleNormal="85" zoomScaleSheetLayoutView="40" workbookViewId="0">
      <selection activeCell="K4" sqref="K4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>
        <f>'5'!I4</f>
        <v>0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5" tint="0.59999389629810485"/>
    <pageSetUpPr fitToPage="1"/>
  </sheetPr>
  <dimension ref="A1:BA3"/>
  <sheetViews>
    <sheetView showZeros="0" topLeftCell="A2" zoomScale="85" zoomScaleNormal="85" zoomScaleSheetLayoutView="40" workbookViewId="0">
      <selection activeCell="K4" sqref="K4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>
        <f>'6'!I4</f>
        <v>0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5" tint="0.59999389629810485"/>
    <pageSetUpPr fitToPage="1"/>
  </sheetPr>
  <dimension ref="A1:BA3"/>
  <sheetViews>
    <sheetView showZeros="0" topLeftCell="A2" zoomScale="85" zoomScaleNormal="85" zoomScaleSheetLayoutView="40" workbookViewId="0">
      <selection activeCell="K4" sqref="K4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>
        <f>'7'!I4</f>
        <v>0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5" tint="0.59999389629810485"/>
    <pageSetUpPr fitToPage="1"/>
  </sheetPr>
  <dimension ref="A1:BA3"/>
  <sheetViews>
    <sheetView showZeros="0" topLeftCell="A2" zoomScale="85" zoomScaleNormal="85" zoomScaleSheetLayoutView="40" workbookViewId="0">
      <selection activeCell="K4" sqref="K4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>
        <f>'8'!I4</f>
        <v>0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5" tint="0.59999389629810485"/>
    <pageSetUpPr fitToPage="1"/>
  </sheetPr>
  <dimension ref="A1:BA3"/>
  <sheetViews>
    <sheetView showZeros="0" zoomScale="85" zoomScaleNormal="85" zoomScaleSheetLayoutView="40" workbookViewId="0">
      <selection activeCell="K4" sqref="K4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>
        <f>'9'!I4</f>
        <v>0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5" tint="0.59999389629810485"/>
    <pageSetUpPr fitToPage="1"/>
  </sheetPr>
  <dimension ref="A1:BA3"/>
  <sheetViews>
    <sheetView showZeros="0" topLeftCell="A2" zoomScale="85" zoomScaleNormal="85" zoomScaleSheetLayoutView="40" workbookViewId="0">
      <selection activeCell="K4" sqref="K4"/>
    </sheetView>
  </sheetViews>
  <sheetFormatPr baseColWidth="10" defaultRowHeight="14.4" x14ac:dyDescent="0.3"/>
  <cols>
    <col min="1" max="1" width="3.21875" customWidth="1"/>
    <col min="2" max="2" width="5.109375" customWidth="1"/>
    <col min="3" max="3" width="2.33203125" customWidth="1"/>
    <col min="4" max="4" width="5.109375" customWidth="1"/>
    <col min="5" max="5" width="2.33203125" customWidth="1"/>
    <col min="6" max="6" width="4.33203125" customWidth="1"/>
    <col min="7" max="7" width="1.21875" customWidth="1"/>
    <col min="8" max="8" width="7.44140625" customWidth="1"/>
    <col min="9" max="9" width="6.6640625" customWidth="1"/>
    <col min="10" max="10" width="7.6640625" customWidth="1"/>
    <col min="11" max="11" width="6.6640625" customWidth="1"/>
    <col min="12" max="12" width="5.44140625" customWidth="1"/>
    <col min="13" max="13" width="4.6640625" customWidth="1"/>
    <col min="14" max="14" width="6.33203125" customWidth="1"/>
    <col min="15" max="15" width="3.77734375" customWidth="1"/>
    <col min="16" max="16" width="5.109375" customWidth="1"/>
    <col min="17" max="17" width="4.88671875" customWidth="1"/>
    <col min="18" max="18" width="6.88671875" customWidth="1"/>
    <col min="19" max="19" width="3.5546875" customWidth="1"/>
    <col min="20" max="20" width="9.77734375" customWidth="1"/>
    <col min="21" max="21" width="14.88671875" customWidth="1"/>
    <col min="22" max="22" width="3.5546875" customWidth="1"/>
    <col min="23" max="23" width="4.5546875" customWidth="1"/>
    <col min="24" max="24" width="12.88671875" customWidth="1"/>
    <col min="25" max="25" width="11.88671875" customWidth="1"/>
    <col min="26" max="26" width="3.109375" customWidth="1"/>
    <col min="27" max="27" width="10" customWidth="1"/>
    <col min="28" max="28" width="16.5546875" customWidth="1"/>
    <col min="29" max="29" width="7.77734375" customWidth="1"/>
    <col min="30" max="30" width="3.33203125" customWidth="1"/>
    <col min="31" max="33" width="7.77734375" customWidth="1"/>
    <col min="34" max="34" width="1.5546875" customWidth="1"/>
  </cols>
  <sheetData>
    <row r="1" spans="1:53" ht="7.95" customHeight="1" thickBot="1" x14ac:dyDescent="0.35">
      <c r="A1" s="230"/>
      <c r="B1" s="494"/>
      <c r="C1" s="495"/>
      <c r="D1" s="495"/>
      <c r="E1" s="495"/>
      <c r="F1" s="495"/>
      <c r="G1" s="496"/>
      <c r="H1" s="222"/>
      <c r="I1" s="222"/>
      <c r="J1" s="234"/>
      <c r="K1" s="491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3"/>
      <c r="X1" s="234"/>
      <c r="Y1" s="234"/>
      <c r="Z1" s="234"/>
      <c r="AA1" s="234"/>
      <c r="AB1" s="497"/>
      <c r="AC1" s="498"/>
      <c r="AD1" s="234"/>
      <c r="AE1" s="234"/>
      <c r="AF1" s="234"/>
      <c r="AG1" s="234"/>
      <c r="AH1" s="231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1"/>
      <c r="AZ1" s="231"/>
      <c r="BA1" s="231"/>
    </row>
    <row r="2" spans="1:53" ht="13.95" customHeight="1" x14ac:dyDescent="0.3">
      <c r="A2" s="242" t="s">
        <v>19</v>
      </c>
      <c r="B2" s="489"/>
      <c r="C2" s="490"/>
      <c r="D2" s="490"/>
      <c r="E2" s="490"/>
      <c r="F2" s="490"/>
      <c r="G2" s="488"/>
      <c r="H2" s="241"/>
      <c r="I2" s="231"/>
      <c r="J2" s="504"/>
      <c r="K2" s="481">
        <f>'10'!I4</f>
        <v>0</v>
      </c>
      <c r="L2" s="482"/>
      <c r="M2" s="482"/>
      <c r="N2" s="482"/>
      <c r="O2" s="482"/>
      <c r="P2" s="482"/>
      <c r="Q2" s="482"/>
      <c r="R2" s="482"/>
      <c r="S2" s="482"/>
      <c r="T2" s="482"/>
      <c r="U2" s="482"/>
      <c r="V2" s="482"/>
      <c r="W2" s="483"/>
      <c r="X2" s="502" t="s">
        <v>19</v>
      </c>
      <c r="Y2" s="231"/>
      <c r="Z2" s="231"/>
      <c r="AA2" s="243"/>
      <c r="AB2" s="487">
        <f ca="1">TODAY()</f>
        <v>43507</v>
      </c>
      <c r="AC2" s="488"/>
      <c r="AD2" s="241"/>
      <c r="AE2" s="233"/>
      <c r="AF2" s="231"/>
      <c r="AG2" s="231"/>
      <c r="AH2" s="231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1"/>
      <c r="AZ2" s="231"/>
      <c r="BA2" s="231"/>
    </row>
    <row r="3" spans="1:53" ht="13.95" customHeight="1" thickBot="1" x14ac:dyDescent="0.35">
      <c r="A3" s="231"/>
      <c r="B3" s="499"/>
      <c r="C3" s="501"/>
      <c r="D3" s="501"/>
      <c r="E3" s="501"/>
      <c r="F3" s="501"/>
      <c r="G3" s="500"/>
      <c r="H3" s="231"/>
      <c r="I3" s="231"/>
      <c r="J3" s="505"/>
      <c r="K3" s="484"/>
      <c r="L3" s="485"/>
      <c r="M3" s="485"/>
      <c r="N3" s="485"/>
      <c r="O3" s="485"/>
      <c r="P3" s="485"/>
      <c r="Q3" s="485"/>
      <c r="R3" s="485"/>
      <c r="S3" s="485"/>
      <c r="T3" s="485"/>
      <c r="U3" s="485"/>
      <c r="V3" s="485"/>
      <c r="W3" s="486"/>
      <c r="X3" s="503"/>
      <c r="Y3" s="231"/>
      <c r="Z3" s="231"/>
      <c r="AA3" s="233"/>
      <c r="AB3" s="499"/>
      <c r="AC3" s="500"/>
      <c r="AD3" s="231"/>
      <c r="AE3" s="233"/>
      <c r="AF3" s="231"/>
      <c r="AG3" s="231"/>
      <c r="AH3" s="231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1"/>
      <c r="AZ3" s="231"/>
      <c r="BA3" s="231"/>
    </row>
  </sheetData>
  <mergeCells count="10">
    <mergeCell ref="X2:X3"/>
    <mergeCell ref="J2:J3"/>
    <mergeCell ref="B1:G1"/>
    <mergeCell ref="AB1:AC1"/>
    <mergeCell ref="AB3:AC3"/>
    <mergeCell ref="B3:G3"/>
    <mergeCell ref="K2:W3"/>
    <mergeCell ref="AB2:AC2"/>
    <mergeCell ref="K1:W1"/>
    <mergeCell ref="B2:G2"/>
  </mergeCells>
  <pageMargins left="0.47244094488188981" right="0.43307086614173229" top="0.39370078740157483" bottom="0.47244094488188981" header="0.31496062992125984" footer="0.31496062992125984"/>
  <pageSetup paperSize="9" scale="71" orientation="landscape" r:id="rId1"/>
  <colBreaks count="1" manualBreakCount="1">
    <brk id="19" max="49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41</vt:i4>
      </vt:variant>
      <vt:variant>
        <vt:lpstr>Plages nommées</vt:lpstr>
      </vt:variant>
      <vt:variant>
        <vt:i4>41</vt:i4>
      </vt:variant>
    </vt:vector>
  </HeadingPairs>
  <TitlesOfParts>
    <vt:vector size="82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1Q</vt:lpstr>
      <vt:lpstr>2Q</vt:lpstr>
      <vt:lpstr>3Q</vt:lpstr>
      <vt:lpstr>4Q</vt:lpstr>
      <vt:lpstr>5Q</vt:lpstr>
      <vt:lpstr>6Q</vt:lpstr>
      <vt:lpstr>7Q</vt:lpstr>
      <vt:lpstr>8Q</vt:lpstr>
      <vt:lpstr>9Q</vt:lpstr>
      <vt:lpstr>10Q</vt:lpstr>
      <vt:lpstr>1A</vt:lpstr>
      <vt:lpstr>2A</vt:lpstr>
      <vt:lpstr>3A</vt:lpstr>
      <vt:lpstr>4A</vt:lpstr>
      <vt:lpstr>5A</vt:lpstr>
      <vt:lpstr>6A</vt:lpstr>
      <vt:lpstr>7A</vt:lpstr>
      <vt:lpstr>8A</vt:lpstr>
      <vt:lpstr>9A</vt:lpstr>
      <vt:lpstr>10A</vt:lpstr>
      <vt:lpstr>Matière</vt:lpstr>
      <vt:lpstr>1DT</vt:lpstr>
      <vt:lpstr>2DT</vt:lpstr>
      <vt:lpstr>3DT</vt:lpstr>
      <vt:lpstr>4DT</vt:lpstr>
      <vt:lpstr>5DT</vt:lpstr>
      <vt:lpstr>6DT</vt:lpstr>
      <vt:lpstr>7DT</vt:lpstr>
      <vt:lpstr>8DT</vt:lpstr>
      <vt:lpstr>9DT</vt:lpstr>
      <vt:lpstr>10DT</vt:lpstr>
      <vt:lpstr>'1'!Zone_d_impression</vt:lpstr>
      <vt:lpstr>'10'!Zone_d_impression</vt:lpstr>
      <vt:lpstr>'10A'!Zone_d_impression</vt:lpstr>
      <vt:lpstr>'10DT'!Zone_d_impression</vt:lpstr>
      <vt:lpstr>'10Q'!Zone_d_impression</vt:lpstr>
      <vt:lpstr>'1A'!Zone_d_impression</vt:lpstr>
      <vt:lpstr>'1DT'!Zone_d_impression</vt:lpstr>
      <vt:lpstr>'1Q'!Zone_d_impression</vt:lpstr>
      <vt:lpstr>'2'!Zone_d_impression</vt:lpstr>
      <vt:lpstr>'2A'!Zone_d_impression</vt:lpstr>
      <vt:lpstr>'2DT'!Zone_d_impression</vt:lpstr>
      <vt:lpstr>'2Q'!Zone_d_impression</vt:lpstr>
      <vt:lpstr>'3'!Zone_d_impression</vt:lpstr>
      <vt:lpstr>'3A'!Zone_d_impression</vt:lpstr>
      <vt:lpstr>'3DT'!Zone_d_impression</vt:lpstr>
      <vt:lpstr>'3Q'!Zone_d_impression</vt:lpstr>
      <vt:lpstr>'4'!Zone_d_impression</vt:lpstr>
      <vt:lpstr>'4A'!Zone_d_impression</vt:lpstr>
      <vt:lpstr>'4DT'!Zone_d_impression</vt:lpstr>
      <vt:lpstr>'4Q'!Zone_d_impression</vt:lpstr>
      <vt:lpstr>'5'!Zone_d_impression</vt:lpstr>
      <vt:lpstr>'5A'!Zone_d_impression</vt:lpstr>
      <vt:lpstr>'5DT'!Zone_d_impression</vt:lpstr>
      <vt:lpstr>'5Q'!Zone_d_impression</vt:lpstr>
      <vt:lpstr>'6'!Zone_d_impression</vt:lpstr>
      <vt:lpstr>'6A'!Zone_d_impression</vt:lpstr>
      <vt:lpstr>'6DT'!Zone_d_impression</vt:lpstr>
      <vt:lpstr>'6Q'!Zone_d_impression</vt:lpstr>
      <vt:lpstr>'7'!Zone_d_impression</vt:lpstr>
      <vt:lpstr>'7A'!Zone_d_impression</vt:lpstr>
      <vt:lpstr>'7DT'!Zone_d_impression</vt:lpstr>
      <vt:lpstr>'7Q'!Zone_d_impression</vt:lpstr>
      <vt:lpstr>'8'!Zone_d_impression</vt:lpstr>
      <vt:lpstr>'8A'!Zone_d_impression</vt:lpstr>
      <vt:lpstr>'8DT'!Zone_d_impression</vt:lpstr>
      <vt:lpstr>'8Q'!Zone_d_impression</vt:lpstr>
      <vt:lpstr>'9'!Zone_d_impression</vt:lpstr>
      <vt:lpstr>'9A'!Zone_d_impression</vt:lpstr>
      <vt:lpstr>'9DT'!Zone_d_impression</vt:lpstr>
      <vt:lpstr>'9Q'!Zone_d_impression</vt:lpstr>
      <vt:lpstr>Matière!Zone_d_impression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amazet</cp:lastModifiedBy>
  <cp:lastPrinted>2019-02-11T07:53:19Z</cp:lastPrinted>
  <dcterms:created xsi:type="dcterms:W3CDTF">2006-09-16T00:00:00Z</dcterms:created>
  <dcterms:modified xsi:type="dcterms:W3CDTF">2019-02-11T07:53:27Z</dcterms:modified>
</cp:coreProperties>
</file>