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G:\Commun\GESTION DES STOCKS\GDS\TESTS\TEST\"/>
    </mc:Choice>
  </mc:AlternateContent>
  <xr:revisionPtr revIDLastSave="0" documentId="13_ncr:1_{669F6F51-EE64-44EE-B984-D72619C5EC8F}" xr6:coauthVersionLast="40" xr6:coauthVersionMax="40" xr10:uidLastSave="{00000000-0000-0000-0000-000000000000}"/>
  <bookViews>
    <workbookView xWindow="-120" yWindow="-120" windowWidth="24240" windowHeight="13140" firstSheet="1" activeTab="2" xr2:uid="{00000000-000D-0000-FFFF-FFFF00000000}"/>
  </bookViews>
  <sheets>
    <sheet name="Login" sheetId="8" state="veryHidden" r:id="rId1"/>
    <sheet name="Base de donnée articles" sheetId="4" r:id="rId2"/>
    <sheet name="Membres" sheetId="9" r:id="rId3"/>
    <sheet name="Tutoriel++" sheetId="13" r:id="rId4"/>
    <sheet name="Test" sheetId="14" state="veryHidden" r:id="rId5"/>
  </sheets>
  <definedNames>
    <definedName name="_xlnm._FilterDatabase" localSheetId="1" hidden="1">'Base de donnée articles'!$B$7:$J$80</definedName>
    <definedName name="members">Tableau13[]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4" l="1"/>
  <c r="H42" i="4"/>
  <c r="H48" i="4"/>
  <c r="H34" i="4"/>
  <c r="H41" i="4"/>
  <c r="H49" i="4"/>
  <c r="H39" i="4"/>
  <c r="H46" i="4"/>
  <c r="H19" i="4"/>
  <c r="H40" i="4"/>
  <c r="H51" i="4"/>
  <c r="H53" i="4"/>
  <c r="H43" i="4"/>
  <c r="H45" i="4"/>
  <c r="H44" i="4"/>
</calcChain>
</file>

<file path=xl/sharedStrings.xml><?xml version="1.0" encoding="utf-8"?>
<sst xmlns="http://schemas.openxmlformats.org/spreadsheetml/2006/main" count="398" uniqueCount="152">
  <si>
    <t>Sortie</t>
  </si>
  <si>
    <t>N° de facture</t>
  </si>
  <si>
    <t>EMPLAC.</t>
  </si>
  <si>
    <t>BIDFOOD</t>
  </si>
  <si>
    <t>SOLUCIOUS</t>
  </si>
  <si>
    <t>INV2016</t>
  </si>
  <si>
    <t>Base de donnée articles</t>
  </si>
  <si>
    <t>Conditionnement</t>
  </si>
  <si>
    <t>paquet</t>
  </si>
  <si>
    <t>TVA</t>
  </si>
  <si>
    <t>Fourn.</t>
  </si>
  <si>
    <t>Ref.</t>
  </si>
  <si>
    <t>boîte</t>
  </si>
  <si>
    <t>carton = 12 bouteilles</t>
  </si>
  <si>
    <t>bouteille</t>
  </si>
  <si>
    <t>sac</t>
  </si>
  <si>
    <t>User</t>
  </si>
  <si>
    <t>Admin</t>
  </si>
  <si>
    <t>Utilsateurs</t>
  </si>
  <si>
    <t>Mot de passe</t>
  </si>
  <si>
    <t>Permission</t>
  </si>
  <si>
    <t>P.U. HTVA</t>
  </si>
  <si>
    <t>accueil</t>
  </si>
  <si>
    <t>Articles</t>
  </si>
  <si>
    <t>FAUSSEREF001</t>
  </si>
  <si>
    <t>FAUSSEREF002</t>
  </si>
  <si>
    <t>FAUSSEREF003</t>
  </si>
  <si>
    <t>FAUSSEREF004</t>
  </si>
  <si>
    <t>FAUSSEREF005</t>
  </si>
  <si>
    <t>FAUSSEREF006</t>
  </si>
  <si>
    <t>FAUSSEREF007</t>
  </si>
  <si>
    <t>FAUSSEREF009</t>
  </si>
  <si>
    <t>FAUSSEREF008</t>
  </si>
  <si>
    <t>FAUSSEREF010</t>
  </si>
  <si>
    <t>E3</t>
  </si>
  <si>
    <t>E4</t>
  </si>
  <si>
    <t>Sirop framboise 60cl</t>
  </si>
  <si>
    <t>Muscat de valence blanc 15° 75cl</t>
  </si>
  <si>
    <t>Porto OWNER'S Tawny rouge 75cl</t>
  </si>
  <si>
    <t>MARTINI blanc magnum 15° 1,5l</t>
  </si>
  <si>
    <t>Pineau des Charentes blanc 75cl  MARIE GALANTE</t>
  </si>
  <si>
    <t>Pineau Charentes rosé 17° 75cl  MARIE GALANTE</t>
  </si>
  <si>
    <t>MARTINI rosso magnum 15° 1,5l</t>
  </si>
  <si>
    <t>Sirop de grenadine bout pet 1l</t>
  </si>
  <si>
    <t>Sirop de grenadine 0% 60cl</t>
  </si>
  <si>
    <t>Blanco Café moulu 1kg</t>
  </si>
  <si>
    <t>Kilo disque or grain (café en grains)</t>
  </si>
  <si>
    <t>Thé yellow label 1,8g (thé jaune label)</t>
  </si>
  <si>
    <t>Thé menthe 100 p</t>
  </si>
  <si>
    <t>Saint raphaël rouge 14,9% 75 cl</t>
  </si>
  <si>
    <t>Banane 25% 75 cl</t>
  </si>
  <si>
    <t>Crème de cassis 15% Hallensis</t>
  </si>
  <si>
    <t>London dry gin 38% 70 cl Everyday</t>
  </si>
  <si>
    <t>Nesquik cacao plus 1,1 k</t>
  </si>
  <si>
    <t>Vin mousseux Vintense blanc 0° 75 cl</t>
  </si>
  <si>
    <t>Sirop citron bouteille petil 1 l</t>
  </si>
  <si>
    <t>Funny coco/ananas 0% 70 cl</t>
  </si>
  <si>
    <t>Funny pisang sans alcool 70 cl</t>
  </si>
  <si>
    <t>Vin mousseux demi-sec 75 cl Romer</t>
  </si>
  <si>
    <t>Café Leroy</t>
  </si>
  <si>
    <t>carton = 6 bouteilles</t>
  </si>
  <si>
    <t>carton = 5 sacs</t>
  </si>
  <si>
    <t>boîte de 100 sachets</t>
  </si>
  <si>
    <t>INV2017</t>
  </si>
  <si>
    <t>BIB CAYOLLES ROUGE (cubi)</t>
  </si>
  <si>
    <t>BIB GARD BLANC (cubi blanc)</t>
  </si>
  <si>
    <t>Bru plastique 1,25 l pétillante</t>
  </si>
  <si>
    <t>Bru verre 1 l pétillante</t>
  </si>
  <si>
    <t>Carlsberg luxe 25cl</t>
  </si>
  <si>
    <t>Chimay 9 bleue 33 cl</t>
  </si>
  <si>
    <t>Coca Cola 20cl</t>
  </si>
  <si>
    <t>Coca Cola light 20 cl</t>
  </si>
  <si>
    <t>Cristaline plate 150cl</t>
  </si>
  <si>
    <t>Duvel 33cl</t>
  </si>
  <si>
    <t>Jupiler 0% 25cl</t>
  </si>
  <si>
    <t>Jupiler 25cl</t>
  </si>
  <si>
    <t>Jupiler Blue 25 cl</t>
  </si>
  <si>
    <t>Leffe Blonde 33cl</t>
  </si>
  <si>
    <t>Looza orange 20cl</t>
  </si>
  <si>
    <t>Looza pomme/cerise 20cl</t>
  </si>
  <si>
    <t>Spa citron 25 cl</t>
  </si>
  <si>
    <t>Villers gazeuze 100 cl</t>
  </si>
  <si>
    <t>Villers gazeuze 20cl</t>
  </si>
  <si>
    <t>Villers plat 100 cl</t>
  </si>
  <si>
    <t>Villers plat 20cl</t>
  </si>
  <si>
    <t>DISTRI BOISSONS</t>
  </si>
  <si>
    <t>cubi</t>
  </si>
  <si>
    <t>casier = 6 bouteilles</t>
  </si>
  <si>
    <t>casier = 24 bouteilles</t>
  </si>
  <si>
    <t>pack = 6 bouteilles</t>
  </si>
  <si>
    <t>casier =24 bouteilles</t>
  </si>
  <si>
    <t>casier = 28 bouteilles</t>
  </si>
  <si>
    <t>casier = 12 bouteilles</t>
  </si>
  <si>
    <t>casier</t>
  </si>
  <si>
    <t>STOEFFLER1</t>
  </si>
  <si>
    <t>STOEFFLER2</t>
  </si>
  <si>
    <t>CACTUS2</t>
  </si>
  <si>
    <t>CACTUS1</t>
  </si>
  <si>
    <t>CACTUS4</t>
  </si>
  <si>
    <t>CACTUS3</t>
  </si>
  <si>
    <t>AOC ALSACE PINOT BLANC 2017</t>
  </si>
  <si>
    <t>AOC ALSACE PINOT ROUGE 2016</t>
  </si>
  <si>
    <t>Cantina  bianco abruzzo (IL BIANCO DI CICCIO)</t>
  </si>
  <si>
    <t>CAVA NURIA</t>
  </si>
  <si>
    <t>CHARDONNAY ILE OLERON</t>
  </si>
  <si>
    <t>CHATEAU LOU SYRAH 2016</t>
  </si>
  <si>
    <t>Côtes de Gascogne "Gros Manseng" 2017 Domaine Laguille 75 cl</t>
  </si>
  <si>
    <t>Côtes de Gascogne "Ugni blanc - Colombard" 2017 Domaine Laguille 75 cl (sec)</t>
  </si>
  <si>
    <t>COTES DU RHONE CABOCHE 1l</t>
  </si>
  <si>
    <t>DESOM BRUT ELEGANCE 0,75 l</t>
  </si>
  <si>
    <t>KLEVENER ALSACE</t>
  </si>
  <si>
    <t>MONTEPULCI IL GRANDE 15</t>
  </si>
  <si>
    <t>Saint-Chinian "Réserve" 2013 Domaine des Terres Falmet 75 cl</t>
  </si>
  <si>
    <t>VACQUEYRAS BLANC</t>
  </si>
  <si>
    <t>VEILLES VIGNES GRANGENEUVE</t>
  </si>
  <si>
    <t>VIEILLES VIGNES BOMETTO FABROL</t>
  </si>
  <si>
    <t>STOEFFLER</t>
  </si>
  <si>
    <t>CACTUS</t>
  </si>
  <si>
    <t>BIDVEST</t>
  </si>
  <si>
    <t xml:space="preserve">MMC </t>
  </si>
  <si>
    <t>T &amp; D</t>
  </si>
  <si>
    <t>CASIERE</t>
  </si>
  <si>
    <t>cadeau</t>
  </si>
  <si>
    <t>Jeremy</t>
  </si>
  <si>
    <t>2019-42</t>
  </si>
  <si>
    <t>Giovanni</t>
  </si>
  <si>
    <t>2019-10</t>
  </si>
  <si>
    <t>2019-29</t>
  </si>
  <si>
    <t>2019-38</t>
  </si>
  <si>
    <t>2019-50</t>
  </si>
  <si>
    <t>2019-69</t>
  </si>
  <si>
    <t>2019-05</t>
  </si>
  <si>
    <t>2019-06</t>
  </si>
  <si>
    <t>anne-laure</t>
  </si>
  <si>
    <t>User+</t>
  </si>
  <si>
    <t>Noms</t>
  </si>
  <si>
    <t>Code signature</t>
  </si>
  <si>
    <t>Virginie</t>
  </si>
  <si>
    <t>Mathilde</t>
  </si>
  <si>
    <t>Simona</t>
  </si>
  <si>
    <t>Anne-Laure</t>
  </si>
  <si>
    <t>Cécile</t>
  </si>
  <si>
    <t>Béatrice</t>
  </si>
  <si>
    <t xml:space="preserve"> </t>
  </si>
  <si>
    <t>Ne pas toucher G1 &amp; H1!</t>
  </si>
  <si>
    <t>Explications en vidéos du fonctionnement du fichier Excel</t>
  </si>
  <si>
    <t>Chemin d'accès: G:\Commun\GESTION DES STOCKS\GDS\FICHES\IMAGES - VIDEOS\VIDEOS</t>
  </si>
  <si>
    <t>Vin Charles de Chantegrel blanc 1l</t>
  </si>
  <si>
    <t>admin</t>
  </si>
  <si>
    <t>Michel</t>
  </si>
  <si>
    <t>Tania</t>
  </si>
  <si>
    <t>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</si>
</sst>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€&quot;\ * #,##0.00_ ;_ &quot;€&quot;\ * \-#,##0.00_ ;_ &quot;€&quot;\ * &quot;-&quot;??_ ;_ @_ "/>
    <numFmt numFmtId="165" formatCode="[$-80C]General"/>
    <numFmt numFmtId="166" formatCode="0000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DC3E6"/>
        <bgColor rgb="FF9DC3E6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9DC3E6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165" fontId="11" fillId="0" borderId="0"/>
    <xf numFmtId="165" fontId="14" fillId="0" borderId="0"/>
  </cellStyleXfs>
  <cellXfs count="84">
    <xf numFmtId="0" fontId="0" fillId="0" borderId="0" xfId="0"/>
    <xf numFmtId="0" fontId="10" fillId="3" borderId="3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5" fillId="3" borderId="0" xfId="1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7" fillId="3" borderId="0" xfId="1" applyFont="1" applyFill="1" applyBorder="1" applyAlignment="1">
      <alignment horizontal="left" vertical="center"/>
    </xf>
    <xf numFmtId="165" fontId="10" fillId="3" borderId="3" xfId="4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165" fontId="13" fillId="6" borderId="2" xfId="3" applyFont="1" applyFill="1" applyBorder="1" applyAlignment="1">
      <alignment horizontal="center" vertical="center"/>
    </xf>
    <xf numFmtId="165" fontId="12" fillId="5" borderId="3" xfId="3" applyFont="1" applyFill="1" applyBorder="1" applyAlignment="1">
      <alignment vertical="center"/>
    </xf>
    <xf numFmtId="165" fontId="12" fillId="5" borderId="3" xfId="3" applyFont="1" applyFill="1" applyBorder="1" applyAlignment="1">
      <alignment horizontal="center" vertical="center"/>
    </xf>
    <xf numFmtId="9" fontId="12" fillId="5" borderId="3" xfId="3" applyNumberFormat="1" applyFont="1" applyFill="1" applyBorder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5" fontId="13" fillId="4" borderId="2" xfId="3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165" fontId="10" fillId="3" borderId="3" xfId="3" applyFont="1" applyFill="1" applyBorder="1" applyAlignment="1">
      <alignment horizontal="center" vertical="center"/>
    </xf>
    <xf numFmtId="164" fontId="12" fillId="3" borderId="3" xfId="2" applyFont="1" applyFill="1" applyBorder="1" applyAlignment="1">
      <alignment horizontal="center" vertical="center"/>
    </xf>
    <xf numFmtId="9" fontId="12" fillId="3" borderId="3" xfId="3" applyNumberFormat="1" applyFont="1" applyFill="1" applyBorder="1" applyAlignment="1">
      <alignment horizontal="center" vertical="center"/>
    </xf>
    <xf numFmtId="1" fontId="13" fillId="3" borderId="1" xfId="3" applyNumberFormat="1" applyFont="1" applyFill="1" applyBorder="1" applyAlignment="1">
      <alignment horizontal="center" vertical="center"/>
    </xf>
    <xf numFmtId="165" fontId="12" fillId="3" borderId="3" xfId="3" applyFont="1" applyFill="1" applyBorder="1" applyAlignment="1">
      <alignment vertical="center"/>
    </xf>
    <xf numFmtId="165" fontId="12" fillId="3" borderId="3" xfId="3" applyFont="1" applyFill="1" applyBorder="1" applyAlignment="1">
      <alignment horizontal="center" vertical="center"/>
    </xf>
    <xf numFmtId="164" fontId="10" fillId="3" borderId="3" xfId="2" applyFont="1" applyFill="1" applyBorder="1" applyAlignment="1">
      <alignment horizontal="center" vertical="center"/>
    </xf>
    <xf numFmtId="9" fontId="10" fillId="3" borderId="3" xfId="3" applyNumberFormat="1" applyFont="1" applyFill="1" applyBorder="1" applyAlignment="1">
      <alignment horizontal="center" vertical="center"/>
    </xf>
    <xf numFmtId="165" fontId="13" fillId="3" borderId="3" xfId="3" applyFont="1" applyFill="1" applyBorder="1" applyAlignment="1">
      <alignment vertical="center"/>
    </xf>
    <xf numFmtId="165" fontId="10" fillId="3" borderId="3" xfId="3" applyFont="1" applyFill="1" applyBorder="1" applyAlignment="1">
      <alignment vertical="center"/>
    </xf>
    <xf numFmtId="1" fontId="9" fillId="3" borderId="1" xfId="3" applyNumberFormat="1" applyFont="1" applyFill="1" applyBorder="1" applyAlignment="1">
      <alignment horizontal="center" vertical="center"/>
    </xf>
    <xf numFmtId="165" fontId="13" fillId="4" borderId="6" xfId="3" applyFont="1" applyFill="1" applyBorder="1" applyAlignment="1">
      <alignment horizontal="center" vertical="center"/>
    </xf>
    <xf numFmtId="9" fontId="12" fillId="3" borderId="4" xfId="3" applyNumberFormat="1" applyFont="1" applyFill="1" applyBorder="1" applyAlignment="1">
      <alignment horizontal="center" vertical="center"/>
    </xf>
    <xf numFmtId="164" fontId="0" fillId="3" borderId="0" xfId="2" applyFont="1" applyFill="1" applyAlignment="1">
      <alignment horizontal="center" vertic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3" borderId="0" xfId="0" applyFill="1"/>
    <xf numFmtId="0" fontId="15" fillId="3" borderId="0" xfId="0" applyFont="1" applyFill="1" applyAlignment="1">
      <alignment horizontal="right"/>
    </xf>
    <xf numFmtId="0" fontId="0" fillId="0" borderId="0" xfId="0" applyProtection="1"/>
    <xf numFmtId="0" fontId="0" fillId="0" borderId="0" xfId="0" applyNumberFormat="1" applyProtection="1">
      <protection locked="0"/>
    </xf>
    <xf numFmtId="0" fontId="0" fillId="0" borderId="0" xfId="0" applyProtection="1">
      <protection hidden="1"/>
    </xf>
    <xf numFmtId="164" fontId="12" fillId="5" borderId="3" xfId="2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165" fontId="10" fillId="3" borderId="4" xfId="3" applyFont="1" applyFill="1" applyBorder="1" applyAlignment="1">
      <alignment horizontal="center" vertical="center"/>
    </xf>
    <xf numFmtId="164" fontId="12" fillId="3" borderId="4" xfId="2" applyFont="1" applyFill="1" applyBorder="1" applyAlignment="1">
      <alignment horizontal="center" vertical="center"/>
    </xf>
    <xf numFmtId="1" fontId="13" fillId="3" borderId="5" xfId="3" applyNumberFormat="1" applyFont="1" applyFill="1" applyBorder="1" applyAlignment="1">
      <alignment horizontal="center" vertical="center"/>
    </xf>
    <xf numFmtId="166" fontId="0" fillId="8" borderId="14" xfId="0" applyNumberFormat="1" applyFont="1" applyFill="1" applyBorder="1" applyAlignment="1">
      <alignment horizontal="center"/>
    </xf>
    <xf numFmtId="166" fontId="0" fillId="0" borderId="14" xfId="0" applyNumberFormat="1" applyFont="1" applyBorder="1" applyAlignment="1">
      <alignment horizontal="center"/>
    </xf>
    <xf numFmtId="166" fontId="0" fillId="0" borderId="10" xfId="0" applyNumberFormat="1" applyFill="1" applyBorder="1" applyAlignment="1" applyProtection="1">
      <alignment horizontal="center"/>
    </xf>
    <xf numFmtId="166" fontId="0" fillId="0" borderId="15" xfId="0" applyNumberFormat="1" applyFont="1" applyBorder="1" applyAlignment="1">
      <alignment horizontal="center"/>
    </xf>
    <xf numFmtId="0" fontId="0" fillId="8" borderId="14" xfId="0" applyFont="1" applyFill="1" applyBorder="1"/>
    <xf numFmtId="0" fontId="0" fillId="0" borderId="14" xfId="0" applyFont="1" applyBorder="1"/>
    <xf numFmtId="0" fontId="0" fillId="0" borderId="10" xfId="0" applyBorder="1" applyProtection="1"/>
    <xf numFmtId="0" fontId="0" fillId="0" borderId="15" xfId="0" applyFont="1" applyBorder="1"/>
    <xf numFmtId="0" fontId="0" fillId="8" borderId="10" xfId="0" applyFont="1" applyFill="1" applyBorder="1"/>
    <xf numFmtId="0" fontId="0" fillId="8" borderId="8" xfId="0" applyFont="1" applyFill="1" applyBorder="1"/>
    <xf numFmtId="166" fontId="0" fillId="8" borderId="10" xfId="0" applyNumberFormat="1" applyFont="1" applyFill="1" applyBorder="1" applyAlignment="1">
      <alignment horizontal="center"/>
    </xf>
    <xf numFmtId="166" fontId="0" fillId="8" borderId="8" xfId="0" applyNumberFormat="1" applyFont="1" applyFill="1" applyBorder="1" applyAlignment="1">
      <alignment horizontal="center"/>
    </xf>
    <xf numFmtId="0" fontId="0" fillId="8" borderId="16" xfId="0" applyFont="1" applyFill="1" applyBorder="1"/>
    <xf numFmtId="166" fontId="0" fillId="8" borderId="16" xfId="0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9" borderId="0" xfId="0" applyFont="1" applyFill="1" applyProtection="1"/>
    <xf numFmtId="165" fontId="17" fillId="4" borderId="6" xfId="3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19" fillId="3" borderId="4" xfId="2" applyFont="1" applyFill="1" applyBorder="1" applyAlignment="1">
      <alignment horizontal="center" vertical="center"/>
    </xf>
    <xf numFmtId="9" fontId="18" fillId="3" borderId="4" xfId="3" applyNumberFormat="1" applyFont="1" applyFill="1" applyBorder="1" applyAlignment="1">
      <alignment horizontal="center" vertical="center"/>
    </xf>
    <xf numFmtId="165" fontId="12" fillId="3" borderId="4" xfId="3" applyFont="1" applyFill="1" applyBorder="1" applyAlignment="1">
      <alignment vertical="center"/>
    </xf>
    <xf numFmtId="165" fontId="12" fillId="3" borderId="4" xfId="3" applyFont="1" applyFill="1" applyBorder="1" applyAlignment="1">
      <alignment horizontal="center" vertical="center"/>
    </xf>
    <xf numFmtId="1" fontId="9" fillId="3" borderId="5" xfId="3" applyNumberFormat="1" applyFont="1" applyFill="1" applyBorder="1" applyAlignment="1">
      <alignment horizontal="center" vertical="center"/>
    </xf>
    <xf numFmtId="0" fontId="0" fillId="3" borderId="0" xfId="0" applyFill="1" applyBorder="1" applyAlignment="1"/>
    <xf numFmtId="0" fontId="20" fillId="3" borderId="0" xfId="0" applyFont="1" applyFill="1" applyBorder="1" applyAlignment="1"/>
    <xf numFmtId="1" fontId="13" fillId="5" borderId="1" xfId="3" applyNumberFormat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</cellXfs>
  <cellStyles count="5">
    <cellStyle name="Excel Built-in Normal" xfId="3" xr:uid="{00000000-0005-0000-0000-000000000000}"/>
    <cellStyle name="Excel Built-in RowLevel_3" xfId="4" xr:uid="{00000000-0005-0000-0000-000001000000}"/>
    <cellStyle name="Lien hypertexte" xfId="1" builtinId="8"/>
    <cellStyle name="Monétaire" xfId="2" builtinId="4"/>
    <cellStyle name="Normal" xfId="0" builtinId="0"/>
  </cellStyles>
  <dxfs count="20">
    <dxf>
      <protection locked="1" hidden="0"/>
    </dxf>
    <dxf>
      <numFmt numFmtId="0" formatCode="General"/>
      <protection locked="0" hidden="0"/>
    </dxf>
    <dxf>
      <protection locked="1" hidden="0"/>
    </dxf>
    <dxf>
      <protection locked="1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rgb="FF9DC3E6"/>
          <bgColor rgb="FF9DC3E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4C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8</xdr:row>
      <xdr:rowOff>85725</xdr:rowOff>
    </xdr:from>
    <xdr:to>
      <xdr:col>13</xdr:col>
      <xdr:colOff>571500</xdr:colOff>
      <xdr:row>15</xdr:row>
      <xdr:rowOff>85725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86250" y="1609725"/>
          <a:ext cx="6191250" cy="1543050"/>
          <a:chOff x="4257675" y="1619250"/>
          <a:chExt cx="6191250" cy="1543050"/>
        </a:xfrm>
        <a:effectLst/>
      </xdr:grpSpPr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4305300" y="1828800"/>
            <a:ext cx="6143625" cy="1333500"/>
          </a:xfrm>
          <a:prstGeom prst="round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7785" dist="33020" dir="3180000" algn="ctr">
              <a:srgbClr val="000000">
                <a:alpha val="30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4495800" y="1619250"/>
            <a:ext cx="497380" cy="264560"/>
          </a:xfrm>
          <a:prstGeom prst="rect">
            <a:avLst/>
          </a:prstGeom>
          <a:noFill/>
          <a:ln>
            <a:noFill/>
          </a:ln>
          <a:effectLst>
            <a:outerShdw blurRad="57785" dist="33020" dir="3180000" algn="ctr">
              <a:srgbClr val="000000">
                <a:alpha val="30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/>
              <a:t>Login</a:t>
            </a:r>
          </a:p>
        </xdr:txBody>
      </xdr: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4619625" y="1981200"/>
            <a:ext cx="1684500" cy="468013"/>
          </a:xfrm>
          <a:prstGeom prst="rect">
            <a:avLst/>
          </a:prstGeom>
          <a:noFill/>
          <a:ln>
            <a:noFill/>
          </a:ln>
          <a:effectLst>
            <a:outerShdw blurRad="57785" dist="33020" dir="3180000" algn="ctr">
              <a:srgbClr val="000000">
                <a:alpha val="30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2400" b="1"/>
              <a:t>Utilisateur :</a:t>
            </a:r>
          </a:p>
        </xdr:txBody>
      </xdr: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4257675" y="2486025"/>
            <a:ext cx="2057102" cy="468013"/>
          </a:xfrm>
          <a:prstGeom prst="rect">
            <a:avLst/>
          </a:prstGeom>
          <a:noFill/>
          <a:ln>
            <a:noFill/>
          </a:ln>
          <a:effectLst>
            <a:outerShdw blurRad="57785" dist="33020" dir="3180000" algn="ctr">
              <a:srgbClr val="000000">
                <a:alpha val="30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2400" b="1"/>
              <a:t>Mot de passe :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11</xdr:row>
          <xdr:rowOff>123825</xdr:rowOff>
        </xdr:from>
        <xdr:to>
          <xdr:col>13</xdr:col>
          <xdr:colOff>76200</xdr:colOff>
          <xdr:row>13</xdr:row>
          <xdr:rowOff>190500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10</xdr:row>
          <xdr:rowOff>161925</xdr:rowOff>
        </xdr:from>
        <xdr:to>
          <xdr:col>10</xdr:col>
          <xdr:colOff>742950</xdr:colOff>
          <xdr:row>11</xdr:row>
          <xdr:rowOff>285750</xdr:rowOff>
        </xdr:to>
        <xdr:sp macro="" textlink="">
          <xdr:nvSpPr>
            <xdr:cNvPr id="1026" name="Txt_utilisateu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13</xdr:row>
          <xdr:rowOff>0</xdr:rowOff>
        </xdr:from>
        <xdr:to>
          <xdr:col>10</xdr:col>
          <xdr:colOff>742950</xdr:colOff>
          <xdr:row>14</xdr:row>
          <xdr:rowOff>0</xdr:rowOff>
        </xdr:to>
        <xdr:sp macro="" textlink="">
          <xdr:nvSpPr>
            <xdr:cNvPr id="1027" name="Txt_motdepass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2</xdr:row>
      <xdr:rowOff>190501</xdr:rowOff>
    </xdr:from>
    <xdr:to>
      <xdr:col>14</xdr:col>
      <xdr:colOff>19050</xdr:colOff>
      <xdr:row>3</xdr:row>
      <xdr:rowOff>295276</xdr:rowOff>
    </xdr:to>
    <xdr:sp macro="[0]!ouvrir_rep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42950" y="809626"/>
          <a:ext cx="994410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7:J80" totalsRowShown="0" headerRowDxfId="18" dataDxfId="16" headerRowBorderDxfId="17" tableBorderDxfId="15" totalsRowBorderDxfId="14">
  <autoFilter ref="B7:J80" xr:uid="{00000000-0009-0000-0100-000001000000}"/>
  <tableColumns count="9">
    <tableColumn id="1" xr3:uid="{00000000-0010-0000-0000-000001000000}" name="EMPLAC." dataDxfId="13" dataCellStyle="Excel Built-in Normal"/>
    <tableColumn id="2" xr3:uid="{00000000-0010-0000-0000-000002000000}" name="Articles" dataDxfId="12" dataCellStyle="Excel Built-in Normal"/>
    <tableColumn id="3" xr3:uid="{00000000-0010-0000-0000-000003000000}" name="Ref." dataDxfId="11" dataCellStyle="Excel Built-in Normal"/>
    <tableColumn id="4" xr3:uid="{00000000-0010-0000-0000-000004000000}" name="Fourn." dataDxfId="10"/>
    <tableColumn id="5" xr3:uid="{00000000-0010-0000-0000-000005000000}" name="Conditionnement" dataDxfId="9" dataCellStyle="Excel Built-in Normal"/>
    <tableColumn id="6" xr3:uid="{00000000-0010-0000-0000-000006000000}" name="Sortie" dataDxfId="8" dataCellStyle="Excel Built-in Normal"/>
    <tableColumn id="7" xr3:uid="{00000000-0010-0000-0000-000007000000}" name="P.U. HTVA" dataDxfId="7" dataCellStyle="Monétaire"/>
    <tableColumn id="8" xr3:uid="{00000000-0010-0000-0000-000008000000}" name="TVA" dataDxfId="6" dataCellStyle="Excel Built-in Normal"/>
    <tableColumn id="10" xr3:uid="{00000000-0010-0000-0000-00000A000000}" name="N° de facture" dataDxfId="5" dataCellStyle="Excel Built-in 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B3:D9" totalsRowShown="0" headerRowDxfId="4" dataDxfId="3">
  <autoFilter ref="B3:D9" xr:uid="{00000000-0009-0000-0100-000002000000}"/>
  <tableColumns count="3">
    <tableColumn id="1" xr3:uid="{00000000-0010-0000-0100-000001000000}" name="Utilsateurs" dataDxfId="2"/>
    <tableColumn id="2" xr3:uid="{00000000-0010-0000-0100-000002000000}" name="Mot de passe" dataDxfId="1"/>
    <tableColumn id="3" xr3:uid="{00000000-0010-0000-0100-000003000000}" name="Permiss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4" tint="0.79998168889431442"/>
  </sheetPr>
  <dimension ref="B3:H14"/>
  <sheetViews>
    <sheetView showGridLines="0" topLeftCell="B1" zoomScaleNormal="100" workbookViewId="0">
      <selection activeCell="F4" sqref="F4"/>
    </sheetView>
  </sheetViews>
  <sheetFormatPr baseColWidth="10" defaultRowHeight="15" x14ac:dyDescent="0.25"/>
  <cols>
    <col min="1" max="6" width="11.42578125" style="39"/>
    <col min="7" max="8" width="11.42578125" style="39" customWidth="1"/>
    <col min="9" max="16384" width="11.42578125" style="39"/>
  </cols>
  <sheetData>
    <row r="3" spans="2:8" x14ac:dyDescent="0.25">
      <c r="B3" s="37"/>
      <c r="C3" s="38"/>
      <c r="D3" s="37"/>
    </row>
    <row r="4" spans="2:8" x14ac:dyDescent="0.25">
      <c r="B4" s="37"/>
      <c r="C4" s="38"/>
      <c r="D4" s="37"/>
    </row>
    <row r="12" spans="2:8" ht="23.25" x14ac:dyDescent="0.35">
      <c r="H12" s="40"/>
    </row>
    <row r="14" spans="2:8" ht="23.25" x14ac:dyDescent="0.35">
      <c r="H14" s="40"/>
    </row>
  </sheetData>
  <sheetProtection password="A0A3" sheet="1" formatCells="0" formatColumns="0" formatRows="0" insertColumns="0" insertRows="0" insertHyperlinks="0" deleteColumns="0" deleteRows="0" sort="0" autoFilter="0" pivotTables="0"/>
  <printOptions horizontalCentered="1" verticalCentered="1"/>
  <pageMargins left="0" right="0" top="0" bottom="0" header="0" footer="0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247650</xdr:colOff>
                <xdr:row>11</xdr:row>
                <xdr:rowOff>123825</xdr:rowOff>
              </from>
              <to>
                <xdr:col>13</xdr:col>
                <xdr:colOff>76200</xdr:colOff>
                <xdr:row>13</xdr:row>
                <xdr:rowOff>190500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Txt_utilisateur">
          <controlPr defaultSize="0" autoLine="0" r:id="rId7">
            <anchor moveWithCells="1">
              <from>
                <xdr:col>8</xdr:col>
                <xdr:colOff>123825</xdr:colOff>
                <xdr:row>10</xdr:row>
                <xdr:rowOff>161925</xdr:rowOff>
              </from>
              <to>
                <xdr:col>10</xdr:col>
                <xdr:colOff>742950</xdr:colOff>
                <xdr:row>11</xdr:row>
                <xdr:rowOff>285750</xdr:rowOff>
              </to>
            </anchor>
          </controlPr>
        </control>
      </mc:Choice>
      <mc:Fallback>
        <control shapeId="1026" r:id="rId6" name="Txt_utilisateur"/>
      </mc:Fallback>
    </mc:AlternateContent>
    <mc:AlternateContent xmlns:mc="http://schemas.openxmlformats.org/markup-compatibility/2006">
      <mc:Choice Requires="x14">
        <control shapeId="1027" r:id="rId8" name="Txt_motdepasse">
          <controlPr defaultSize="0" autoLine="0" r:id="rId9">
            <anchor moveWithCells="1">
              <from>
                <xdr:col>8</xdr:col>
                <xdr:colOff>114300</xdr:colOff>
                <xdr:row>13</xdr:row>
                <xdr:rowOff>0</xdr:rowOff>
              </from>
              <to>
                <xdr:col>10</xdr:col>
                <xdr:colOff>742950</xdr:colOff>
                <xdr:row>14</xdr:row>
                <xdr:rowOff>0</xdr:rowOff>
              </to>
            </anchor>
          </controlPr>
        </control>
      </mc:Choice>
      <mc:Fallback>
        <control shapeId="1027" r:id="rId8" name="Txt_motdepas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Q454"/>
  <sheetViews>
    <sheetView zoomScale="98" zoomScaleNormal="98" workbookViewId="0">
      <selection activeCell="C5" sqref="C5"/>
    </sheetView>
  </sheetViews>
  <sheetFormatPr baseColWidth="10" defaultColWidth="11.42578125" defaultRowHeight="15" x14ac:dyDescent="0.25"/>
  <cols>
    <col min="1" max="1" width="1.85546875" style="2" customWidth="1"/>
    <col min="2" max="2" width="12.7109375" style="3" customWidth="1"/>
    <col min="3" max="3" width="64" style="2" customWidth="1"/>
    <col min="4" max="4" width="13.7109375" style="3" bestFit="1" customWidth="1"/>
    <col min="5" max="5" width="16.140625" style="3" bestFit="1" customWidth="1"/>
    <col min="6" max="6" width="29.85546875" style="2" bestFit="1" customWidth="1"/>
    <col min="7" max="7" width="10" style="3" customWidth="1"/>
    <col min="8" max="8" width="11.140625" style="3" customWidth="1"/>
    <col min="9" max="9" width="5.42578125" style="3" customWidth="1"/>
    <col min="10" max="10" width="13" style="3" customWidth="1"/>
    <col min="11" max="11" width="1.85546875" style="2" customWidth="1"/>
    <col min="12" max="16384" width="11.42578125" style="2"/>
  </cols>
  <sheetData>
    <row r="2" spans="2:17" ht="21" x14ac:dyDescent="0.25">
      <c r="B2" s="77" t="s">
        <v>6</v>
      </c>
      <c r="C2" s="77"/>
      <c r="D2" s="77"/>
      <c r="E2" s="77"/>
      <c r="F2" s="77"/>
      <c r="G2" s="77"/>
      <c r="H2" s="77"/>
      <c r="I2" s="77"/>
      <c r="J2" s="77"/>
    </row>
    <row r="6" spans="2:17" x14ac:dyDescent="0.25">
      <c r="H6" s="17"/>
    </row>
    <row r="7" spans="2:17" s="3" customFormat="1" x14ac:dyDescent="0.25">
      <c r="B7" s="18" t="s">
        <v>2</v>
      </c>
      <c r="C7" s="19" t="s">
        <v>23</v>
      </c>
      <c r="D7" s="19" t="s">
        <v>11</v>
      </c>
      <c r="E7" s="19" t="s">
        <v>10</v>
      </c>
      <c r="F7" s="19" t="s">
        <v>7</v>
      </c>
      <c r="G7" s="19" t="s">
        <v>0</v>
      </c>
      <c r="H7" s="19" t="s">
        <v>21</v>
      </c>
      <c r="I7" s="19" t="s">
        <v>9</v>
      </c>
      <c r="J7" s="20" t="s">
        <v>1</v>
      </c>
    </row>
    <row r="8" spans="2:17" x14ac:dyDescent="0.25">
      <c r="B8" s="21" t="s">
        <v>34</v>
      </c>
      <c r="C8" s="22" t="s">
        <v>147</v>
      </c>
      <c r="D8" s="12">
        <v>1273</v>
      </c>
      <c r="E8" s="23" t="s">
        <v>3</v>
      </c>
      <c r="F8" s="1" t="s">
        <v>60</v>
      </c>
      <c r="G8" s="12" t="s">
        <v>14</v>
      </c>
      <c r="H8" s="24">
        <v>2.9</v>
      </c>
      <c r="I8" s="25">
        <v>0.21</v>
      </c>
      <c r="J8" s="26" t="s">
        <v>132</v>
      </c>
    </row>
    <row r="9" spans="2:17" x14ac:dyDescent="0.25">
      <c r="B9" s="21" t="s">
        <v>34</v>
      </c>
      <c r="C9" s="22" t="s">
        <v>36</v>
      </c>
      <c r="D9" s="23">
        <v>7620</v>
      </c>
      <c r="E9" s="23" t="s">
        <v>3</v>
      </c>
      <c r="F9" s="1" t="s">
        <v>60</v>
      </c>
      <c r="G9" s="12" t="s">
        <v>14</v>
      </c>
      <c r="H9" s="24">
        <v>5.8133333333333335</v>
      </c>
      <c r="I9" s="25">
        <v>0.06</v>
      </c>
      <c r="J9" s="26">
        <v>1271</v>
      </c>
      <c r="M9" s="4"/>
      <c r="N9" s="4"/>
      <c r="O9" s="4"/>
      <c r="P9" s="4"/>
      <c r="Q9" s="4"/>
    </row>
    <row r="10" spans="2:17" x14ac:dyDescent="0.25">
      <c r="B10" s="21" t="s">
        <v>34</v>
      </c>
      <c r="C10" s="1" t="s">
        <v>37</v>
      </c>
      <c r="D10" s="23">
        <v>5687</v>
      </c>
      <c r="E10" s="23" t="s">
        <v>3</v>
      </c>
      <c r="F10" s="1" t="s">
        <v>14</v>
      </c>
      <c r="G10" s="12" t="s">
        <v>14</v>
      </c>
      <c r="H10" s="24">
        <v>3.75</v>
      </c>
      <c r="I10" s="25">
        <v>0.21</v>
      </c>
      <c r="J10" s="26">
        <v>1213</v>
      </c>
      <c r="M10" s="4"/>
      <c r="N10" s="5"/>
      <c r="O10" s="5"/>
      <c r="P10" s="5"/>
      <c r="Q10" s="5"/>
    </row>
    <row r="11" spans="2:17" x14ac:dyDescent="0.25">
      <c r="B11" s="21" t="s">
        <v>34</v>
      </c>
      <c r="C11" s="27" t="s">
        <v>38</v>
      </c>
      <c r="D11" s="28">
        <v>15827</v>
      </c>
      <c r="E11" s="28" t="s">
        <v>3</v>
      </c>
      <c r="F11" s="27" t="s">
        <v>14</v>
      </c>
      <c r="G11" s="28" t="s">
        <v>14</v>
      </c>
      <c r="H11" s="24">
        <v>5.52</v>
      </c>
      <c r="I11" s="25">
        <v>0.21</v>
      </c>
      <c r="J11" s="26" t="s">
        <v>124</v>
      </c>
      <c r="M11" s="4"/>
      <c r="N11" s="6"/>
      <c r="O11" s="6"/>
      <c r="P11" s="6"/>
      <c r="Q11" s="6"/>
    </row>
    <row r="12" spans="2:17" x14ac:dyDescent="0.25">
      <c r="B12" s="21" t="s">
        <v>34</v>
      </c>
      <c r="C12" s="22" t="s">
        <v>39</v>
      </c>
      <c r="D12" s="12">
        <v>44326</v>
      </c>
      <c r="E12" s="11" t="s">
        <v>4</v>
      </c>
      <c r="F12" s="1" t="s">
        <v>14</v>
      </c>
      <c r="G12" s="12" t="s">
        <v>14</v>
      </c>
      <c r="H12" s="24">
        <v>9.91</v>
      </c>
      <c r="I12" s="25">
        <v>0.21</v>
      </c>
      <c r="J12" s="26">
        <v>927</v>
      </c>
      <c r="M12" s="4"/>
      <c r="N12" s="6"/>
      <c r="O12" s="6"/>
      <c r="P12" s="6"/>
      <c r="Q12" s="6"/>
    </row>
    <row r="13" spans="2:17" ht="15.75" x14ac:dyDescent="0.25">
      <c r="B13" s="21" t="s">
        <v>34</v>
      </c>
      <c r="C13" s="22" t="s">
        <v>40</v>
      </c>
      <c r="D13" s="12">
        <v>118309</v>
      </c>
      <c r="E13" s="23" t="s">
        <v>4</v>
      </c>
      <c r="F13" s="1" t="s">
        <v>14</v>
      </c>
      <c r="G13" s="12" t="s">
        <v>14</v>
      </c>
      <c r="H13" s="24">
        <v>6.09</v>
      </c>
      <c r="I13" s="25">
        <v>0.21</v>
      </c>
      <c r="J13" s="26">
        <v>1268</v>
      </c>
      <c r="K13" s="8"/>
      <c r="L13" s="9"/>
      <c r="M13" s="7"/>
      <c r="N13" s="7"/>
      <c r="O13" s="7"/>
    </row>
    <row r="14" spans="2:17" x14ac:dyDescent="0.25">
      <c r="B14" s="21" t="s">
        <v>34</v>
      </c>
      <c r="C14" s="27" t="s">
        <v>41</v>
      </c>
      <c r="D14" s="28">
        <v>118312</v>
      </c>
      <c r="E14" s="28" t="s">
        <v>4</v>
      </c>
      <c r="F14" s="27" t="s">
        <v>14</v>
      </c>
      <c r="G14" s="28" t="s">
        <v>14</v>
      </c>
      <c r="H14" s="29">
        <v>6.0839999999999996</v>
      </c>
      <c r="I14" s="30">
        <v>0.21</v>
      </c>
      <c r="J14" s="26">
        <v>1268</v>
      </c>
      <c r="K14" s="5"/>
      <c r="L14" s="76"/>
      <c r="M14" s="76"/>
      <c r="N14" s="76"/>
      <c r="O14" s="76"/>
    </row>
    <row r="15" spans="2:17" x14ac:dyDescent="0.25">
      <c r="B15" s="21" t="s">
        <v>34</v>
      </c>
      <c r="C15" s="27" t="s">
        <v>42</v>
      </c>
      <c r="D15" s="28">
        <v>98416</v>
      </c>
      <c r="E15" s="28" t="s">
        <v>4</v>
      </c>
      <c r="F15" s="27" t="s">
        <v>14</v>
      </c>
      <c r="G15" s="28" t="s">
        <v>14</v>
      </c>
      <c r="H15" s="29">
        <v>9.91</v>
      </c>
      <c r="I15" s="25">
        <v>0.21</v>
      </c>
      <c r="J15" s="26">
        <v>927</v>
      </c>
      <c r="K15" s="5"/>
      <c r="L15" s="7"/>
      <c r="M15" s="7"/>
      <c r="N15" s="7"/>
      <c r="O15" s="7"/>
    </row>
    <row r="16" spans="2:17" ht="15.75" x14ac:dyDescent="0.25">
      <c r="B16" s="21" t="s">
        <v>34</v>
      </c>
      <c r="C16" s="27" t="s">
        <v>43</v>
      </c>
      <c r="D16" s="28">
        <v>645486</v>
      </c>
      <c r="E16" s="28" t="s">
        <v>3</v>
      </c>
      <c r="F16" s="27" t="s">
        <v>13</v>
      </c>
      <c r="G16" s="28" t="s">
        <v>14</v>
      </c>
      <c r="H16" s="29">
        <v>1.9416666666666667</v>
      </c>
      <c r="I16" s="25">
        <v>0.06</v>
      </c>
      <c r="J16" s="26">
        <v>1010</v>
      </c>
      <c r="K16" s="8"/>
      <c r="L16" s="9"/>
      <c r="M16" s="7"/>
      <c r="N16" s="7"/>
      <c r="O16" s="7"/>
    </row>
    <row r="17" spans="2:15" ht="15.75" x14ac:dyDescent="0.25">
      <c r="B17" s="21" t="s">
        <v>34</v>
      </c>
      <c r="C17" s="1" t="s">
        <v>44</v>
      </c>
      <c r="D17" s="23">
        <v>646185</v>
      </c>
      <c r="E17" s="23" t="s">
        <v>3</v>
      </c>
      <c r="F17" s="1" t="s">
        <v>60</v>
      </c>
      <c r="G17" s="12" t="s">
        <v>14</v>
      </c>
      <c r="H17" s="24">
        <v>3.89</v>
      </c>
      <c r="I17" s="25">
        <v>0.06</v>
      </c>
      <c r="J17" s="26">
        <v>921</v>
      </c>
      <c r="K17" s="10"/>
      <c r="L17" s="76"/>
      <c r="M17" s="76"/>
      <c r="N17" s="76"/>
      <c r="O17" s="7"/>
    </row>
    <row r="18" spans="2:15" ht="15.75" x14ac:dyDescent="0.25">
      <c r="B18" s="21" t="s">
        <v>34</v>
      </c>
      <c r="C18" s="1" t="s">
        <v>45</v>
      </c>
      <c r="D18" s="23">
        <v>14100</v>
      </c>
      <c r="E18" s="23" t="s">
        <v>59</v>
      </c>
      <c r="F18" s="1" t="s">
        <v>8</v>
      </c>
      <c r="G18" s="12" t="s">
        <v>8</v>
      </c>
      <c r="H18" s="24">
        <v>4.13</v>
      </c>
      <c r="I18" s="25">
        <v>0.06</v>
      </c>
      <c r="J18" s="26" t="s">
        <v>127</v>
      </c>
      <c r="K18" s="10"/>
      <c r="L18" s="76"/>
      <c r="M18" s="76"/>
      <c r="N18" s="76"/>
      <c r="O18" s="7"/>
    </row>
    <row r="19" spans="2:15" x14ac:dyDescent="0.25">
      <c r="B19" s="21" t="s">
        <v>35</v>
      </c>
      <c r="C19" s="1" t="s">
        <v>46</v>
      </c>
      <c r="D19" s="23">
        <v>19100</v>
      </c>
      <c r="E19" s="23" t="s">
        <v>59</v>
      </c>
      <c r="F19" s="1" t="s">
        <v>61</v>
      </c>
      <c r="G19" s="12" t="s">
        <v>15</v>
      </c>
      <c r="H19" s="24">
        <f>4.01/5</f>
        <v>0.80199999999999994</v>
      </c>
      <c r="I19" s="25">
        <v>0.06</v>
      </c>
      <c r="J19" s="26" t="s">
        <v>127</v>
      </c>
      <c r="K19" s="7"/>
      <c r="L19" s="7"/>
      <c r="M19" s="7"/>
      <c r="N19" s="7"/>
      <c r="O19" s="7"/>
    </row>
    <row r="20" spans="2:15" x14ac:dyDescent="0.25">
      <c r="B20" s="21" t="s">
        <v>34</v>
      </c>
      <c r="C20" s="1" t="s">
        <v>47</v>
      </c>
      <c r="D20" s="12">
        <v>1190</v>
      </c>
      <c r="E20" s="23" t="s">
        <v>3</v>
      </c>
      <c r="F20" s="1" t="s">
        <v>62</v>
      </c>
      <c r="G20" s="23" t="s">
        <v>12</v>
      </c>
      <c r="H20" s="24">
        <v>4.42</v>
      </c>
      <c r="I20" s="25">
        <v>0.06</v>
      </c>
      <c r="J20" s="26" t="s">
        <v>131</v>
      </c>
    </row>
    <row r="21" spans="2:15" x14ac:dyDescent="0.25">
      <c r="B21" s="21" t="s">
        <v>34</v>
      </c>
      <c r="C21" s="1" t="s">
        <v>48</v>
      </c>
      <c r="D21" s="12">
        <v>1142</v>
      </c>
      <c r="E21" s="23" t="s">
        <v>3</v>
      </c>
      <c r="F21" s="1" t="s">
        <v>62</v>
      </c>
      <c r="G21" s="23" t="s">
        <v>12</v>
      </c>
      <c r="H21" s="24">
        <v>6.97</v>
      </c>
      <c r="I21" s="25">
        <v>0.06</v>
      </c>
      <c r="J21" s="26">
        <v>849</v>
      </c>
    </row>
    <row r="22" spans="2:15" x14ac:dyDescent="0.25">
      <c r="B22" s="21" t="s">
        <v>34</v>
      </c>
      <c r="C22" s="1" t="s">
        <v>49</v>
      </c>
      <c r="D22" s="12">
        <v>98412</v>
      </c>
      <c r="E22" s="23" t="s">
        <v>4</v>
      </c>
      <c r="F22" s="1" t="s">
        <v>14</v>
      </c>
      <c r="G22" s="23" t="s">
        <v>14</v>
      </c>
      <c r="H22" s="24">
        <v>4.8929999999999998</v>
      </c>
      <c r="I22" s="25">
        <v>0.21</v>
      </c>
      <c r="J22" s="26" t="s">
        <v>63</v>
      </c>
    </row>
    <row r="23" spans="2:15" x14ac:dyDescent="0.25">
      <c r="B23" s="21" t="s">
        <v>34</v>
      </c>
      <c r="C23" s="31" t="s">
        <v>50</v>
      </c>
      <c r="D23" s="28">
        <v>98503</v>
      </c>
      <c r="E23" s="28" t="s">
        <v>4</v>
      </c>
      <c r="F23" s="27" t="s">
        <v>14</v>
      </c>
      <c r="G23" s="28" t="s">
        <v>14</v>
      </c>
      <c r="H23" s="24">
        <v>9.0730000000000004</v>
      </c>
      <c r="I23" s="25">
        <v>0.21</v>
      </c>
      <c r="J23" s="26" t="s">
        <v>63</v>
      </c>
    </row>
    <row r="24" spans="2:15" x14ac:dyDescent="0.25">
      <c r="B24" s="21" t="s">
        <v>34</v>
      </c>
      <c r="C24" s="22" t="s">
        <v>51</v>
      </c>
      <c r="D24" s="12">
        <v>98391</v>
      </c>
      <c r="E24" s="28" t="s">
        <v>4</v>
      </c>
      <c r="F24" s="27" t="s">
        <v>14</v>
      </c>
      <c r="G24" s="28" t="s">
        <v>14</v>
      </c>
      <c r="H24" s="29">
        <v>6.532</v>
      </c>
      <c r="I24" s="25">
        <v>0.21</v>
      </c>
      <c r="J24" s="26" t="s">
        <v>63</v>
      </c>
    </row>
    <row r="25" spans="2:15" x14ac:dyDescent="0.25">
      <c r="B25" s="21" t="s">
        <v>34</v>
      </c>
      <c r="C25" s="22" t="s">
        <v>52</v>
      </c>
      <c r="D25" s="12">
        <v>47835</v>
      </c>
      <c r="E25" s="28" t="s">
        <v>4</v>
      </c>
      <c r="F25" s="27" t="s">
        <v>14</v>
      </c>
      <c r="G25" s="28" t="s">
        <v>14</v>
      </c>
      <c r="H25" s="29">
        <v>10.162000000000001</v>
      </c>
      <c r="I25" s="25">
        <v>0.21</v>
      </c>
      <c r="J25" s="26" t="s">
        <v>63</v>
      </c>
    </row>
    <row r="26" spans="2:15" x14ac:dyDescent="0.25">
      <c r="B26" s="21" t="s">
        <v>35</v>
      </c>
      <c r="C26" s="22" t="s">
        <v>53</v>
      </c>
      <c r="D26" s="12">
        <v>3220</v>
      </c>
      <c r="E26" s="28" t="s">
        <v>3</v>
      </c>
      <c r="F26" s="27" t="s">
        <v>12</v>
      </c>
      <c r="G26" s="28" t="s">
        <v>12</v>
      </c>
      <c r="H26" s="29">
        <v>6.92</v>
      </c>
      <c r="I26" s="25">
        <v>0.06</v>
      </c>
      <c r="J26" s="26">
        <v>738</v>
      </c>
    </row>
    <row r="27" spans="2:15" x14ac:dyDescent="0.25">
      <c r="B27" s="21" t="s">
        <v>35</v>
      </c>
      <c r="C27" s="32" t="s">
        <v>54</v>
      </c>
      <c r="D27" s="23">
        <v>91819</v>
      </c>
      <c r="E27" s="23" t="s">
        <v>4</v>
      </c>
      <c r="F27" s="32" t="s">
        <v>14</v>
      </c>
      <c r="G27" s="23" t="s">
        <v>14</v>
      </c>
      <c r="H27" s="29">
        <v>4.1130000000000004</v>
      </c>
      <c r="I27" s="25">
        <v>0.06</v>
      </c>
      <c r="J27" s="26">
        <v>1268</v>
      </c>
    </row>
    <row r="28" spans="2:15" x14ac:dyDescent="0.25">
      <c r="B28" s="21" t="s">
        <v>35</v>
      </c>
      <c r="C28" s="22" t="s">
        <v>55</v>
      </c>
      <c r="D28" s="28">
        <v>645485</v>
      </c>
      <c r="E28" s="28" t="s">
        <v>3</v>
      </c>
      <c r="F28" s="1" t="s">
        <v>13</v>
      </c>
      <c r="G28" s="28" t="s">
        <v>14</v>
      </c>
      <c r="H28" s="29">
        <v>3.3316666666666666</v>
      </c>
      <c r="I28" s="25">
        <v>0.21</v>
      </c>
      <c r="J28" s="26">
        <v>921</v>
      </c>
    </row>
    <row r="29" spans="2:15" x14ac:dyDescent="0.25">
      <c r="B29" s="21" t="s">
        <v>35</v>
      </c>
      <c r="C29" s="22" t="s">
        <v>56</v>
      </c>
      <c r="D29" s="28">
        <v>17300</v>
      </c>
      <c r="E29" s="28" t="s">
        <v>3</v>
      </c>
      <c r="F29" s="1" t="s">
        <v>60</v>
      </c>
      <c r="G29" s="28" t="s">
        <v>14</v>
      </c>
      <c r="H29" s="24">
        <v>4.835</v>
      </c>
      <c r="I29" s="25">
        <v>0.06</v>
      </c>
      <c r="J29" s="26">
        <v>1271</v>
      </c>
    </row>
    <row r="30" spans="2:15" x14ac:dyDescent="0.25">
      <c r="B30" s="21" t="s">
        <v>35</v>
      </c>
      <c r="C30" s="22" t="s">
        <v>57</v>
      </c>
      <c r="D30" s="28">
        <v>5523</v>
      </c>
      <c r="E30" s="28" t="s">
        <v>3</v>
      </c>
      <c r="F30" s="1" t="s">
        <v>60</v>
      </c>
      <c r="G30" s="28" t="s">
        <v>14</v>
      </c>
      <c r="H30" s="24">
        <v>5.53</v>
      </c>
      <c r="I30" s="25">
        <v>0.06</v>
      </c>
      <c r="J30" s="26" t="s">
        <v>124</v>
      </c>
    </row>
    <row r="31" spans="2:15" x14ac:dyDescent="0.25">
      <c r="B31" s="21" t="s">
        <v>35</v>
      </c>
      <c r="C31" s="22" t="s">
        <v>58</v>
      </c>
      <c r="D31" s="28">
        <v>47952</v>
      </c>
      <c r="E31" s="28" t="s">
        <v>4</v>
      </c>
      <c r="F31" s="1" t="s">
        <v>14</v>
      </c>
      <c r="G31" s="28" t="s">
        <v>14</v>
      </c>
      <c r="H31" s="24">
        <v>3.8580000000000001</v>
      </c>
      <c r="I31" s="25">
        <v>0.21</v>
      </c>
      <c r="J31" s="26" t="s">
        <v>63</v>
      </c>
    </row>
    <row r="32" spans="2:15" x14ac:dyDescent="0.25">
      <c r="B32" s="13"/>
      <c r="C32" s="14"/>
      <c r="D32" s="15"/>
      <c r="E32" s="15"/>
      <c r="F32" s="14"/>
      <c r="G32" s="15"/>
      <c r="H32" s="44"/>
      <c r="I32" s="16"/>
      <c r="J32" s="75"/>
    </row>
    <row r="33" spans="2:10" x14ac:dyDescent="0.25">
      <c r="B33" s="21" t="s">
        <v>34</v>
      </c>
      <c r="C33" s="22" t="s">
        <v>64</v>
      </c>
      <c r="D33" s="12">
        <v>5000006</v>
      </c>
      <c r="E33" s="28" t="s">
        <v>85</v>
      </c>
      <c r="F33" s="1" t="s">
        <v>86</v>
      </c>
      <c r="G33" s="12" t="s">
        <v>86</v>
      </c>
      <c r="H33" s="29">
        <v>21.75</v>
      </c>
      <c r="I33" s="25">
        <v>0.21</v>
      </c>
      <c r="J33" s="26">
        <v>1274</v>
      </c>
    </row>
    <row r="34" spans="2:10" x14ac:dyDescent="0.25">
      <c r="B34" s="21" t="s">
        <v>34</v>
      </c>
      <c r="C34" s="27" t="s">
        <v>65</v>
      </c>
      <c r="D34" s="28">
        <v>4600005</v>
      </c>
      <c r="E34" s="28" t="s">
        <v>85</v>
      </c>
      <c r="F34" s="27" t="s">
        <v>86</v>
      </c>
      <c r="G34" s="28" t="s">
        <v>86</v>
      </c>
      <c r="H34" s="24">
        <f>7.65+4.24</f>
        <v>11.89</v>
      </c>
      <c r="I34" s="25">
        <v>0.21</v>
      </c>
      <c r="J34" s="26" t="s">
        <v>128</v>
      </c>
    </row>
    <row r="35" spans="2:10" x14ac:dyDescent="0.25">
      <c r="B35" s="21" t="s">
        <v>34</v>
      </c>
      <c r="C35" s="27" t="s">
        <v>66</v>
      </c>
      <c r="D35" s="28">
        <v>3305152</v>
      </c>
      <c r="E35" s="28" t="s">
        <v>85</v>
      </c>
      <c r="F35" s="27" t="s">
        <v>87</v>
      </c>
      <c r="G35" s="28" t="s">
        <v>14</v>
      </c>
      <c r="H35" s="29">
        <v>5.65</v>
      </c>
      <c r="I35" s="25">
        <v>0.06</v>
      </c>
      <c r="J35" s="26">
        <v>122</v>
      </c>
    </row>
    <row r="36" spans="2:10" x14ac:dyDescent="0.25">
      <c r="B36" s="21" t="s">
        <v>34</v>
      </c>
      <c r="C36" s="27" t="s">
        <v>67</v>
      </c>
      <c r="D36" s="28">
        <v>2805106</v>
      </c>
      <c r="E36" s="28" t="s">
        <v>85</v>
      </c>
      <c r="F36" s="27" t="s">
        <v>87</v>
      </c>
      <c r="G36" s="28" t="s">
        <v>14</v>
      </c>
      <c r="H36" s="24">
        <v>3.5300000000000002</v>
      </c>
      <c r="I36" s="25">
        <v>0.06</v>
      </c>
      <c r="J36" s="26">
        <v>852</v>
      </c>
    </row>
    <row r="37" spans="2:10" x14ac:dyDescent="0.25">
      <c r="B37" s="21" t="s">
        <v>34</v>
      </c>
      <c r="C37" s="27" t="s">
        <v>68</v>
      </c>
      <c r="D37" s="28">
        <v>2201025</v>
      </c>
      <c r="E37" s="28" t="s">
        <v>85</v>
      </c>
      <c r="F37" s="27" t="s">
        <v>88</v>
      </c>
      <c r="G37" s="28" t="s">
        <v>93</v>
      </c>
      <c r="H37" s="24">
        <v>15.92</v>
      </c>
      <c r="I37" s="25">
        <v>0.21</v>
      </c>
      <c r="J37" s="26">
        <v>1274</v>
      </c>
    </row>
    <row r="38" spans="2:10" x14ac:dyDescent="0.25">
      <c r="B38" s="21" t="s">
        <v>34</v>
      </c>
      <c r="C38" s="27" t="s">
        <v>69</v>
      </c>
      <c r="D38" s="28">
        <v>2700233</v>
      </c>
      <c r="E38" s="28" t="s">
        <v>85</v>
      </c>
      <c r="F38" s="27" t="s">
        <v>88</v>
      </c>
      <c r="G38" s="28" t="s">
        <v>93</v>
      </c>
      <c r="H38" s="24">
        <f>23.54+2.93</f>
        <v>26.47</v>
      </c>
      <c r="I38" s="25">
        <v>0.21</v>
      </c>
      <c r="J38" s="26" t="s">
        <v>130</v>
      </c>
    </row>
    <row r="39" spans="2:10" x14ac:dyDescent="0.25">
      <c r="B39" s="21" t="s">
        <v>34</v>
      </c>
      <c r="C39" s="27" t="s">
        <v>70</v>
      </c>
      <c r="D39" s="28">
        <v>3002020</v>
      </c>
      <c r="E39" s="28" t="s">
        <v>85</v>
      </c>
      <c r="F39" s="27" t="s">
        <v>88</v>
      </c>
      <c r="G39" s="28" t="s">
        <v>93</v>
      </c>
      <c r="H39" s="24">
        <f>8.77+0.64</f>
        <v>9.41</v>
      </c>
      <c r="I39" s="25">
        <v>0.06</v>
      </c>
      <c r="J39" s="26" t="s">
        <v>128</v>
      </c>
    </row>
    <row r="40" spans="2:10" x14ac:dyDescent="0.25">
      <c r="B40" s="21" t="s">
        <v>34</v>
      </c>
      <c r="C40" s="27" t="s">
        <v>71</v>
      </c>
      <c r="D40" s="28">
        <v>3002120</v>
      </c>
      <c r="E40" s="28" t="s">
        <v>85</v>
      </c>
      <c r="F40" s="27" t="s">
        <v>88</v>
      </c>
      <c r="G40" s="28" t="s">
        <v>93</v>
      </c>
      <c r="H40" s="24">
        <f>8.77+0.07</f>
        <v>8.84</v>
      </c>
      <c r="I40" s="25">
        <v>0.06</v>
      </c>
      <c r="J40" s="26" t="s">
        <v>128</v>
      </c>
    </row>
    <row r="41" spans="2:10" x14ac:dyDescent="0.25">
      <c r="B41" s="21" t="s">
        <v>34</v>
      </c>
      <c r="C41" s="27" t="s">
        <v>72</v>
      </c>
      <c r="D41" s="28">
        <v>3310051</v>
      </c>
      <c r="E41" s="28" t="s">
        <v>85</v>
      </c>
      <c r="F41" s="27" t="s">
        <v>89</v>
      </c>
      <c r="G41" s="28" t="s">
        <v>14</v>
      </c>
      <c r="H41" s="24">
        <f>1.86/6</f>
        <v>0.31</v>
      </c>
      <c r="I41" s="25">
        <v>0.06</v>
      </c>
      <c r="J41" s="26" t="s">
        <v>128</v>
      </c>
    </row>
    <row r="42" spans="2:10" x14ac:dyDescent="0.25">
      <c r="B42" s="21" t="s">
        <v>34</v>
      </c>
      <c r="C42" s="27" t="s">
        <v>73</v>
      </c>
      <c r="D42" s="28">
        <v>2302033</v>
      </c>
      <c r="E42" s="28" t="s">
        <v>85</v>
      </c>
      <c r="F42" s="27" t="s">
        <v>88</v>
      </c>
      <c r="G42" s="28" t="s">
        <v>93</v>
      </c>
      <c r="H42" s="24">
        <f>19.6+2.65</f>
        <v>22.25</v>
      </c>
      <c r="I42" s="25">
        <v>0.21</v>
      </c>
      <c r="J42" s="26" t="s">
        <v>130</v>
      </c>
    </row>
    <row r="43" spans="2:10" x14ac:dyDescent="0.25">
      <c r="B43" s="21" t="s">
        <v>34</v>
      </c>
      <c r="C43" s="27" t="s">
        <v>74</v>
      </c>
      <c r="D43" s="28">
        <v>2101425</v>
      </c>
      <c r="E43" s="28" t="s">
        <v>85</v>
      </c>
      <c r="F43" s="27" t="s">
        <v>88</v>
      </c>
      <c r="G43" s="28" t="s">
        <v>93</v>
      </c>
      <c r="H43" s="24">
        <f>11.88+0.31</f>
        <v>12.190000000000001</v>
      </c>
      <c r="I43" s="25">
        <v>0.06</v>
      </c>
      <c r="J43" s="26" t="s">
        <v>126</v>
      </c>
    </row>
    <row r="44" spans="2:10" x14ac:dyDescent="0.25">
      <c r="B44" s="21" t="s">
        <v>34</v>
      </c>
      <c r="C44" s="27" t="s">
        <v>75</v>
      </c>
      <c r="D44" s="28">
        <v>2101025</v>
      </c>
      <c r="E44" s="28" t="s">
        <v>85</v>
      </c>
      <c r="F44" s="27" t="s">
        <v>88</v>
      </c>
      <c r="G44" s="28" t="s">
        <v>93</v>
      </c>
      <c r="H44" s="24">
        <f>8.86+1.52</f>
        <v>10.379999999999999</v>
      </c>
      <c r="I44" s="25">
        <v>0.21</v>
      </c>
      <c r="J44" s="26" t="s">
        <v>126</v>
      </c>
    </row>
    <row r="45" spans="2:10" x14ac:dyDescent="0.25">
      <c r="B45" s="21" t="s">
        <v>34</v>
      </c>
      <c r="C45" s="27" t="s">
        <v>76</v>
      </c>
      <c r="D45" s="28">
        <v>2101325</v>
      </c>
      <c r="E45" s="28" t="s">
        <v>85</v>
      </c>
      <c r="F45" s="27" t="s">
        <v>90</v>
      </c>
      <c r="G45" s="28" t="s">
        <v>93</v>
      </c>
      <c r="H45" s="24">
        <f>9.21+1.04</f>
        <v>10.25</v>
      </c>
      <c r="I45" s="25">
        <v>0.21</v>
      </c>
      <c r="J45" s="26" t="s">
        <v>126</v>
      </c>
    </row>
    <row r="46" spans="2:10" x14ac:dyDescent="0.25">
      <c r="B46" s="21" t="s">
        <v>34</v>
      </c>
      <c r="C46" s="27" t="s">
        <v>77</v>
      </c>
      <c r="D46" s="28">
        <v>2707033</v>
      </c>
      <c r="E46" s="28" t="s">
        <v>85</v>
      </c>
      <c r="F46" s="27" t="s">
        <v>88</v>
      </c>
      <c r="G46" s="28" t="s">
        <v>93</v>
      </c>
      <c r="H46" s="24">
        <f>18.78+2.65</f>
        <v>21.43</v>
      </c>
      <c r="I46" s="25">
        <v>0.21</v>
      </c>
      <c r="J46" s="26" t="s">
        <v>128</v>
      </c>
    </row>
    <row r="47" spans="2:10" x14ac:dyDescent="0.25">
      <c r="B47" s="21" t="s">
        <v>34</v>
      </c>
      <c r="C47" s="27" t="s">
        <v>78</v>
      </c>
      <c r="D47" s="28">
        <v>3101020</v>
      </c>
      <c r="E47" s="28" t="s">
        <v>85</v>
      </c>
      <c r="F47" s="27" t="s">
        <v>88</v>
      </c>
      <c r="G47" s="28" t="s">
        <v>93</v>
      </c>
      <c r="H47" s="24">
        <v>9.15</v>
      </c>
      <c r="I47" s="25">
        <v>0.06</v>
      </c>
      <c r="J47" s="26">
        <v>122</v>
      </c>
    </row>
    <row r="48" spans="2:10" x14ac:dyDescent="0.25">
      <c r="B48" s="21" t="s">
        <v>34</v>
      </c>
      <c r="C48" s="1" t="s">
        <v>79</v>
      </c>
      <c r="D48" s="12">
        <v>3101620</v>
      </c>
      <c r="E48" s="23" t="s">
        <v>85</v>
      </c>
      <c r="F48" s="1" t="s">
        <v>88</v>
      </c>
      <c r="G48" s="12" t="s">
        <v>93</v>
      </c>
      <c r="H48" s="24">
        <f>9.26+0.64</f>
        <v>9.9</v>
      </c>
      <c r="I48" s="25">
        <v>0.06</v>
      </c>
      <c r="J48" s="26" t="s">
        <v>129</v>
      </c>
    </row>
    <row r="49" spans="2:10" x14ac:dyDescent="0.25">
      <c r="B49" s="21" t="s">
        <v>34</v>
      </c>
      <c r="C49" s="27" t="s">
        <v>80</v>
      </c>
      <c r="D49" s="28">
        <v>3013125</v>
      </c>
      <c r="E49" s="28" t="s">
        <v>85</v>
      </c>
      <c r="F49" s="27" t="s">
        <v>91</v>
      </c>
      <c r="G49" s="28" t="s">
        <v>93</v>
      </c>
      <c r="H49" s="24">
        <f>10.85+0.94</f>
        <v>11.79</v>
      </c>
      <c r="I49" s="25">
        <v>0.06</v>
      </c>
      <c r="J49" s="26" t="s">
        <v>128</v>
      </c>
    </row>
    <row r="50" spans="2:10" x14ac:dyDescent="0.25">
      <c r="B50" s="21" t="s">
        <v>34</v>
      </c>
      <c r="C50" s="1" t="s">
        <v>81</v>
      </c>
      <c r="D50" s="28">
        <v>2802112</v>
      </c>
      <c r="E50" s="28" t="s">
        <v>85</v>
      </c>
      <c r="F50" s="27" t="s">
        <v>92</v>
      </c>
      <c r="G50" s="28" t="s">
        <v>14</v>
      </c>
      <c r="H50" s="29">
        <v>2.4299999999999997</v>
      </c>
      <c r="I50" s="30">
        <v>0.06</v>
      </c>
      <c r="J50" s="33">
        <v>1170</v>
      </c>
    </row>
    <row r="51" spans="2:10" x14ac:dyDescent="0.25">
      <c r="B51" s="21" t="s">
        <v>34</v>
      </c>
      <c r="C51" s="22" t="s">
        <v>82</v>
      </c>
      <c r="D51" s="28">
        <v>2802120</v>
      </c>
      <c r="E51" s="28" t="s">
        <v>85</v>
      </c>
      <c r="F51" s="1" t="s">
        <v>88</v>
      </c>
      <c r="G51" s="12" t="s">
        <v>93</v>
      </c>
      <c r="H51" s="24">
        <f>2.49+0.07</f>
        <v>2.56</v>
      </c>
      <c r="I51" s="25">
        <v>0.06</v>
      </c>
      <c r="J51" s="26" t="s">
        <v>126</v>
      </c>
    </row>
    <row r="52" spans="2:10" x14ac:dyDescent="0.25">
      <c r="B52" s="21" t="s">
        <v>34</v>
      </c>
      <c r="C52" s="27" t="s">
        <v>83</v>
      </c>
      <c r="D52" s="28">
        <v>2802012</v>
      </c>
      <c r="E52" s="28" t="s">
        <v>85</v>
      </c>
      <c r="F52" s="27" t="s">
        <v>92</v>
      </c>
      <c r="G52" s="28" t="s">
        <v>14</v>
      </c>
      <c r="H52" s="24">
        <v>2.4299999999999997</v>
      </c>
      <c r="I52" s="25">
        <v>0.06</v>
      </c>
      <c r="J52" s="26">
        <v>1170</v>
      </c>
    </row>
    <row r="53" spans="2:10" x14ac:dyDescent="0.25">
      <c r="B53" s="21" t="s">
        <v>34</v>
      </c>
      <c r="C53" s="27" t="s">
        <v>84</v>
      </c>
      <c r="D53" s="28">
        <v>2802020</v>
      </c>
      <c r="E53" s="28" t="s">
        <v>85</v>
      </c>
      <c r="F53" s="27" t="s">
        <v>88</v>
      </c>
      <c r="G53" s="28" t="s">
        <v>93</v>
      </c>
      <c r="H53" s="24">
        <f>2.49+0.07</f>
        <v>2.56</v>
      </c>
      <c r="I53" s="25">
        <v>0.06</v>
      </c>
      <c r="J53" s="26" t="s">
        <v>126</v>
      </c>
    </row>
    <row r="54" spans="2:10" x14ac:dyDescent="0.25">
      <c r="B54" s="13"/>
      <c r="C54" s="14"/>
      <c r="D54" s="15"/>
      <c r="E54" s="15"/>
      <c r="F54" s="14"/>
      <c r="G54" s="15"/>
      <c r="H54" s="44"/>
      <c r="I54" s="16"/>
      <c r="J54" s="75"/>
    </row>
    <row r="55" spans="2:10" x14ac:dyDescent="0.25">
      <c r="B55" s="21" t="s">
        <v>34</v>
      </c>
      <c r="C55" s="27" t="s">
        <v>100</v>
      </c>
      <c r="D55" s="28" t="s">
        <v>94</v>
      </c>
      <c r="E55" s="28" t="s">
        <v>116</v>
      </c>
      <c r="F55" s="27" t="s">
        <v>14</v>
      </c>
      <c r="G55" s="28" t="s">
        <v>14</v>
      </c>
      <c r="H55" s="29">
        <v>7.2</v>
      </c>
      <c r="I55" s="25">
        <v>0.2</v>
      </c>
      <c r="J55" s="26">
        <v>1023</v>
      </c>
    </row>
    <row r="56" spans="2:10" x14ac:dyDescent="0.25">
      <c r="B56" s="21" t="s">
        <v>34</v>
      </c>
      <c r="C56" s="27" t="s">
        <v>101</v>
      </c>
      <c r="D56" s="28" t="s">
        <v>95</v>
      </c>
      <c r="E56" s="28" t="s">
        <v>116</v>
      </c>
      <c r="F56" s="27" t="s">
        <v>14</v>
      </c>
      <c r="G56" s="28" t="s">
        <v>14</v>
      </c>
      <c r="H56" s="29">
        <v>9</v>
      </c>
      <c r="I56" s="25">
        <v>0.2</v>
      </c>
      <c r="J56" s="26">
        <v>1023</v>
      </c>
    </row>
    <row r="57" spans="2:10" x14ac:dyDescent="0.25">
      <c r="B57" s="21" t="s">
        <v>34</v>
      </c>
      <c r="C57" s="27" t="s">
        <v>102</v>
      </c>
      <c r="D57" s="28" t="s">
        <v>96</v>
      </c>
      <c r="E57" s="28" t="s">
        <v>117</v>
      </c>
      <c r="F57" s="27" t="s">
        <v>14</v>
      </c>
      <c r="G57" s="28" t="s">
        <v>14</v>
      </c>
      <c r="H57" s="29">
        <v>7.5</v>
      </c>
      <c r="I57" s="30">
        <v>0</v>
      </c>
      <c r="J57" s="33">
        <v>345</v>
      </c>
    </row>
    <row r="58" spans="2:10" x14ac:dyDescent="0.25">
      <c r="B58" s="21" t="s">
        <v>34</v>
      </c>
      <c r="C58" s="27" t="s">
        <v>103</v>
      </c>
      <c r="D58" s="28" t="s">
        <v>24</v>
      </c>
      <c r="E58" s="28" t="s">
        <v>118</v>
      </c>
      <c r="F58" s="27" t="s">
        <v>14</v>
      </c>
      <c r="G58" s="28" t="s">
        <v>14</v>
      </c>
      <c r="H58" s="24">
        <v>0</v>
      </c>
      <c r="I58" s="25">
        <v>0.2</v>
      </c>
      <c r="J58" s="26" t="s">
        <v>122</v>
      </c>
    </row>
    <row r="59" spans="2:10" x14ac:dyDescent="0.25">
      <c r="B59" s="21" t="s">
        <v>34</v>
      </c>
      <c r="C59" s="27" t="s">
        <v>104</v>
      </c>
      <c r="D59" s="28" t="s">
        <v>25</v>
      </c>
      <c r="E59" s="28" t="s">
        <v>119</v>
      </c>
      <c r="F59" s="27" t="s">
        <v>14</v>
      </c>
      <c r="G59" s="28" t="s">
        <v>14</v>
      </c>
      <c r="H59" s="24">
        <v>6.69</v>
      </c>
      <c r="I59" s="25">
        <v>0.2</v>
      </c>
      <c r="J59" s="26" t="s">
        <v>63</v>
      </c>
    </row>
    <row r="60" spans="2:10" x14ac:dyDescent="0.25">
      <c r="B60" s="21" t="s">
        <v>34</v>
      </c>
      <c r="C60" s="27" t="s">
        <v>105</v>
      </c>
      <c r="D60" s="28" t="s">
        <v>97</v>
      </c>
      <c r="E60" s="28" t="s">
        <v>117</v>
      </c>
      <c r="F60" s="27" t="s">
        <v>14</v>
      </c>
      <c r="G60" s="28" t="s">
        <v>14</v>
      </c>
      <c r="H60" s="29">
        <v>6.75</v>
      </c>
      <c r="I60" s="25">
        <v>0</v>
      </c>
      <c r="J60" s="26">
        <v>345</v>
      </c>
    </row>
    <row r="61" spans="2:10" x14ac:dyDescent="0.25">
      <c r="B61" s="21" t="s">
        <v>34</v>
      </c>
      <c r="C61" s="27" t="s">
        <v>106</v>
      </c>
      <c r="D61" s="28" t="s">
        <v>26</v>
      </c>
      <c r="E61" s="28" t="s">
        <v>120</v>
      </c>
      <c r="F61" s="27" t="s">
        <v>14</v>
      </c>
      <c r="G61" s="28" t="s">
        <v>14</v>
      </c>
      <c r="H61" s="29">
        <v>7.36</v>
      </c>
      <c r="I61" s="30">
        <v>0.21</v>
      </c>
      <c r="J61" s="33">
        <v>1264</v>
      </c>
    </row>
    <row r="62" spans="2:10" x14ac:dyDescent="0.25">
      <c r="B62" s="21" t="s">
        <v>34</v>
      </c>
      <c r="C62" s="27" t="s">
        <v>107</v>
      </c>
      <c r="D62" s="28" t="s">
        <v>27</v>
      </c>
      <c r="E62" s="28" t="s">
        <v>120</v>
      </c>
      <c r="F62" s="27" t="s">
        <v>14</v>
      </c>
      <c r="G62" s="28" t="s">
        <v>14</v>
      </c>
      <c r="H62" s="29">
        <v>6.69</v>
      </c>
      <c r="I62" s="25">
        <v>0.21</v>
      </c>
      <c r="J62" s="26">
        <v>1264</v>
      </c>
    </row>
    <row r="63" spans="2:10" x14ac:dyDescent="0.25">
      <c r="B63" s="21" t="s">
        <v>34</v>
      </c>
      <c r="C63" s="27" t="s">
        <v>108</v>
      </c>
      <c r="D63" s="28" t="s">
        <v>28</v>
      </c>
      <c r="E63" s="28" t="s">
        <v>117</v>
      </c>
      <c r="F63" s="27" t="s">
        <v>14</v>
      </c>
      <c r="G63" s="28" t="s">
        <v>14</v>
      </c>
      <c r="H63" s="29">
        <v>18</v>
      </c>
      <c r="I63" s="30">
        <v>0</v>
      </c>
      <c r="J63" s="33" t="s">
        <v>63</v>
      </c>
    </row>
    <row r="64" spans="2:10" x14ac:dyDescent="0.25">
      <c r="B64" s="21" t="s">
        <v>34</v>
      </c>
      <c r="C64" s="27" t="s">
        <v>109</v>
      </c>
      <c r="D64" s="28" t="s">
        <v>98</v>
      </c>
      <c r="E64" s="28" t="s">
        <v>117</v>
      </c>
      <c r="F64" s="27" t="s">
        <v>14</v>
      </c>
      <c r="G64" s="28" t="s">
        <v>14</v>
      </c>
      <c r="H64" s="29">
        <v>7.6</v>
      </c>
      <c r="I64" s="30">
        <v>0</v>
      </c>
      <c r="J64" s="26" t="s">
        <v>63</v>
      </c>
    </row>
    <row r="65" spans="2:10" x14ac:dyDescent="0.25">
      <c r="B65" s="21" t="s">
        <v>34</v>
      </c>
      <c r="C65" s="22" t="s">
        <v>110</v>
      </c>
      <c r="D65" s="23" t="s">
        <v>29</v>
      </c>
      <c r="E65" s="23" t="s">
        <v>116</v>
      </c>
      <c r="F65" s="1" t="s">
        <v>14</v>
      </c>
      <c r="G65" s="12" t="s">
        <v>14</v>
      </c>
      <c r="H65" s="29">
        <v>9.5</v>
      </c>
      <c r="I65" s="30">
        <v>0.2</v>
      </c>
      <c r="J65" s="26" t="s">
        <v>63</v>
      </c>
    </row>
    <row r="66" spans="2:10" x14ac:dyDescent="0.25">
      <c r="B66" s="21" t="s">
        <v>34</v>
      </c>
      <c r="C66" s="32" t="s">
        <v>111</v>
      </c>
      <c r="D66" s="23" t="s">
        <v>99</v>
      </c>
      <c r="E66" s="23" t="s">
        <v>117</v>
      </c>
      <c r="F66" s="32" t="s">
        <v>14</v>
      </c>
      <c r="G66" s="23" t="s">
        <v>14</v>
      </c>
      <c r="H66" s="29">
        <v>6.95</v>
      </c>
      <c r="I66" s="30">
        <v>0</v>
      </c>
      <c r="J66" s="26">
        <v>58</v>
      </c>
    </row>
    <row r="67" spans="2:10" x14ac:dyDescent="0.25">
      <c r="B67" s="21" t="s">
        <v>34</v>
      </c>
      <c r="C67" s="32" t="s">
        <v>112</v>
      </c>
      <c r="D67" s="23" t="s">
        <v>30</v>
      </c>
      <c r="E67" s="23" t="s">
        <v>120</v>
      </c>
      <c r="F67" s="32" t="s">
        <v>14</v>
      </c>
      <c r="G67" s="23" t="s">
        <v>14</v>
      </c>
      <c r="H67" s="29">
        <v>7.27</v>
      </c>
      <c r="I67" s="30">
        <v>0.21</v>
      </c>
      <c r="J67" s="33">
        <v>1264</v>
      </c>
    </row>
    <row r="68" spans="2:10" x14ac:dyDescent="0.25">
      <c r="B68" s="21" t="s">
        <v>34</v>
      </c>
      <c r="C68" s="27" t="s">
        <v>113</v>
      </c>
      <c r="D68" s="28" t="s">
        <v>32</v>
      </c>
      <c r="E68" s="28" t="s">
        <v>119</v>
      </c>
      <c r="F68" s="27" t="s">
        <v>14</v>
      </c>
      <c r="G68" s="28" t="s">
        <v>14</v>
      </c>
      <c r="H68" s="24">
        <v>6.28</v>
      </c>
      <c r="I68" s="25">
        <v>0.2</v>
      </c>
      <c r="J68" s="26" t="s">
        <v>63</v>
      </c>
    </row>
    <row r="69" spans="2:10" x14ac:dyDescent="0.25">
      <c r="B69" s="21" t="s">
        <v>34</v>
      </c>
      <c r="C69" s="1" t="s">
        <v>114</v>
      </c>
      <c r="D69" s="12" t="s">
        <v>31</v>
      </c>
      <c r="E69" s="23" t="s">
        <v>121</v>
      </c>
      <c r="F69" s="1" t="s">
        <v>14</v>
      </c>
      <c r="G69" s="12" t="s">
        <v>14</v>
      </c>
      <c r="H69" s="24">
        <v>7.6033057851239665</v>
      </c>
      <c r="I69" s="25">
        <v>0.21</v>
      </c>
      <c r="J69" s="26" t="s">
        <v>5</v>
      </c>
    </row>
    <row r="70" spans="2:10" x14ac:dyDescent="0.25">
      <c r="B70" s="34" t="s">
        <v>34</v>
      </c>
      <c r="C70" s="45" t="s">
        <v>115</v>
      </c>
      <c r="D70" s="46" t="s">
        <v>33</v>
      </c>
      <c r="E70" s="47" t="s">
        <v>121</v>
      </c>
      <c r="F70" s="45" t="s">
        <v>14</v>
      </c>
      <c r="G70" s="46" t="s">
        <v>14</v>
      </c>
      <c r="H70" s="48">
        <v>2.2727272727272729</v>
      </c>
      <c r="I70" s="35">
        <v>0.21</v>
      </c>
      <c r="J70" s="49" t="s">
        <v>5</v>
      </c>
    </row>
    <row r="71" spans="2:10" x14ac:dyDescent="0.25">
      <c r="B71" s="66"/>
      <c r="C71" s="70"/>
      <c r="D71" s="71"/>
      <c r="E71" s="67"/>
      <c r="F71" s="70"/>
      <c r="G71" s="71"/>
      <c r="H71" s="68"/>
      <c r="I71" s="69"/>
      <c r="J71" s="72"/>
    </row>
    <row r="72" spans="2:10" x14ac:dyDescent="0.25">
      <c r="B72" s="66"/>
      <c r="C72" s="70"/>
      <c r="D72" s="71"/>
      <c r="E72" s="67"/>
      <c r="F72" s="70"/>
      <c r="G72" s="71"/>
      <c r="H72" s="68"/>
      <c r="I72" s="69"/>
      <c r="J72" s="72"/>
    </row>
    <row r="73" spans="2:10" x14ac:dyDescent="0.25">
      <c r="B73" s="66"/>
      <c r="C73" s="70"/>
      <c r="D73" s="71"/>
      <c r="E73" s="67"/>
      <c r="F73" s="70"/>
      <c r="G73" s="71"/>
      <c r="H73" s="68"/>
      <c r="I73" s="69"/>
      <c r="J73" s="72"/>
    </row>
    <row r="74" spans="2:10" x14ac:dyDescent="0.25">
      <c r="B74" s="66"/>
      <c r="C74" s="70"/>
      <c r="D74" s="71"/>
      <c r="E74" s="67"/>
      <c r="F74" s="70"/>
      <c r="G74" s="71"/>
      <c r="H74" s="68"/>
      <c r="I74" s="69"/>
      <c r="J74" s="72"/>
    </row>
    <row r="75" spans="2:10" x14ac:dyDescent="0.25">
      <c r="B75" s="66"/>
      <c r="C75" s="70"/>
      <c r="D75" s="71"/>
      <c r="E75" s="67"/>
      <c r="F75" s="70"/>
      <c r="G75" s="71"/>
      <c r="H75" s="68"/>
      <c r="I75" s="69"/>
      <c r="J75" s="72"/>
    </row>
    <row r="76" spans="2:10" x14ac:dyDescent="0.25">
      <c r="B76" s="66"/>
      <c r="C76" s="70"/>
      <c r="D76" s="71"/>
      <c r="E76" s="67"/>
      <c r="F76" s="70"/>
      <c r="G76" s="71"/>
      <c r="H76" s="68"/>
      <c r="I76" s="69"/>
      <c r="J76" s="72"/>
    </row>
    <row r="77" spans="2:10" x14ac:dyDescent="0.25">
      <c r="B77" s="66"/>
      <c r="C77" s="70"/>
      <c r="D77" s="71"/>
      <c r="E77" s="67"/>
      <c r="F77" s="70"/>
      <c r="G77" s="71"/>
      <c r="H77" s="68"/>
      <c r="I77" s="69"/>
      <c r="J77" s="72"/>
    </row>
    <row r="78" spans="2:10" x14ac:dyDescent="0.25">
      <c r="B78" s="66"/>
      <c r="C78" s="70"/>
      <c r="D78" s="71"/>
      <c r="E78" s="67"/>
      <c r="F78" s="70"/>
      <c r="G78" s="71"/>
      <c r="H78" s="68"/>
      <c r="I78" s="69"/>
      <c r="J78" s="72"/>
    </row>
    <row r="79" spans="2:10" x14ac:dyDescent="0.25">
      <c r="B79" s="66"/>
      <c r="C79" s="70"/>
      <c r="D79" s="71"/>
      <c r="E79" s="67"/>
      <c r="F79" s="70"/>
      <c r="G79" s="71"/>
      <c r="H79" s="68"/>
      <c r="I79" s="69"/>
      <c r="J79" s="72"/>
    </row>
    <row r="80" spans="2:10" x14ac:dyDescent="0.25">
      <c r="B80" s="66"/>
      <c r="C80" s="70"/>
      <c r="D80" s="71"/>
      <c r="E80" s="67"/>
      <c r="F80" s="70"/>
      <c r="G80" s="71"/>
      <c r="H80" s="68"/>
      <c r="I80" s="69"/>
      <c r="J80" s="72"/>
    </row>
    <row r="81" spans="8:8" x14ac:dyDescent="0.25">
      <c r="H81" s="36"/>
    </row>
    <row r="82" spans="8:8" x14ac:dyDescent="0.25">
      <c r="H82" s="36"/>
    </row>
    <row r="83" spans="8:8" x14ac:dyDescent="0.25">
      <c r="H83" s="36"/>
    </row>
    <row r="84" spans="8:8" x14ac:dyDescent="0.25">
      <c r="H84" s="36"/>
    </row>
    <row r="85" spans="8:8" x14ac:dyDescent="0.25">
      <c r="H85" s="36"/>
    </row>
    <row r="86" spans="8:8" x14ac:dyDescent="0.25">
      <c r="H86" s="36"/>
    </row>
    <row r="87" spans="8:8" x14ac:dyDescent="0.25">
      <c r="H87" s="36"/>
    </row>
    <row r="88" spans="8:8" x14ac:dyDescent="0.25">
      <c r="H88" s="36"/>
    </row>
    <row r="89" spans="8:8" x14ac:dyDescent="0.25">
      <c r="H89" s="36"/>
    </row>
    <row r="90" spans="8:8" x14ac:dyDescent="0.25">
      <c r="H90" s="36"/>
    </row>
    <row r="91" spans="8:8" x14ac:dyDescent="0.25">
      <c r="H91" s="36"/>
    </row>
    <row r="92" spans="8:8" x14ac:dyDescent="0.25">
      <c r="H92" s="36"/>
    </row>
    <row r="93" spans="8:8" x14ac:dyDescent="0.25">
      <c r="H93" s="36"/>
    </row>
    <row r="94" spans="8:8" x14ac:dyDescent="0.25">
      <c r="H94" s="36"/>
    </row>
    <row r="95" spans="8:8" x14ac:dyDescent="0.25">
      <c r="H95" s="36"/>
    </row>
    <row r="96" spans="8:8" x14ac:dyDescent="0.25">
      <c r="H96" s="36"/>
    </row>
    <row r="97" spans="8:8" x14ac:dyDescent="0.25">
      <c r="H97" s="36"/>
    </row>
    <row r="98" spans="8:8" x14ac:dyDescent="0.25">
      <c r="H98" s="36"/>
    </row>
    <row r="99" spans="8:8" x14ac:dyDescent="0.25">
      <c r="H99" s="36"/>
    </row>
    <row r="100" spans="8:8" x14ac:dyDescent="0.25">
      <c r="H100" s="36"/>
    </row>
    <row r="101" spans="8:8" x14ac:dyDescent="0.25">
      <c r="H101" s="36"/>
    </row>
    <row r="102" spans="8:8" x14ac:dyDescent="0.25">
      <c r="H102" s="36"/>
    </row>
    <row r="103" spans="8:8" x14ac:dyDescent="0.25">
      <c r="H103" s="36"/>
    </row>
    <row r="104" spans="8:8" x14ac:dyDescent="0.25">
      <c r="H104" s="36"/>
    </row>
    <row r="105" spans="8:8" x14ac:dyDescent="0.25">
      <c r="H105" s="36"/>
    </row>
    <row r="106" spans="8:8" x14ac:dyDescent="0.25">
      <c r="H106" s="36"/>
    </row>
    <row r="107" spans="8:8" x14ac:dyDescent="0.25">
      <c r="H107" s="36"/>
    </row>
    <row r="108" spans="8:8" x14ac:dyDescent="0.25">
      <c r="H108" s="36"/>
    </row>
    <row r="109" spans="8:8" x14ac:dyDescent="0.25">
      <c r="H109" s="36"/>
    </row>
    <row r="110" spans="8:8" x14ac:dyDescent="0.25">
      <c r="H110" s="36"/>
    </row>
    <row r="111" spans="8:8" x14ac:dyDescent="0.25">
      <c r="H111" s="36"/>
    </row>
    <row r="112" spans="8:8" x14ac:dyDescent="0.25">
      <c r="H112" s="36"/>
    </row>
    <row r="113" spans="8:8" x14ac:dyDescent="0.25">
      <c r="H113" s="36"/>
    </row>
    <row r="114" spans="8:8" x14ac:dyDescent="0.25">
      <c r="H114" s="36"/>
    </row>
    <row r="115" spans="8:8" x14ac:dyDescent="0.25">
      <c r="H115" s="36"/>
    </row>
    <row r="116" spans="8:8" x14ac:dyDescent="0.25">
      <c r="H116" s="36"/>
    </row>
    <row r="117" spans="8:8" x14ac:dyDescent="0.25">
      <c r="H117" s="36"/>
    </row>
    <row r="118" spans="8:8" x14ac:dyDescent="0.25">
      <c r="H118" s="36"/>
    </row>
    <row r="119" spans="8:8" x14ac:dyDescent="0.25">
      <c r="H119" s="36"/>
    </row>
    <row r="120" spans="8:8" x14ac:dyDescent="0.25">
      <c r="H120" s="36"/>
    </row>
    <row r="121" spans="8:8" x14ac:dyDescent="0.25">
      <c r="H121" s="36"/>
    </row>
    <row r="122" spans="8:8" x14ac:dyDescent="0.25">
      <c r="H122" s="36"/>
    </row>
    <row r="123" spans="8:8" x14ac:dyDescent="0.25">
      <c r="H123" s="36"/>
    </row>
    <row r="124" spans="8:8" x14ac:dyDescent="0.25">
      <c r="H124" s="36"/>
    </row>
    <row r="125" spans="8:8" x14ac:dyDescent="0.25">
      <c r="H125" s="36"/>
    </row>
    <row r="126" spans="8:8" x14ac:dyDescent="0.25">
      <c r="H126" s="36"/>
    </row>
    <row r="127" spans="8:8" x14ac:dyDescent="0.25">
      <c r="H127" s="36"/>
    </row>
    <row r="128" spans="8:8" x14ac:dyDescent="0.25">
      <c r="H128" s="36"/>
    </row>
    <row r="129" spans="8:8" x14ac:dyDescent="0.25">
      <c r="H129" s="36"/>
    </row>
    <row r="130" spans="8:8" x14ac:dyDescent="0.25">
      <c r="H130" s="36"/>
    </row>
    <row r="131" spans="8:8" x14ac:dyDescent="0.25">
      <c r="H131" s="36"/>
    </row>
    <row r="132" spans="8:8" x14ac:dyDescent="0.25">
      <c r="H132" s="36"/>
    </row>
    <row r="133" spans="8:8" x14ac:dyDescent="0.25">
      <c r="H133" s="36"/>
    </row>
    <row r="134" spans="8:8" x14ac:dyDescent="0.25">
      <c r="H134" s="36"/>
    </row>
    <row r="135" spans="8:8" x14ac:dyDescent="0.25">
      <c r="H135" s="36"/>
    </row>
    <row r="136" spans="8:8" x14ac:dyDescent="0.25">
      <c r="H136" s="36"/>
    </row>
    <row r="137" spans="8:8" x14ac:dyDescent="0.25">
      <c r="H137" s="36"/>
    </row>
    <row r="138" spans="8:8" x14ac:dyDescent="0.25">
      <c r="H138" s="36"/>
    </row>
    <row r="139" spans="8:8" x14ac:dyDescent="0.25">
      <c r="H139" s="36"/>
    </row>
    <row r="140" spans="8:8" x14ac:dyDescent="0.25">
      <c r="H140" s="36"/>
    </row>
    <row r="141" spans="8:8" x14ac:dyDescent="0.25">
      <c r="H141" s="36"/>
    </row>
    <row r="142" spans="8:8" x14ac:dyDescent="0.25">
      <c r="H142" s="36"/>
    </row>
    <row r="143" spans="8:8" x14ac:dyDescent="0.25">
      <c r="H143" s="36"/>
    </row>
    <row r="144" spans="8:8" x14ac:dyDescent="0.25">
      <c r="H144" s="36"/>
    </row>
    <row r="145" spans="8:8" x14ac:dyDescent="0.25">
      <c r="H145" s="36"/>
    </row>
    <row r="146" spans="8:8" x14ac:dyDescent="0.25">
      <c r="H146" s="36"/>
    </row>
    <row r="147" spans="8:8" x14ac:dyDescent="0.25">
      <c r="H147" s="36"/>
    </row>
    <row r="148" spans="8:8" x14ac:dyDescent="0.25">
      <c r="H148" s="36"/>
    </row>
    <row r="149" spans="8:8" x14ac:dyDescent="0.25">
      <c r="H149" s="36"/>
    </row>
    <row r="150" spans="8:8" x14ac:dyDescent="0.25">
      <c r="H150" s="36"/>
    </row>
    <row r="151" spans="8:8" x14ac:dyDescent="0.25">
      <c r="H151" s="36"/>
    </row>
    <row r="152" spans="8:8" x14ac:dyDescent="0.25">
      <c r="H152" s="36"/>
    </row>
    <row r="153" spans="8:8" x14ac:dyDescent="0.25">
      <c r="H153" s="36"/>
    </row>
    <row r="154" spans="8:8" x14ac:dyDescent="0.25">
      <c r="H154" s="36"/>
    </row>
    <row r="155" spans="8:8" x14ac:dyDescent="0.25">
      <c r="H155" s="36"/>
    </row>
    <row r="156" spans="8:8" x14ac:dyDescent="0.25">
      <c r="H156" s="36"/>
    </row>
    <row r="157" spans="8:8" x14ac:dyDescent="0.25">
      <c r="H157" s="36"/>
    </row>
    <row r="158" spans="8:8" x14ac:dyDescent="0.25">
      <c r="H158" s="36"/>
    </row>
    <row r="159" spans="8:8" x14ac:dyDescent="0.25">
      <c r="H159" s="36"/>
    </row>
    <row r="160" spans="8:8" x14ac:dyDescent="0.25">
      <c r="H160" s="36"/>
    </row>
    <row r="161" spans="8:8" x14ac:dyDescent="0.25">
      <c r="H161" s="36"/>
    </row>
    <row r="162" spans="8:8" x14ac:dyDescent="0.25">
      <c r="H162" s="36"/>
    </row>
    <row r="163" spans="8:8" x14ac:dyDescent="0.25">
      <c r="H163" s="36"/>
    </row>
    <row r="164" spans="8:8" x14ac:dyDescent="0.25">
      <c r="H164" s="36"/>
    </row>
    <row r="165" spans="8:8" x14ac:dyDescent="0.25">
      <c r="H165" s="36"/>
    </row>
    <row r="166" spans="8:8" x14ac:dyDescent="0.25">
      <c r="H166" s="36"/>
    </row>
    <row r="167" spans="8:8" x14ac:dyDescent="0.25">
      <c r="H167" s="36"/>
    </row>
    <row r="168" spans="8:8" x14ac:dyDescent="0.25">
      <c r="H168" s="36"/>
    </row>
    <row r="169" spans="8:8" x14ac:dyDescent="0.25">
      <c r="H169" s="36"/>
    </row>
    <row r="170" spans="8:8" x14ac:dyDescent="0.25">
      <c r="H170" s="36"/>
    </row>
    <row r="171" spans="8:8" x14ac:dyDescent="0.25">
      <c r="H171" s="36"/>
    </row>
    <row r="172" spans="8:8" x14ac:dyDescent="0.25">
      <c r="H172" s="36"/>
    </row>
    <row r="173" spans="8:8" x14ac:dyDescent="0.25">
      <c r="H173" s="36"/>
    </row>
    <row r="174" spans="8:8" x14ac:dyDescent="0.25">
      <c r="H174" s="36"/>
    </row>
    <row r="175" spans="8:8" x14ac:dyDescent="0.25">
      <c r="H175" s="36"/>
    </row>
    <row r="176" spans="8:8" x14ac:dyDescent="0.25">
      <c r="H176" s="36"/>
    </row>
    <row r="177" spans="8:8" x14ac:dyDescent="0.25">
      <c r="H177" s="36"/>
    </row>
    <row r="178" spans="8:8" x14ac:dyDescent="0.25">
      <c r="H178" s="36"/>
    </row>
    <row r="179" spans="8:8" x14ac:dyDescent="0.25">
      <c r="H179" s="36"/>
    </row>
    <row r="180" spans="8:8" x14ac:dyDescent="0.25">
      <c r="H180" s="36"/>
    </row>
    <row r="181" spans="8:8" x14ac:dyDescent="0.25">
      <c r="H181" s="36"/>
    </row>
    <row r="182" spans="8:8" x14ac:dyDescent="0.25">
      <c r="H182" s="36"/>
    </row>
    <row r="183" spans="8:8" x14ac:dyDescent="0.25">
      <c r="H183" s="36"/>
    </row>
    <row r="184" spans="8:8" x14ac:dyDescent="0.25">
      <c r="H184" s="36"/>
    </row>
    <row r="185" spans="8:8" x14ac:dyDescent="0.25">
      <c r="H185" s="36"/>
    </row>
    <row r="186" spans="8:8" x14ac:dyDescent="0.25">
      <c r="H186" s="36"/>
    </row>
    <row r="187" spans="8:8" x14ac:dyDescent="0.25">
      <c r="H187" s="36"/>
    </row>
    <row r="188" spans="8:8" x14ac:dyDescent="0.25">
      <c r="H188" s="36"/>
    </row>
    <row r="189" spans="8:8" x14ac:dyDescent="0.25">
      <c r="H189" s="36"/>
    </row>
    <row r="190" spans="8:8" x14ac:dyDescent="0.25">
      <c r="H190" s="36"/>
    </row>
    <row r="191" spans="8:8" x14ac:dyDescent="0.25">
      <c r="H191" s="36"/>
    </row>
    <row r="192" spans="8:8" x14ac:dyDescent="0.25">
      <c r="H192" s="36"/>
    </row>
    <row r="193" spans="8:8" x14ac:dyDescent="0.25">
      <c r="H193" s="36"/>
    </row>
    <row r="194" spans="8:8" x14ac:dyDescent="0.25">
      <c r="H194" s="36"/>
    </row>
    <row r="195" spans="8:8" x14ac:dyDescent="0.25">
      <c r="H195" s="36"/>
    </row>
    <row r="196" spans="8:8" x14ac:dyDescent="0.25">
      <c r="H196" s="36"/>
    </row>
    <row r="197" spans="8:8" x14ac:dyDescent="0.25">
      <c r="H197" s="36"/>
    </row>
    <row r="198" spans="8:8" x14ac:dyDescent="0.25">
      <c r="H198" s="36"/>
    </row>
    <row r="199" spans="8:8" x14ac:dyDescent="0.25">
      <c r="H199" s="36"/>
    </row>
    <row r="200" spans="8:8" x14ac:dyDescent="0.25">
      <c r="H200" s="36"/>
    </row>
    <row r="201" spans="8:8" x14ac:dyDescent="0.25">
      <c r="H201" s="36"/>
    </row>
    <row r="202" spans="8:8" x14ac:dyDescent="0.25">
      <c r="H202" s="36"/>
    </row>
    <row r="203" spans="8:8" x14ac:dyDescent="0.25">
      <c r="H203" s="36"/>
    </row>
    <row r="204" spans="8:8" x14ac:dyDescent="0.25">
      <c r="H204" s="36"/>
    </row>
    <row r="205" spans="8:8" x14ac:dyDescent="0.25">
      <c r="H205" s="36"/>
    </row>
    <row r="206" spans="8:8" x14ac:dyDescent="0.25">
      <c r="H206" s="36"/>
    </row>
    <row r="207" spans="8:8" x14ac:dyDescent="0.25">
      <c r="H207" s="36"/>
    </row>
    <row r="208" spans="8:8" x14ac:dyDescent="0.25">
      <c r="H208" s="36"/>
    </row>
    <row r="209" spans="8:8" x14ac:dyDescent="0.25">
      <c r="H209" s="36"/>
    </row>
    <row r="210" spans="8:8" x14ac:dyDescent="0.25">
      <c r="H210" s="36"/>
    </row>
    <row r="211" spans="8:8" x14ac:dyDescent="0.25">
      <c r="H211" s="36"/>
    </row>
    <row r="212" spans="8:8" x14ac:dyDescent="0.25">
      <c r="H212" s="36"/>
    </row>
    <row r="213" spans="8:8" x14ac:dyDescent="0.25">
      <c r="H213" s="36"/>
    </row>
    <row r="214" spans="8:8" x14ac:dyDescent="0.25">
      <c r="H214" s="36"/>
    </row>
    <row r="215" spans="8:8" x14ac:dyDescent="0.25">
      <c r="H215" s="36"/>
    </row>
    <row r="216" spans="8:8" x14ac:dyDescent="0.25">
      <c r="H216" s="36"/>
    </row>
    <row r="217" spans="8:8" x14ac:dyDescent="0.25">
      <c r="H217" s="36"/>
    </row>
    <row r="218" spans="8:8" x14ac:dyDescent="0.25">
      <c r="H218" s="36"/>
    </row>
    <row r="219" spans="8:8" x14ac:dyDescent="0.25">
      <c r="H219" s="36"/>
    </row>
    <row r="220" spans="8:8" x14ac:dyDescent="0.25">
      <c r="H220" s="36"/>
    </row>
    <row r="221" spans="8:8" x14ac:dyDescent="0.25">
      <c r="H221" s="36"/>
    </row>
    <row r="222" spans="8:8" x14ac:dyDescent="0.25">
      <c r="H222" s="36"/>
    </row>
    <row r="223" spans="8:8" x14ac:dyDescent="0.25">
      <c r="H223" s="36"/>
    </row>
    <row r="224" spans="8:8" x14ac:dyDescent="0.25">
      <c r="H224" s="36"/>
    </row>
    <row r="225" spans="8:8" x14ac:dyDescent="0.25">
      <c r="H225" s="36"/>
    </row>
    <row r="226" spans="8:8" x14ac:dyDescent="0.25">
      <c r="H226" s="36"/>
    </row>
    <row r="227" spans="8:8" x14ac:dyDescent="0.25">
      <c r="H227" s="36"/>
    </row>
    <row r="228" spans="8:8" x14ac:dyDescent="0.25">
      <c r="H228" s="36"/>
    </row>
    <row r="229" spans="8:8" x14ac:dyDescent="0.25">
      <c r="H229" s="36"/>
    </row>
    <row r="230" spans="8:8" x14ac:dyDescent="0.25">
      <c r="H230" s="36"/>
    </row>
    <row r="231" spans="8:8" x14ac:dyDescent="0.25">
      <c r="H231" s="36"/>
    </row>
    <row r="232" spans="8:8" x14ac:dyDescent="0.25">
      <c r="H232" s="36"/>
    </row>
    <row r="233" spans="8:8" x14ac:dyDescent="0.25">
      <c r="H233" s="36"/>
    </row>
    <row r="234" spans="8:8" x14ac:dyDescent="0.25">
      <c r="H234" s="36"/>
    </row>
    <row r="235" spans="8:8" x14ac:dyDescent="0.25">
      <c r="H235" s="36"/>
    </row>
    <row r="236" spans="8:8" x14ac:dyDescent="0.25">
      <c r="H236" s="36"/>
    </row>
    <row r="237" spans="8:8" x14ac:dyDescent="0.25">
      <c r="H237" s="36"/>
    </row>
    <row r="238" spans="8:8" x14ac:dyDescent="0.25">
      <c r="H238" s="36"/>
    </row>
    <row r="239" spans="8:8" x14ac:dyDescent="0.25">
      <c r="H239" s="36"/>
    </row>
    <row r="240" spans="8:8" x14ac:dyDescent="0.25">
      <c r="H240" s="36"/>
    </row>
    <row r="241" spans="8:8" x14ac:dyDescent="0.25">
      <c r="H241" s="36"/>
    </row>
    <row r="242" spans="8:8" x14ac:dyDescent="0.25">
      <c r="H242" s="36"/>
    </row>
    <row r="243" spans="8:8" x14ac:dyDescent="0.25">
      <c r="H243" s="36"/>
    </row>
    <row r="244" spans="8:8" x14ac:dyDescent="0.25">
      <c r="H244" s="36"/>
    </row>
    <row r="245" spans="8:8" x14ac:dyDescent="0.25">
      <c r="H245" s="36"/>
    </row>
    <row r="246" spans="8:8" x14ac:dyDescent="0.25">
      <c r="H246" s="36"/>
    </row>
    <row r="247" spans="8:8" x14ac:dyDescent="0.25">
      <c r="H247" s="36"/>
    </row>
    <row r="248" spans="8:8" x14ac:dyDescent="0.25">
      <c r="H248" s="36"/>
    </row>
    <row r="249" spans="8:8" x14ac:dyDescent="0.25">
      <c r="H249" s="36"/>
    </row>
    <row r="250" spans="8:8" x14ac:dyDescent="0.25">
      <c r="H250" s="36"/>
    </row>
    <row r="251" spans="8:8" x14ac:dyDescent="0.25">
      <c r="H251" s="36"/>
    </row>
    <row r="252" spans="8:8" x14ac:dyDescent="0.25">
      <c r="H252" s="36"/>
    </row>
    <row r="253" spans="8:8" x14ac:dyDescent="0.25">
      <c r="H253" s="36"/>
    </row>
    <row r="254" spans="8:8" x14ac:dyDescent="0.25">
      <c r="H254" s="36"/>
    </row>
    <row r="255" spans="8:8" x14ac:dyDescent="0.25">
      <c r="H255" s="36"/>
    </row>
    <row r="256" spans="8:8" x14ac:dyDescent="0.25">
      <c r="H256" s="36"/>
    </row>
    <row r="257" spans="8:8" x14ac:dyDescent="0.25">
      <c r="H257" s="36"/>
    </row>
    <row r="258" spans="8:8" x14ac:dyDescent="0.25">
      <c r="H258" s="36"/>
    </row>
    <row r="259" spans="8:8" x14ac:dyDescent="0.25">
      <c r="H259" s="36"/>
    </row>
    <row r="260" spans="8:8" x14ac:dyDescent="0.25">
      <c r="H260" s="36"/>
    </row>
    <row r="261" spans="8:8" x14ac:dyDescent="0.25">
      <c r="H261" s="36"/>
    </row>
    <row r="262" spans="8:8" x14ac:dyDescent="0.25">
      <c r="H262" s="36"/>
    </row>
    <row r="263" spans="8:8" x14ac:dyDescent="0.25">
      <c r="H263" s="36"/>
    </row>
    <row r="264" spans="8:8" x14ac:dyDescent="0.25">
      <c r="H264" s="36"/>
    </row>
    <row r="265" spans="8:8" x14ac:dyDescent="0.25">
      <c r="H265" s="36"/>
    </row>
    <row r="266" spans="8:8" x14ac:dyDescent="0.25">
      <c r="H266" s="36"/>
    </row>
    <row r="267" spans="8:8" x14ac:dyDescent="0.25">
      <c r="H267" s="36"/>
    </row>
    <row r="268" spans="8:8" x14ac:dyDescent="0.25">
      <c r="H268" s="36"/>
    </row>
    <row r="269" spans="8:8" x14ac:dyDescent="0.25">
      <c r="H269" s="36"/>
    </row>
    <row r="270" spans="8:8" x14ac:dyDescent="0.25">
      <c r="H270" s="36"/>
    </row>
    <row r="271" spans="8:8" x14ac:dyDescent="0.25">
      <c r="H271" s="36"/>
    </row>
    <row r="272" spans="8:8" x14ac:dyDescent="0.25">
      <c r="H272" s="36"/>
    </row>
    <row r="273" spans="8:8" x14ac:dyDescent="0.25">
      <c r="H273" s="36"/>
    </row>
    <row r="274" spans="8:8" x14ac:dyDescent="0.25">
      <c r="H274" s="36"/>
    </row>
    <row r="275" spans="8:8" x14ac:dyDescent="0.25">
      <c r="H275" s="36"/>
    </row>
    <row r="276" spans="8:8" x14ac:dyDescent="0.25">
      <c r="H276" s="36"/>
    </row>
    <row r="277" spans="8:8" x14ac:dyDescent="0.25">
      <c r="H277" s="36"/>
    </row>
    <row r="278" spans="8:8" x14ac:dyDescent="0.25">
      <c r="H278" s="36"/>
    </row>
    <row r="279" spans="8:8" x14ac:dyDescent="0.25">
      <c r="H279" s="36"/>
    </row>
    <row r="280" spans="8:8" x14ac:dyDescent="0.25">
      <c r="H280" s="36"/>
    </row>
    <row r="281" spans="8:8" x14ac:dyDescent="0.25">
      <c r="H281" s="36"/>
    </row>
    <row r="282" spans="8:8" x14ac:dyDescent="0.25">
      <c r="H282" s="36"/>
    </row>
    <row r="283" spans="8:8" x14ac:dyDescent="0.25">
      <c r="H283" s="36"/>
    </row>
    <row r="284" spans="8:8" x14ac:dyDescent="0.25">
      <c r="H284" s="36"/>
    </row>
    <row r="285" spans="8:8" x14ac:dyDescent="0.25">
      <c r="H285" s="36"/>
    </row>
    <row r="286" spans="8:8" x14ac:dyDescent="0.25">
      <c r="H286" s="36"/>
    </row>
    <row r="287" spans="8:8" x14ac:dyDescent="0.25">
      <c r="H287" s="36"/>
    </row>
    <row r="288" spans="8:8" x14ac:dyDescent="0.25">
      <c r="H288" s="36"/>
    </row>
    <row r="289" spans="8:8" x14ac:dyDescent="0.25">
      <c r="H289" s="36"/>
    </row>
    <row r="290" spans="8:8" x14ac:dyDescent="0.25">
      <c r="H290" s="36"/>
    </row>
    <row r="291" spans="8:8" x14ac:dyDescent="0.25">
      <c r="H291" s="36"/>
    </row>
    <row r="292" spans="8:8" x14ac:dyDescent="0.25">
      <c r="H292" s="36"/>
    </row>
    <row r="293" spans="8:8" x14ac:dyDescent="0.25">
      <c r="H293" s="36"/>
    </row>
    <row r="294" spans="8:8" x14ac:dyDescent="0.25">
      <c r="H294" s="36"/>
    </row>
    <row r="295" spans="8:8" x14ac:dyDescent="0.25">
      <c r="H295" s="36"/>
    </row>
    <row r="296" spans="8:8" x14ac:dyDescent="0.25">
      <c r="H296" s="36"/>
    </row>
    <row r="297" spans="8:8" x14ac:dyDescent="0.25">
      <c r="H297" s="36"/>
    </row>
    <row r="298" spans="8:8" x14ac:dyDescent="0.25">
      <c r="H298" s="36"/>
    </row>
    <row r="299" spans="8:8" x14ac:dyDescent="0.25">
      <c r="H299" s="36"/>
    </row>
    <row r="300" spans="8:8" x14ac:dyDescent="0.25">
      <c r="H300" s="36"/>
    </row>
    <row r="301" spans="8:8" x14ac:dyDescent="0.25">
      <c r="H301" s="36"/>
    </row>
    <row r="302" spans="8:8" x14ac:dyDescent="0.25">
      <c r="H302" s="36"/>
    </row>
    <row r="303" spans="8:8" x14ac:dyDescent="0.25">
      <c r="H303" s="36"/>
    </row>
    <row r="304" spans="8:8" x14ac:dyDescent="0.25">
      <c r="H304" s="36"/>
    </row>
    <row r="305" spans="8:8" x14ac:dyDescent="0.25">
      <c r="H305" s="36"/>
    </row>
    <row r="306" spans="8:8" x14ac:dyDescent="0.25">
      <c r="H306" s="36"/>
    </row>
    <row r="307" spans="8:8" x14ac:dyDescent="0.25">
      <c r="H307" s="36"/>
    </row>
    <row r="308" spans="8:8" x14ac:dyDescent="0.25">
      <c r="H308" s="36"/>
    </row>
    <row r="309" spans="8:8" x14ac:dyDescent="0.25">
      <c r="H309" s="36"/>
    </row>
    <row r="310" spans="8:8" x14ac:dyDescent="0.25">
      <c r="H310" s="36"/>
    </row>
    <row r="311" spans="8:8" x14ac:dyDescent="0.25">
      <c r="H311" s="36"/>
    </row>
    <row r="312" spans="8:8" x14ac:dyDescent="0.25">
      <c r="H312" s="36"/>
    </row>
    <row r="313" spans="8:8" x14ac:dyDescent="0.25">
      <c r="H313" s="36"/>
    </row>
    <row r="314" spans="8:8" x14ac:dyDescent="0.25">
      <c r="H314" s="36"/>
    </row>
    <row r="315" spans="8:8" x14ac:dyDescent="0.25">
      <c r="H315" s="36"/>
    </row>
    <row r="316" spans="8:8" x14ac:dyDescent="0.25">
      <c r="H316" s="36"/>
    </row>
    <row r="317" spans="8:8" x14ac:dyDescent="0.25">
      <c r="H317" s="36"/>
    </row>
    <row r="318" spans="8:8" x14ac:dyDescent="0.25">
      <c r="H318" s="36"/>
    </row>
    <row r="319" spans="8:8" x14ac:dyDescent="0.25">
      <c r="H319" s="36"/>
    </row>
    <row r="320" spans="8:8" x14ac:dyDescent="0.25">
      <c r="H320" s="36"/>
    </row>
    <row r="321" spans="8:8" x14ac:dyDescent="0.25">
      <c r="H321" s="36"/>
    </row>
    <row r="322" spans="8:8" x14ac:dyDescent="0.25">
      <c r="H322" s="36"/>
    </row>
    <row r="323" spans="8:8" x14ac:dyDescent="0.25">
      <c r="H323" s="36"/>
    </row>
    <row r="324" spans="8:8" x14ac:dyDescent="0.25">
      <c r="H324" s="36"/>
    </row>
    <row r="325" spans="8:8" x14ac:dyDescent="0.25">
      <c r="H325" s="36"/>
    </row>
    <row r="326" spans="8:8" x14ac:dyDescent="0.25">
      <c r="H326" s="36"/>
    </row>
    <row r="327" spans="8:8" x14ac:dyDescent="0.25">
      <c r="H327" s="36"/>
    </row>
    <row r="328" spans="8:8" x14ac:dyDescent="0.25">
      <c r="H328" s="36"/>
    </row>
    <row r="329" spans="8:8" x14ac:dyDescent="0.25">
      <c r="H329" s="36"/>
    </row>
    <row r="330" spans="8:8" x14ac:dyDescent="0.25">
      <c r="H330" s="36"/>
    </row>
    <row r="331" spans="8:8" x14ac:dyDescent="0.25">
      <c r="H331" s="36"/>
    </row>
    <row r="332" spans="8:8" x14ac:dyDescent="0.25">
      <c r="H332" s="36"/>
    </row>
    <row r="333" spans="8:8" x14ac:dyDescent="0.25">
      <c r="H333" s="36"/>
    </row>
    <row r="334" spans="8:8" x14ac:dyDescent="0.25">
      <c r="H334" s="36"/>
    </row>
    <row r="335" spans="8:8" x14ac:dyDescent="0.25">
      <c r="H335" s="36"/>
    </row>
    <row r="336" spans="8:8" x14ac:dyDescent="0.25">
      <c r="H336" s="36"/>
    </row>
    <row r="337" spans="8:8" x14ac:dyDescent="0.25">
      <c r="H337" s="36"/>
    </row>
    <row r="338" spans="8:8" x14ac:dyDescent="0.25">
      <c r="H338" s="36"/>
    </row>
    <row r="339" spans="8:8" x14ac:dyDescent="0.25">
      <c r="H339" s="36"/>
    </row>
    <row r="340" spans="8:8" x14ac:dyDescent="0.25">
      <c r="H340" s="36"/>
    </row>
    <row r="341" spans="8:8" x14ac:dyDescent="0.25">
      <c r="H341" s="36"/>
    </row>
    <row r="342" spans="8:8" x14ac:dyDescent="0.25">
      <c r="H342" s="36"/>
    </row>
    <row r="343" spans="8:8" x14ac:dyDescent="0.25">
      <c r="H343" s="36"/>
    </row>
    <row r="344" spans="8:8" x14ac:dyDescent="0.25">
      <c r="H344" s="36"/>
    </row>
    <row r="345" spans="8:8" x14ac:dyDescent="0.25">
      <c r="H345" s="36"/>
    </row>
    <row r="346" spans="8:8" x14ac:dyDescent="0.25">
      <c r="H346" s="36"/>
    </row>
    <row r="347" spans="8:8" x14ac:dyDescent="0.25">
      <c r="H347" s="36"/>
    </row>
    <row r="348" spans="8:8" x14ac:dyDescent="0.25">
      <c r="H348" s="36"/>
    </row>
    <row r="349" spans="8:8" x14ac:dyDescent="0.25">
      <c r="H349" s="36"/>
    </row>
    <row r="350" spans="8:8" x14ac:dyDescent="0.25">
      <c r="H350" s="36"/>
    </row>
    <row r="351" spans="8:8" x14ac:dyDescent="0.25">
      <c r="H351" s="36"/>
    </row>
    <row r="352" spans="8:8" x14ac:dyDescent="0.25">
      <c r="H352" s="36"/>
    </row>
    <row r="353" spans="8:8" x14ac:dyDescent="0.25">
      <c r="H353" s="36"/>
    </row>
    <row r="354" spans="8:8" x14ac:dyDescent="0.25">
      <c r="H354" s="36"/>
    </row>
    <row r="355" spans="8:8" x14ac:dyDescent="0.25">
      <c r="H355" s="36"/>
    </row>
    <row r="356" spans="8:8" x14ac:dyDescent="0.25">
      <c r="H356" s="36"/>
    </row>
    <row r="357" spans="8:8" x14ac:dyDescent="0.25">
      <c r="H357" s="36"/>
    </row>
    <row r="358" spans="8:8" x14ac:dyDescent="0.25">
      <c r="H358" s="36"/>
    </row>
    <row r="359" spans="8:8" x14ac:dyDescent="0.25">
      <c r="H359" s="36"/>
    </row>
    <row r="360" spans="8:8" x14ac:dyDescent="0.25">
      <c r="H360" s="36"/>
    </row>
    <row r="361" spans="8:8" x14ac:dyDescent="0.25">
      <c r="H361" s="36"/>
    </row>
    <row r="362" spans="8:8" x14ac:dyDescent="0.25">
      <c r="H362" s="36"/>
    </row>
    <row r="363" spans="8:8" x14ac:dyDescent="0.25">
      <c r="H363" s="36"/>
    </row>
    <row r="364" spans="8:8" x14ac:dyDescent="0.25">
      <c r="H364" s="36"/>
    </row>
    <row r="365" spans="8:8" x14ac:dyDescent="0.25">
      <c r="H365" s="36"/>
    </row>
    <row r="366" spans="8:8" x14ac:dyDescent="0.25">
      <c r="H366" s="36"/>
    </row>
    <row r="367" spans="8:8" x14ac:dyDescent="0.25">
      <c r="H367" s="36"/>
    </row>
    <row r="368" spans="8:8" x14ac:dyDescent="0.25">
      <c r="H368" s="36"/>
    </row>
    <row r="369" spans="8:8" x14ac:dyDescent="0.25">
      <c r="H369" s="36"/>
    </row>
    <row r="370" spans="8:8" x14ac:dyDescent="0.25">
      <c r="H370" s="36"/>
    </row>
    <row r="371" spans="8:8" x14ac:dyDescent="0.25">
      <c r="H371" s="36"/>
    </row>
    <row r="372" spans="8:8" x14ac:dyDescent="0.25">
      <c r="H372" s="36"/>
    </row>
    <row r="373" spans="8:8" x14ac:dyDescent="0.25">
      <c r="H373" s="36"/>
    </row>
    <row r="374" spans="8:8" x14ac:dyDescent="0.25">
      <c r="H374" s="36"/>
    </row>
    <row r="375" spans="8:8" x14ac:dyDescent="0.25">
      <c r="H375" s="36"/>
    </row>
    <row r="376" spans="8:8" x14ac:dyDescent="0.25">
      <c r="H376" s="36"/>
    </row>
    <row r="377" spans="8:8" x14ac:dyDescent="0.25">
      <c r="H377" s="36"/>
    </row>
    <row r="378" spans="8:8" x14ac:dyDescent="0.25">
      <c r="H378" s="36"/>
    </row>
    <row r="379" spans="8:8" x14ac:dyDescent="0.25">
      <c r="H379" s="36"/>
    </row>
    <row r="380" spans="8:8" x14ac:dyDescent="0.25">
      <c r="H380" s="36"/>
    </row>
    <row r="381" spans="8:8" x14ac:dyDescent="0.25">
      <c r="H381" s="36"/>
    </row>
    <row r="382" spans="8:8" x14ac:dyDescent="0.25">
      <c r="H382" s="36"/>
    </row>
    <row r="383" spans="8:8" x14ac:dyDescent="0.25">
      <c r="H383" s="36"/>
    </row>
    <row r="384" spans="8:8" x14ac:dyDescent="0.25">
      <c r="H384" s="36"/>
    </row>
    <row r="385" spans="8:8" x14ac:dyDescent="0.25">
      <c r="H385" s="36"/>
    </row>
    <row r="386" spans="8:8" x14ac:dyDescent="0.25">
      <c r="H386" s="36"/>
    </row>
    <row r="387" spans="8:8" x14ac:dyDescent="0.25">
      <c r="H387" s="36"/>
    </row>
    <row r="388" spans="8:8" x14ac:dyDescent="0.25">
      <c r="H388" s="36"/>
    </row>
    <row r="389" spans="8:8" x14ac:dyDescent="0.25">
      <c r="H389" s="36"/>
    </row>
    <row r="390" spans="8:8" x14ac:dyDescent="0.25">
      <c r="H390" s="36"/>
    </row>
    <row r="391" spans="8:8" x14ac:dyDescent="0.25">
      <c r="H391" s="36"/>
    </row>
    <row r="392" spans="8:8" x14ac:dyDescent="0.25">
      <c r="H392" s="36"/>
    </row>
    <row r="393" spans="8:8" x14ac:dyDescent="0.25">
      <c r="H393" s="36"/>
    </row>
    <row r="394" spans="8:8" x14ac:dyDescent="0.25">
      <c r="H394" s="36"/>
    </row>
    <row r="395" spans="8:8" x14ac:dyDescent="0.25">
      <c r="H395" s="36"/>
    </row>
    <row r="396" spans="8:8" x14ac:dyDescent="0.25">
      <c r="H396" s="36"/>
    </row>
    <row r="397" spans="8:8" x14ac:dyDescent="0.25">
      <c r="H397" s="36"/>
    </row>
    <row r="398" spans="8:8" x14ac:dyDescent="0.25">
      <c r="H398" s="36"/>
    </row>
    <row r="399" spans="8:8" x14ac:dyDescent="0.25">
      <c r="H399" s="36"/>
    </row>
    <row r="400" spans="8:8" x14ac:dyDescent="0.25">
      <c r="H400" s="36"/>
    </row>
    <row r="401" spans="8:8" x14ac:dyDescent="0.25">
      <c r="H401" s="36"/>
    </row>
    <row r="402" spans="8:8" x14ac:dyDescent="0.25">
      <c r="H402" s="36"/>
    </row>
    <row r="403" spans="8:8" x14ac:dyDescent="0.25">
      <c r="H403" s="36"/>
    </row>
    <row r="404" spans="8:8" x14ac:dyDescent="0.25">
      <c r="H404" s="36"/>
    </row>
    <row r="405" spans="8:8" x14ac:dyDescent="0.25">
      <c r="H405" s="36"/>
    </row>
    <row r="406" spans="8:8" x14ac:dyDescent="0.25">
      <c r="H406" s="36"/>
    </row>
    <row r="407" spans="8:8" x14ac:dyDescent="0.25">
      <c r="H407" s="36"/>
    </row>
    <row r="408" spans="8:8" x14ac:dyDescent="0.25">
      <c r="H408" s="36"/>
    </row>
    <row r="409" spans="8:8" x14ac:dyDescent="0.25">
      <c r="H409" s="36"/>
    </row>
    <row r="410" spans="8:8" x14ac:dyDescent="0.25">
      <c r="H410" s="36"/>
    </row>
    <row r="411" spans="8:8" x14ac:dyDescent="0.25">
      <c r="H411" s="36"/>
    </row>
    <row r="412" spans="8:8" x14ac:dyDescent="0.25">
      <c r="H412" s="36"/>
    </row>
    <row r="413" spans="8:8" x14ac:dyDescent="0.25">
      <c r="H413" s="36"/>
    </row>
    <row r="414" spans="8:8" x14ac:dyDescent="0.25">
      <c r="H414" s="36"/>
    </row>
    <row r="415" spans="8:8" x14ac:dyDescent="0.25">
      <c r="H415" s="36"/>
    </row>
    <row r="416" spans="8:8" x14ac:dyDescent="0.25">
      <c r="H416" s="36"/>
    </row>
    <row r="417" spans="8:8" x14ac:dyDescent="0.25">
      <c r="H417" s="36"/>
    </row>
    <row r="418" spans="8:8" x14ac:dyDescent="0.25">
      <c r="H418" s="36"/>
    </row>
    <row r="419" spans="8:8" x14ac:dyDescent="0.25">
      <c r="H419" s="36"/>
    </row>
    <row r="420" spans="8:8" x14ac:dyDescent="0.25">
      <c r="H420" s="36"/>
    </row>
    <row r="421" spans="8:8" x14ac:dyDescent="0.25">
      <c r="H421" s="36"/>
    </row>
    <row r="422" spans="8:8" x14ac:dyDescent="0.25">
      <c r="H422" s="36"/>
    </row>
    <row r="423" spans="8:8" x14ac:dyDescent="0.25">
      <c r="H423" s="36"/>
    </row>
    <row r="424" spans="8:8" x14ac:dyDescent="0.25">
      <c r="H424" s="36"/>
    </row>
    <row r="425" spans="8:8" x14ac:dyDescent="0.25">
      <c r="H425" s="36"/>
    </row>
    <row r="426" spans="8:8" x14ac:dyDescent="0.25">
      <c r="H426" s="36"/>
    </row>
    <row r="427" spans="8:8" x14ac:dyDescent="0.25">
      <c r="H427" s="36"/>
    </row>
    <row r="428" spans="8:8" x14ac:dyDescent="0.25">
      <c r="H428" s="36"/>
    </row>
    <row r="429" spans="8:8" x14ac:dyDescent="0.25">
      <c r="H429" s="36"/>
    </row>
    <row r="430" spans="8:8" x14ac:dyDescent="0.25">
      <c r="H430" s="36"/>
    </row>
    <row r="431" spans="8:8" x14ac:dyDescent="0.25">
      <c r="H431" s="36"/>
    </row>
    <row r="432" spans="8:8" x14ac:dyDescent="0.25">
      <c r="H432" s="36"/>
    </row>
    <row r="433" spans="8:8" x14ac:dyDescent="0.25">
      <c r="H433" s="36"/>
    </row>
    <row r="434" spans="8:8" x14ac:dyDescent="0.25">
      <c r="H434" s="36"/>
    </row>
    <row r="435" spans="8:8" x14ac:dyDescent="0.25">
      <c r="H435" s="36"/>
    </row>
    <row r="436" spans="8:8" x14ac:dyDescent="0.25">
      <c r="H436" s="36"/>
    </row>
    <row r="437" spans="8:8" x14ac:dyDescent="0.25">
      <c r="H437" s="36"/>
    </row>
    <row r="438" spans="8:8" x14ac:dyDescent="0.25">
      <c r="H438" s="36"/>
    </row>
    <row r="439" spans="8:8" x14ac:dyDescent="0.25">
      <c r="H439" s="36"/>
    </row>
    <row r="440" spans="8:8" x14ac:dyDescent="0.25">
      <c r="H440" s="36"/>
    </row>
    <row r="441" spans="8:8" x14ac:dyDescent="0.25">
      <c r="H441" s="36"/>
    </row>
    <row r="442" spans="8:8" x14ac:dyDescent="0.25">
      <c r="H442" s="36"/>
    </row>
    <row r="443" spans="8:8" x14ac:dyDescent="0.25">
      <c r="H443" s="36"/>
    </row>
    <row r="444" spans="8:8" x14ac:dyDescent="0.25">
      <c r="H444" s="36"/>
    </row>
    <row r="445" spans="8:8" x14ac:dyDescent="0.25">
      <c r="H445" s="36"/>
    </row>
    <row r="446" spans="8:8" x14ac:dyDescent="0.25">
      <c r="H446" s="36"/>
    </row>
    <row r="447" spans="8:8" x14ac:dyDescent="0.25">
      <c r="H447" s="36"/>
    </row>
    <row r="448" spans="8:8" x14ac:dyDescent="0.25">
      <c r="H448" s="36"/>
    </row>
    <row r="449" spans="8:8" x14ac:dyDescent="0.25">
      <c r="H449" s="36"/>
    </row>
    <row r="450" spans="8:8" x14ac:dyDescent="0.25">
      <c r="H450" s="36"/>
    </row>
    <row r="451" spans="8:8" x14ac:dyDescent="0.25">
      <c r="H451" s="36"/>
    </row>
    <row r="452" spans="8:8" x14ac:dyDescent="0.25">
      <c r="H452" s="36"/>
    </row>
    <row r="453" spans="8:8" x14ac:dyDescent="0.25">
      <c r="H453" s="36"/>
    </row>
    <row r="454" spans="8:8" x14ac:dyDescent="0.25">
      <c r="H454" s="36"/>
    </row>
  </sheetData>
  <sheetProtection formatCells="0" formatColumns="0" formatRows="0" insertColumns="0" insertRows="0" insertHyperlinks="0" deleteColumns="0" deleteRows="0" autoFilter="0" pivotTables="0"/>
  <mergeCells count="4">
    <mergeCell ref="L14:O14"/>
    <mergeCell ref="L17:N17"/>
    <mergeCell ref="L18:N18"/>
    <mergeCell ref="B2:J2"/>
  </mergeCells>
  <conditionalFormatting sqref="C8:G458">
    <cfRule type="notContainsBlanks" dxfId="19" priority="15">
      <formula>LEN(TRIM(C8))&gt;0</formula>
    </cfRule>
  </conditionalFormatting>
  <printOptions horizontalCentered="1" verticalCentered="1"/>
  <pageMargins left="0" right="0" top="0" bottom="0" header="0" footer="0"/>
  <pageSetup paperSize="8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1:H20"/>
  <sheetViews>
    <sheetView tabSelected="1" zoomScaleNormal="100" workbookViewId="0">
      <selection activeCell="G14" sqref="G14"/>
    </sheetView>
  </sheetViews>
  <sheetFormatPr baseColWidth="10" defaultRowHeight="15" x14ac:dyDescent="0.25"/>
  <cols>
    <col min="1" max="1" width="11.42578125" style="41"/>
    <col min="2" max="2" width="13" style="41" bestFit="1" customWidth="1"/>
    <col min="3" max="3" width="15.140625" style="43" bestFit="1" customWidth="1"/>
    <col min="4" max="4" width="13.140625" style="41" bestFit="1" customWidth="1"/>
    <col min="5" max="6" width="11.42578125" style="41"/>
    <col min="7" max="7" width="15.140625" style="41" bestFit="1" customWidth="1"/>
    <col min="8" max="8" width="14.28515625" style="41" bestFit="1" customWidth="1"/>
    <col min="9" max="16384" width="11.42578125" style="41"/>
  </cols>
  <sheetData>
    <row r="1" spans="2:8" x14ac:dyDescent="0.25">
      <c r="C1" s="41"/>
      <c r="E1" s="65" t="s">
        <v>144</v>
      </c>
      <c r="F1" s="65"/>
      <c r="G1" s="41" t="s">
        <v>143</v>
      </c>
    </row>
    <row r="2" spans="2:8" x14ac:dyDescent="0.25">
      <c r="C2" s="41"/>
    </row>
    <row r="3" spans="2:8" x14ac:dyDescent="0.25">
      <c r="B3" s="41" t="s">
        <v>18</v>
      </c>
      <c r="C3" s="41" t="s">
        <v>19</v>
      </c>
      <c r="D3" s="41" t="s">
        <v>20</v>
      </c>
      <c r="G3" s="64" t="s">
        <v>135</v>
      </c>
      <c r="H3" s="64" t="s">
        <v>136</v>
      </c>
    </row>
    <row r="4" spans="2:8" x14ac:dyDescent="0.25">
      <c r="B4" s="41" t="s">
        <v>148</v>
      </c>
      <c r="C4" s="42" t="s">
        <v>148</v>
      </c>
      <c r="D4" s="41" t="s">
        <v>17</v>
      </c>
      <c r="G4" s="62" t="s">
        <v>123</v>
      </c>
      <c r="H4" s="63">
        <v>1508</v>
      </c>
    </row>
    <row r="5" spans="2:8" x14ac:dyDescent="0.25">
      <c r="B5" s="41" t="s">
        <v>22</v>
      </c>
      <c r="C5" s="42" t="s">
        <v>22</v>
      </c>
      <c r="D5" s="41" t="s">
        <v>16</v>
      </c>
      <c r="G5" s="55" t="s">
        <v>137</v>
      </c>
      <c r="H5" s="51">
        <v>304</v>
      </c>
    </row>
    <row r="6" spans="2:8" x14ac:dyDescent="0.25">
      <c r="B6" s="41" t="s">
        <v>133</v>
      </c>
      <c r="C6" s="42" t="s">
        <v>133</v>
      </c>
      <c r="D6" s="41" t="s">
        <v>134</v>
      </c>
      <c r="G6" s="54" t="s">
        <v>138</v>
      </c>
      <c r="H6" s="50">
        <v>1</v>
      </c>
    </row>
    <row r="7" spans="2:8" x14ac:dyDescent="0.25">
      <c r="C7" s="42"/>
      <c r="G7" s="56" t="s">
        <v>139</v>
      </c>
      <c r="H7" s="52">
        <v>2603</v>
      </c>
    </row>
    <row r="8" spans="2:8" x14ac:dyDescent="0.25">
      <c r="C8" s="42"/>
      <c r="G8" s="54" t="s">
        <v>149</v>
      </c>
      <c r="H8" s="50">
        <v>3614</v>
      </c>
    </row>
    <row r="9" spans="2:8" x14ac:dyDescent="0.25">
      <c r="C9" s="42"/>
      <c r="G9" s="55" t="s">
        <v>140</v>
      </c>
      <c r="H9" s="51">
        <v>1822</v>
      </c>
    </row>
    <row r="10" spans="2:8" x14ac:dyDescent="0.25">
      <c r="G10" s="54" t="s">
        <v>141</v>
      </c>
      <c r="H10" s="50">
        <v>1087</v>
      </c>
    </row>
    <row r="11" spans="2:8" x14ac:dyDescent="0.25">
      <c r="G11" s="56" t="s">
        <v>125</v>
      </c>
      <c r="H11" s="52">
        <v>907</v>
      </c>
    </row>
    <row r="12" spans="2:8" x14ac:dyDescent="0.25">
      <c r="G12" s="54" t="s">
        <v>150</v>
      </c>
      <c r="H12" s="50">
        <v>3</v>
      </c>
    </row>
    <row r="13" spans="2:8" x14ac:dyDescent="0.25">
      <c r="G13" s="57" t="s">
        <v>151</v>
      </c>
      <c r="H13" s="53">
        <v>4</v>
      </c>
    </row>
    <row r="14" spans="2:8" x14ac:dyDescent="0.25">
      <c r="G14" s="58" t="s">
        <v>142</v>
      </c>
      <c r="H14" s="60">
        <v>5</v>
      </c>
    </row>
    <row r="15" spans="2:8" x14ac:dyDescent="0.25">
      <c r="G15" s="57"/>
      <c r="H15" s="53"/>
    </row>
    <row r="16" spans="2:8" x14ac:dyDescent="0.25">
      <c r="G16" s="58" t="s">
        <v>143</v>
      </c>
      <c r="H16" s="60"/>
    </row>
    <row r="17" spans="7:8" x14ac:dyDescent="0.25">
      <c r="G17" s="57" t="s">
        <v>143</v>
      </c>
      <c r="H17" s="53"/>
    </row>
    <row r="18" spans="7:8" x14ac:dyDescent="0.25">
      <c r="G18" s="58" t="s">
        <v>143</v>
      </c>
      <c r="H18" s="60"/>
    </row>
    <row r="19" spans="7:8" x14ac:dyDescent="0.25">
      <c r="G19" s="57" t="s">
        <v>143</v>
      </c>
      <c r="H19" s="53"/>
    </row>
    <row r="20" spans="7:8" x14ac:dyDescent="0.25">
      <c r="G20" s="59" t="s">
        <v>143</v>
      </c>
      <c r="H20" s="6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N11"/>
  <sheetViews>
    <sheetView workbookViewId="0">
      <selection activeCell="H9" sqref="H9"/>
    </sheetView>
  </sheetViews>
  <sheetFormatPr baseColWidth="10" defaultRowHeight="15" x14ac:dyDescent="0.25"/>
  <cols>
    <col min="1" max="16384" width="11.42578125" style="39"/>
  </cols>
  <sheetData>
    <row r="1" spans="2:14" ht="15.75" thickBot="1" x14ac:dyDescent="0.3"/>
    <row r="2" spans="2:14" ht="33" thickBot="1" x14ac:dyDescent="0.3">
      <c r="B2" s="78" t="s">
        <v>145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80"/>
    </row>
    <row r="3" spans="2:14" ht="15.75" thickBot="1" x14ac:dyDescent="0.3"/>
    <row r="4" spans="2:14" ht="24" thickBot="1" x14ac:dyDescent="0.3">
      <c r="B4" s="81" t="s">
        <v>146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3"/>
    </row>
    <row r="5" spans="2:14" ht="26.25" x14ac:dyDescent="0.4">
      <c r="B5" s="74"/>
      <c r="C5" s="74"/>
      <c r="D5" s="74"/>
      <c r="E5" s="74"/>
      <c r="F5" s="74"/>
      <c r="G5" s="74"/>
      <c r="H5" s="74"/>
      <c r="I5" s="74"/>
      <c r="J5" s="74"/>
    </row>
    <row r="6" spans="2:14" x14ac:dyDescent="0.25">
      <c r="B6" s="73"/>
      <c r="C6" s="73"/>
      <c r="D6" s="73"/>
      <c r="E6" s="73"/>
      <c r="F6" s="73"/>
      <c r="G6" s="73"/>
      <c r="H6" s="73"/>
      <c r="I6" s="73"/>
      <c r="J6" s="73"/>
    </row>
    <row r="7" spans="2:14" x14ac:dyDescent="0.25">
      <c r="B7" s="73"/>
      <c r="C7" s="73"/>
      <c r="D7" s="73"/>
      <c r="E7" s="73"/>
      <c r="F7" s="73"/>
      <c r="G7" s="73"/>
      <c r="H7" s="73"/>
      <c r="I7" s="73"/>
      <c r="J7" s="73"/>
    </row>
    <row r="8" spans="2:14" x14ac:dyDescent="0.25">
      <c r="B8" s="73"/>
      <c r="C8" s="73"/>
      <c r="D8" s="73"/>
      <c r="E8" s="73"/>
      <c r="F8" s="73"/>
      <c r="G8" s="73"/>
      <c r="H8" s="73"/>
      <c r="I8" s="73"/>
      <c r="J8" s="73"/>
    </row>
    <row r="9" spans="2:14" x14ac:dyDescent="0.25">
      <c r="B9" s="73"/>
      <c r="C9" s="73"/>
      <c r="D9" s="73"/>
      <c r="E9" s="73"/>
      <c r="F9" s="73"/>
      <c r="G9" s="73"/>
      <c r="H9" s="73"/>
      <c r="I9" s="73"/>
      <c r="J9" s="73"/>
    </row>
    <row r="10" spans="2:14" x14ac:dyDescent="0.25">
      <c r="B10" s="73"/>
      <c r="C10" s="73"/>
      <c r="D10" s="73"/>
      <c r="E10" s="73"/>
      <c r="F10" s="73"/>
      <c r="G10" s="73"/>
      <c r="H10" s="73"/>
      <c r="I10" s="73"/>
      <c r="J10" s="73"/>
    </row>
    <row r="11" spans="2:14" x14ac:dyDescent="0.25">
      <c r="B11" s="73"/>
      <c r="C11" s="73"/>
      <c r="D11" s="73"/>
      <c r="E11" s="73"/>
      <c r="F11" s="73"/>
      <c r="G11" s="73"/>
      <c r="H11" s="73"/>
      <c r="I11" s="73"/>
      <c r="J11" s="73"/>
    </row>
  </sheetData>
  <mergeCells count="2">
    <mergeCell ref="B2:N2"/>
    <mergeCell ref="B4:N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"/>
  <sheetViews>
    <sheetView workbookViewId="0">
      <selection activeCell="N15" sqref="N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 articles</vt:lpstr>
      <vt:lpstr>Membres</vt:lpstr>
      <vt:lpstr>Tutoriel++</vt:lpstr>
      <vt:lpstr>members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TILLEUL</dc:creator>
  <cp:lastModifiedBy>Comptabilité</cp:lastModifiedBy>
  <cp:lastPrinted>2019-02-15T09:27:01Z</cp:lastPrinted>
  <dcterms:created xsi:type="dcterms:W3CDTF">2015-08-05T11:02:55Z</dcterms:created>
  <dcterms:modified xsi:type="dcterms:W3CDTF">2019-02-15T11:40:40Z</dcterms:modified>
</cp:coreProperties>
</file>