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 activeTab="1"/>
  </bookViews>
  <sheets>
    <sheet name="SN" sheetId="2" r:id="rId1"/>
    <sheet name="CAL" sheetId="1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2" i="1" l="1"/>
  <c r="H33" i="1"/>
  <c r="H34" i="1"/>
  <c r="H31" i="1"/>
  <c r="H30" i="1"/>
  <c r="H29" i="1"/>
  <c r="B11" i="1" l="1"/>
  <c r="H39" i="1"/>
  <c r="E42" i="1" l="1"/>
  <c r="D39" i="1"/>
  <c r="C39" i="1"/>
  <c r="B39" i="1"/>
  <c r="G34" i="1"/>
  <c r="G33" i="1"/>
  <c r="G32" i="1"/>
  <c r="G31" i="1"/>
  <c r="G30" i="1"/>
  <c r="G29" i="1"/>
  <c r="F42" i="1" s="1"/>
  <c r="G28" i="1"/>
  <c r="H28" i="1" s="1"/>
  <c r="D24" i="1"/>
  <c r="F39" i="1" s="1"/>
  <c r="G39" i="1" s="1"/>
  <c r="H15" i="1"/>
  <c r="H14" i="1"/>
  <c r="H13" i="1"/>
  <c r="H12" i="1"/>
  <c r="H11" i="1"/>
  <c r="H10" i="1"/>
  <c r="H9" i="1"/>
  <c r="H8" i="1"/>
  <c r="H35" i="1" l="1"/>
</calcChain>
</file>

<file path=xl/sharedStrings.xml><?xml version="1.0" encoding="utf-8"?>
<sst xmlns="http://schemas.openxmlformats.org/spreadsheetml/2006/main" count="12" uniqueCount="5">
  <si>
    <t xml:space="preserve">REVENU </t>
  </si>
  <si>
    <t>Montant Calculé</t>
  </si>
  <si>
    <t>De</t>
  </si>
  <si>
    <t>Exonere</t>
  </si>
  <si>
    <t xml:space="preserve">L exemple de cet grille detail les calcul avec une formule qui calcul les Montants au dela de 20 000 000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</si>
</sst>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name val="Arial Narrow"/>
      <family val="2"/>
    </font>
    <font>
      <i/>
      <sz val="14"/>
      <color theme="1"/>
      <name val="Arial Narrow"/>
      <family val="2"/>
    </font>
    <font>
      <sz val="11"/>
      <color theme="1"/>
      <name val="Arial Narrow"/>
      <family val="2"/>
    </font>
    <font>
      <i/>
      <sz val="12"/>
      <name val="Century Gothic"/>
      <family val="2"/>
    </font>
    <font>
      <b/>
      <sz val="11"/>
      <color theme="1"/>
      <name val="Century Gothic"/>
      <family val="2"/>
    </font>
    <font>
      <sz val="14"/>
      <color theme="1"/>
      <name val="Century Gothic"/>
      <family val="2"/>
    </font>
    <font>
      <i/>
      <sz val="12"/>
      <color theme="0"/>
      <name val="Century Gothic"/>
      <family val="2"/>
    </font>
    <font>
      <i/>
      <sz val="14"/>
      <name val="Century Gothic"/>
      <family val="2"/>
    </font>
    <font>
      <b/>
      <i/>
      <sz val="14"/>
      <name val="Century Gothic"/>
      <family val="2"/>
    </font>
    <font>
      <b/>
      <i/>
      <sz val="14"/>
      <color theme="0"/>
      <name val="Century Gothic"/>
      <family val="2"/>
    </font>
    <font>
      <b/>
      <i/>
      <sz val="14"/>
      <color theme="1"/>
      <name val="Century Gothic"/>
      <family val="2"/>
    </font>
    <font>
      <i/>
      <sz val="14"/>
      <color theme="1"/>
      <name val="Century Gothic"/>
      <family val="2"/>
    </font>
    <font>
      <b/>
      <sz val="14"/>
      <color theme="1"/>
      <name val="Century Gothic"/>
      <family val="2"/>
    </font>
    <font>
      <i/>
      <sz val="11"/>
      <color theme="1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darkDown"/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4">
    <xf numFmtId="0" fontId="0" fillId="0" borderId="0"/>
    <xf numFmtId="0" fontId="1" fillId="2" borderId="1" applyNumberFormat="0" applyFont="0" applyAlignment="0" applyProtection="0"/>
    <xf numFmtId="0" fontId="2" fillId="0" borderId="0" applyNumberFormat="0" applyFill="0" applyBorder="0" applyAlignment="0" applyProtection="0"/>
    <xf numFmtId="0" fontId="3" fillId="0" borderId="2" applyNumberFormat="0" applyFill="0" applyAlignment="0" applyProtection="0"/>
  </cellStyleXfs>
  <cellXfs count="44">
    <xf numFmtId="0" fontId="0" fillId="0" borderId="0" xfId="0"/>
    <xf numFmtId="0" fontId="4" fillId="0" borderId="0" xfId="2" applyFont="1"/>
    <xf numFmtId="0" fontId="4" fillId="0" borderId="0" xfId="2" applyFont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2" applyFont="1"/>
    <xf numFmtId="43" fontId="5" fillId="4" borderId="0" xfId="2" applyNumberFormat="1" applyFont="1" applyFill="1" applyAlignment="1">
      <alignment horizontal="center"/>
    </xf>
    <xf numFmtId="0" fontId="4" fillId="5" borderId="0" xfId="2" applyFont="1" applyFill="1"/>
    <xf numFmtId="0" fontId="4" fillId="5" borderId="0" xfId="2" applyFont="1" applyFill="1" applyAlignment="1">
      <alignment horizontal="center"/>
    </xf>
    <xf numFmtId="0" fontId="4" fillId="0" borderId="3" xfId="2" applyFont="1" applyBorder="1"/>
    <xf numFmtId="0" fontId="4" fillId="0" borderId="4" xfId="2" applyFont="1" applyBorder="1" applyAlignment="1">
      <alignment horizontal="center"/>
    </xf>
    <xf numFmtId="0" fontId="4" fillId="0" borderId="5" xfId="2" applyFont="1" applyBorder="1" applyAlignment="1">
      <alignment horizontal="center"/>
    </xf>
    <xf numFmtId="43" fontId="4" fillId="0" borderId="0" xfId="2" applyNumberFormat="1" applyFont="1" applyAlignment="1">
      <alignment horizontal="center"/>
    </xf>
    <xf numFmtId="0" fontId="7" fillId="0" borderId="0" xfId="2" applyFont="1" applyAlignment="1">
      <alignment horizontal="center"/>
    </xf>
    <xf numFmtId="43" fontId="7" fillId="0" borderId="6" xfId="2" applyNumberFormat="1" applyFont="1" applyBorder="1"/>
    <xf numFmtId="43" fontId="7" fillId="0" borderId="0" xfId="2" applyNumberFormat="1" applyFont="1" applyBorder="1" applyAlignment="1">
      <alignment horizontal="center"/>
    </xf>
    <xf numFmtId="43" fontId="7" fillId="0" borderId="7" xfId="2" applyNumberFormat="1" applyFont="1" applyBorder="1" applyAlignment="1">
      <alignment horizontal="center"/>
    </xf>
    <xf numFmtId="43" fontId="8" fillId="11" borderId="2" xfId="3" applyNumberFormat="1" applyFont="1" applyFill="1" applyAlignment="1">
      <alignment horizontal="center"/>
    </xf>
    <xf numFmtId="0" fontId="7" fillId="0" borderId="8" xfId="2" applyFont="1" applyBorder="1" applyAlignment="1">
      <alignment horizontal="center"/>
    </xf>
    <xf numFmtId="43" fontId="9" fillId="11" borderId="2" xfId="3" applyNumberFormat="1" applyFont="1" applyFill="1" applyAlignment="1">
      <alignment horizontal="center"/>
    </xf>
    <xf numFmtId="0" fontId="10" fillId="7" borderId="0" xfId="2" applyFont="1" applyFill="1" applyAlignment="1">
      <alignment horizontal="center"/>
    </xf>
    <xf numFmtId="43" fontId="10" fillId="7" borderId="6" xfId="2" applyNumberFormat="1" applyFont="1" applyFill="1" applyBorder="1"/>
    <xf numFmtId="43" fontId="10" fillId="7" borderId="0" xfId="2" applyNumberFormat="1" applyFont="1" applyFill="1" applyBorder="1" applyAlignment="1">
      <alignment horizontal="center"/>
    </xf>
    <xf numFmtId="43" fontId="10" fillId="7" borderId="7" xfId="2" applyNumberFormat="1" applyFont="1" applyFill="1" applyBorder="1" applyAlignment="1">
      <alignment horizontal="center"/>
    </xf>
    <xf numFmtId="43" fontId="7" fillId="0" borderId="6" xfId="2" applyNumberFormat="1" applyFont="1" applyBorder="1" applyAlignment="1">
      <alignment horizontal="center"/>
    </xf>
    <xf numFmtId="0" fontId="7" fillId="0" borderId="0" xfId="2" applyFont="1"/>
    <xf numFmtId="0" fontId="7" fillId="0" borderId="9" xfId="2" applyFont="1" applyBorder="1"/>
    <xf numFmtId="0" fontId="7" fillId="0" borderId="10" xfId="2" applyFont="1" applyBorder="1" applyAlignment="1">
      <alignment horizontal="center"/>
    </xf>
    <xf numFmtId="43" fontId="11" fillId="8" borderId="10" xfId="2" applyNumberFormat="1" applyFont="1" applyFill="1" applyBorder="1" applyAlignment="1">
      <alignment horizontal="center"/>
    </xf>
    <xf numFmtId="0" fontId="7" fillId="0" borderId="11" xfId="2" applyFont="1" applyBorder="1" applyAlignment="1">
      <alignment horizontal="center"/>
    </xf>
    <xf numFmtId="43" fontId="11" fillId="2" borderId="1" xfId="1" applyNumberFormat="1" applyFont="1"/>
    <xf numFmtId="43" fontId="11" fillId="4" borderId="0" xfId="2" applyNumberFormat="1" applyFont="1" applyFill="1"/>
    <xf numFmtId="43" fontId="12" fillId="6" borderId="0" xfId="2" applyNumberFormat="1" applyFont="1" applyFill="1" applyAlignment="1">
      <alignment horizontal="center"/>
    </xf>
    <xf numFmtId="43" fontId="11" fillId="4" borderId="0" xfId="2" applyNumberFormat="1" applyFont="1" applyFill="1" applyAlignment="1">
      <alignment horizontal="center"/>
    </xf>
    <xf numFmtId="43" fontId="13" fillId="7" borderId="0" xfId="2" applyNumberFormat="1" applyFont="1" applyFill="1" applyAlignment="1">
      <alignment horizontal="center"/>
    </xf>
    <xf numFmtId="43" fontId="14" fillId="10" borderId="2" xfId="3" applyNumberFormat="1" applyFont="1" applyFill="1" applyAlignment="1">
      <alignment horizontal="center"/>
    </xf>
    <xf numFmtId="43" fontId="15" fillId="9" borderId="2" xfId="3" applyNumberFormat="1" applyFont="1" applyFill="1" applyAlignment="1">
      <alignment horizontal="center"/>
    </xf>
    <xf numFmtId="0" fontId="17" fillId="2" borderId="1" xfId="1" applyFont="1" applyAlignment="1">
      <alignment horizontal="center" vertical="center"/>
    </xf>
    <xf numFmtId="0" fontId="17" fillId="2" borderId="1" xfId="1" applyNumberFormat="1" applyFont="1" applyAlignment="1">
      <alignment horizontal="center" vertical="center"/>
    </xf>
    <xf numFmtId="0" fontId="11" fillId="0" borderId="0" xfId="2" applyFont="1" applyAlignment="1">
      <alignment horizontal="center" vertical="center"/>
    </xf>
    <xf numFmtId="43" fontId="11" fillId="6" borderId="0" xfId="2" applyNumberFormat="1" applyFont="1" applyFill="1"/>
    <xf numFmtId="0" fontId="15" fillId="0" borderId="0" xfId="2" applyFont="1" applyAlignment="1">
      <alignment horizontal="center"/>
    </xf>
    <xf numFmtId="43" fontId="15" fillId="3" borderId="0" xfId="2" applyNumberFormat="1" applyFont="1" applyFill="1"/>
    <xf numFmtId="43" fontId="16" fillId="3" borderId="2" xfId="3" applyNumberFormat="1" applyFont="1" applyFill="1" applyAlignment="1">
      <alignment horizontal="center"/>
    </xf>
    <xf numFmtId="9" fontId="7" fillId="0" borderId="8" xfId="2" applyNumberFormat="1" applyFont="1" applyBorder="1" applyAlignment="1">
      <alignment horizontal="center"/>
    </xf>
  </cellXfs>
  <cellStyles count="4">
    <cellStyle name="Normal" xfId="0" builtinId="0"/>
    <cellStyle name="Note" xfId="1" builtinId="10"/>
    <cellStyle name="Texte explicatif" xfId="2" builtinId="53"/>
    <cellStyle name="Total" xfId="3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3</xdr:row>
      <xdr:rowOff>171450</xdr:rowOff>
    </xdr:from>
    <xdr:to>
      <xdr:col>7</xdr:col>
      <xdr:colOff>28575</xdr:colOff>
      <xdr:row>6</xdr:row>
      <xdr:rowOff>161925</xdr:rowOff>
    </xdr:to>
    <xdr:sp macro="[0]!MA" textlink="">
      <xdr:nvSpPr>
        <xdr:cNvPr id="2" name="Rectangle 1"/>
        <xdr:cNvSpPr/>
      </xdr:nvSpPr>
      <xdr:spPr>
        <a:xfrm>
          <a:off x="1552575" y="742950"/>
          <a:ext cx="3810000" cy="56197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2400"/>
            <a:t>MODE AUTOMATIQUE </a:t>
          </a:r>
        </a:p>
      </xdr:txBody>
    </xdr:sp>
    <xdr:clientData/>
  </xdr:twoCellAnchor>
  <xdr:twoCellAnchor>
    <xdr:from>
      <xdr:col>2</xdr:col>
      <xdr:colOff>47625</xdr:colOff>
      <xdr:row>12</xdr:row>
      <xdr:rowOff>123825</xdr:rowOff>
    </xdr:from>
    <xdr:to>
      <xdr:col>7</xdr:col>
      <xdr:colOff>47625</xdr:colOff>
      <xdr:row>15</xdr:row>
      <xdr:rowOff>114300</xdr:rowOff>
    </xdr:to>
    <xdr:sp macro="[0]!MM" textlink="">
      <xdr:nvSpPr>
        <xdr:cNvPr id="3" name="Rectangle 2"/>
        <xdr:cNvSpPr/>
      </xdr:nvSpPr>
      <xdr:spPr>
        <a:xfrm>
          <a:off x="1571625" y="2409825"/>
          <a:ext cx="3810000" cy="56197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2400"/>
            <a:t>MODE </a:t>
          </a:r>
          <a:r>
            <a:rPr lang="en-US" sz="2400" baseline="0"/>
            <a:t> MANUELLE </a:t>
          </a:r>
          <a:endParaRPr lang="en-US" sz="2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370416</xdr:colOff>
      <xdr:row>4</xdr:row>
      <xdr:rowOff>148166</xdr:rowOff>
    </xdr:from>
    <xdr:to>
      <xdr:col>1</xdr:col>
      <xdr:colOff>1164166</xdr:colOff>
      <xdr:row>7</xdr:row>
      <xdr:rowOff>31750</xdr:rowOff>
    </xdr:to>
    <xdr:sp macro="[0]!sn" textlink="">
      <xdr:nvSpPr>
        <xdr:cNvPr id="2" name="Rectangle 1"/>
        <xdr:cNvSpPr/>
      </xdr:nvSpPr>
      <xdr:spPr>
        <a:xfrm>
          <a:off x="370416" y="984249"/>
          <a:ext cx="2106083" cy="486834"/>
        </a:xfrm>
        <a:prstGeom prst="wedgeRectCallout">
          <a:avLst>
            <a:gd name="adj1" fmla="val -3636"/>
            <a:gd name="adj2" fmla="val 184238"/>
          </a:avLst>
        </a:prstGeom>
        <a:noFill/>
        <a:ln w="9525" cap="flat" cmpd="sng" algn="ctr">
          <a:solidFill>
            <a:schemeClr val="accent5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5"/>
        </a:fontRef>
      </xdr:style>
      <xdr:txBody>
        <a:bodyPr vertOverflow="clip" horzOverflow="clip" rtlCol="0" anchor="ctr"/>
        <a:lstStyle/>
        <a:p>
          <a:pPr algn="ctr"/>
          <a:r>
            <a:rPr lang="en-US" sz="1400">
              <a:solidFill>
                <a:srgbClr val="FF0000"/>
              </a:solidFill>
            </a:rPr>
            <a:t>Le</a:t>
          </a:r>
          <a:r>
            <a:rPr lang="en-US" sz="1400" baseline="0">
              <a:solidFill>
                <a:srgbClr val="FF0000"/>
              </a:solidFill>
            </a:rPr>
            <a:t> resultat est </a:t>
          </a:r>
          <a:r>
            <a:rPr lang="en-US" sz="1400">
              <a:solidFill>
                <a:srgbClr val="FF0000"/>
              </a:solidFill>
            </a:rPr>
            <a:t> FAUX !!!!</a:t>
          </a:r>
          <a:r>
            <a:rPr lang="en-US" sz="1400" baseline="0">
              <a:solidFill>
                <a:srgbClr val="FF0000"/>
              </a:solidFill>
            </a:rPr>
            <a:t> </a:t>
          </a:r>
          <a:endParaRPr lang="en-US" sz="14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169333</xdr:colOff>
      <xdr:row>0</xdr:row>
      <xdr:rowOff>137581</xdr:rowOff>
    </xdr:from>
    <xdr:to>
      <xdr:col>13</xdr:col>
      <xdr:colOff>427882</xdr:colOff>
      <xdr:row>15</xdr:row>
      <xdr:rowOff>74084</xdr:rowOff>
    </xdr:to>
    <xdr:pic macro="[1]!tabl2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harpenSoften amount="30000"/>
                  </a14:imgEffect>
                  <a14:imgEffect>
                    <a14:brightnessContrast bright="3000" contrast="18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0110"/>
        <a:stretch/>
      </xdr:blipFill>
      <xdr:spPr bwMode="auto">
        <a:xfrm>
          <a:off x="12784666" y="137581"/>
          <a:ext cx="6820216" cy="304800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730249</xdr:colOff>
      <xdr:row>40</xdr:row>
      <xdr:rowOff>126999</xdr:rowOff>
    </xdr:from>
    <xdr:to>
      <xdr:col>9</xdr:col>
      <xdr:colOff>687916</xdr:colOff>
      <xdr:row>44</xdr:row>
      <xdr:rowOff>42333</xdr:rowOff>
    </xdr:to>
    <xdr:sp macro="[0]!sn" textlink="">
      <xdr:nvSpPr>
        <xdr:cNvPr id="4" name="Bulle ronde 3"/>
        <xdr:cNvSpPr/>
      </xdr:nvSpPr>
      <xdr:spPr>
        <a:xfrm>
          <a:off x="10265832" y="8688916"/>
          <a:ext cx="2762251" cy="772584"/>
        </a:xfrm>
        <a:prstGeom prst="wedgeEllipseCallout">
          <a:avLst>
            <a:gd name="adj1" fmla="val -125250"/>
            <a:gd name="adj2" fmla="val -21061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800"/>
            <a:t>Résultat Correct</a:t>
          </a:r>
        </a:p>
      </xdr:txBody>
    </xdr:sp>
    <xdr:clientData/>
  </xdr:twoCellAnchor>
  <xdr:twoCellAnchor editAs="oneCell">
    <xdr:from>
      <xdr:col>2</xdr:col>
      <xdr:colOff>0</xdr:colOff>
      <xdr:row>47</xdr:row>
      <xdr:rowOff>0</xdr:rowOff>
    </xdr:from>
    <xdr:to>
      <xdr:col>5</xdr:col>
      <xdr:colOff>1316143</xdr:colOff>
      <xdr:row>63</xdr:row>
      <xdr:rowOff>136737</xdr:rowOff>
    </xdr:to>
    <xdr:pic>
      <xdr:nvPicPr>
        <xdr:cNvPr id="6" name="Image 5" descr="C:\Users\TOGBETSE\Desktop\Excel Pratique\exemple detail.jpg"/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4500" y="9990667"/>
          <a:ext cx="5972810" cy="335407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2g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"/>
      <sheetName val="Feuil2"/>
      <sheetName val="Feuil3"/>
      <sheetName val="IRPP"/>
      <sheetName val="t2g (2)"/>
    </sheetNames>
    <definedNames>
      <definedName name="tabl2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90" zoomScaleNormal="90" workbookViewId="0">
      <selection activeCell="C9" sqref="C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J46"/>
  <sheetViews>
    <sheetView tabSelected="1" topLeftCell="A45" zoomScale="90" zoomScaleNormal="90" workbookViewId="0">
      <selection activeCell="C48" sqref="C48"/>
    </sheetView>
  </sheetViews>
  <sheetFormatPr baseColWidth="10" defaultColWidth="19.7109375" defaultRowHeight="15.75" x14ac:dyDescent="0.25"/>
  <cols>
    <col min="1" max="1" width="19.7109375" style="1"/>
    <col min="2" max="2" width="25.140625" style="1" customWidth="1"/>
    <col min="3" max="4" width="22.42578125" style="1" bestFit="1" customWidth="1"/>
    <col min="5" max="5" width="25" style="1" customWidth="1"/>
    <col min="6" max="6" width="24.85546875" style="2" customWidth="1"/>
    <col min="7" max="7" width="23.28515625" style="2" customWidth="1"/>
    <col min="8" max="8" width="26.28515625" style="2" customWidth="1"/>
    <col min="9" max="9" width="19.7109375" style="2"/>
    <col min="10" max="16384" width="19.7109375" style="1"/>
  </cols>
  <sheetData>
    <row r="4" spans="2:9" ht="18" x14ac:dyDescent="0.25">
      <c r="B4" s="40" t="s">
        <v>0</v>
      </c>
      <c r="C4" s="41">
        <v>5140000</v>
      </c>
    </row>
    <row r="8" spans="2:9" x14ac:dyDescent="0.25">
      <c r="B8"/>
      <c r="C8"/>
      <c r="D8"/>
      <c r="E8"/>
      <c r="F8" s="36">
        <v>0</v>
      </c>
      <c r="G8" s="36">
        <v>0</v>
      </c>
      <c r="H8" s="36">
        <f>MATCH(C4,$F$8:$F$15,1)</f>
        <v>3</v>
      </c>
      <c r="I8" s="1"/>
    </row>
    <row r="9" spans="2:9" x14ac:dyDescent="0.25">
      <c r="B9"/>
      <c r="C9"/>
      <c r="D9"/>
      <c r="E9"/>
      <c r="F9" s="36">
        <v>900000</v>
      </c>
      <c r="G9" s="37">
        <v>0.03</v>
      </c>
      <c r="H9" s="36">
        <f t="shared" ref="H9:H15" si="0">MATCH(F9,$F$8:$F$15,1)</f>
        <v>2</v>
      </c>
      <c r="I9" s="1"/>
    </row>
    <row r="10" spans="2:9" ht="18" x14ac:dyDescent="0.25">
      <c r="B10" s="4" t="s">
        <v>1</v>
      </c>
      <c r="C10"/>
      <c r="D10"/>
      <c r="E10"/>
      <c r="F10" s="36">
        <v>3000000</v>
      </c>
      <c r="G10" s="37">
        <v>0.1</v>
      </c>
      <c r="H10" s="36">
        <f t="shared" si="0"/>
        <v>3</v>
      </c>
      <c r="I10" s="1"/>
    </row>
    <row r="11" spans="2:9" ht="18" x14ac:dyDescent="0.25">
      <c r="B11" s="5">
        <f>C4*INDEX($G$8:$G$15,MATCH(C4,$F$8:$F$15,1))</f>
        <v>514000</v>
      </c>
      <c r="C11"/>
      <c r="D11"/>
      <c r="E11"/>
      <c r="F11" s="36">
        <v>6000000</v>
      </c>
      <c r="G11" s="37">
        <v>0.15</v>
      </c>
      <c r="H11" s="36">
        <f t="shared" si="0"/>
        <v>4</v>
      </c>
      <c r="I11" s="1"/>
    </row>
    <row r="12" spans="2:9" x14ac:dyDescent="0.25">
      <c r="B12"/>
      <c r="C12"/>
      <c r="D12"/>
      <c r="E12"/>
      <c r="F12" s="36">
        <v>9000000</v>
      </c>
      <c r="G12" s="37">
        <v>0.2</v>
      </c>
      <c r="H12" s="36">
        <f t="shared" si="0"/>
        <v>5</v>
      </c>
      <c r="I12" s="1"/>
    </row>
    <row r="13" spans="2:9" x14ac:dyDescent="0.25">
      <c r="B13"/>
      <c r="C13"/>
      <c r="D13"/>
      <c r="E13"/>
      <c r="F13" s="36">
        <v>12000000</v>
      </c>
      <c r="G13" s="37">
        <v>0.25</v>
      </c>
      <c r="H13" s="36">
        <f t="shared" si="0"/>
        <v>6</v>
      </c>
      <c r="I13" s="1"/>
    </row>
    <row r="14" spans="2:9" x14ac:dyDescent="0.25">
      <c r="B14"/>
      <c r="C14"/>
      <c r="D14"/>
      <c r="E14"/>
      <c r="F14" s="36">
        <v>15000000</v>
      </c>
      <c r="G14" s="37">
        <v>0.3</v>
      </c>
      <c r="H14" s="36">
        <f t="shared" si="0"/>
        <v>7</v>
      </c>
      <c r="I14" s="1"/>
    </row>
    <row r="15" spans="2:9" x14ac:dyDescent="0.25">
      <c r="B15"/>
      <c r="D15"/>
      <c r="E15"/>
      <c r="F15" s="36">
        <v>20000000</v>
      </c>
      <c r="G15" s="37">
        <v>0.35</v>
      </c>
      <c r="H15" s="36">
        <f t="shared" si="0"/>
        <v>8</v>
      </c>
      <c r="I15" s="1"/>
    </row>
    <row r="16" spans="2:9" ht="16.5" x14ac:dyDescent="0.3">
      <c r="B16"/>
      <c r="D16"/>
      <c r="E16"/>
      <c r="F16" s="3"/>
      <c r="G16" s="3"/>
      <c r="H16" s="3"/>
      <c r="I16" s="3"/>
    </row>
    <row r="19" spans="2:10" x14ac:dyDescent="0.25">
      <c r="B19" s="6"/>
      <c r="C19" s="6"/>
      <c r="D19" s="6"/>
      <c r="E19" s="6"/>
      <c r="F19" s="7"/>
      <c r="G19" s="7"/>
      <c r="H19" s="7"/>
      <c r="I19" s="7"/>
      <c r="J19" s="6"/>
    </row>
    <row r="24" spans="2:10" ht="18" x14ac:dyDescent="0.25">
      <c r="C24" s="38" t="s">
        <v>0</v>
      </c>
      <c r="D24" s="39">
        <f>+C4</f>
        <v>5140000</v>
      </c>
    </row>
    <row r="26" spans="2:10" ht="16.5" thickBot="1" x14ac:dyDescent="0.3"/>
    <row r="27" spans="2:10" x14ac:dyDescent="0.25">
      <c r="C27" s="2"/>
      <c r="D27" s="2"/>
      <c r="E27" s="8"/>
      <c r="F27" s="9"/>
      <c r="G27" s="9"/>
      <c r="H27" s="9"/>
      <c r="I27" s="10"/>
    </row>
    <row r="28" spans="2:10" ht="16.5" thickBot="1" x14ac:dyDescent="0.3">
      <c r="B28" s="12" t="s">
        <v>2</v>
      </c>
      <c r="C28" s="12">
        <v>0</v>
      </c>
      <c r="D28" s="12">
        <v>900000</v>
      </c>
      <c r="E28" s="13">
        <v>900000</v>
      </c>
      <c r="F28" s="14">
        <v>0</v>
      </c>
      <c r="G28" s="15">
        <f t="shared" ref="G28:G31" si="1">+E28-F28</f>
        <v>900000</v>
      </c>
      <c r="H28" s="16">
        <f>+G28*0</f>
        <v>0</v>
      </c>
      <c r="I28" s="17" t="s">
        <v>3</v>
      </c>
    </row>
    <row r="29" spans="2:10" ht="19.5" thickTop="1" thickBot="1" x14ac:dyDescent="0.3">
      <c r="B29" s="12" t="s">
        <v>2</v>
      </c>
      <c r="C29" s="12">
        <v>900001</v>
      </c>
      <c r="D29" s="12">
        <v>3000000</v>
      </c>
      <c r="E29" s="13">
        <v>3000000</v>
      </c>
      <c r="F29" s="14">
        <v>900001</v>
      </c>
      <c r="G29" s="15">
        <f t="shared" si="1"/>
        <v>2099999</v>
      </c>
      <c r="H29" s="42">
        <f>+G29*I29</f>
        <v>62999.97</v>
      </c>
      <c r="I29" s="43">
        <v>0.03</v>
      </c>
    </row>
    <row r="30" spans="2:10" ht="19.5" thickTop="1" thickBot="1" x14ac:dyDescent="0.3">
      <c r="B30" s="19" t="s">
        <v>2</v>
      </c>
      <c r="C30" s="19">
        <v>3000001</v>
      </c>
      <c r="D30" s="19">
        <v>6000000</v>
      </c>
      <c r="E30" s="20">
        <v>6000000</v>
      </c>
      <c r="F30" s="21">
        <v>3000001</v>
      </c>
      <c r="G30" s="22">
        <f t="shared" si="1"/>
        <v>2999999</v>
      </c>
      <c r="H30" s="42">
        <f>+G30*I30</f>
        <v>299999.90000000002</v>
      </c>
      <c r="I30" s="43">
        <v>0.1</v>
      </c>
    </row>
    <row r="31" spans="2:10" ht="19.5" thickTop="1" thickBot="1" x14ac:dyDescent="0.3">
      <c r="B31" s="12" t="s">
        <v>2</v>
      </c>
      <c r="C31" s="12">
        <v>6000001</v>
      </c>
      <c r="D31" s="12">
        <v>9000000</v>
      </c>
      <c r="E31" s="13">
        <v>9000000</v>
      </c>
      <c r="F31" s="14">
        <v>6000001</v>
      </c>
      <c r="G31" s="15">
        <f t="shared" si="1"/>
        <v>2999999</v>
      </c>
      <c r="H31" s="18">
        <f>+G31*I31</f>
        <v>449999.85</v>
      </c>
      <c r="I31" s="43">
        <v>0.15</v>
      </c>
    </row>
    <row r="32" spans="2:10" ht="19.5" thickTop="1" thickBot="1" x14ac:dyDescent="0.3">
      <c r="B32" s="12" t="s">
        <v>2</v>
      </c>
      <c r="C32" s="12">
        <v>9000001</v>
      </c>
      <c r="D32" s="12">
        <v>12000000</v>
      </c>
      <c r="E32" s="23">
        <v>12000000</v>
      </c>
      <c r="F32" s="14">
        <v>9000000</v>
      </c>
      <c r="G32" s="15">
        <f>+E32-F32</f>
        <v>3000000</v>
      </c>
      <c r="H32" s="18">
        <f t="shared" ref="H32:H34" si="2">+G32*I32</f>
        <v>600000</v>
      </c>
      <c r="I32" s="43">
        <v>0.2</v>
      </c>
    </row>
    <row r="33" spans="2:9" ht="19.5" thickTop="1" thickBot="1" x14ac:dyDescent="0.3">
      <c r="B33" s="12" t="s">
        <v>2</v>
      </c>
      <c r="C33" s="12">
        <v>12000001</v>
      </c>
      <c r="D33" s="12">
        <v>15000000</v>
      </c>
      <c r="E33" s="13">
        <v>15000000</v>
      </c>
      <c r="F33" s="14">
        <v>12000001</v>
      </c>
      <c r="G33" s="15">
        <f>+E33-F33</f>
        <v>2999999</v>
      </c>
      <c r="H33" s="18">
        <f t="shared" si="2"/>
        <v>749999.75</v>
      </c>
      <c r="I33" s="43">
        <v>0.25</v>
      </c>
    </row>
    <row r="34" spans="2:9" ht="19.5" thickTop="1" thickBot="1" x14ac:dyDescent="0.3">
      <c r="B34" s="12" t="s">
        <v>2</v>
      </c>
      <c r="C34" s="12">
        <v>15000001</v>
      </c>
      <c r="D34" s="12">
        <v>20000000</v>
      </c>
      <c r="E34" s="13">
        <v>20000000</v>
      </c>
      <c r="F34" s="14">
        <v>15000001</v>
      </c>
      <c r="G34" s="15">
        <f>+E34-F34</f>
        <v>4999999</v>
      </c>
      <c r="H34" s="18">
        <f t="shared" si="2"/>
        <v>1499999.7</v>
      </c>
      <c r="I34" s="43">
        <v>0.3</v>
      </c>
    </row>
    <row r="35" spans="2:9" ht="19.5" thickTop="1" thickBot="1" x14ac:dyDescent="0.3">
      <c r="B35" s="24"/>
      <c r="C35" s="12"/>
      <c r="D35" s="12"/>
      <c r="E35" s="25"/>
      <c r="F35" s="26"/>
      <c r="G35" s="26"/>
      <c r="H35" s="27">
        <f>+SUM(H28:H34)</f>
        <v>3662999.17</v>
      </c>
      <c r="I35" s="28"/>
    </row>
    <row r="39" spans="2:9" ht="18" x14ac:dyDescent="0.25">
      <c r="B39" s="29" t="str">
        <f>+B30</f>
        <v>De</v>
      </c>
      <c r="C39" s="29">
        <f t="shared" ref="C39:D39" si="3">+C30</f>
        <v>3000001</v>
      </c>
      <c r="D39" s="29">
        <f t="shared" si="3"/>
        <v>6000000</v>
      </c>
      <c r="E39" s="30">
        <v>6000000</v>
      </c>
      <c r="F39" s="31">
        <f>D24</f>
        <v>5140000</v>
      </c>
      <c r="G39" s="32">
        <f>E39-F39</f>
        <v>860000</v>
      </c>
      <c r="H39" s="33">
        <f>G39*10%</f>
        <v>86000</v>
      </c>
    </row>
    <row r="42" spans="2:9" ht="18.75" thickBot="1" x14ac:dyDescent="0.3">
      <c r="E42" s="35" t="str">
        <f>+B10</f>
        <v>Montant Calculé</v>
      </c>
      <c r="F42" s="34">
        <f>+SUM(H29,H39)</f>
        <v>148999.97</v>
      </c>
    </row>
    <row r="43" spans="2:9" ht="16.5" thickTop="1" x14ac:dyDescent="0.25">
      <c r="I43" s="11"/>
    </row>
    <row r="46" spans="2:9" x14ac:dyDescent="0.25">
      <c r="B46" s="1" t="s">
        <v>4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SN</vt:lpstr>
      <vt:lpstr>CAL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2024-12-06T15:42:35Z</dcterms:modified>
</cp:coreProperties>
</file>