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never" codeName="ThisWorkbook" defaultThemeVersion="124226"/>
  <bookViews>
    <workbookView xWindow="9420" yWindow="-195" windowWidth="14310" windowHeight="6480" tabRatio="828"/>
  </bookViews>
  <sheets>
    <sheet name="TABLEAU DE SUIVI" sheetId="8" r:id="rId1"/>
    <sheet name="Listes de saisie utilisées" sheetId="13" r:id="rId2"/>
  </sheets>
  <definedNames>
    <definedName name="_xlnm._FilterDatabase" localSheetId="0" hidden="1">'TABLEAU DE SUIVI'!$A$1:$BC$10</definedName>
    <definedName name="Z_08CC4CDF_A6D8_4272_9586_0DBB916C663D_.wvu.FilterData" localSheetId="0" hidden="1">'TABLEAU DE SUIVI'!$A$1:$BC$10</definedName>
    <definedName name="Z_0AF19BF6_D1A7_42CF_9818_199DD2EBCAE8_.wvu.FilterData" localSheetId="0" hidden="1">'TABLEAU DE SUIVI'!$A$1:$BC$10</definedName>
    <definedName name="Z_0F9C5163_3BC1_496A_BE5A_B780A2145E47_.wvu.FilterData" localSheetId="0" hidden="1">'TABLEAU DE SUIVI'!$A$1:$BC$10</definedName>
    <definedName name="Z_1BB2CC9E_EBD8_4615_974D_F4B95BD84058_.wvu.FilterData" localSheetId="0" hidden="1">'TABLEAU DE SUIVI'!$A$1:$BC$10</definedName>
    <definedName name="Z_1D81BDDD_5E12_4862_9C34_45B5C15522BC_.wvu.FilterData" localSheetId="0" hidden="1">'TABLEAU DE SUIVI'!$A$1:$BC$10</definedName>
    <definedName name="Z_23631672_B2B6_47DC_8D84_FFD5465E0BE9_.wvu.FilterData" localSheetId="0" hidden="1">'TABLEAU DE SUIVI'!$A$1:$BC$10</definedName>
    <definedName name="Z_2A4E072F_0B07_48A3_9F3E_4A2A821605C5_.wvu.FilterData" localSheetId="0" hidden="1">'TABLEAU DE SUIVI'!$A$1:$BC$10</definedName>
    <definedName name="Z_2B3B8D52_B749_4202_8F74_26A9CBBB16FF_.wvu.FilterData" localSheetId="0" hidden="1">'TABLEAU DE SUIVI'!$A$1:$BC$10</definedName>
    <definedName name="Z_2E674D12_65FE_48B6_B255_27A7B9CB7C06_.wvu.Cols" localSheetId="0" hidden="1">'TABLEAU DE SUIVI'!$A:$C,'TABLEAU DE SUIVI'!$Z:$Z,'TABLEAU DE SUIVI'!$AD:$AD</definedName>
    <definedName name="Z_2E674D12_65FE_48B6_B255_27A7B9CB7C06_.wvu.FilterData" localSheetId="0" hidden="1">'TABLEAU DE SUIVI'!$A$1:$BC$10</definedName>
    <definedName name="Z_2F24C136_8C08_4B9B_AEBC_5214B25DFA7F_.wvu.FilterData" localSheetId="0" hidden="1">'TABLEAU DE SUIVI'!$A$1:$BC$10</definedName>
    <definedName name="Z_3372C97F_5EBA_416C_9256_4094C0D43A75_.wvu.FilterData" localSheetId="0" hidden="1">'TABLEAU DE SUIVI'!$A$1:$BC$10</definedName>
    <definedName name="Z_361B0EE5_7AF7_4B42_BBC4_D8CD197AA2B1_.wvu.FilterData" localSheetId="0" hidden="1">'TABLEAU DE SUIVI'!$A$1:$BC$10</definedName>
    <definedName name="Z_3F5DA326_F8AB_496C_A881_8FB6F78ED187_.wvu.FilterData" localSheetId="0" hidden="1">'TABLEAU DE SUIVI'!$A$1:$BC$10</definedName>
    <definedName name="Z_6260CCEA_C0BF_4284_9917_B85326DEAA9F_.wvu.FilterData" localSheetId="0" hidden="1">'TABLEAU DE SUIVI'!$A$1:$BD$273</definedName>
    <definedName name="Z_633ABE5D_D646_4026_8630_7EE4BFA5898C_.wvu.FilterData" localSheetId="0" hidden="1">'TABLEAU DE SUIVI'!$A$1:$BC$10</definedName>
    <definedName name="Z_637633AA_7EFB_4EC9_A7D9_269688205BF7_.wvu.FilterData" localSheetId="0" hidden="1">'TABLEAU DE SUIVI'!$A$1:$BC$10</definedName>
    <definedName name="Z_696AAE8A_DBE5_4055_921E_81D46E0ED5E0_.wvu.Cols" localSheetId="0" hidden="1">'TABLEAU DE SUIVI'!$A:$C,'TABLEAU DE SUIVI'!$E:$E,'TABLEAU DE SUIVI'!$Z:$AD,'TABLEAU DE SUIVI'!$AG:$AH</definedName>
    <definedName name="Z_696AAE8A_DBE5_4055_921E_81D46E0ED5E0_.wvu.FilterData" localSheetId="0" hidden="1">'TABLEAU DE SUIVI'!$A$1:$BC$10</definedName>
    <definedName name="Z_6BE2531F_9BB4_458B_A699_D01B96B787E4_.wvu.FilterData" localSheetId="0" hidden="1">'TABLEAU DE SUIVI'!$A$1:$BC$10</definedName>
    <definedName name="Z_72B2D44A_1A12_4EA6_9C79_4781546EAA7C_.wvu.FilterData" localSheetId="0" hidden="1">'TABLEAU DE SUIVI'!$A$1:$BC$10</definedName>
    <definedName name="Z_734B085F_949B_438B_B1F0_D628B0E7F2DB_.wvu.FilterData" localSheetId="0" hidden="1">'TABLEAU DE SUIVI'!$A$1:$BC$10</definedName>
    <definedName name="Z_7491A0E1_DEFB_4373_B0EC_A26BB2C4966A_.wvu.Cols" localSheetId="0" hidden="1">'TABLEAU DE SUIVI'!$A:$C,'TABLEAU DE SUIVI'!$E:$E,'TABLEAU DE SUIVI'!$L:$M,'TABLEAU DE SUIVI'!$Q:$S,'TABLEAU DE SUIVI'!$AA:$AC,'TABLEAU DE SUIVI'!$AG:$AH</definedName>
    <definedName name="Z_7491A0E1_DEFB_4373_B0EC_A26BB2C4966A_.wvu.FilterData" localSheetId="0" hidden="1">'TABLEAU DE SUIVI'!$A$1:$BC$10</definedName>
    <definedName name="Z_897FBEB3_0598_4A1F_A15A_D5C1ED2B45FB_.wvu.FilterData" localSheetId="0" hidden="1">'TABLEAU DE SUIVI'!$A$1:$BC$10</definedName>
    <definedName name="Z_8C5E409C_EE40_47D2_8C82_F6C31B728AB9_.wvu.FilterData" localSheetId="0" hidden="1">'TABLEAU DE SUIVI'!$A$1:$BC$10</definedName>
    <definedName name="Z_94566958_53B3_4E8E_9E5A_25A5C564407D_.wvu.FilterData" localSheetId="0" hidden="1">'TABLEAU DE SUIVI'!$A$1:$BC$10</definedName>
    <definedName name="Z_9AB17C0D_2DAA_44EA_8ADC_8E886A0095AE_.wvu.FilterData" localSheetId="0" hidden="1">'TABLEAU DE SUIVI'!$A$1:$BC$10</definedName>
    <definedName name="Z_A8F3F968_2166_47E9_BD9A_930F2BCB4240_.wvu.FilterData" localSheetId="0" hidden="1">'TABLEAU DE SUIVI'!$A$1:$BD$273</definedName>
    <definedName name="Z_B0F7DEED_48C4_4F01_A88A_69951AB8E000_.wvu.Cols" localSheetId="0" hidden="1">'TABLEAU DE SUIVI'!$A:$C,'TABLEAU DE SUIVI'!$E:$E,'TABLEAU DE SUIVI'!$L:$M,'TABLEAU DE SUIVI'!$Q:$S,'TABLEAU DE SUIVI'!$AA:$AC,'TABLEAU DE SUIVI'!$AG:$AH</definedName>
    <definedName name="Z_B0F7DEED_48C4_4F01_A88A_69951AB8E000_.wvu.FilterData" localSheetId="0" hidden="1">'TABLEAU DE SUIVI'!$A$1:$BC$10</definedName>
    <definedName name="Z_B624EE7F_3064_406D_8190_6DE2EE9F6266_.wvu.FilterData" localSheetId="0" hidden="1">'TABLEAU DE SUIVI'!$A$1:$BC$10</definedName>
    <definedName name="Z_B70FC20B_007E_42A4_BED8_EEECAAD758E7_.wvu.FilterData" localSheetId="0" hidden="1">'TABLEAU DE SUIVI'!$A$1:$BC$10</definedName>
    <definedName name="Z_C356E510_AC6D_465D_BEDC_D22D12948EE6_.wvu.FilterData" localSheetId="0" hidden="1">'TABLEAU DE SUIVI'!$A$1:$BC$10</definedName>
    <definedName name="Z_CA06675B_5F5A_4CAE_8E99_D629ED183DBD_.wvu.FilterData" localSheetId="0" hidden="1">'TABLEAU DE SUIVI'!$A$1:$BC$10</definedName>
    <definedName name="Z_D59B0624_C98B_4B3E_A4B7_FE3D14DB3AEF_.wvu.Cols" localSheetId="0" hidden="1">'TABLEAU DE SUIVI'!$A:$C,'TABLEAU DE SUIVI'!$E:$E,'TABLEAU DE SUIVI'!$L:$M,'TABLEAU DE SUIVI'!$Q:$S,'TABLEAU DE SUIVI'!$Z:$Z,'TABLEAU DE SUIVI'!$AD:$AD</definedName>
    <definedName name="Z_D59B0624_C98B_4B3E_A4B7_FE3D14DB3AEF_.wvu.FilterData" localSheetId="0" hidden="1">'TABLEAU DE SUIVI'!$A$1:$BC$10</definedName>
    <definedName name="Z_D6E37646_DC0C_453E_9158_E70752CAE631_.wvu.FilterData" localSheetId="0" hidden="1">'TABLEAU DE SUIVI'!$A$1:$BC$10</definedName>
    <definedName name="Z_DA4988B6_621C_4611_83FF_87BB629D9CDA_.wvu.FilterData" localSheetId="0" hidden="1">'TABLEAU DE SUIVI'!$A$1:$BC$10</definedName>
    <definedName name="Z_DF4616B7_13F3_4BF6_8B30_E67706637556_.wvu.FilterData" localSheetId="0" hidden="1">'TABLEAU DE SUIVI'!$A$1:$BC$10</definedName>
    <definedName name="Z_E5A32B88_802E_4593_BA56_4CB6EA50CA07_.wvu.FilterData" localSheetId="0" hidden="1">'TABLEAU DE SUIVI'!$A$1:$BC$10</definedName>
    <definedName name="Z_F5B234BD_B658_4FBA_BE6A_41413E617238_.wvu.Cols" localSheetId="0" hidden="1">'TABLEAU DE SUIVI'!$A:$C,'TABLEAU DE SUIVI'!$E:$E,'TABLEAU DE SUIVI'!$L:$M,'TABLEAU DE SUIVI'!$Q:$S,'TABLEAU DE SUIVI'!$AA:$AC,'TABLEAU DE SUIVI'!$AG:$AH</definedName>
    <definedName name="Z_F5B234BD_B658_4FBA_BE6A_41413E617238_.wvu.FilterData" localSheetId="0" hidden="1">'TABLEAU DE SUIVI'!$A$1:$BC$10</definedName>
  </definedNames>
  <calcPr calcId="144525"/>
  <customWorkbookViews>
    <customWorkbookView name="SORIMOUTOU Sullivan - Affichage personnalisé" guid="{2E674D12-65FE-48B6-B255-27A7B9CB7C06}" mergeInterval="0" personalView="1" maximized="1" windowWidth="1920" windowHeight="894" tabRatio="828" activeSheetId="1"/>
    <customWorkbookView name="VILLENEUVE Camille - Affichage personnalisé" guid="{7491A0E1-DEFB-4373-B0EC-A26BB2C4966A}" mergeInterval="0" personalView="1" maximized="1" xWindow="-8" yWindow="-8" windowWidth="1936" windowHeight="1056" tabRatio="828" activeSheetId="8"/>
    <customWorkbookView name="BENDAOUD Karim - Affichage personnalisé" guid="{D59B0624-C98B-4B3E-A4B7-FE3D14DB3AEF}" mergeInterval="0" personalView="1" maximized="1" windowWidth="1362" windowHeight="543" tabRatio="828" activeSheetId="8"/>
    <customWorkbookView name="SERPENTINI Rosa-Anna - Affichage personnalisé" guid="{696AAE8A-DBE5-4055-921E-81D46E0ED5E0}" mergeInterval="0" personalView="1" maximized="1" windowWidth="1350" windowHeight="472" tabRatio="828" activeSheetId="8"/>
    <customWorkbookView name="SOMAROO Kirtee - Affichage personnalisé" guid="{B0F7DEED-48C4-4F01-A88A-69951AB8E000}" mergeInterval="0" personalView="1" xWindow="6" yWindow="37" windowWidth="1922" windowHeight="791" tabRatio="828" activeSheetId="8"/>
    <customWorkbookView name="KINNOO Nivedita - Affichage personnalisé" guid="{F5B234BD-B658-4FBA-BE6A-41413E617238}" mergeInterval="0" personalView="1" maximized="1" windowWidth="1754" windowHeight="795" tabRatio="828" activeSheetId="8"/>
  </customWorkbookViews>
</workbook>
</file>

<file path=xl/calcChain.xml><?xml version="1.0" encoding="utf-8"?>
<calcChain xmlns="http://schemas.openxmlformats.org/spreadsheetml/2006/main">
  <c r="AZ2" i="8" l="1" a="1"/>
  <c r="AZ2" i="8" s="1"/>
  <c r="AZ10" i="8" a="1"/>
  <c r="AZ10" i="8" s="1"/>
  <c r="AZ8" i="8" a="1"/>
  <c r="AZ8" i="8" s="1"/>
  <c r="AZ4" i="8" a="1"/>
  <c r="AZ4" i="8" s="1"/>
  <c r="AZ5" i="8" a="1"/>
  <c r="AZ5" i="8" s="1"/>
  <c r="AZ6" i="8" a="1"/>
  <c r="AZ6" i="8" s="1"/>
  <c r="AZ3" i="8" a="1"/>
  <c r="AZ3" i="8" s="1"/>
  <c r="AZ9" i="8" a="1"/>
  <c r="AZ9" i="8" s="1"/>
  <c r="AY2" i="8" a="1"/>
  <c r="AY2" i="8" s="1"/>
  <c r="AY10" i="8" a="1"/>
  <c r="AY10" i="8" s="1"/>
  <c r="AY8" i="8" a="1"/>
  <c r="AY8" i="8" s="1"/>
  <c r="AY4" i="8" a="1"/>
  <c r="AY4" i="8" s="1"/>
  <c r="AY5" i="8" a="1"/>
  <c r="AY5" i="8" s="1"/>
  <c r="AY6" i="8" a="1"/>
  <c r="AY6" i="8" s="1"/>
  <c r="AY3" i="8" a="1"/>
  <c r="AY3" i="8" s="1"/>
  <c r="AY9" i="8" a="1"/>
  <c r="AY9" i="8" s="1"/>
  <c r="AY7" i="8" l="1" a="1"/>
  <c r="AY7" i="8" s="1"/>
  <c r="AA10" i="8" l="1"/>
  <c r="AC10" i="8"/>
  <c r="BB8" i="8" l="1"/>
  <c r="BA8" i="8"/>
  <c r="AB8" i="8"/>
  <c r="AA8" i="8"/>
  <c r="AC8" i="8" s="1"/>
  <c r="M8" i="8"/>
  <c r="L8" i="8"/>
  <c r="Q8" i="8" s="1"/>
  <c r="BB5" i="8" l="1"/>
  <c r="BB2" i="8"/>
  <c r="BB10" i="8"/>
  <c r="BB4" i="8"/>
  <c r="BB6" i="8"/>
  <c r="BB3" i="8"/>
  <c r="BB9" i="8"/>
  <c r="BA5" i="8"/>
  <c r="BA2" i="8"/>
  <c r="BA10" i="8"/>
  <c r="BA4" i="8"/>
  <c r="BA6" i="8"/>
  <c r="BA3" i="8"/>
  <c r="BA9" i="8"/>
  <c r="M4" i="8"/>
  <c r="L4" i="8"/>
  <c r="AC4" i="8"/>
  <c r="AC5" i="8"/>
  <c r="H6" i="13" l="1"/>
  <c r="H7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5" i="13"/>
  <c r="AZ7" i="8" l="1" a="1"/>
  <c r="AZ7" i="8" s="1"/>
  <c r="BB7" i="8"/>
  <c r="H3" i="13" l="1"/>
  <c r="BA7" i="8" l="1"/>
  <c r="Q4" i="8" l="1"/>
  <c r="AA4" i="8"/>
  <c r="AB4" i="8" s="1"/>
  <c r="R4" i="8" l="1"/>
  <c r="S4" i="8" s="1"/>
  <c r="L9" i="8" l="1"/>
  <c r="Q9" i="8" s="1"/>
  <c r="M9" i="8"/>
  <c r="AA9" i="8"/>
  <c r="AC9" i="8"/>
  <c r="R9" i="8" l="1"/>
  <c r="S9" i="8" s="1"/>
  <c r="AB9" i="8"/>
  <c r="U2" i="8" l="1"/>
  <c r="AC7" i="8" l="1"/>
  <c r="AC6" i="8"/>
  <c r="AC3" i="8"/>
  <c r="AB2" i="8" l="1"/>
  <c r="AA5" i="8"/>
  <c r="AB5" i="8" s="1"/>
  <c r="AA7" i="8"/>
  <c r="AA6" i="8"/>
  <c r="AB6" i="8" s="1"/>
  <c r="AA3" i="8"/>
  <c r="AA2" i="8"/>
  <c r="M2" i="8"/>
  <c r="M3" i="8"/>
  <c r="M6" i="8"/>
  <c r="M7" i="8"/>
  <c r="M10" i="8"/>
  <c r="M5" i="8"/>
  <c r="L5" i="8"/>
  <c r="Q5" i="8" s="1"/>
  <c r="L10" i="8"/>
  <c r="Q10" i="8" s="1"/>
  <c r="L7" i="8"/>
  <c r="Q7" i="8" s="1"/>
  <c r="L6" i="8"/>
  <c r="Q6" i="8" s="1"/>
  <c r="L3" i="8"/>
  <c r="Q3" i="8" s="1"/>
  <c r="L2" i="8"/>
  <c r="Q2" i="8" s="1"/>
  <c r="AC2" i="8" l="1"/>
  <c r="AB7" i="8"/>
  <c r="AB10" i="8"/>
  <c r="AB3" i="8"/>
  <c r="R5" i="8"/>
  <c r="S5" i="8" s="1"/>
  <c r="R3" i="8"/>
  <c r="S3" i="8" s="1"/>
  <c r="R6" i="8"/>
  <c r="S6" i="8" s="1"/>
  <c r="R10" i="8"/>
  <c r="S10" i="8" s="1"/>
  <c r="R2" i="8"/>
  <c r="S2" i="8" s="1"/>
  <c r="R7" i="8"/>
  <c r="S7" i="8" s="1"/>
  <c r="AD10" i="8" l="1"/>
  <c r="AD5" i="8"/>
  <c r="R8" i="8" l="1"/>
  <c r="S8" i="8" s="1"/>
  <c r="U10" i="8" l="1"/>
  <c r="U5" i="8" l="1"/>
</calcChain>
</file>

<file path=xl/comments1.xml><?xml version="1.0" encoding="utf-8"?>
<comments xmlns="http://schemas.openxmlformats.org/spreadsheetml/2006/main">
  <authors>
    <author>SORIMOUTOU Sullivan</author>
  </authors>
  <commentList>
    <comment ref="L1" authorId="0">
      <text>
        <r>
          <rPr>
            <i/>
            <sz val="9"/>
            <color indexed="81"/>
            <rFont val="Tahoma"/>
            <family val="2"/>
          </rPr>
          <t>Ne pas modifier manuellement,
etirer si problème de REF -reference</t>
        </r>
      </text>
    </comment>
    <comment ref="M1" authorId="0">
      <text>
        <r>
          <rPr>
            <i/>
            <sz val="9"/>
            <color indexed="81"/>
            <rFont val="Tahoma"/>
            <family val="2"/>
          </rPr>
          <t>SORIMOUTOU Sullivan:</t>
        </r>
        <r>
          <rPr>
            <b/>
            <sz val="9"/>
            <color indexed="81"/>
            <rFont val="Tahoma"/>
            <family val="2"/>
          </rPr>
          <t xml:space="preserve">
Ne pas modifier manuellement,
etirer si problème de REF -reference</t>
        </r>
      </text>
    </comment>
    <comment ref="Q1" authorId="0">
      <text>
        <r>
          <rPr>
            <i/>
            <sz val="9"/>
            <color indexed="81"/>
            <rFont val="Tahoma"/>
            <family val="2"/>
          </rPr>
          <t>SORIMOUTOU Sullivan:</t>
        </r>
        <r>
          <rPr>
            <b/>
            <sz val="9"/>
            <color indexed="81"/>
            <rFont val="Tahoma"/>
            <family val="2"/>
          </rPr>
          <t xml:space="preserve">
Ne pas modifier manuellement,
etirer si problème de REF -reference</t>
        </r>
      </text>
    </comment>
    <comment ref="R1" authorId="0">
      <text>
        <r>
          <rPr>
            <i/>
            <sz val="9"/>
            <color indexed="81"/>
            <rFont val="Tahoma"/>
            <family val="2"/>
          </rPr>
          <t>SORIMOUTOU Sullivan:</t>
        </r>
        <r>
          <rPr>
            <b/>
            <sz val="9"/>
            <color indexed="81"/>
            <rFont val="Tahoma"/>
            <family val="2"/>
          </rPr>
          <t xml:space="preserve">
Ne pas modifier manuellement,
etirer si problème de REF -reference</t>
        </r>
      </text>
    </comment>
    <comment ref="S1" authorId="0">
      <text>
        <r>
          <rPr>
            <i/>
            <sz val="9"/>
            <color indexed="81"/>
            <rFont val="Tahoma"/>
            <family val="2"/>
          </rPr>
          <t>SORIMOUTOU Sullivan:</t>
        </r>
        <r>
          <rPr>
            <b/>
            <sz val="9"/>
            <color indexed="81"/>
            <rFont val="Tahoma"/>
            <family val="2"/>
          </rPr>
          <t xml:space="preserve">
Ne pas modifier manuellement,
etirer si problème de REF -reference</t>
        </r>
      </text>
    </comment>
    <comment ref="AA1" authorId="0">
      <text>
        <r>
          <rPr>
            <i/>
            <sz val="9"/>
            <color indexed="81"/>
            <rFont val="Tahoma"/>
            <family val="2"/>
          </rPr>
          <t>SORIMOUTOU Sullivan:</t>
        </r>
        <r>
          <rPr>
            <b/>
            <sz val="9"/>
            <color indexed="81"/>
            <rFont val="Tahoma"/>
            <family val="2"/>
          </rPr>
          <t xml:space="preserve">
Ne pas modifier manuellement,
etirer si problème de REF -reference</t>
        </r>
      </text>
    </comment>
    <comment ref="AB1" authorId="0">
      <text>
        <r>
          <rPr>
            <i/>
            <sz val="9"/>
            <color indexed="81"/>
            <rFont val="Tahoma"/>
            <family val="2"/>
          </rPr>
          <t>SORIMOUTOU Sullivan:</t>
        </r>
        <r>
          <rPr>
            <b/>
            <sz val="9"/>
            <color indexed="81"/>
            <rFont val="Tahoma"/>
            <family val="2"/>
          </rPr>
          <t xml:space="preserve">
Ne pas modifier manuellement,
etirer si problème de REF -reference</t>
        </r>
      </text>
    </comment>
    <comment ref="AC1" authorId="0">
      <text>
        <r>
          <rPr>
            <i/>
            <sz val="9"/>
            <color indexed="81"/>
            <rFont val="Tahoma"/>
            <family val="2"/>
          </rPr>
          <t>SORIMOUTOU Sullivan:</t>
        </r>
        <r>
          <rPr>
            <b/>
            <sz val="9"/>
            <color indexed="81"/>
            <rFont val="Tahoma"/>
            <family val="2"/>
          </rPr>
          <t xml:space="preserve">
Ne pas modifier manuellement,
etirer si problème de REF -reference</t>
        </r>
      </text>
    </comment>
    <comment ref="AJ1" authorId="0">
      <text>
        <r>
          <rPr>
            <i/>
            <sz val="9"/>
            <color indexed="81"/>
            <rFont val="Tahoma"/>
            <family val="2"/>
          </rPr>
          <t>SORIMOUTOU Sullivan:</t>
        </r>
        <r>
          <rPr>
            <b/>
            <sz val="9"/>
            <color indexed="81"/>
            <rFont val="Tahoma"/>
            <family val="2"/>
          </rPr>
          <t xml:space="preserve">
Carte vitale/ attestation de séciroté sociale
</t>
        </r>
      </text>
    </comment>
    <comment ref="AK1" authorId="0">
      <text>
        <r>
          <rPr>
            <i/>
            <sz val="9"/>
            <color indexed="81"/>
            <rFont val="Tahoma"/>
            <family val="2"/>
          </rPr>
          <t>SORIMOUTOU Sullivan:</t>
        </r>
        <r>
          <rPr>
            <b/>
            <sz val="9"/>
            <color indexed="81"/>
            <rFont val="Tahoma"/>
            <family val="2"/>
          </rPr>
          <t xml:space="preserve">
Attestation de prise de fonction</t>
        </r>
      </text>
    </comment>
  </commentList>
</comments>
</file>

<file path=xl/sharedStrings.xml><?xml version="1.0" encoding="utf-8"?>
<sst xmlns="http://schemas.openxmlformats.org/spreadsheetml/2006/main" count="199" uniqueCount="98">
  <si>
    <t>Prénom</t>
  </si>
  <si>
    <t>Juridiction</t>
  </si>
  <si>
    <t>Date de début de contrat</t>
  </si>
  <si>
    <t>Date de fin de contrat</t>
  </si>
  <si>
    <t>Alerte renouvellement du contrat</t>
  </si>
  <si>
    <t>Commentaires</t>
  </si>
  <si>
    <t>Service</t>
  </si>
  <si>
    <t>Siège</t>
  </si>
  <si>
    <t>Parquet</t>
  </si>
  <si>
    <t>Marguerite</t>
  </si>
  <si>
    <t>Date de démission/non renouvellement</t>
  </si>
  <si>
    <t>CA PARIS</t>
  </si>
  <si>
    <t>RIB</t>
  </si>
  <si>
    <t>CNI</t>
  </si>
  <si>
    <t>APF</t>
  </si>
  <si>
    <t>FT</t>
  </si>
  <si>
    <t>FIR</t>
  </si>
  <si>
    <t>Type de Rémunération début de fonction</t>
  </si>
  <si>
    <t>Régularisation début de fonction</t>
  </si>
  <si>
    <t>CVIT/ASS</t>
  </si>
  <si>
    <t>Date de prise de fonction</t>
  </si>
  <si>
    <t>N°INSEE</t>
  </si>
  <si>
    <t>Nom de naissance</t>
  </si>
  <si>
    <t>Nom d'usage</t>
  </si>
  <si>
    <t>Adresse</t>
  </si>
  <si>
    <t>Code Postal</t>
  </si>
  <si>
    <t>Ville</t>
  </si>
  <si>
    <t>Civilité</t>
  </si>
  <si>
    <t>Date de naissance</t>
  </si>
  <si>
    <t>Situation familiale</t>
  </si>
  <si>
    <t>Madame</t>
  </si>
  <si>
    <t>NUDOS(numéro dossier chez la dgfip)</t>
  </si>
  <si>
    <t>ASSEDIC</t>
  </si>
  <si>
    <t>Renouvellement Oui/Non</t>
  </si>
  <si>
    <t>Nom d'usage2</t>
  </si>
  <si>
    <t>oui!</t>
  </si>
  <si>
    <t>(Caché)Date au plus tard en 2019</t>
  </si>
  <si>
    <t>(Caché)Column1</t>
  </si>
  <si>
    <t>(Caché)Date au plus tard en 20192</t>
  </si>
  <si>
    <t>(Caché)NOMBRE DE MOIS PREVISIONNEL EN 2019</t>
  </si>
  <si>
    <t>(Caché)Impact masse salariale</t>
  </si>
  <si>
    <t>(Caché)Effectif réel</t>
  </si>
  <si>
    <t>(Caché)Effectifs réel siège</t>
  </si>
  <si>
    <t>(Caché)Effectifs réel parquet</t>
  </si>
  <si>
    <t>TJ MEAUX</t>
  </si>
  <si>
    <t>TJ BOBIGNY</t>
  </si>
  <si>
    <t>TJ PARIS</t>
  </si>
  <si>
    <t>TJ EVRY</t>
  </si>
  <si>
    <t>TJ CRETEIL</t>
  </si>
  <si>
    <t>TJ AUXERRE</t>
  </si>
  <si>
    <t>TJ FONTAINEBLEAU</t>
  </si>
  <si>
    <t>TJ MELUN</t>
  </si>
  <si>
    <t>TJ SENS</t>
  </si>
  <si>
    <t>NE PAS SUPPRIMER</t>
  </si>
  <si>
    <t>NE PAS SUPPRIMER2</t>
  </si>
  <si>
    <t>NOM</t>
  </si>
  <si>
    <t>Monsieur</t>
  </si>
  <si>
    <t>Civilité du chef de Cour</t>
  </si>
  <si>
    <t>Fonction du chef de Cour</t>
  </si>
  <si>
    <t>Fonction</t>
  </si>
  <si>
    <t>B2</t>
  </si>
  <si>
    <r>
      <t>Contrat N</t>
    </r>
    <r>
      <rPr>
        <b/>
        <sz val="16"/>
        <rFont val="Calibri"/>
        <family val="2"/>
        <scheme val="minor"/>
      </rPr>
      <t>°</t>
    </r>
  </si>
  <si>
    <t>Ventilation budgétaire</t>
  </si>
  <si>
    <t>procureure générale</t>
  </si>
  <si>
    <t>Intitulé complet de la jurdiction et service</t>
  </si>
  <si>
    <t>Intitulé</t>
  </si>
  <si>
    <t>la Cour d'appel de Paris</t>
  </si>
  <si>
    <t>le tribunal judiciaire d'Auxerre</t>
  </si>
  <si>
    <t>le tribunal judiciaire de Bobigny</t>
  </si>
  <si>
    <t>le tribunal judiciaire de Creteil</t>
  </si>
  <si>
    <t>le tribunal judiciaire d'Evry</t>
  </si>
  <si>
    <t>le tribunal judiciaire de Fontainebleau</t>
  </si>
  <si>
    <t>le tribunal judiciaire de Meaux</t>
  </si>
  <si>
    <t>le tribunal judiciaire de Melun</t>
  </si>
  <si>
    <t>le tribunal judiciaire de Paris</t>
  </si>
  <si>
    <t>le tribunal judiciaire de Sens</t>
  </si>
  <si>
    <t>Département de naissance( Deux chiffres sans parenthèses)</t>
  </si>
  <si>
    <t>Lieu de naissance(La ville UNIQUEMENT)</t>
  </si>
  <si>
    <t>Sabrina, Chainze</t>
  </si>
  <si>
    <t>Diplôme(Master1)</t>
  </si>
  <si>
    <t>GORAK</t>
  </si>
  <si>
    <t>ALOUET</t>
  </si>
  <si>
    <t>ZANI</t>
  </si>
  <si>
    <t>KOIRA</t>
  </si>
  <si>
    <t>CHEN</t>
  </si>
  <si>
    <t>DEBEAULIEU</t>
  </si>
  <si>
    <t>DEROUGEVILLE</t>
  </si>
  <si>
    <t>BAKAYOKO</t>
  </si>
  <si>
    <t>VILLIER</t>
  </si>
  <si>
    <t>sophie</t>
  </si>
  <si>
    <t>Helene</t>
  </si>
  <si>
    <t>Marc</t>
  </si>
  <si>
    <t>Antonie</t>
  </si>
  <si>
    <t>Abigaelle</t>
  </si>
  <si>
    <t>Zoe</t>
  </si>
  <si>
    <t>Ken</t>
  </si>
  <si>
    <t>Contrat enregistré dans X</t>
  </si>
  <si>
    <t>Fin de contrat enregistrée dans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</si>
</sst>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&gt;=3000000000000]#&quot; &quot;##&quot; &quot;##&quot; &quot;##&quot; &quot;###&quot; &quot;###&quot; | &quot;##;#&quot; &quot;##&quot; &quot;##&quot; &quot;##&quot; &quot;###&quot; &quot;###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9"/>
      <name val="Cambria"/>
      <family val="1"/>
      <scheme val="maj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i/>
      <sz val="9"/>
      <color indexed="81"/>
      <name val="Tahoma"/>
      <family val="2"/>
    </font>
    <font>
      <b/>
      <sz val="9"/>
      <color indexed="81"/>
      <name val="Tahoma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3" borderId="0" xfId="0" applyFill="1"/>
    <xf numFmtId="0" fontId="4" fillId="2" borderId="0" xfId="0" applyFont="1" applyFill="1" applyBorder="1" applyAlignment="1">
      <alignment horizontal="center" vertical="center" wrapText="1"/>
    </xf>
    <xf numFmtId="167" fontId="4" fillId="2" borderId="0" xfId="0" applyNumberFormat="1" applyFont="1" applyFill="1" applyBorder="1" applyAlignment="1">
      <alignment horizontal="left" vertical="center" wrapText="1"/>
    </xf>
    <xf numFmtId="14" fontId="4" fillId="2" borderId="0" xfId="0" applyNumberFormat="1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4" fontId="4" fillId="11" borderId="0" xfId="0" applyNumberFormat="1" applyFont="1" applyFill="1" applyBorder="1" applyAlignment="1">
      <alignment horizontal="center" vertical="center" wrapText="1"/>
    </xf>
    <xf numFmtId="1" fontId="4" fillId="11" borderId="0" xfId="0" applyNumberFormat="1" applyFont="1" applyFill="1" applyBorder="1" applyAlignment="1">
      <alignment horizontal="center" vertical="center" wrapText="1"/>
    </xf>
    <xf numFmtId="0" fontId="4" fillId="11" borderId="0" xfId="0" applyFont="1" applyFill="1" applyBorder="1" applyAlignment="1">
      <alignment horizontal="center" vertical="center" wrapText="1"/>
    </xf>
    <xf numFmtId="49" fontId="9" fillId="5" borderId="0" xfId="0" applyNumberFormat="1" applyFont="1" applyFill="1" applyBorder="1" applyAlignment="1">
      <alignment horizontal="center" vertical="center" wrapText="1"/>
    </xf>
    <xf numFmtId="49" fontId="9" fillId="2" borderId="0" xfId="0" applyNumberFormat="1" applyFont="1" applyFill="1" applyBorder="1" applyAlignment="1">
      <alignment horizontal="center" vertical="center" wrapText="1"/>
    </xf>
    <xf numFmtId="49" fontId="11" fillId="2" borderId="0" xfId="0" applyNumberFormat="1" applyFont="1" applyFill="1" applyBorder="1" applyAlignment="1">
      <alignment horizontal="center" vertical="center" wrapText="1"/>
    </xf>
    <xf numFmtId="0" fontId="4" fillId="9" borderId="0" xfId="0" applyFont="1" applyFill="1" applyBorder="1" applyAlignment="1">
      <alignment horizontal="center" vertical="center" wrapText="1"/>
    </xf>
    <xf numFmtId="14" fontId="4" fillId="15" borderId="0" xfId="0" applyNumberFormat="1" applyFont="1" applyFill="1" applyBorder="1" applyAlignment="1">
      <alignment horizontal="center" vertical="center" wrapText="1"/>
    </xf>
    <xf numFmtId="0" fontId="4" fillId="16" borderId="0" xfId="0" applyFont="1" applyFill="1" applyBorder="1" applyAlignment="1">
      <alignment horizontal="center" vertical="center" wrapText="1"/>
    </xf>
    <xf numFmtId="0" fontId="0" fillId="15" borderId="0" xfId="0" applyFont="1" applyFill="1" applyBorder="1"/>
    <xf numFmtId="0" fontId="4" fillId="15" borderId="0" xfId="0" applyFont="1" applyFill="1" applyBorder="1" applyAlignment="1">
      <alignment horizontal="center" vertical="center" wrapText="1"/>
    </xf>
    <xf numFmtId="0" fontId="4" fillId="17" borderId="0" xfId="0" applyFont="1" applyFill="1" applyBorder="1" applyAlignment="1">
      <alignment horizontal="center" vertical="center" wrapText="1"/>
    </xf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167" fontId="3" fillId="9" borderId="5" xfId="0" applyNumberFormat="1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4" fontId="3" fillId="15" borderId="5" xfId="0" applyNumberFormat="1" applyFont="1" applyFill="1" applyBorder="1" applyAlignment="1">
      <alignment horizontal="center" vertical="center" wrapText="1"/>
    </xf>
    <xf numFmtId="14" fontId="3" fillId="11" borderId="5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textRotation="90" wrapText="1"/>
    </xf>
    <xf numFmtId="14" fontId="3" fillId="12" borderId="5" xfId="0" applyNumberFormat="1" applyFont="1" applyFill="1" applyBorder="1" applyAlignment="1">
      <alignment horizontal="center" vertical="center" wrapText="1"/>
    </xf>
    <xf numFmtId="1" fontId="3" fillId="11" borderId="5" xfId="0" applyNumberFormat="1" applyFont="1" applyFill="1" applyBorder="1" applyAlignment="1">
      <alignment horizontal="center" vertical="center" wrapText="1"/>
    </xf>
    <xf numFmtId="0" fontId="3" fillId="16" borderId="5" xfId="0" applyFont="1" applyFill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14" fontId="3" fillId="8" borderId="5" xfId="0" applyNumberFormat="1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13" borderId="6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15" borderId="5" xfId="0" applyFont="1" applyFill="1" applyBorder="1" applyAlignment="1">
      <alignment horizontal="center" vertical="center" wrapText="1"/>
    </xf>
    <xf numFmtId="0" fontId="3" fillId="17" borderId="5" xfId="0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167" fontId="4" fillId="2" borderId="5" xfId="0" applyNumberFormat="1" applyFont="1" applyFill="1" applyBorder="1" applyAlignment="1">
      <alignment horizontal="left" vertical="center" wrapText="1"/>
    </xf>
    <xf numFmtId="0" fontId="4" fillId="2" borderId="5" xfId="0" applyNumberFormat="1" applyFont="1" applyFill="1" applyBorder="1" applyAlignment="1">
      <alignment horizontal="left"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4" fontId="4" fillId="15" borderId="5" xfId="0" applyNumberFormat="1" applyFont="1" applyFill="1" applyBorder="1" applyAlignment="1">
      <alignment horizontal="center" vertical="center" wrapText="1"/>
    </xf>
    <xf numFmtId="14" fontId="4" fillId="11" borderId="5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14" fontId="4" fillId="12" borderId="5" xfId="0" applyNumberFormat="1" applyFont="1" applyFill="1" applyBorder="1" applyAlignment="1">
      <alignment horizontal="center" vertical="center" wrapText="1"/>
    </xf>
    <xf numFmtId="1" fontId="4" fillId="11" borderId="5" xfId="0" applyNumberFormat="1" applyFont="1" applyFill="1" applyBorder="1" applyAlignment="1">
      <alignment horizontal="center" vertical="center" wrapText="1"/>
    </xf>
    <xf numFmtId="0" fontId="4" fillId="16" borderId="5" xfId="0" applyFont="1" applyFill="1" applyBorder="1" applyAlignment="1">
      <alignment horizontal="center" vertical="center" wrapText="1"/>
    </xf>
    <xf numFmtId="14" fontId="4" fillId="16" borderId="5" xfId="0" applyNumberFormat="1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15" borderId="5" xfId="0" applyFont="1" applyFill="1" applyBorder="1"/>
    <xf numFmtId="0" fontId="4" fillId="15" borderId="5" xfId="0" applyFont="1" applyFill="1" applyBorder="1" applyAlignment="1">
      <alignment horizontal="center" vertical="center" wrapText="1"/>
    </xf>
    <xf numFmtId="0" fontId="4" fillId="17" borderId="5" xfId="0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4" fillId="2" borderId="5" xfId="0" applyNumberFormat="1" applyFont="1" applyFill="1" applyBorder="1" applyAlignment="1">
      <alignment horizontal="center" vertical="center" wrapText="1"/>
    </xf>
    <xf numFmtId="14" fontId="1" fillId="16" borderId="5" xfId="0" applyNumberFormat="1" applyFont="1" applyFill="1" applyBorder="1" applyAlignment="1">
      <alignment horizontal="center" vertical="center" wrapText="1"/>
    </xf>
    <xf numFmtId="0" fontId="8" fillId="10" borderId="7" xfId="0" applyFont="1" applyFill="1" applyBorder="1"/>
    <xf numFmtId="0" fontId="8" fillId="10" borderId="8" xfId="0" applyFont="1" applyFill="1" applyBorder="1"/>
    <xf numFmtId="0" fontId="8" fillId="18" borderId="8" xfId="0" applyFont="1" applyFill="1" applyBorder="1"/>
    <xf numFmtId="0" fontId="8" fillId="19" borderId="8" xfId="0" applyFont="1" applyFill="1" applyBorder="1"/>
    <xf numFmtId="0" fontId="8" fillId="19" borderId="9" xfId="0" applyFont="1" applyFill="1" applyBorder="1"/>
    <xf numFmtId="0" fontId="0" fillId="14" borderId="7" xfId="0" applyFont="1" applyFill="1" applyBorder="1"/>
    <xf numFmtId="0" fontId="0" fillId="14" borderId="8" xfId="0" applyFont="1" applyFill="1" applyBorder="1"/>
    <xf numFmtId="0" fontId="0" fillId="14" borderId="9" xfId="0" applyFont="1" applyFill="1" applyBorder="1"/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/>
    <xf numFmtId="0" fontId="2" fillId="0" borderId="0" xfId="0" applyFont="1"/>
    <xf numFmtId="14" fontId="3" fillId="16" borderId="5" xfId="0" applyNumberFormat="1" applyFont="1" applyFill="1" applyBorder="1" applyAlignment="1">
      <alignment horizontal="center" vertical="center" wrapText="1"/>
    </xf>
    <xf numFmtId="14" fontId="4" fillId="16" borderId="0" xfId="0" applyNumberFormat="1" applyFont="1" applyFill="1" applyBorder="1" applyAlignment="1">
      <alignment horizontal="center" vertical="center" wrapText="1"/>
    </xf>
    <xf numFmtId="0" fontId="3" fillId="20" borderId="5" xfId="0" applyFont="1" applyFill="1" applyBorder="1" applyAlignment="1">
      <alignment horizontal="center" vertical="center" wrapText="1"/>
    </xf>
    <xf numFmtId="14" fontId="4" fillId="15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3"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7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6" Type="http://schemas.openxmlformats.org/officeDocument/2006/relationships/printerSettings" Target="../printerSettings/printerSettings13.bin"/><Relationship Id="rId5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D273"/>
  <sheetViews>
    <sheetView tabSelected="1" topLeftCell="D1" zoomScale="85" zoomScaleNormal="55" workbookViewId="0">
      <selection activeCell="G16" sqref="G16"/>
    </sheetView>
  </sheetViews>
  <sheetFormatPr baseColWidth="10" defaultColWidth="23.28515625" defaultRowHeight="12.75" customHeight="1" outlineLevelCol="1" x14ac:dyDescent="0.25"/>
  <cols>
    <col min="1" max="1" width="7.85546875" style="3" hidden="1" customWidth="1" outlineLevel="1"/>
    <col min="2" max="2" width="5.7109375" style="3" hidden="1" customWidth="1" outlineLevel="1"/>
    <col min="3" max="3" width="6.140625" style="3" hidden="1" customWidth="1" outlineLevel="1"/>
    <col min="4" max="4" width="24.7109375" style="16" customWidth="1" collapsed="1"/>
    <col min="5" max="5" width="18.42578125" style="16" customWidth="1" outlineLevel="1"/>
    <col min="6" max="6" width="19" style="16" customWidth="1"/>
    <col min="7" max="7" width="21" style="2" bestFit="1" customWidth="1"/>
    <col min="8" max="8" width="12.5703125" style="2" customWidth="1"/>
    <col min="9" max="9" width="15.42578125" style="2" customWidth="1"/>
    <col min="10" max="10" width="25.140625" style="17" customWidth="1"/>
    <col min="11" max="11" width="22.5703125" style="17" customWidth="1"/>
    <col min="12" max="12" width="32.5703125" style="10" customWidth="1" outlineLevel="1"/>
    <col min="13" max="13" width="17.5703125" style="10" customWidth="1" outlineLevel="1"/>
    <col min="14" max="14" width="33" style="2" customWidth="1"/>
    <col min="15" max="15" width="25.7109375" style="2" customWidth="1"/>
    <col min="16" max="16" width="38.28515625" style="4" customWidth="1"/>
    <col min="17" max="17" width="18.28515625" style="10" customWidth="1" outlineLevel="1"/>
    <col min="18" max="18" width="27.28515625" style="11" customWidth="1" outlineLevel="1"/>
    <col min="19" max="19" width="15.7109375" style="11" customWidth="1" outlineLevel="1"/>
    <col min="20" max="20" width="39.85546875" style="2" customWidth="1"/>
    <col min="21" max="21" width="32.5703125" style="2" customWidth="1"/>
    <col min="22" max="22" width="61.5703125" style="77" customWidth="1"/>
    <col min="23" max="23" width="46.85546875" style="18" customWidth="1"/>
    <col min="24" max="24" width="55.140625" style="18" customWidth="1"/>
    <col min="25" max="25" width="72" style="18" customWidth="1"/>
    <col min="26" max="26" width="26.140625" style="2" hidden="1" customWidth="1"/>
    <col min="27" max="27" width="20.140625" style="2" customWidth="1" outlineLevel="1"/>
    <col min="28" max="28" width="26.28515625" style="12" customWidth="1" outlineLevel="1"/>
    <col min="29" max="29" width="28.42578125" style="12" customWidth="1" outlineLevel="1"/>
    <col min="30" max="30" width="25.42578125" style="4" hidden="1" customWidth="1"/>
    <col min="31" max="31" width="37.140625" style="6" customWidth="1"/>
    <col min="32" max="32" width="45.85546875" style="2" bestFit="1" customWidth="1"/>
    <col min="33" max="34" width="11.85546875" style="2" customWidth="1" outlineLevel="1"/>
    <col min="35" max="35" width="9.42578125" style="2" bestFit="1" customWidth="1"/>
    <col min="36" max="36" width="11.42578125" style="2" customWidth="1"/>
    <col min="37" max="37" width="9.7109375" style="2" bestFit="1" customWidth="1"/>
    <col min="38" max="39" width="9.7109375" style="2" customWidth="1"/>
    <col min="40" max="40" width="8.5703125" style="2" bestFit="1" customWidth="1"/>
    <col min="41" max="41" width="9.42578125" style="2" bestFit="1" customWidth="1"/>
    <col min="42" max="42" width="9.28515625" style="2" bestFit="1" customWidth="1"/>
    <col min="43" max="43" width="31.7109375" style="19" bestFit="1" customWidth="1"/>
    <col min="44" max="44" width="16.140625" style="20" bestFit="1" customWidth="1"/>
    <col min="45" max="45" width="23" style="20" bestFit="1" customWidth="1"/>
    <col min="46" max="46" width="12.28515625" style="20" bestFit="1" customWidth="1"/>
    <col min="47" max="47" width="22" style="20" bestFit="1" customWidth="1"/>
    <col min="48" max="48" width="21.85546875" style="20" bestFit="1" customWidth="1"/>
    <col min="49" max="49" width="39.42578125" style="20" customWidth="1"/>
    <col min="50" max="50" width="56.28515625" style="20" customWidth="1"/>
    <col min="51" max="51" width="23.42578125" style="21" customWidth="1"/>
    <col min="52" max="52" width="24.85546875" style="21" customWidth="1"/>
    <col min="53" max="53" width="22.85546875" style="21" customWidth="1"/>
    <col min="54" max="54" width="44.28515625" style="21" bestFit="1" customWidth="1"/>
    <col min="55" max="55" width="13.5703125" style="8" bestFit="1" customWidth="1"/>
    <col min="56" max="56" width="13.5703125" style="8" customWidth="1"/>
    <col min="57" max="16384" width="23.28515625" style="2"/>
  </cols>
  <sheetData>
    <row r="1" spans="1:56" ht="68.25" customHeight="1" x14ac:dyDescent="0.25">
      <c r="A1" s="25" t="s">
        <v>21</v>
      </c>
      <c r="B1" s="25" t="s">
        <v>31</v>
      </c>
      <c r="C1" s="26" t="s">
        <v>23</v>
      </c>
      <c r="D1" s="26" t="s">
        <v>22</v>
      </c>
      <c r="E1" s="26" t="s">
        <v>34</v>
      </c>
      <c r="F1" s="26" t="s">
        <v>0</v>
      </c>
      <c r="G1" s="27" t="s">
        <v>1</v>
      </c>
      <c r="H1" s="27" t="s">
        <v>6</v>
      </c>
      <c r="I1" s="27" t="s">
        <v>61</v>
      </c>
      <c r="J1" s="28" t="s">
        <v>2</v>
      </c>
      <c r="K1" s="28" t="s">
        <v>3</v>
      </c>
      <c r="L1" s="29" t="s">
        <v>36</v>
      </c>
      <c r="M1" s="29" t="s">
        <v>37</v>
      </c>
      <c r="N1" s="27" t="s">
        <v>96</v>
      </c>
      <c r="O1" s="30" t="s">
        <v>33</v>
      </c>
      <c r="P1" s="31" t="s">
        <v>10</v>
      </c>
      <c r="Q1" s="29" t="s">
        <v>38</v>
      </c>
      <c r="R1" s="32" t="s">
        <v>39</v>
      </c>
      <c r="S1" s="32" t="s">
        <v>40</v>
      </c>
      <c r="T1" s="27" t="s">
        <v>97</v>
      </c>
      <c r="U1" s="27" t="s">
        <v>4</v>
      </c>
      <c r="V1" s="76"/>
      <c r="W1" s="33"/>
      <c r="X1" s="33"/>
      <c r="Y1" s="33"/>
      <c r="Z1" s="27" t="s">
        <v>5</v>
      </c>
      <c r="AA1" s="34" t="s">
        <v>41</v>
      </c>
      <c r="AB1" s="34" t="s">
        <v>42</v>
      </c>
      <c r="AC1" s="34" t="s">
        <v>43</v>
      </c>
      <c r="AD1" s="35" t="s">
        <v>20</v>
      </c>
      <c r="AE1" s="36" t="s">
        <v>17</v>
      </c>
      <c r="AF1" s="37" t="s">
        <v>18</v>
      </c>
      <c r="AG1" s="38" t="s">
        <v>53</v>
      </c>
      <c r="AH1" s="38" t="s">
        <v>54</v>
      </c>
      <c r="AI1" s="78" t="s">
        <v>12</v>
      </c>
      <c r="AJ1" s="78" t="s">
        <v>19</v>
      </c>
      <c r="AK1" s="78" t="s">
        <v>14</v>
      </c>
      <c r="AL1" s="78" t="s">
        <v>60</v>
      </c>
      <c r="AM1" s="78" t="s">
        <v>79</v>
      </c>
      <c r="AN1" s="39" t="s">
        <v>15</v>
      </c>
      <c r="AO1" s="39" t="s">
        <v>13</v>
      </c>
      <c r="AP1" s="39" t="s">
        <v>16</v>
      </c>
      <c r="AQ1" s="40" t="s">
        <v>24</v>
      </c>
      <c r="AR1" s="40" t="s">
        <v>25</v>
      </c>
      <c r="AS1" s="40" t="s">
        <v>26</v>
      </c>
      <c r="AT1" s="40" t="s">
        <v>27</v>
      </c>
      <c r="AU1" s="40" t="s">
        <v>29</v>
      </c>
      <c r="AV1" s="40" t="s">
        <v>28</v>
      </c>
      <c r="AW1" s="40" t="s">
        <v>77</v>
      </c>
      <c r="AX1" s="40" t="s">
        <v>76</v>
      </c>
      <c r="AY1" s="41" t="s">
        <v>57</v>
      </c>
      <c r="AZ1" s="41" t="s">
        <v>58</v>
      </c>
      <c r="BA1" s="41" t="s">
        <v>62</v>
      </c>
      <c r="BB1" s="41" t="s">
        <v>64</v>
      </c>
      <c r="BC1" s="42" t="s">
        <v>32</v>
      </c>
      <c r="BD1" s="13"/>
    </row>
    <row r="2" spans="1:56" ht="12.75" customHeight="1" x14ac:dyDescent="0.25">
      <c r="A2" s="43"/>
      <c r="B2" s="44"/>
      <c r="C2" s="44"/>
      <c r="D2" s="45" t="s">
        <v>81</v>
      </c>
      <c r="E2" s="45"/>
      <c r="F2" s="45" t="s">
        <v>89</v>
      </c>
      <c r="G2" s="46" t="s">
        <v>47</v>
      </c>
      <c r="H2" s="46" t="s">
        <v>8</v>
      </c>
      <c r="I2" s="46">
        <v>1</v>
      </c>
      <c r="J2" s="47">
        <v>43801</v>
      </c>
      <c r="K2" s="47">
        <v>44531</v>
      </c>
      <c r="L2" s="48">
        <f>+K2</f>
        <v>44531</v>
      </c>
      <c r="M2" s="48">
        <f>J2</f>
        <v>43801</v>
      </c>
      <c r="N2" s="49" t="s">
        <v>35</v>
      </c>
      <c r="O2" s="49"/>
      <c r="P2" s="50"/>
      <c r="Q2" s="48">
        <f>IF(P2=0,L2,P2)</f>
        <v>44531</v>
      </c>
      <c r="R2" s="51">
        <f ca="1">IF(AA2=1,(Q2-M2)/30,0)</f>
        <v>24.333333333333332</v>
      </c>
      <c r="S2" s="51">
        <f ca="1">+R2*8917/12</f>
        <v>18081.694444444442</v>
      </c>
      <c r="T2" s="46"/>
      <c r="U2" s="61" t="str">
        <f ca="1">IF(DATEDIF(J2,TODAY(),"m")&gt;=21,"ALERTE","")</f>
        <v/>
      </c>
      <c r="V2" s="63"/>
      <c r="W2" s="53"/>
      <c r="X2" s="53"/>
      <c r="Y2" s="53"/>
      <c r="Z2" s="46"/>
      <c r="AA2" s="54">
        <f ca="1">IF(K2&lt;TODAY(),0,IF(P2="",1,IF(P2&lt;TODAY(),0,1)))</f>
        <v>1</v>
      </c>
      <c r="AB2" s="54">
        <f>IF(H2="Siège",IF(AA2=1,1,0),0)</f>
        <v>0</v>
      </c>
      <c r="AC2" s="54">
        <f ca="1">IF(H2="Parquet",IF(AA2=1,1,0),0)</f>
        <v>1</v>
      </c>
      <c r="AD2" s="55">
        <v>43801</v>
      </c>
      <c r="AE2" s="56"/>
      <c r="AF2" s="57"/>
      <c r="AG2" s="57"/>
      <c r="AH2" s="57"/>
      <c r="AI2" s="46"/>
      <c r="AJ2" s="46"/>
      <c r="AK2" s="46"/>
      <c r="AL2" s="46"/>
      <c r="AM2" s="46"/>
      <c r="AN2" s="46"/>
      <c r="AO2" s="46"/>
      <c r="AP2" s="46"/>
      <c r="AQ2" s="58"/>
      <c r="AR2" s="59"/>
      <c r="AS2" s="59"/>
      <c r="AT2" s="59"/>
      <c r="AU2" s="59"/>
      <c r="AV2" s="59"/>
      <c r="AW2" s="59"/>
      <c r="AX2" s="59"/>
      <c r="AY2" s="60" t="str">
        <f t="array" ref="AY2">INDEX('Listes de saisie utilisées'!$G$3:$G$22,MATCH('TABLEAU DE SUIVI'!H3&amp;'TABLEAU DE SUIVI'!G3,'Listes de saisie utilisées'!$F$3:$F$22&amp;'Listes de saisie utilisées'!$E$3:$E$22,0))</f>
        <v>Monsieur</v>
      </c>
      <c r="AZ2" s="60" t="str">
        <f t="array" ref="AZ2">INDEX('Listes de saisie utilisées'!$H$3:$H$22,MATCH('TABLEAU DE SUIVI'!H3&amp;'TABLEAU DE SUIVI'!G3,'Listes de saisie utilisées'!$F$3:$F$22&amp;'Listes de saisie utilisées'!$E$3:$E$22,0))</f>
        <v>président</v>
      </c>
      <c r="BA2" s="60">
        <f>IF(H2="Siège",13,24)</f>
        <v>24</v>
      </c>
      <c r="BB2" s="60" t="str">
        <f>IF(G2='Listes de saisie utilisées'!$O$3,'Listes de saisie utilisées'!$P$3,IF(G2='Listes de saisie utilisées'!$O$4,'Listes de saisie utilisées'!$P$4,IF(G2='Listes de saisie utilisées'!$O$5,'Listes de saisie utilisées'!$P$5,IF(G2='Listes de saisie utilisées'!$O$6,'Listes de saisie utilisées'!$P$6,IF(G2='Listes de saisie utilisées'!$O$7,'Listes de saisie utilisées'!$P$7,IF(G2='Listes de saisie utilisées'!$O$8,'Listes de saisie utilisées'!$P$8,IF(G2='Listes de saisie utilisées'!$O$9,'Listes de saisie utilisées'!$P$9,IF(G2='Listes de saisie utilisées'!$O$10,'Listes de saisie utilisées'!$P$10,IF(G2='Listes de saisie utilisées'!$O$11,'Listes de saisie utilisées'!$P$11,IF(G2='Listes de saisie utilisées'!$O$12,'Listes de saisie utilisées'!$P$12))))))))))</f>
        <v>le tribunal judiciaire d'Evry</v>
      </c>
      <c r="BC2" s="9"/>
      <c r="BD2" s="14"/>
    </row>
    <row r="3" spans="1:56" ht="12.75" customHeight="1" x14ac:dyDescent="0.25">
      <c r="A3" s="43"/>
      <c r="B3" s="44"/>
      <c r="C3" s="44"/>
      <c r="D3" s="45" t="s">
        <v>87</v>
      </c>
      <c r="E3" s="45"/>
      <c r="F3" s="45" t="s">
        <v>94</v>
      </c>
      <c r="G3" s="46" t="s">
        <v>44</v>
      </c>
      <c r="H3" s="46" t="s">
        <v>7</v>
      </c>
      <c r="I3" s="46">
        <v>1</v>
      </c>
      <c r="J3" s="47">
        <v>43770</v>
      </c>
      <c r="K3" s="47">
        <v>44500</v>
      </c>
      <c r="L3" s="48">
        <f>+K3</f>
        <v>44500</v>
      </c>
      <c r="M3" s="48">
        <f>J3</f>
        <v>43770</v>
      </c>
      <c r="N3" s="49" t="s">
        <v>35</v>
      </c>
      <c r="O3" s="49"/>
      <c r="P3" s="50"/>
      <c r="Q3" s="48">
        <f>IF(P3=0,L3,P3)</f>
        <v>44500</v>
      </c>
      <c r="R3" s="51">
        <f ca="1">IF(AA3=1,(Q3-M3)/30,0)</f>
        <v>24.333333333333332</v>
      </c>
      <c r="S3" s="51">
        <f ca="1">+R3*8917/12</f>
        <v>18081.694444444442</v>
      </c>
      <c r="T3" s="46"/>
      <c r="U3" s="46"/>
      <c r="V3" s="53"/>
      <c r="W3" s="53"/>
      <c r="X3" s="53"/>
      <c r="Y3" s="53"/>
      <c r="Z3" s="46"/>
      <c r="AA3" s="54">
        <f ca="1">IF(K3&lt;TODAY(),0,IF(P3="",1,IF(P3&lt;TODAY(),0,1)))</f>
        <v>1</v>
      </c>
      <c r="AB3" s="54">
        <f ca="1">IF(H3="Siège",IF(AA3=1,1,0),0)</f>
        <v>1</v>
      </c>
      <c r="AC3" s="54">
        <f>IF(H3="Parquet",IF(AA3=1,1,0),0)</f>
        <v>0</v>
      </c>
      <c r="AD3" s="55">
        <v>43770</v>
      </c>
      <c r="AE3" s="56"/>
      <c r="AF3" s="57"/>
      <c r="AG3" s="57"/>
      <c r="AH3" s="57"/>
      <c r="AI3" s="46"/>
      <c r="AJ3" s="46"/>
      <c r="AK3" s="46"/>
      <c r="AL3" s="46"/>
      <c r="AM3" s="46"/>
      <c r="AN3" s="46"/>
      <c r="AO3" s="46"/>
      <c r="AP3" s="46"/>
      <c r="AQ3" s="58"/>
      <c r="AR3" s="59"/>
      <c r="AS3" s="59"/>
      <c r="AT3" s="59"/>
      <c r="AU3" s="59"/>
      <c r="AV3" s="59"/>
      <c r="AW3" s="59"/>
      <c r="AX3" s="59"/>
      <c r="AY3" s="60" t="str">
        <f t="array" ref="AY3">INDEX('Listes de saisie utilisées'!$G$3:$G$22,MATCH('TABLEAU DE SUIVI'!H9&amp;'TABLEAU DE SUIVI'!G9,'Listes de saisie utilisées'!$F$3:$F$22&amp;'Listes de saisie utilisées'!$E$3:$E$22,0))</f>
        <v>Monsieur</v>
      </c>
      <c r="AZ3" s="60" t="str">
        <f t="array" ref="AZ3">INDEX('Listes de saisie utilisées'!$H$3:$H$22,MATCH('TABLEAU DE SUIVI'!H9&amp;'TABLEAU DE SUIVI'!G9,'Listes de saisie utilisées'!$F$3:$F$22&amp;'Listes de saisie utilisées'!$E$3:$E$22,0))</f>
        <v>président</v>
      </c>
      <c r="BA3" s="60">
        <f>IF(H3="Siège",13,24)</f>
        <v>13</v>
      </c>
      <c r="BB3" s="60" t="str">
        <f>IF(G3='Listes de saisie utilisées'!$O$3,'Listes de saisie utilisées'!$P$3,IF(G3='Listes de saisie utilisées'!$O$4,'Listes de saisie utilisées'!$P$4,IF(G3='Listes de saisie utilisées'!$O$5,'Listes de saisie utilisées'!$P$5,IF(G3='Listes de saisie utilisées'!$O$6,'Listes de saisie utilisées'!$P$6,IF(G3='Listes de saisie utilisées'!$O$7,'Listes de saisie utilisées'!$P$7,IF(G3='Listes de saisie utilisées'!$O$8,'Listes de saisie utilisées'!$P$8,IF(G3='Listes de saisie utilisées'!$O$9,'Listes de saisie utilisées'!$P$9,IF(G3='Listes de saisie utilisées'!$O$10,'Listes de saisie utilisées'!$P$10,IF(G3='Listes de saisie utilisées'!$O$11,'Listes de saisie utilisées'!$P$11,IF(G3='Listes de saisie utilisées'!$O$12,'Listes de saisie utilisées'!$P$12))))))))))</f>
        <v>le tribunal judiciaire de Meaux</v>
      </c>
      <c r="BC3" s="9"/>
      <c r="BD3" s="14"/>
    </row>
    <row r="4" spans="1:56" ht="12.75" customHeight="1" x14ac:dyDescent="0.25">
      <c r="A4" s="43"/>
      <c r="B4" s="44"/>
      <c r="C4" s="44"/>
      <c r="D4" s="45" t="s">
        <v>84</v>
      </c>
      <c r="E4" s="45"/>
      <c r="F4" s="45" t="s">
        <v>91</v>
      </c>
      <c r="G4" s="46" t="s">
        <v>11</v>
      </c>
      <c r="H4" s="46" t="s">
        <v>7</v>
      </c>
      <c r="I4" s="46">
        <v>1</v>
      </c>
      <c r="J4" s="47">
        <v>43831</v>
      </c>
      <c r="K4" s="47">
        <v>44561</v>
      </c>
      <c r="L4" s="48">
        <f>+K4</f>
        <v>44561</v>
      </c>
      <c r="M4" s="48">
        <f>J4</f>
        <v>43831</v>
      </c>
      <c r="N4" s="49" t="s">
        <v>35</v>
      </c>
      <c r="O4" s="46"/>
      <c r="P4" s="55"/>
      <c r="Q4" s="48">
        <f>IF(P4=0,L4,P4)</f>
        <v>44561</v>
      </c>
      <c r="R4" s="51">
        <f ca="1">IF(AA4=1,(Q4-M4)/30,0)</f>
        <v>24.333333333333332</v>
      </c>
      <c r="S4" s="51">
        <f ca="1">+R4*8917/12</f>
        <v>18081.694444444442</v>
      </c>
      <c r="T4" s="46"/>
      <c r="U4" s="62"/>
      <c r="V4" s="53"/>
      <c r="W4" s="53"/>
      <c r="X4" s="53"/>
      <c r="Y4" s="53"/>
      <c r="Z4" s="46"/>
      <c r="AA4" s="54">
        <f ca="1">IF(K4&lt;TODAY(),0,IF(P4="",1,IF(P4&lt;TODAY(),0,1)))</f>
        <v>1</v>
      </c>
      <c r="AB4" s="54">
        <f ca="1">IF(H4="Siège",IF(AA4=1,1,0),0)</f>
        <v>1</v>
      </c>
      <c r="AC4" s="54">
        <f>IF(H4="Parquet",IF(AA4=1,1,0),0)</f>
        <v>0</v>
      </c>
      <c r="AD4" s="55"/>
      <c r="AE4" s="56"/>
      <c r="AF4" s="57"/>
      <c r="AG4" s="57"/>
      <c r="AH4" s="57"/>
      <c r="AI4" s="46"/>
      <c r="AJ4" s="46"/>
      <c r="AK4" s="46"/>
      <c r="AL4" s="46"/>
      <c r="AM4" s="46"/>
      <c r="AN4" s="46"/>
      <c r="AO4" s="46"/>
      <c r="AP4" s="46"/>
      <c r="AQ4" s="58"/>
      <c r="AR4" s="59"/>
      <c r="AS4" s="59"/>
      <c r="AT4" s="59"/>
      <c r="AU4" s="59"/>
      <c r="AV4" s="59"/>
      <c r="AW4" s="59"/>
      <c r="AX4" s="59"/>
      <c r="AY4" s="60" t="str">
        <f t="array" ref="AY4">INDEX('Listes de saisie utilisées'!$G$3:$G$22,MATCH('TABLEAU DE SUIVI'!H6&amp;'TABLEAU DE SUIVI'!G6,'Listes de saisie utilisées'!$F$3:$F$22&amp;'Listes de saisie utilisées'!$E$3:$E$22,0))</f>
        <v>Madame</v>
      </c>
      <c r="AZ4" s="60" t="str">
        <f t="array" ref="AZ4">INDEX('Listes de saisie utilisées'!$H$3:$H$22,MATCH('TABLEAU DE SUIVI'!H6&amp;'TABLEAU DE SUIVI'!G6,'Listes de saisie utilisées'!$F$3:$F$22&amp;'Listes de saisie utilisées'!$E$3:$E$22,0))</f>
        <v>présidente</v>
      </c>
      <c r="BA4" s="60">
        <f>IF(H4="Siège",13,24)</f>
        <v>13</v>
      </c>
      <c r="BB4" s="60" t="str">
        <f>IF(G4='Listes de saisie utilisées'!$O$3,'Listes de saisie utilisées'!$P$3,IF(G4='Listes de saisie utilisées'!$O$4,'Listes de saisie utilisées'!$P$4,IF(G4='Listes de saisie utilisées'!$O$5,'Listes de saisie utilisées'!$P$5,IF(G4='Listes de saisie utilisées'!$O$6,'Listes de saisie utilisées'!$P$6,IF(G4='Listes de saisie utilisées'!$O$7,'Listes de saisie utilisées'!$P$7,IF(G4='Listes de saisie utilisées'!$O$8,'Listes de saisie utilisées'!$P$8,IF(G4='Listes de saisie utilisées'!$O$9,'Listes de saisie utilisées'!$P$9,IF(G4='Listes de saisie utilisées'!$O$10,'Listes de saisie utilisées'!$P$10,IF(G4='Listes de saisie utilisées'!$O$11,'Listes de saisie utilisées'!$P$11,IF(G4='Listes de saisie utilisées'!$O$12,'Listes de saisie utilisées'!$P$12))))))))))</f>
        <v>la Cour d'appel de Paris</v>
      </c>
      <c r="BC4" s="9"/>
      <c r="BD4" s="14"/>
    </row>
    <row r="5" spans="1:56" ht="11.25" customHeight="1" x14ac:dyDescent="0.25">
      <c r="A5" s="43">
        <v>294128306104404</v>
      </c>
      <c r="B5" s="44">
        <v>0</v>
      </c>
      <c r="C5" s="44"/>
      <c r="D5" s="45" t="s">
        <v>85</v>
      </c>
      <c r="E5" s="45"/>
      <c r="F5" s="45" t="s">
        <v>92</v>
      </c>
      <c r="G5" s="46" t="s">
        <v>11</v>
      </c>
      <c r="H5" s="46" t="s">
        <v>7</v>
      </c>
      <c r="I5" s="46">
        <v>1</v>
      </c>
      <c r="J5" s="47">
        <v>43388</v>
      </c>
      <c r="K5" s="47">
        <v>44118</v>
      </c>
      <c r="L5" s="48">
        <f>+K5</f>
        <v>44118</v>
      </c>
      <c r="M5" s="48">
        <f>J5</f>
        <v>43388</v>
      </c>
      <c r="N5" s="49" t="s">
        <v>35</v>
      </c>
      <c r="O5" s="49"/>
      <c r="P5" s="50"/>
      <c r="Q5" s="48">
        <f>IF(P5=0,L5,P5)</f>
        <v>44118</v>
      </c>
      <c r="R5" s="51">
        <f ca="1">IF(AA5=1,(Q5-M5)/30,0)</f>
        <v>24.333333333333332</v>
      </c>
      <c r="S5" s="51">
        <f ca="1">+R5*8917/12</f>
        <v>18081.694444444442</v>
      </c>
      <c r="T5" s="49"/>
      <c r="U5" s="61" t="str">
        <f ca="1">IF(DATEDIF(J5,TODAY(),"m")&gt;=21,"ALERTE","")</f>
        <v/>
      </c>
      <c r="V5" s="63"/>
      <c r="W5" s="53"/>
      <c r="X5" s="53"/>
      <c r="Y5" s="53"/>
      <c r="Z5" s="46"/>
      <c r="AA5" s="54">
        <f ca="1">IF(K5&lt;TODAY(),0,IF(P5="",1,IF(P5&lt;TODAY(),0,1)))</f>
        <v>1</v>
      </c>
      <c r="AB5" s="54">
        <f ca="1">IF(H5="Siège",IF(AA5=1,1,0),0)</f>
        <v>1</v>
      </c>
      <c r="AC5" s="54">
        <f>IF(H5="Parquet",IF(AA5=1,1,0),0)</f>
        <v>0</v>
      </c>
      <c r="AD5" s="55">
        <f>'TABLEAU DE SUIVI'!$J10</f>
        <v>43507</v>
      </c>
      <c r="AE5" s="5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58"/>
      <c r="AR5" s="59"/>
      <c r="AS5" s="59"/>
      <c r="AT5" s="59"/>
      <c r="AU5" s="59"/>
      <c r="AV5" s="59"/>
      <c r="AW5" s="59"/>
      <c r="AX5" s="59"/>
      <c r="AY5" s="60" t="str">
        <f t="array" ref="AY5">INDEX('Listes de saisie utilisées'!$G$3:$G$22,MATCH('TABLEAU DE SUIVI'!H7&amp;'TABLEAU DE SUIVI'!G7,'Listes de saisie utilisées'!$F$3:$F$22&amp;'Listes de saisie utilisées'!$E$3:$E$22,0))</f>
        <v>Madame</v>
      </c>
      <c r="AZ5" s="60" t="str">
        <f t="array" ref="AZ5">INDEX('Listes de saisie utilisées'!$H$3:$H$22,MATCH('TABLEAU DE SUIVI'!H7&amp;'TABLEAU DE SUIVI'!G7,'Listes de saisie utilisées'!$F$3:$F$22&amp;'Listes de saisie utilisées'!$E$3:$E$22,0))</f>
        <v>présidente</v>
      </c>
      <c r="BA5" s="60">
        <f>IF(H5="Siège",13,24)</f>
        <v>13</v>
      </c>
      <c r="BB5" s="60" t="str">
        <f>IF(G5='Listes de saisie utilisées'!$O$3,'Listes de saisie utilisées'!$P$3,IF(G5='Listes de saisie utilisées'!$O$4,'Listes de saisie utilisées'!$P$4,IF(G5='Listes de saisie utilisées'!$O$5,'Listes de saisie utilisées'!$P$5,IF(G5='Listes de saisie utilisées'!$O$6,'Listes de saisie utilisées'!$P$6,IF(G5='Listes de saisie utilisées'!$O$7,'Listes de saisie utilisées'!$P$7,IF(G5='Listes de saisie utilisées'!$O$8,'Listes de saisie utilisées'!$P$8,IF(G5='Listes de saisie utilisées'!$O$9,'Listes de saisie utilisées'!$P$9,IF(G5='Listes de saisie utilisées'!$O$10,'Listes de saisie utilisées'!$P$10,IF(G5='Listes de saisie utilisées'!$O$11,'Listes de saisie utilisées'!$P$11,IF(G5='Listes de saisie utilisées'!$O$12,'Listes de saisie utilisées'!$P$12))))))))))</f>
        <v>la Cour d'appel de Paris</v>
      </c>
      <c r="BC5" s="9"/>
      <c r="BD5" s="14"/>
    </row>
    <row r="6" spans="1:56" ht="11.25" customHeight="1" x14ac:dyDescent="0.25">
      <c r="A6" s="43"/>
      <c r="B6" s="44"/>
      <c r="C6" s="44"/>
      <c r="D6" s="45" t="s">
        <v>86</v>
      </c>
      <c r="E6" s="45"/>
      <c r="F6" s="45" t="s">
        <v>93</v>
      </c>
      <c r="G6" s="46" t="s">
        <v>46</v>
      </c>
      <c r="H6" s="46" t="s">
        <v>7</v>
      </c>
      <c r="I6" s="46">
        <v>1</v>
      </c>
      <c r="J6" s="47">
        <v>43709</v>
      </c>
      <c r="K6" s="47">
        <v>44439</v>
      </c>
      <c r="L6" s="48">
        <f>+K6</f>
        <v>44439</v>
      </c>
      <c r="M6" s="48">
        <f>J6</f>
        <v>43709</v>
      </c>
      <c r="N6" s="49" t="s">
        <v>35</v>
      </c>
      <c r="O6" s="49"/>
      <c r="P6" s="50"/>
      <c r="Q6" s="48">
        <f>IF(P6=0,L6,P6)</f>
        <v>44439</v>
      </c>
      <c r="R6" s="51">
        <f ca="1">IF(AA6=1,(Q6-M6)/30,0)</f>
        <v>24.333333333333332</v>
      </c>
      <c r="S6" s="51">
        <f ca="1">+R6*8917/12</f>
        <v>18081.694444444442</v>
      </c>
      <c r="T6" s="46"/>
      <c r="U6" s="46"/>
      <c r="V6" s="53"/>
      <c r="W6" s="53"/>
      <c r="X6" s="53"/>
      <c r="Y6" s="53"/>
      <c r="Z6" s="46"/>
      <c r="AA6" s="54">
        <f ca="1">IF(K6&lt;TODAY(),0,IF(P6="",1,IF(P6&lt;TODAY(),0,1)))</f>
        <v>1</v>
      </c>
      <c r="AB6" s="54">
        <f ca="1">IF(H6="Siège",IF(AA6=1,1,0),0)</f>
        <v>1</v>
      </c>
      <c r="AC6" s="54">
        <f>IF(H6="Parquet",IF(AA6=1,1,0),0)</f>
        <v>0</v>
      </c>
      <c r="AD6" s="55">
        <v>43709</v>
      </c>
      <c r="AE6" s="56"/>
      <c r="AF6" s="57"/>
      <c r="AG6" s="57"/>
      <c r="AH6" s="57"/>
      <c r="AI6" s="46"/>
      <c r="AJ6" s="46"/>
      <c r="AK6" s="46"/>
      <c r="AL6" s="46"/>
      <c r="AM6" s="46"/>
      <c r="AN6" s="46"/>
      <c r="AO6" s="46"/>
      <c r="AP6" s="46"/>
      <c r="AQ6" s="58"/>
      <c r="AR6" s="59"/>
      <c r="AS6" s="59"/>
      <c r="AT6" s="59"/>
      <c r="AU6" s="59"/>
      <c r="AV6" s="59"/>
      <c r="AW6" s="59"/>
      <c r="AX6" s="59"/>
      <c r="AY6" s="60" t="str">
        <f t="array" ref="AY6">INDEX('Listes de saisie utilisées'!$G$3:$G$22,MATCH('TABLEAU DE SUIVI'!H8&amp;'TABLEAU DE SUIVI'!G8,'Listes de saisie utilisées'!$F$3:$F$22&amp;'Listes de saisie utilisées'!$E$3:$E$22,0))</f>
        <v>Madame</v>
      </c>
      <c r="AZ6" s="60" t="str">
        <f t="array" ref="AZ6">INDEX('Listes de saisie utilisées'!$H$3:$H$22,MATCH('TABLEAU DE SUIVI'!H8&amp;'TABLEAU DE SUIVI'!G8,'Listes de saisie utilisées'!$F$3:$F$22&amp;'Listes de saisie utilisées'!$E$3:$E$22,0))</f>
        <v>procureure de la République</v>
      </c>
      <c r="BA6" s="60">
        <f>IF(H6="Siège",13,24)</f>
        <v>13</v>
      </c>
      <c r="BB6" s="60" t="str">
        <f>IF(G6='Listes de saisie utilisées'!$O$3,'Listes de saisie utilisées'!$P$3,IF(G6='Listes de saisie utilisées'!$O$4,'Listes de saisie utilisées'!$P$4,IF(G6='Listes de saisie utilisées'!$O$5,'Listes de saisie utilisées'!$P$5,IF(G6='Listes de saisie utilisées'!$O$6,'Listes de saisie utilisées'!$P$6,IF(G6='Listes de saisie utilisées'!$O$7,'Listes de saisie utilisées'!$P$7,IF(G6='Listes de saisie utilisées'!$O$8,'Listes de saisie utilisées'!$P$8,IF(G6='Listes de saisie utilisées'!$O$9,'Listes de saisie utilisées'!$P$9,IF(G6='Listes de saisie utilisées'!$O$10,'Listes de saisie utilisées'!$P$10,IF(G6='Listes de saisie utilisées'!$O$11,'Listes de saisie utilisées'!$P$11,IF(G6='Listes de saisie utilisées'!$O$12,'Listes de saisie utilisées'!$P$12))))))))))</f>
        <v>le tribunal judiciaire de Paris</v>
      </c>
      <c r="BC6" s="9"/>
      <c r="BD6" s="14"/>
    </row>
    <row r="7" spans="1:56" ht="11.25" customHeight="1" x14ac:dyDescent="0.25">
      <c r="A7" s="43"/>
      <c r="B7" s="44"/>
      <c r="C7" s="44"/>
      <c r="D7" s="45" t="s">
        <v>80</v>
      </c>
      <c r="E7" s="45"/>
      <c r="F7" s="45" t="s">
        <v>9</v>
      </c>
      <c r="G7" s="46" t="s">
        <v>46</v>
      </c>
      <c r="H7" s="46" t="s">
        <v>7</v>
      </c>
      <c r="I7" s="46">
        <v>1</v>
      </c>
      <c r="J7" s="47">
        <v>43709</v>
      </c>
      <c r="K7" s="47">
        <v>44439</v>
      </c>
      <c r="L7" s="48">
        <f>+K7</f>
        <v>44439</v>
      </c>
      <c r="M7" s="48">
        <f>J7</f>
        <v>43709</v>
      </c>
      <c r="N7" s="49" t="s">
        <v>35</v>
      </c>
      <c r="O7" s="49"/>
      <c r="P7" s="50"/>
      <c r="Q7" s="48">
        <f>IF(P7=0,L7,P7)</f>
        <v>44439</v>
      </c>
      <c r="R7" s="51">
        <f ca="1">IF(AA7=1,(Q7-M7)/30,0)</f>
        <v>24.333333333333332</v>
      </c>
      <c r="S7" s="51">
        <f ca="1">+R7*8917/12</f>
        <v>18081.694444444442</v>
      </c>
      <c r="T7" s="46"/>
      <c r="U7" s="46"/>
      <c r="V7" s="53"/>
      <c r="W7" s="53"/>
      <c r="X7" s="53"/>
      <c r="Y7" s="53"/>
      <c r="Z7" s="46"/>
      <c r="AA7" s="54">
        <f ca="1">IF(K7&lt;TODAY(),0,IF(P7="",1,IF(P7&lt;TODAY(),0,1)))</f>
        <v>1</v>
      </c>
      <c r="AB7" s="54">
        <f ca="1">IF(H7="Siège",IF(AA7=1,1,0),0)</f>
        <v>1</v>
      </c>
      <c r="AC7" s="54">
        <f>IF(H7="Parquet",IF(AA7=1,1,0),0)</f>
        <v>0</v>
      </c>
      <c r="AD7" s="55"/>
      <c r="AE7" s="56"/>
      <c r="AF7" s="57"/>
      <c r="AG7" s="57"/>
      <c r="AH7" s="57"/>
      <c r="AI7" s="46"/>
      <c r="AJ7" s="46"/>
      <c r="AK7" s="46"/>
      <c r="AL7" s="46"/>
      <c r="AM7" s="46"/>
      <c r="AN7" s="46"/>
      <c r="AO7" s="46"/>
      <c r="AP7" s="46"/>
      <c r="AQ7" s="58"/>
      <c r="AR7" s="59"/>
      <c r="AS7" s="59"/>
      <c r="AT7" s="59"/>
      <c r="AU7" s="59"/>
      <c r="AV7" s="79"/>
      <c r="AW7" s="59"/>
      <c r="AX7" s="59"/>
      <c r="AY7" s="60" t="str">
        <f t="array" ref="AY7">INDEX('Listes de saisie utilisées'!$G$3:$G$22,MATCH('TABLEAU DE SUIVI'!H2&amp;'TABLEAU DE SUIVI'!G2,'Listes de saisie utilisées'!$F$3:$F$22&amp;'Listes de saisie utilisées'!$E$3:$E$22,0))</f>
        <v>Madame</v>
      </c>
      <c r="AZ7" s="60" t="str">
        <f t="array" ref="AZ7">INDEX('Listes de saisie utilisées'!$H$3:$H$22,MATCH('TABLEAU DE SUIVI'!H2&amp;'TABLEAU DE SUIVI'!G2,'Listes de saisie utilisées'!$F$3:$F$22&amp;'Listes de saisie utilisées'!$E$3:$E$22,0))</f>
        <v>procureure de la République</v>
      </c>
      <c r="BA7" s="60">
        <f>IF(H7="Siège",13,24)</f>
        <v>13</v>
      </c>
      <c r="BB7" s="60" t="str">
        <f>IF(G7='Listes de saisie utilisées'!$O$3,'Listes de saisie utilisées'!$P$3,IF(G7='Listes de saisie utilisées'!$O$4,'Listes de saisie utilisées'!$P$4,IF(G7='Listes de saisie utilisées'!$O$5,'Listes de saisie utilisées'!$P$5,IF(G7='Listes de saisie utilisées'!$O$6,'Listes de saisie utilisées'!$P$6,IF(G7='Listes de saisie utilisées'!$O$7,'Listes de saisie utilisées'!$P$7,IF(G7='Listes de saisie utilisées'!$O$8,'Listes de saisie utilisées'!$P$8,IF(G7='Listes de saisie utilisées'!$O$9,'Listes de saisie utilisées'!$P$9,IF(G7='Listes de saisie utilisées'!$O$10,'Listes de saisie utilisées'!$P$10,IF(G7='Listes de saisie utilisées'!$O$11,'Listes de saisie utilisées'!$P$11,IF(G7='Listes de saisie utilisées'!$O$12,'Listes de saisie utilisées'!$P$12))))))))))</f>
        <v>le tribunal judiciaire de Paris</v>
      </c>
      <c r="BC7" s="9"/>
      <c r="BD7" s="15"/>
    </row>
    <row r="8" spans="1:56" ht="11.25" customHeight="1" x14ac:dyDescent="0.25">
      <c r="A8" s="43"/>
      <c r="B8" s="43"/>
      <c r="C8" s="43"/>
      <c r="D8" s="45" t="s">
        <v>83</v>
      </c>
      <c r="E8" s="45"/>
      <c r="F8" s="45" t="s">
        <v>78</v>
      </c>
      <c r="G8" s="46" t="s">
        <v>44</v>
      </c>
      <c r="H8" s="46" t="s">
        <v>8</v>
      </c>
      <c r="I8" s="46">
        <v>1</v>
      </c>
      <c r="J8" s="47">
        <v>44044</v>
      </c>
      <c r="K8" s="47">
        <v>44773</v>
      </c>
      <c r="L8" s="48">
        <f>+K8</f>
        <v>44773</v>
      </c>
      <c r="M8" s="48">
        <f>J8</f>
        <v>44044</v>
      </c>
      <c r="N8" s="49" t="s">
        <v>35</v>
      </c>
      <c r="O8" s="49"/>
      <c r="P8" s="55"/>
      <c r="Q8" s="48">
        <f>IF(P8=0,L8,P8)</f>
        <v>44773</v>
      </c>
      <c r="R8" s="51">
        <f ca="1">IF(AA8=1,(Q8-M8)/30,0)</f>
        <v>24.3</v>
      </c>
      <c r="S8" s="51">
        <f ca="1">+R8*8917/12</f>
        <v>18056.924999999999</v>
      </c>
      <c r="T8" s="46"/>
      <c r="U8" s="46"/>
      <c r="V8" s="53"/>
      <c r="W8" s="53"/>
      <c r="X8" s="52"/>
      <c r="Y8" s="52"/>
      <c r="Z8" s="46"/>
      <c r="AA8" s="54">
        <f ca="1">IF(K8&lt;TODAY(),0,IF(P8="",1,IF(P8&lt;TODAY(),0,1)))</f>
        <v>1</v>
      </c>
      <c r="AB8" s="54">
        <f>IF(H8="Siège",IF(AA8=1,1,0),0)</f>
        <v>0</v>
      </c>
      <c r="AC8" s="54">
        <f ca="1">IF(H8="Parquet",IF(AA8=1,1,0),0)</f>
        <v>1</v>
      </c>
      <c r="AD8" s="55"/>
      <c r="AE8" s="57"/>
      <c r="AF8" s="57"/>
      <c r="AG8" s="57"/>
      <c r="AH8" s="57"/>
      <c r="AI8" s="46"/>
      <c r="AJ8" s="46"/>
      <c r="AK8" s="46"/>
      <c r="AL8" s="46"/>
      <c r="AM8" s="46"/>
      <c r="AN8" s="46"/>
      <c r="AO8" s="46"/>
      <c r="AP8" s="46"/>
      <c r="AQ8" s="58"/>
      <c r="AR8" s="59"/>
      <c r="AS8" s="59"/>
      <c r="AT8" s="59"/>
      <c r="AU8" s="59"/>
      <c r="AV8" s="79"/>
      <c r="AW8" s="59"/>
      <c r="AX8" s="59"/>
      <c r="AY8" s="60" t="str">
        <f t="array" ref="AY8">INDEX('Listes de saisie utilisées'!$G$3:$G$22,MATCH('TABLEAU DE SUIVI'!H5&amp;'TABLEAU DE SUIVI'!G5,'Listes de saisie utilisées'!$F$3:$F$22&amp;'Listes de saisie utilisées'!$E$3:$E$22,0))</f>
        <v>Monsieur</v>
      </c>
      <c r="AZ8" s="60" t="str">
        <f t="array" ref="AZ8">INDEX('Listes de saisie utilisées'!$H$3:$H$22,MATCH('TABLEAU DE SUIVI'!H5&amp;'TABLEAU DE SUIVI'!G5,'Listes de saisie utilisées'!$F$3:$F$22&amp;'Listes de saisie utilisées'!$E$3:$E$22,0))</f>
        <v>premier président</v>
      </c>
      <c r="BA8" s="60">
        <f>IF(H8="Siège",13,24)</f>
        <v>24</v>
      </c>
      <c r="BB8" s="60" t="str">
        <f>IF(G8='Listes de saisie utilisées'!$O$3,'Listes de saisie utilisées'!$P$3,IF(G8='Listes de saisie utilisées'!$O$4,'Listes de saisie utilisées'!$P$4,IF(G8='Listes de saisie utilisées'!$O$5,'Listes de saisie utilisées'!$P$5,IF(G8='Listes de saisie utilisées'!$O$6,'Listes de saisie utilisées'!$P$6,IF(G8='Listes de saisie utilisées'!$O$7,'Listes de saisie utilisées'!$P$7,IF(G8='Listes de saisie utilisées'!$O$8,'Listes de saisie utilisées'!$P$8,IF(G8='Listes de saisie utilisées'!$O$9,'Listes de saisie utilisées'!$P$9,IF(G8='Listes de saisie utilisées'!$O$10,'Listes de saisie utilisées'!$P$10,IF(G8='Listes de saisie utilisées'!$O$11,'Listes de saisie utilisées'!$P$11,IF(G8='Listes de saisie utilisées'!$O$12,'Listes de saisie utilisées'!$P$12))))))))))</f>
        <v>le tribunal judiciaire de Meaux</v>
      </c>
      <c r="BC8" s="9"/>
      <c r="BD8" s="14"/>
    </row>
    <row r="9" spans="1:56" ht="11.25" customHeight="1" x14ac:dyDescent="0.25">
      <c r="A9" s="43"/>
      <c r="B9" s="44"/>
      <c r="C9" s="44"/>
      <c r="D9" s="45" t="s">
        <v>88</v>
      </c>
      <c r="E9" s="45"/>
      <c r="F9" s="45" t="s">
        <v>95</v>
      </c>
      <c r="G9" s="46" t="s">
        <v>45</v>
      </c>
      <c r="H9" s="46" t="s">
        <v>7</v>
      </c>
      <c r="I9" s="46">
        <v>1</v>
      </c>
      <c r="J9" s="47">
        <v>43800</v>
      </c>
      <c r="K9" s="47">
        <v>44530</v>
      </c>
      <c r="L9" s="48">
        <f>+K9</f>
        <v>44530</v>
      </c>
      <c r="M9" s="48">
        <f>J9</f>
        <v>43800</v>
      </c>
      <c r="N9" s="49" t="s">
        <v>35</v>
      </c>
      <c r="O9" s="49"/>
      <c r="P9" s="50"/>
      <c r="Q9" s="48">
        <f>IF(P9=0,L9,P9)</f>
        <v>44530</v>
      </c>
      <c r="R9" s="51">
        <f ca="1">IF(AA9=1,(Q9-M9)/30,0)</f>
        <v>24.333333333333332</v>
      </c>
      <c r="S9" s="51">
        <f ca="1">+R9*8917/12</f>
        <v>18081.694444444442</v>
      </c>
      <c r="T9" s="46"/>
      <c r="U9" s="61"/>
      <c r="V9" s="63"/>
      <c r="W9" s="53"/>
      <c r="X9" s="53"/>
      <c r="Y9" s="53"/>
      <c r="Z9" s="46"/>
      <c r="AA9" s="54">
        <f ca="1">IF(K9&lt;TODAY(),0,IF(P9="",1,IF(P9&lt;TODAY(),0,1)))</f>
        <v>1</v>
      </c>
      <c r="AB9" s="54">
        <f ca="1">IF(H9="Siège",IF(AA9=1,1,0),0)</f>
        <v>1</v>
      </c>
      <c r="AC9" s="54">
        <f>IF(H9="Parquet",IF(AA9=1,1,0),0)</f>
        <v>0</v>
      </c>
      <c r="AD9" s="55"/>
      <c r="AE9" s="56"/>
      <c r="AF9" s="57"/>
      <c r="AG9" s="57"/>
      <c r="AH9" s="57"/>
      <c r="AI9" s="46"/>
      <c r="AJ9" s="46"/>
      <c r="AK9" s="46"/>
      <c r="AL9" s="46"/>
      <c r="AM9" s="46"/>
      <c r="AN9" s="46"/>
      <c r="AO9" s="46"/>
      <c r="AP9" s="46"/>
      <c r="AQ9" s="58"/>
      <c r="AR9" s="59"/>
      <c r="AS9" s="59"/>
      <c r="AT9" s="59"/>
      <c r="AU9" s="59"/>
      <c r="AV9" s="59"/>
      <c r="AW9" s="59"/>
      <c r="AX9" s="59"/>
      <c r="AY9" s="60" t="str">
        <f t="array" ref="AY9">INDEX('Listes de saisie utilisées'!$G$3:$G$22,MATCH('TABLEAU DE SUIVI'!H10&amp;'TABLEAU DE SUIVI'!G10,'Listes de saisie utilisées'!$F$3:$F$22&amp;'Listes de saisie utilisées'!$E$3:$E$22,0))</f>
        <v>Monsieur</v>
      </c>
      <c r="AZ9" s="60" t="str">
        <f t="array" ref="AZ9">INDEX('Listes de saisie utilisées'!$H$3:$H$22,MATCH('TABLEAU DE SUIVI'!H10&amp;'TABLEAU DE SUIVI'!G10,'Listes de saisie utilisées'!$F$3:$F$22&amp;'Listes de saisie utilisées'!$E$3:$E$22,0))</f>
        <v>premier président</v>
      </c>
      <c r="BA9" s="60">
        <f>IF(H9="Siège",13,24)</f>
        <v>13</v>
      </c>
      <c r="BB9" s="60" t="str">
        <f>IF(G9='Listes de saisie utilisées'!$O$3,'Listes de saisie utilisées'!$P$3,IF(G9='Listes de saisie utilisées'!$O$4,'Listes de saisie utilisées'!$P$4,IF(G9='Listes de saisie utilisées'!$O$5,'Listes de saisie utilisées'!$P$5,IF(G9='Listes de saisie utilisées'!$O$6,'Listes de saisie utilisées'!$P$6,IF(G9='Listes de saisie utilisées'!$O$7,'Listes de saisie utilisées'!$P$7,IF(G9='Listes de saisie utilisées'!$O$8,'Listes de saisie utilisées'!$P$8,IF(G9='Listes de saisie utilisées'!$O$9,'Listes de saisie utilisées'!$P$9,IF(G9='Listes de saisie utilisées'!$O$10,'Listes de saisie utilisées'!$P$10,IF(G9='Listes de saisie utilisées'!$O$11,'Listes de saisie utilisées'!$P$11,IF(G9='Listes de saisie utilisées'!$O$12,'Listes de saisie utilisées'!$P$12))))))))))</f>
        <v>le tribunal judiciaire de Bobigny</v>
      </c>
      <c r="BC9" s="9"/>
      <c r="BD9" s="14"/>
    </row>
    <row r="10" spans="1:56" ht="11.25" customHeight="1" x14ac:dyDescent="0.25">
      <c r="A10" s="43">
        <v>296104528433629</v>
      </c>
      <c r="B10" s="44">
        <v>0</v>
      </c>
      <c r="C10" s="44"/>
      <c r="D10" s="45" t="s">
        <v>82</v>
      </c>
      <c r="E10" s="45"/>
      <c r="F10" s="45" t="s">
        <v>90</v>
      </c>
      <c r="G10" s="46" t="s">
        <v>11</v>
      </c>
      <c r="H10" s="46" t="s">
        <v>7</v>
      </c>
      <c r="I10" s="46">
        <v>1</v>
      </c>
      <c r="J10" s="47">
        <v>43507</v>
      </c>
      <c r="K10" s="47">
        <v>44237</v>
      </c>
      <c r="L10" s="48">
        <f>+K10</f>
        <v>44237</v>
      </c>
      <c r="M10" s="48">
        <f>J10</f>
        <v>43507</v>
      </c>
      <c r="N10" s="49" t="s">
        <v>35</v>
      </c>
      <c r="O10" s="49"/>
      <c r="P10" s="50"/>
      <c r="Q10" s="48">
        <f>IF(P10=0,L10,P10)</f>
        <v>44237</v>
      </c>
      <c r="R10" s="51">
        <f ca="1">IF(AA10=1,(Q10-M10)/30,0)</f>
        <v>24.333333333333332</v>
      </c>
      <c r="S10" s="51">
        <f ca="1">+R10*8917/12</f>
        <v>18081.694444444442</v>
      </c>
      <c r="T10" s="49"/>
      <c r="U10" s="61" t="str">
        <f ca="1">IF(DATEDIF(J10,TODAY(),"m")&gt;=21,"ALERTE","")</f>
        <v/>
      </c>
      <c r="V10" s="63"/>
      <c r="W10" s="53"/>
      <c r="X10" s="53"/>
      <c r="Y10" s="53"/>
      <c r="Z10" s="46"/>
      <c r="AA10" s="54">
        <f ca="1">IF(K10&lt;TODAY(),0,IF(P10="",1,IF(P10&lt;TODAY(),0,1)))</f>
        <v>1</v>
      </c>
      <c r="AB10" s="54">
        <f ca="1">IF(H10="Siège",IF(AA10=1,1,0),0)</f>
        <v>1</v>
      </c>
      <c r="AC10" s="54">
        <f>IF(H10="Parquet",IF(AA10=1,1,0),0)</f>
        <v>0</v>
      </c>
      <c r="AD10" s="55">
        <f>'TABLEAU DE SUIVI'!$J8</f>
        <v>44044</v>
      </c>
      <c r="AE10" s="5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58"/>
      <c r="AR10" s="59"/>
      <c r="AS10" s="59"/>
      <c r="AT10" s="59"/>
      <c r="AU10" s="59"/>
      <c r="AV10" s="59"/>
      <c r="AW10" s="59"/>
      <c r="AX10" s="59"/>
      <c r="AY10" s="60" t="str">
        <f t="array" ref="AY10">INDEX('Listes de saisie utilisées'!$G$3:$G$22,MATCH('TABLEAU DE SUIVI'!H4&amp;'TABLEAU DE SUIVI'!G4,'Listes de saisie utilisées'!$F$3:$F$22&amp;'Listes de saisie utilisées'!$E$3:$E$22,0))</f>
        <v>Monsieur</v>
      </c>
      <c r="AZ10" s="60" t="str">
        <f t="array" ref="AZ10">INDEX('Listes de saisie utilisées'!$H$3:$H$22,MATCH('TABLEAU DE SUIVI'!H4&amp;'TABLEAU DE SUIVI'!G4,'Listes de saisie utilisées'!$F$3:$F$22&amp;'Listes de saisie utilisées'!$E$3:$E$22,0))</f>
        <v>premier président</v>
      </c>
      <c r="BA10" s="60">
        <f>IF(H10="Siège",13,24)</f>
        <v>13</v>
      </c>
      <c r="BB10" s="60" t="str">
        <f>IF(G10='Listes de saisie utilisées'!$O$3,'Listes de saisie utilisées'!$P$3,IF(G10='Listes de saisie utilisées'!$O$4,'Listes de saisie utilisées'!$P$4,IF(G10='Listes de saisie utilisées'!$O$5,'Listes de saisie utilisées'!$P$5,IF(G10='Listes de saisie utilisées'!$O$6,'Listes de saisie utilisées'!$P$6,IF(G10='Listes de saisie utilisées'!$O$7,'Listes de saisie utilisées'!$P$7,IF(G10='Listes de saisie utilisées'!$O$8,'Listes de saisie utilisées'!$P$8,IF(G10='Listes de saisie utilisées'!$O$9,'Listes de saisie utilisées'!$P$9,IF(G10='Listes de saisie utilisées'!$O$10,'Listes de saisie utilisées'!$P$10,IF(G10='Listes de saisie utilisées'!$O$11,'Listes de saisie utilisées'!$P$11,IF(G10='Listes de saisie utilisées'!$O$12,'Listes de saisie utilisées'!$P$12))))))))))</f>
        <v>la Cour d'appel de Paris</v>
      </c>
      <c r="BC10" s="9"/>
      <c r="BD10" s="14"/>
    </row>
    <row r="11" spans="1:56" ht="12.75" customHeight="1" x14ac:dyDescent="0.25">
      <c r="N11" s="5"/>
      <c r="O11" s="5"/>
      <c r="AE11" s="7"/>
      <c r="AF11" s="7"/>
      <c r="AG11" s="7"/>
      <c r="AH11" s="7"/>
    </row>
    <row r="12" spans="1:56" ht="12.75" customHeight="1" x14ac:dyDescent="0.25">
      <c r="N12" s="5"/>
      <c r="O12" s="5"/>
      <c r="AE12" s="7"/>
      <c r="AF12" s="7"/>
      <c r="AG12" s="7"/>
      <c r="AH12" s="7"/>
    </row>
    <row r="13" spans="1:56" ht="12.75" customHeight="1" x14ac:dyDescent="0.25">
      <c r="N13" s="5"/>
      <c r="O13" s="5"/>
      <c r="AE13" s="7"/>
      <c r="AF13" s="7"/>
      <c r="AG13" s="7"/>
      <c r="AH13" s="7"/>
    </row>
    <row r="14" spans="1:56" ht="12.75" customHeight="1" x14ac:dyDescent="0.25">
      <c r="N14" s="5"/>
      <c r="O14" s="5"/>
      <c r="AE14" s="7"/>
      <c r="AF14" s="7"/>
      <c r="AG14" s="7"/>
      <c r="AH14" s="7"/>
    </row>
    <row r="15" spans="1:56" ht="12.75" customHeight="1" x14ac:dyDescent="0.25">
      <c r="N15" s="5"/>
      <c r="O15" s="5"/>
      <c r="AE15" s="7"/>
      <c r="AF15" s="7"/>
      <c r="AG15" s="7"/>
      <c r="AH15" s="7"/>
    </row>
    <row r="16" spans="1:56" ht="12.75" customHeight="1" x14ac:dyDescent="0.25">
      <c r="N16" s="5"/>
      <c r="O16" s="5"/>
      <c r="AE16" s="7"/>
      <c r="AF16" s="7"/>
      <c r="AG16" s="7"/>
      <c r="AH16" s="7"/>
    </row>
    <row r="17" spans="14:34" ht="12.75" customHeight="1" x14ac:dyDescent="0.25">
      <c r="N17" s="5"/>
      <c r="O17" s="5"/>
      <c r="AE17" s="7"/>
      <c r="AF17" s="7"/>
      <c r="AG17" s="7"/>
      <c r="AH17" s="7"/>
    </row>
    <row r="18" spans="14:34" ht="12.75" customHeight="1" x14ac:dyDescent="0.25">
      <c r="N18" s="5"/>
      <c r="O18" s="5"/>
      <c r="AE18" s="7"/>
      <c r="AF18" s="7"/>
      <c r="AG18" s="7"/>
      <c r="AH18" s="7"/>
    </row>
    <row r="19" spans="14:34" ht="12.75" customHeight="1" x14ac:dyDescent="0.25">
      <c r="N19" s="5"/>
      <c r="O19" s="5"/>
      <c r="AE19" s="7"/>
      <c r="AF19" s="7"/>
      <c r="AG19" s="7"/>
      <c r="AH19" s="7"/>
    </row>
    <row r="20" spans="14:34" ht="12.75" customHeight="1" x14ac:dyDescent="0.25">
      <c r="N20" s="5"/>
      <c r="O20" s="5"/>
      <c r="AE20" s="7"/>
      <c r="AF20" s="7"/>
      <c r="AG20" s="7"/>
      <c r="AH20" s="7"/>
    </row>
    <row r="21" spans="14:34" ht="12.75" customHeight="1" x14ac:dyDescent="0.25">
      <c r="N21" s="5"/>
      <c r="O21" s="5"/>
      <c r="AE21" s="7"/>
      <c r="AF21" s="7"/>
      <c r="AG21" s="7"/>
      <c r="AH21" s="7"/>
    </row>
    <row r="22" spans="14:34" ht="12.75" customHeight="1" x14ac:dyDescent="0.25">
      <c r="N22" s="5"/>
      <c r="O22" s="5"/>
      <c r="AE22" s="7"/>
      <c r="AF22" s="7"/>
      <c r="AG22" s="7"/>
      <c r="AH22" s="7"/>
    </row>
    <row r="23" spans="14:34" ht="15" x14ac:dyDescent="0.25">
      <c r="N23" s="5"/>
      <c r="O23" s="5"/>
      <c r="AE23" s="7"/>
      <c r="AF23" s="7"/>
      <c r="AG23" s="7"/>
      <c r="AH23" s="7"/>
    </row>
    <row r="24" spans="14:34" ht="12.75" customHeight="1" x14ac:dyDescent="0.25">
      <c r="N24" s="5"/>
      <c r="O24" s="5"/>
      <c r="AE24" s="7"/>
      <c r="AF24" s="7"/>
      <c r="AG24" s="7"/>
      <c r="AH24" s="7"/>
    </row>
    <row r="25" spans="14:34" ht="12.75" customHeight="1" x14ac:dyDescent="0.25">
      <c r="N25" s="5"/>
      <c r="O25" s="5"/>
      <c r="AE25" s="7"/>
      <c r="AF25" s="7"/>
      <c r="AG25" s="7"/>
      <c r="AH25" s="7"/>
    </row>
    <row r="26" spans="14:34" ht="12.75" customHeight="1" x14ac:dyDescent="0.25">
      <c r="N26" s="5"/>
      <c r="O26" s="5"/>
      <c r="AE26" s="7"/>
      <c r="AF26" s="7"/>
      <c r="AG26" s="7"/>
      <c r="AH26" s="7"/>
    </row>
    <row r="27" spans="14:34" ht="12.75" customHeight="1" x14ac:dyDescent="0.25">
      <c r="N27" s="5"/>
      <c r="O27" s="5"/>
      <c r="AE27" s="7"/>
      <c r="AF27" s="7"/>
      <c r="AG27" s="7"/>
      <c r="AH27" s="7"/>
    </row>
    <row r="28" spans="14:34" ht="12.75" customHeight="1" x14ac:dyDescent="0.25">
      <c r="N28" s="5"/>
      <c r="O28" s="5"/>
      <c r="AE28" s="7"/>
      <c r="AF28" s="7"/>
      <c r="AG28" s="7"/>
      <c r="AH28" s="7"/>
    </row>
    <row r="29" spans="14:34" ht="12.75" customHeight="1" x14ac:dyDescent="0.25">
      <c r="N29" s="5"/>
      <c r="O29" s="5"/>
      <c r="AE29" s="7"/>
      <c r="AF29" s="7"/>
      <c r="AG29" s="7"/>
      <c r="AH29" s="7"/>
    </row>
    <row r="30" spans="14:34" ht="12.75" customHeight="1" x14ac:dyDescent="0.25">
      <c r="N30" s="5"/>
      <c r="O30" s="5"/>
      <c r="AE30" s="7"/>
      <c r="AF30" s="7"/>
      <c r="AG30" s="7"/>
      <c r="AH30" s="7"/>
    </row>
    <row r="31" spans="14:34" ht="12.75" customHeight="1" x14ac:dyDescent="0.25">
      <c r="N31" s="5"/>
      <c r="O31" s="5"/>
      <c r="AE31" s="7"/>
      <c r="AF31" s="7"/>
      <c r="AG31" s="7"/>
      <c r="AH31" s="7"/>
    </row>
    <row r="32" spans="14:34" ht="12.75" customHeight="1" x14ac:dyDescent="0.25">
      <c r="N32" s="5"/>
      <c r="O32" s="5"/>
      <c r="AE32" s="7"/>
      <c r="AF32" s="7"/>
      <c r="AG32" s="7"/>
      <c r="AH32" s="7"/>
    </row>
    <row r="33" spans="14:34" ht="12.75" customHeight="1" x14ac:dyDescent="0.25">
      <c r="N33" s="5"/>
      <c r="O33" s="5"/>
      <c r="AE33" s="7"/>
      <c r="AF33" s="7"/>
      <c r="AG33" s="7"/>
      <c r="AH33" s="7"/>
    </row>
    <row r="34" spans="14:34" ht="12.75" customHeight="1" x14ac:dyDescent="0.25">
      <c r="N34" s="5"/>
      <c r="O34" s="5"/>
      <c r="AE34" s="7"/>
      <c r="AF34" s="7"/>
      <c r="AG34" s="7"/>
      <c r="AH34" s="7"/>
    </row>
    <row r="35" spans="14:34" ht="12.75" customHeight="1" x14ac:dyDescent="0.25">
      <c r="N35" s="5"/>
      <c r="O35" s="5"/>
      <c r="AE35" s="7"/>
      <c r="AF35" s="7"/>
      <c r="AG35" s="7"/>
      <c r="AH35" s="7"/>
    </row>
    <row r="36" spans="14:34" ht="12.75" customHeight="1" x14ac:dyDescent="0.25">
      <c r="N36" s="5"/>
      <c r="O36" s="5"/>
      <c r="AE36" s="7"/>
      <c r="AF36" s="7"/>
      <c r="AG36" s="7"/>
      <c r="AH36" s="7"/>
    </row>
    <row r="37" spans="14:34" ht="12.75" customHeight="1" x14ac:dyDescent="0.25">
      <c r="N37" s="5"/>
      <c r="O37" s="5"/>
      <c r="AE37" s="7"/>
      <c r="AF37" s="7"/>
      <c r="AG37" s="7"/>
      <c r="AH37" s="7"/>
    </row>
    <row r="38" spans="14:34" ht="12.75" customHeight="1" x14ac:dyDescent="0.25">
      <c r="N38" s="5"/>
      <c r="O38" s="5"/>
      <c r="AE38" s="7"/>
      <c r="AF38" s="7"/>
      <c r="AG38" s="7"/>
      <c r="AH38" s="7"/>
    </row>
    <row r="39" spans="14:34" ht="12.75" customHeight="1" x14ac:dyDescent="0.25">
      <c r="N39" s="5"/>
      <c r="O39" s="5"/>
      <c r="AE39" s="7"/>
      <c r="AF39" s="7"/>
      <c r="AG39" s="7"/>
      <c r="AH39" s="7"/>
    </row>
    <row r="40" spans="14:34" ht="12.75" customHeight="1" x14ac:dyDescent="0.25">
      <c r="N40" s="5"/>
      <c r="O40" s="5"/>
      <c r="AE40" s="7"/>
      <c r="AF40" s="7"/>
      <c r="AG40" s="7"/>
      <c r="AH40" s="7"/>
    </row>
    <row r="41" spans="14:34" ht="12.75" customHeight="1" x14ac:dyDescent="0.25">
      <c r="N41" s="5"/>
      <c r="O41" s="5"/>
      <c r="AE41" s="7"/>
      <c r="AF41" s="7"/>
      <c r="AG41" s="7"/>
      <c r="AH41" s="7"/>
    </row>
    <row r="42" spans="14:34" ht="12.75" customHeight="1" x14ac:dyDescent="0.25">
      <c r="N42" s="5"/>
      <c r="O42" s="5"/>
      <c r="AE42" s="7"/>
      <c r="AF42" s="7"/>
      <c r="AG42" s="7"/>
      <c r="AH42" s="7"/>
    </row>
    <row r="43" spans="14:34" ht="12.75" customHeight="1" x14ac:dyDescent="0.25">
      <c r="N43" s="5"/>
      <c r="O43" s="5"/>
      <c r="AE43" s="7"/>
      <c r="AF43" s="7"/>
      <c r="AG43" s="7"/>
      <c r="AH43" s="7"/>
    </row>
    <row r="44" spans="14:34" ht="12.75" customHeight="1" x14ac:dyDescent="0.25">
      <c r="N44" s="5"/>
      <c r="O44" s="5"/>
      <c r="AE44" s="7"/>
      <c r="AF44" s="7"/>
      <c r="AG44" s="7"/>
      <c r="AH44" s="7"/>
    </row>
    <row r="45" spans="14:34" ht="12.75" customHeight="1" x14ac:dyDescent="0.25">
      <c r="N45" s="5"/>
      <c r="O45" s="5"/>
      <c r="AE45" s="7"/>
      <c r="AF45" s="7"/>
      <c r="AG45" s="7"/>
      <c r="AH45" s="7"/>
    </row>
    <row r="46" spans="14:34" ht="12.75" customHeight="1" x14ac:dyDescent="0.25">
      <c r="N46" s="5"/>
      <c r="O46" s="5"/>
      <c r="AE46" s="7"/>
      <c r="AF46" s="7"/>
      <c r="AG46" s="7"/>
      <c r="AH46" s="7"/>
    </row>
    <row r="47" spans="14:34" ht="12.75" customHeight="1" x14ac:dyDescent="0.25">
      <c r="N47" s="5"/>
      <c r="O47" s="5"/>
      <c r="AE47" s="7"/>
      <c r="AF47" s="7"/>
      <c r="AG47" s="7"/>
      <c r="AH47" s="7"/>
    </row>
    <row r="48" spans="14:34" ht="12.75" customHeight="1" x14ac:dyDescent="0.25">
      <c r="N48" s="5"/>
      <c r="O48" s="5"/>
      <c r="AE48" s="7"/>
      <c r="AF48" s="7"/>
      <c r="AG48" s="7"/>
      <c r="AH48" s="7"/>
    </row>
    <row r="49" spans="14:34" ht="12.75" customHeight="1" x14ac:dyDescent="0.25">
      <c r="N49" s="5"/>
      <c r="O49" s="5"/>
      <c r="AE49" s="7"/>
      <c r="AF49" s="7"/>
      <c r="AG49" s="7"/>
      <c r="AH49" s="7"/>
    </row>
    <row r="50" spans="14:34" ht="12.75" customHeight="1" x14ac:dyDescent="0.25">
      <c r="N50" s="5"/>
      <c r="O50" s="5"/>
      <c r="AE50" s="7"/>
      <c r="AF50" s="7"/>
      <c r="AG50" s="7"/>
      <c r="AH50" s="7"/>
    </row>
    <row r="51" spans="14:34" ht="12.75" customHeight="1" x14ac:dyDescent="0.25">
      <c r="N51" s="5"/>
      <c r="O51" s="5"/>
      <c r="AE51" s="7"/>
      <c r="AF51" s="7"/>
      <c r="AG51" s="7"/>
      <c r="AH51" s="7"/>
    </row>
    <row r="52" spans="14:34" ht="12.75" customHeight="1" x14ac:dyDescent="0.25">
      <c r="N52" s="5"/>
      <c r="O52" s="5"/>
      <c r="AE52" s="7"/>
      <c r="AF52" s="7"/>
      <c r="AG52" s="7"/>
      <c r="AH52" s="7"/>
    </row>
    <row r="53" spans="14:34" ht="12.75" customHeight="1" x14ac:dyDescent="0.25">
      <c r="N53" s="5"/>
      <c r="O53" s="5"/>
      <c r="AE53" s="7"/>
      <c r="AF53" s="7"/>
      <c r="AG53" s="7"/>
      <c r="AH53" s="7"/>
    </row>
    <row r="54" spans="14:34" ht="12.75" customHeight="1" x14ac:dyDescent="0.25">
      <c r="N54" s="5"/>
      <c r="O54" s="5"/>
      <c r="AE54" s="7"/>
      <c r="AF54" s="7"/>
      <c r="AG54" s="7"/>
      <c r="AH54" s="7"/>
    </row>
    <row r="55" spans="14:34" ht="12.75" customHeight="1" x14ac:dyDescent="0.25">
      <c r="N55" s="5"/>
      <c r="O55" s="5"/>
      <c r="AE55" s="7"/>
      <c r="AF55" s="7"/>
      <c r="AG55" s="7"/>
      <c r="AH55" s="7"/>
    </row>
    <row r="56" spans="14:34" ht="12.75" customHeight="1" x14ac:dyDescent="0.25">
      <c r="N56" s="5"/>
      <c r="O56" s="5"/>
      <c r="AE56" s="7"/>
      <c r="AF56" s="7"/>
      <c r="AG56" s="7"/>
      <c r="AH56" s="7"/>
    </row>
    <row r="57" spans="14:34" ht="12.75" customHeight="1" x14ac:dyDescent="0.25">
      <c r="N57" s="5"/>
      <c r="O57" s="5"/>
      <c r="AE57" s="7"/>
      <c r="AF57" s="7"/>
      <c r="AG57" s="7"/>
      <c r="AH57" s="7"/>
    </row>
    <row r="58" spans="14:34" ht="12.75" customHeight="1" x14ac:dyDescent="0.25">
      <c r="N58" s="5"/>
      <c r="O58" s="5"/>
      <c r="AE58" s="7"/>
      <c r="AF58" s="7"/>
      <c r="AG58" s="7"/>
      <c r="AH58" s="7"/>
    </row>
    <row r="59" spans="14:34" ht="12.75" customHeight="1" x14ac:dyDescent="0.25">
      <c r="N59" s="5"/>
      <c r="O59" s="5"/>
      <c r="AE59" s="7"/>
      <c r="AF59" s="7"/>
      <c r="AG59" s="7"/>
      <c r="AH59" s="7"/>
    </row>
    <row r="60" spans="14:34" ht="12.75" customHeight="1" x14ac:dyDescent="0.25">
      <c r="N60" s="5"/>
      <c r="O60" s="5"/>
      <c r="AE60" s="7"/>
      <c r="AF60" s="7"/>
      <c r="AG60" s="7"/>
      <c r="AH60" s="7"/>
    </row>
    <row r="61" spans="14:34" ht="12.75" customHeight="1" x14ac:dyDescent="0.25">
      <c r="N61" s="5"/>
      <c r="O61" s="5"/>
      <c r="AE61" s="7"/>
      <c r="AF61" s="7"/>
      <c r="AG61" s="7"/>
      <c r="AH61" s="7"/>
    </row>
    <row r="62" spans="14:34" ht="12.75" customHeight="1" x14ac:dyDescent="0.25">
      <c r="N62" s="5"/>
      <c r="O62" s="5"/>
      <c r="AE62" s="7"/>
      <c r="AF62" s="7"/>
      <c r="AG62" s="7"/>
      <c r="AH62" s="7"/>
    </row>
    <row r="63" spans="14:34" ht="24" customHeight="1" x14ac:dyDescent="0.25">
      <c r="N63" s="5"/>
      <c r="O63" s="5"/>
      <c r="AE63" s="7"/>
      <c r="AF63" s="7"/>
      <c r="AG63" s="7"/>
      <c r="AH63" s="7"/>
    </row>
    <row r="64" spans="14:34" ht="12.75" customHeight="1" x14ac:dyDescent="0.25">
      <c r="N64" s="5"/>
      <c r="O64" s="5"/>
      <c r="AE64" s="7"/>
      <c r="AF64" s="7"/>
      <c r="AG64" s="7"/>
      <c r="AH64" s="7"/>
    </row>
    <row r="65" spans="14:34" ht="15" x14ac:dyDescent="0.25">
      <c r="N65" s="5"/>
      <c r="O65" s="5"/>
      <c r="AE65" s="7"/>
      <c r="AF65" s="7"/>
      <c r="AG65" s="7"/>
      <c r="AH65" s="7"/>
    </row>
    <row r="66" spans="14:34" ht="12.75" customHeight="1" x14ac:dyDescent="0.25">
      <c r="N66" s="5"/>
      <c r="O66" s="5"/>
      <c r="AE66" s="7"/>
      <c r="AF66" s="7"/>
      <c r="AG66" s="7"/>
      <c r="AH66" s="7"/>
    </row>
    <row r="67" spans="14:34" ht="12.75" customHeight="1" x14ac:dyDescent="0.25">
      <c r="N67" s="5"/>
      <c r="O67" s="5"/>
      <c r="AE67" s="7"/>
      <c r="AF67" s="7"/>
      <c r="AG67" s="7"/>
      <c r="AH67" s="7"/>
    </row>
    <row r="68" spans="14:34" ht="12.75" customHeight="1" x14ac:dyDescent="0.25">
      <c r="N68" s="5"/>
      <c r="O68" s="5"/>
      <c r="AE68" s="7"/>
      <c r="AF68" s="7"/>
      <c r="AG68" s="7"/>
      <c r="AH68" s="7"/>
    </row>
    <row r="69" spans="14:34" ht="12.75" customHeight="1" x14ac:dyDescent="0.25">
      <c r="N69" s="5"/>
      <c r="O69" s="5"/>
      <c r="AE69" s="7"/>
      <c r="AF69" s="7"/>
      <c r="AG69" s="7"/>
      <c r="AH69" s="7"/>
    </row>
    <row r="70" spans="14:34" ht="12.75" customHeight="1" x14ac:dyDescent="0.25">
      <c r="N70" s="5"/>
      <c r="O70" s="5"/>
      <c r="AE70" s="7"/>
      <c r="AF70" s="7"/>
      <c r="AG70" s="7"/>
      <c r="AH70" s="7"/>
    </row>
    <row r="71" spans="14:34" ht="12.75" customHeight="1" x14ac:dyDescent="0.25">
      <c r="N71" s="5"/>
      <c r="O71" s="5"/>
      <c r="AE71" s="7"/>
      <c r="AF71" s="7"/>
      <c r="AG71" s="7"/>
      <c r="AH71" s="7"/>
    </row>
    <row r="72" spans="14:34" ht="12.75" customHeight="1" x14ac:dyDescent="0.25">
      <c r="N72" s="5"/>
      <c r="O72" s="5"/>
      <c r="AE72" s="7"/>
      <c r="AF72" s="7"/>
      <c r="AG72" s="7"/>
      <c r="AH72" s="7"/>
    </row>
    <row r="73" spans="14:34" ht="12.75" customHeight="1" x14ac:dyDescent="0.25">
      <c r="N73" s="5"/>
      <c r="O73" s="5"/>
      <c r="AE73" s="7"/>
      <c r="AF73" s="7"/>
      <c r="AG73" s="7"/>
      <c r="AH73" s="7"/>
    </row>
    <row r="74" spans="14:34" ht="12.75" customHeight="1" x14ac:dyDescent="0.25">
      <c r="N74" s="5"/>
      <c r="O74" s="5"/>
      <c r="AE74" s="7"/>
      <c r="AF74" s="7"/>
      <c r="AG74" s="7"/>
      <c r="AH74" s="7"/>
    </row>
    <row r="75" spans="14:34" ht="12.75" customHeight="1" x14ac:dyDescent="0.25">
      <c r="N75" s="5"/>
      <c r="O75" s="5"/>
      <c r="AE75" s="7"/>
      <c r="AF75" s="7"/>
      <c r="AG75" s="7"/>
      <c r="AH75" s="7"/>
    </row>
    <row r="76" spans="14:34" ht="15" x14ac:dyDescent="0.25">
      <c r="N76" s="5"/>
      <c r="O76" s="5"/>
      <c r="AE76" s="7"/>
      <c r="AF76" s="7"/>
      <c r="AG76" s="7"/>
      <c r="AH76" s="7"/>
    </row>
    <row r="77" spans="14:34" ht="12.75" customHeight="1" x14ac:dyDescent="0.25">
      <c r="N77" s="5"/>
      <c r="O77" s="5"/>
      <c r="AE77" s="7"/>
      <c r="AF77" s="7"/>
      <c r="AG77" s="7"/>
      <c r="AH77" s="7"/>
    </row>
    <row r="78" spans="14:34" ht="12.75" customHeight="1" x14ac:dyDescent="0.25">
      <c r="N78" s="5"/>
      <c r="O78" s="5"/>
      <c r="AE78" s="7"/>
      <c r="AF78" s="7"/>
      <c r="AG78" s="7"/>
      <c r="AH78" s="7"/>
    </row>
    <row r="79" spans="14:34" ht="12.75" customHeight="1" x14ac:dyDescent="0.25">
      <c r="N79" s="5"/>
      <c r="O79" s="5"/>
      <c r="AE79" s="7"/>
      <c r="AF79" s="7"/>
      <c r="AG79" s="7"/>
      <c r="AH79" s="7"/>
    </row>
    <row r="80" spans="14:34" ht="12.75" customHeight="1" x14ac:dyDescent="0.25">
      <c r="N80" s="5"/>
      <c r="O80" s="5"/>
      <c r="AE80" s="7"/>
      <c r="AF80" s="7"/>
      <c r="AG80" s="7"/>
      <c r="AH80" s="7"/>
    </row>
    <row r="81" spans="14:34" ht="12.75" customHeight="1" x14ac:dyDescent="0.25">
      <c r="N81" s="5"/>
      <c r="O81" s="5"/>
      <c r="AE81" s="7"/>
      <c r="AF81" s="7"/>
      <c r="AG81" s="7"/>
      <c r="AH81" s="7"/>
    </row>
    <row r="82" spans="14:34" ht="12.75" customHeight="1" x14ac:dyDescent="0.25">
      <c r="N82" s="5"/>
      <c r="O82" s="5"/>
      <c r="AE82" s="7"/>
      <c r="AF82" s="7"/>
      <c r="AG82" s="7"/>
      <c r="AH82" s="7"/>
    </row>
    <row r="83" spans="14:34" ht="12" customHeight="1" x14ac:dyDescent="0.25">
      <c r="N83" s="5"/>
      <c r="O83" s="5"/>
      <c r="AE83" s="7"/>
      <c r="AF83" s="7"/>
      <c r="AG83" s="7"/>
      <c r="AH83" s="7"/>
    </row>
    <row r="84" spans="14:34" ht="12.75" customHeight="1" x14ac:dyDescent="0.25">
      <c r="N84" s="5"/>
      <c r="O84" s="5"/>
      <c r="AE84" s="7"/>
      <c r="AF84" s="7"/>
      <c r="AG84" s="7"/>
      <c r="AH84" s="7"/>
    </row>
    <row r="85" spans="14:34" ht="12.75" customHeight="1" x14ac:dyDescent="0.25">
      <c r="N85" s="5"/>
      <c r="O85" s="5"/>
      <c r="AE85" s="7"/>
      <c r="AF85" s="7"/>
      <c r="AG85" s="7"/>
      <c r="AH85" s="7"/>
    </row>
    <row r="86" spans="14:34" ht="12.75" customHeight="1" x14ac:dyDescent="0.25">
      <c r="N86" s="5"/>
      <c r="O86" s="5"/>
      <c r="AE86" s="7"/>
      <c r="AF86" s="7"/>
      <c r="AG86" s="7"/>
      <c r="AH86" s="7"/>
    </row>
    <row r="87" spans="14:34" ht="12.75" customHeight="1" x14ac:dyDescent="0.25">
      <c r="N87" s="5"/>
      <c r="O87" s="5"/>
      <c r="AE87" s="7"/>
      <c r="AF87" s="7"/>
      <c r="AG87" s="7"/>
      <c r="AH87" s="7"/>
    </row>
    <row r="88" spans="14:34" ht="12.75" customHeight="1" x14ac:dyDescent="0.25">
      <c r="N88" s="5"/>
      <c r="O88" s="5"/>
      <c r="AE88" s="7"/>
      <c r="AF88" s="7"/>
      <c r="AG88" s="7"/>
      <c r="AH88" s="7"/>
    </row>
    <row r="89" spans="14:34" ht="12.75" customHeight="1" x14ac:dyDescent="0.25">
      <c r="N89" s="5"/>
      <c r="O89" s="5"/>
      <c r="AE89" s="7"/>
      <c r="AF89" s="7"/>
      <c r="AG89" s="7"/>
      <c r="AH89" s="7"/>
    </row>
    <row r="90" spans="14:34" ht="12.75" customHeight="1" x14ac:dyDescent="0.25">
      <c r="N90" s="5"/>
      <c r="O90" s="5"/>
      <c r="AE90" s="7"/>
      <c r="AF90" s="7"/>
      <c r="AG90" s="7"/>
      <c r="AH90" s="7"/>
    </row>
    <row r="91" spans="14:34" ht="12.75" customHeight="1" x14ac:dyDescent="0.25">
      <c r="N91" s="5"/>
      <c r="O91" s="5"/>
      <c r="AE91" s="7"/>
      <c r="AF91" s="7"/>
      <c r="AG91" s="7"/>
      <c r="AH91" s="7"/>
    </row>
    <row r="92" spans="14:34" ht="12.75" customHeight="1" x14ac:dyDescent="0.25">
      <c r="N92" s="5"/>
      <c r="O92" s="5"/>
      <c r="AE92" s="7"/>
      <c r="AF92" s="7"/>
      <c r="AG92" s="7"/>
      <c r="AH92" s="7"/>
    </row>
    <row r="93" spans="14:34" ht="12.75" customHeight="1" x14ac:dyDescent="0.25">
      <c r="N93" s="5"/>
      <c r="O93" s="5"/>
      <c r="AE93" s="7"/>
      <c r="AF93" s="7"/>
      <c r="AG93" s="7"/>
      <c r="AH93" s="7"/>
    </row>
    <row r="94" spans="14:34" ht="12.75" customHeight="1" x14ac:dyDescent="0.25">
      <c r="N94" s="5"/>
      <c r="O94" s="5"/>
      <c r="AE94" s="7"/>
      <c r="AF94" s="7"/>
      <c r="AG94" s="7"/>
      <c r="AH94" s="7"/>
    </row>
    <row r="95" spans="14:34" ht="12.75" customHeight="1" x14ac:dyDescent="0.25">
      <c r="N95" s="5"/>
      <c r="O95" s="5"/>
      <c r="AE95" s="7"/>
      <c r="AF95" s="7"/>
      <c r="AG95" s="7"/>
      <c r="AH95" s="7"/>
    </row>
    <row r="96" spans="14:34" ht="12.75" customHeight="1" x14ac:dyDescent="0.25">
      <c r="N96" s="5"/>
      <c r="O96" s="5"/>
      <c r="AE96" s="7"/>
      <c r="AF96" s="7"/>
      <c r="AG96" s="7"/>
      <c r="AH96" s="7"/>
    </row>
    <row r="97" spans="14:34" ht="12.75" customHeight="1" x14ac:dyDescent="0.25">
      <c r="N97" s="5"/>
      <c r="O97" s="5"/>
      <c r="AE97" s="7"/>
      <c r="AF97" s="7"/>
      <c r="AG97" s="7"/>
      <c r="AH97" s="7"/>
    </row>
    <row r="98" spans="14:34" ht="12.75" customHeight="1" x14ac:dyDescent="0.25">
      <c r="N98" s="5"/>
      <c r="O98" s="5"/>
      <c r="AE98" s="7"/>
      <c r="AF98" s="7"/>
      <c r="AG98" s="7"/>
      <c r="AH98" s="7"/>
    </row>
    <row r="99" spans="14:34" ht="12.75" customHeight="1" x14ac:dyDescent="0.25">
      <c r="N99" s="5"/>
      <c r="O99" s="5"/>
      <c r="AE99" s="7"/>
      <c r="AF99" s="7"/>
      <c r="AG99" s="7"/>
      <c r="AH99" s="7"/>
    </row>
    <row r="100" spans="14:34" ht="12.75" customHeight="1" x14ac:dyDescent="0.25">
      <c r="N100" s="5"/>
      <c r="O100" s="5"/>
      <c r="AE100" s="7"/>
      <c r="AF100" s="7"/>
      <c r="AG100" s="7"/>
      <c r="AH100" s="7"/>
    </row>
    <row r="101" spans="14:34" ht="12.75" customHeight="1" x14ac:dyDescent="0.25">
      <c r="N101" s="5"/>
      <c r="O101" s="5"/>
      <c r="AE101" s="7"/>
      <c r="AF101" s="7"/>
      <c r="AG101" s="7"/>
      <c r="AH101" s="7"/>
    </row>
    <row r="102" spans="14:34" ht="12.75" customHeight="1" x14ac:dyDescent="0.25">
      <c r="N102" s="5"/>
      <c r="O102" s="5"/>
      <c r="AE102" s="7"/>
      <c r="AF102" s="7"/>
      <c r="AG102" s="7"/>
      <c r="AH102" s="7"/>
    </row>
    <row r="103" spans="14:34" ht="12.75" customHeight="1" x14ac:dyDescent="0.25">
      <c r="N103" s="5"/>
      <c r="O103" s="5"/>
      <c r="AE103" s="7"/>
      <c r="AF103" s="7"/>
      <c r="AG103" s="7"/>
      <c r="AH103" s="7"/>
    </row>
    <row r="104" spans="14:34" ht="12.75" customHeight="1" x14ac:dyDescent="0.25">
      <c r="N104" s="5"/>
      <c r="O104" s="5"/>
      <c r="AE104" s="7"/>
      <c r="AF104" s="7"/>
      <c r="AG104" s="7"/>
      <c r="AH104" s="7"/>
    </row>
    <row r="105" spans="14:34" ht="12.75" customHeight="1" x14ac:dyDescent="0.25">
      <c r="N105" s="5"/>
      <c r="O105" s="5"/>
      <c r="AE105" s="7"/>
      <c r="AF105" s="7"/>
      <c r="AG105" s="7"/>
      <c r="AH105" s="7"/>
    </row>
    <row r="106" spans="14:34" ht="12.75" customHeight="1" x14ac:dyDescent="0.25">
      <c r="N106" s="5"/>
      <c r="O106" s="5"/>
      <c r="AE106" s="7"/>
      <c r="AF106" s="7"/>
      <c r="AG106" s="7"/>
      <c r="AH106" s="7"/>
    </row>
    <row r="107" spans="14:34" ht="12.75" customHeight="1" x14ac:dyDescent="0.25">
      <c r="N107" s="5"/>
      <c r="O107" s="5"/>
      <c r="AE107" s="7"/>
      <c r="AF107" s="7"/>
      <c r="AG107" s="7"/>
      <c r="AH107" s="7"/>
    </row>
    <row r="108" spans="14:34" ht="12.75" customHeight="1" x14ac:dyDescent="0.25">
      <c r="N108" s="5"/>
      <c r="O108" s="5"/>
      <c r="AE108" s="7"/>
      <c r="AF108" s="7"/>
      <c r="AG108" s="7"/>
      <c r="AH108" s="7"/>
    </row>
    <row r="109" spans="14:34" ht="12.75" customHeight="1" x14ac:dyDescent="0.25">
      <c r="N109" s="5"/>
      <c r="O109" s="5"/>
      <c r="AE109" s="7"/>
      <c r="AF109" s="7"/>
      <c r="AG109" s="7"/>
      <c r="AH109" s="7"/>
    </row>
    <row r="110" spans="14:34" ht="12.75" customHeight="1" x14ac:dyDescent="0.25">
      <c r="N110" s="5"/>
      <c r="O110" s="5"/>
      <c r="AE110" s="7"/>
      <c r="AF110" s="7"/>
      <c r="AG110" s="7"/>
      <c r="AH110" s="7"/>
    </row>
    <row r="111" spans="14:34" ht="12.75" customHeight="1" x14ac:dyDescent="0.25">
      <c r="N111" s="5"/>
      <c r="O111" s="5"/>
      <c r="AE111" s="7"/>
      <c r="AF111" s="7"/>
      <c r="AG111" s="7"/>
      <c r="AH111" s="7"/>
    </row>
    <row r="112" spans="14:34" ht="12.75" customHeight="1" x14ac:dyDescent="0.25">
      <c r="N112" s="5"/>
      <c r="O112" s="5"/>
      <c r="AE112" s="7"/>
      <c r="AF112" s="7"/>
      <c r="AG112" s="7"/>
      <c r="AH112" s="7"/>
    </row>
    <row r="113" spans="14:34" ht="12.75" customHeight="1" x14ac:dyDescent="0.25">
      <c r="N113" s="5"/>
      <c r="O113" s="5"/>
      <c r="AE113" s="7"/>
      <c r="AF113" s="7"/>
      <c r="AG113" s="7"/>
      <c r="AH113" s="7"/>
    </row>
    <row r="114" spans="14:34" ht="12.75" customHeight="1" x14ac:dyDescent="0.25">
      <c r="N114" s="5"/>
      <c r="O114" s="5"/>
      <c r="AE114" s="7"/>
      <c r="AF114" s="7"/>
      <c r="AG114" s="7"/>
      <c r="AH114" s="7"/>
    </row>
    <row r="115" spans="14:34" ht="12.75" customHeight="1" x14ac:dyDescent="0.25">
      <c r="N115" s="5"/>
      <c r="O115" s="5"/>
      <c r="AE115" s="7"/>
      <c r="AF115" s="7"/>
      <c r="AG115" s="7"/>
      <c r="AH115" s="7"/>
    </row>
    <row r="116" spans="14:34" ht="12.75" customHeight="1" x14ac:dyDescent="0.25">
      <c r="N116" s="5"/>
      <c r="O116" s="5"/>
      <c r="AE116" s="7"/>
      <c r="AF116" s="7"/>
      <c r="AG116" s="7"/>
      <c r="AH116" s="7"/>
    </row>
    <row r="117" spans="14:34" ht="12.75" customHeight="1" x14ac:dyDescent="0.25">
      <c r="N117" s="5"/>
      <c r="O117" s="5"/>
      <c r="AE117" s="7"/>
      <c r="AF117" s="7"/>
      <c r="AG117" s="7"/>
      <c r="AH117" s="7"/>
    </row>
    <row r="118" spans="14:34" ht="12.75" customHeight="1" x14ac:dyDescent="0.25">
      <c r="N118" s="5"/>
      <c r="O118" s="5"/>
      <c r="AE118" s="7"/>
      <c r="AF118" s="7"/>
      <c r="AG118" s="7"/>
      <c r="AH118" s="7"/>
    </row>
    <row r="119" spans="14:34" ht="12.75" customHeight="1" x14ac:dyDescent="0.25">
      <c r="N119" s="5"/>
      <c r="O119" s="5"/>
      <c r="AE119" s="7"/>
      <c r="AF119" s="7"/>
      <c r="AG119" s="7"/>
      <c r="AH119" s="7"/>
    </row>
    <row r="120" spans="14:34" ht="12.75" customHeight="1" x14ac:dyDescent="0.25">
      <c r="N120" s="5"/>
      <c r="O120" s="5"/>
      <c r="AE120" s="7"/>
      <c r="AF120" s="7"/>
      <c r="AG120" s="7"/>
      <c r="AH120" s="7"/>
    </row>
    <row r="121" spans="14:34" ht="12.75" customHeight="1" x14ac:dyDescent="0.25">
      <c r="N121" s="5"/>
      <c r="O121" s="5"/>
      <c r="AE121" s="7"/>
      <c r="AF121" s="7"/>
      <c r="AG121" s="7"/>
      <c r="AH121" s="7"/>
    </row>
    <row r="122" spans="14:34" ht="12.75" customHeight="1" x14ac:dyDescent="0.25">
      <c r="N122" s="5"/>
      <c r="O122" s="5"/>
      <c r="AE122" s="7"/>
      <c r="AF122" s="7"/>
      <c r="AG122" s="7"/>
      <c r="AH122" s="7"/>
    </row>
    <row r="123" spans="14:34" ht="12.75" customHeight="1" x14ac:dyDescent="0.25">
      <c r="N123" s="5"/>
      <c r="O123" s="5"/>
      <c r="AE123" s="7"/>
      <c r="AF123" s="7"/>
      <c r="AG123" s="7"/>
      <c r="AH123" s="7"/>
    </row>
    <row r="124" spans="14:34" ht="12.75" customHeight="1" x14ac:dyDescent="0.25">
      <c r="N124" s="5"/>
      <c r="O124" s="5"/>
      <c r="AE124" s="7"/>
      <c r="AF124" s="7"/>
      <c r="AG124" s="7"/>
      <c r="AH124" s="7"/>
    </row>
    <row r="125" spans="14:34" ht="12.75" customHeight="1" x14ac:dyDescent="0.25">
      <c r="N125" s="5"/>
      <c r="O125" s="5"/>
      <c r="AE125" s="7"/>
      <c r="AF125" s="7"/>
      <c r="AG125" s="7"/>
      <c r="AH125" s="7"/>
    </row>
    <row r="126" spans="14:34" ht="12.75" customHeight="1" x14ac:dyDescent="0.25">
      <c r="N126" s="5"/>
      <c r="O126" s="5"/>
      <c r="AE126" s="7"/>
      <c r="AF126" s="7"/>
      <c r="AG126" s="7"/>
      <c r="AH126" s="7"/>
    </row>
    <row r="127" spans="14:34" ht="12.75" customHeight="1" x14ac:dyDescent="0.25">
      <c r="N127" s="5"/>
      <c r="O127" s="5"/>
      <c r="AE127" s="7"/>
      <c r="AF127" s="7"/>
      <c r="AG127" s="7"/>
      <c r="AH127" s="7"/>
    </row>
    <row r="128" spans="14:34" ht="12.75" customHeight="1" x14ac:dyDescent="0.25">
      <c r="N128" s="5"/>
      <c r="O128" s="5"/>
      <c r="AE128" s="7"/>
      <c r="AF128" s="7"/>
      <c r="AG128" s="7"/>
      <c r="AH128" s="7"/>
    </row>
    <row r="129" spans="14:34" ht="12.75" customHeight="1" x14ac:dyDescent="0.25">
      <c r="N129" s="5"/>
      <c r="O129" s="5"/>
      <c r="AE129" s="7"/>
      <c r="AF129" s="7"/>
      <c r="AG129" s="7"/>
      <c r="AH129" s="7"/>
    </row>
    <row r="130" spans="14:34" ht="12.75" customHeight="1" x14ac:dyDescent="0.25">
      <c r="N130" s="5"/>
      <c r="O130" s="5"/>
      <c r="AE130" s="7"/>
      <c r="AF130" s="7"/>
      <c r="AG130" s="7"/>
      <c r="AH130" s="7"/>
    </row>
    <row r="131" spans="14:34" ht="12.75" customHeight="1" x14ac:dyDescent="0.25">
      <c r="N131" s="5"/>
      <c r="O131" s="5"/>
      <c r="AE131" s="7"/>
      <c r="AF131" s="7"/>
      <c r="AG131" s="7"/>
      <c r="AH131" s="7"/>
    </row>
    <row r="132" spans="14:34" ht="12.75" customHeight="1" x14ac:dyDescent="0.25">
      <c r="N132" s="5"/>
      <c r="O132" s="5"/>
      <c r="AE132" s="7"/>
      <c r="AF132" s="7"/>
      <c r="AG132" s="7"/>
      <c r="AH132" s="7"/>
    </row>
    <row r="133" spans="14:34" ht="12.75" customHeight="1" x14ac:dyDescent="0.25">
      <c r="N133" s="5"/>
      <c r="O133" s="5"/>
      <c r="AE133" s="7"/>
      <c r="AF133" s="7"/>
      <c r="AG133" s="7"/>
      <c r="AH133" s="7"/>
    </row>
    <row r="134" spans="14:34" ht="12.75" customHeight="1" x14ac:dyDescent="0.25">
      <c r="N134" s="5"/>
      <c r="O134" s="5"/>
      <c r="AE134" s="7"/>
      <c r="AF134" s="7"/>
      <c r="AG134" s="7"/>
      <c r="AH134" s="7"/>
    </row>
    <row r="135" spans="14:34" ht="12.75" customHeight="1" x14ac:dyDescent="0.25">
      <c r="N135" s="5"/>
      <c r="O135" s="5"/>
      <c r="AE135" s="7"/>
      <c r="AF135" s="7"/>
      <c r="AG135" s="7"/>
      <c r="AH135" s="7"/>
    </row>
    <row r="136" spans="14:34" ht="12.75" customHeight="1" x14ac:dyDescent="0.25">
      <c r="N136" s="5"/>
      <c r="O136" s="5"/>
      <c r="AE136" s="7"/>
      <c r="AF136" s="7"/>
      <c r="AG136" s="7"/>
      <c r="AH136" s="7"/>
    </row>
    <row r="137" spans="14:34" ht="12.75" customHeight="1" x14ac:dyDescent="0.25">
      <c r="N137" s="5"/>
      <c r="O137" s="5"/>
      <c r="AE137" s="7"/>
      <c r="AF137" s="7"/>
      <c r="AG137" s="7"/>
      <c r="AH137" s="7"/>
    </row>
    <row r="138" spans="14:34" ht="12.75" customHeight="1" x14ac:dyDescent="0.25">
      <c r="N138" s="5"/>
      <c r="O138" s="5"/>
      <c r="AE138" s="7"/>
      <c r="AF138" s="7"/>
      <c r="AG138" s="7"/>
      <c r="AH138" s="7"/>
    </row>
    <row r="139" spans="14:34" ht="12.75" customHeight="1" x14ac:dyDescent="0.25">
      <c r="N139" s="5"/>
      <c r="O139" s="5"/>
      <c r="AE139" s="7"/>
      <c r="AF139" s="7"/>
      <c r="AG139" s="7"/>
      <c r="AH139" s="7"/>
    </row>
    <row r="140" spans="14:34" ht="12.75" customHeight="1" x14ac:dyDescent="0.25">
      <c r="N140" s="5"/>
      <c r="O140" s="5"/>
      <c r="AE140" s="7"/>
      <c r="AF140" s="7"/>
      <c r="AG140" s="7"/>
      <c r="AH140" s="7"/>
    </row>
    <row r="141" spans="14:34" ht="12.75" customHeight="1" x14ac:dyDescent="0.25">
      <c r="N141" s="5"/>
      <c r="O141" s="5"/>
      <c r="AE141" s="7"/>
      <c r="AF141" s="7"/>
      <c r="AG141" s="7"/>
      <c r="AH141" s="7"/>
    </row>
    <row r="142" spans="14:34" ht="12.75" customHeight="1" x14ac:dyDescent="0.25">
      <c r="N142" s="5"/>
      <c r="O142" s="5"/>
      <c r="AE142" s="7"/>
      <c r="AF142" s="7"/>
      <c r="AG142" s="7"/>
      <c r="AH142" s="7"/>
    </row>
    <row r="143" spans="14:34" ht="12.75" customHeight="1" x14ac:dyDescent="0.25">
      <c r="N143" s="5"/>
      <c r="O143" s="5"/>
      <c r="AE143" s="7"/>
      <c r="AF143" s="7"/>
      <c r="AG143" s="7"/>
      <c r="AH143" s="7"/>
    </row>
    <row r="144" spans="14:34" ht="12.75" customHeight="1" x14ac:dyDescent="0.25">
      <c r="N144" s="5"/>
      <c r="O144" s="5"/>
      <c r="AE144" s="7"/>
      <c r="AF144" s="7"/>
      <c r="AG144" s="7"/>
      <c r="AH144" s="7"/>
    </row>
    <row r="145" spans="14:34" ht="12.75" customHeight="1" x14ac:dyDescent="0.25">
      <c r="N145" s="5"/>
      <c r="O145" s="5"/>
      <c r="AE145" s="7"/>
      <c r="AF145" s="7"/>
      <c r="AG145" s="7"/>
      <c r="AH145" s="7"/>
    </row>
    <row r="146" spans="14:34" ht="12.75" customHeight="1" x14ac:dyDescent="0.25">
      <c r="N146" s="5"/>
      <c r="O146" s="5"/>
      <c r="AE146" s="7"/>
      <c r="AF146" s="7"/>
      <c r="AG146" s="7"/>
      <c r="AH146" s="7"/>
    </row>
    <row r="147" spans="14:34" ht="12.75" customHeight="1" x14ac:dyDescent="0.25">
      <c r="N147" s="5"/>
      <c r="O147" s="5"/>
      <c r="AE147" s="7"/>
      <c r="AF147" s="7"/>
      <c r="AG147" s="7"/>
      <c r="AH147" s="7"/>
    </row>
    <row r="148" spans="14:34" ht="12.75" customHeight="1" x14ac:dyDescent="0.25">
      <c r="N148" s="5"/>
      <c r="O148" s="5"/>
      <c r="AE148" s="7"/>
      <c r="AF148" s="7"/>
      <c r="AG148" s="7"/>
      <c r="AH148" s="7"/>
    </row>
    <row r="149" spans="14:34" ht="12.75" customHeight="1" x14ac:dyDescent="0.25">
      <c r="N149" s="5"/>
      <c r="O149" s="5"/>
      <c r="AE149" s="7"/>
      <c r="AF149" s="7"/>
      <c r="AG149" s="7"/>
      <c r="AH149" s="7"/>
    </row>
    <row r="150" spans="14:34" ht="12.75" customHeight="1" x14ac:dyDescent="0.25">
      <c r="N150" s="5"/>
      <c r="O150" s="5"/>
      <c r="AE150" s="7"/>
      <c r="AF150" s="7"/>
      <c r="AG150" s="7"/>
      <c r="AH150" s="7"/>
    </row>
    <row r="151" spans="14:34" ht="12.75" customHeight="1" x14ac:dyDescent="0.25">
      <c r="N151" s="5"/>
      <c r="O151" s="5"/>
      <c r="AE151" s="7"/>
      <c r="AF151" s="7"/>
      <c r="AG151" s="7"/>
      <c r="AH151" s="7"/>
    </row>
    <row r="152" spans="14:34" ht="12.75" customHeight="1" x14ac:dyDescent="0.25">
      <c r="N152" s="5"/>
      <c r="O152" s="5"/>
      <c r="AE152" s="7"/>
      <c r="AF152" s="7"/>
      <c r="AG152" s="7"/>
      <c r="AH152" s="7"/>
    </row>
    <row r="153" spans="14:34" ht="12.75" customHeight="1" x14ac:dyDescent="0.25">
      <c r="N153" s="5"/>
      <c r="O153" s="5"/>
      <c r="AE153" s="7"/>
      <c r="AF153" s="7"/>
      <c r="AG153" s="7"/>
      <c r="AH153" s="7"/>
    </row>
    <row r="154" spans="14:34" ht="12.75" customHeight="1" x14ac:dyDescent="0.25">
      <c r="N154" s="5"/>
      <c r="O154" s="5"/>
      <c r="AE154" s="7"/>
      <c r="AF154" s="7"/>
      <c r="AG154" s="7"/>
      <c r="AH154" s="7"/>
    </row>
    <row r="155" spans="14:34" ht="12.75" customHeight="1" x14ac:dyDescent="0.25">
      <c r="N155" s="5"/>
      <c r="O155" s="5"/>
      <c r="AE155" s="7"/>
      <c r="AF155" s="7"/>
      <c r="AG155" s="7"/>
      <c r="AH155" s="7"/>
    </row>
    <row r="156" spans="14:34" ht="12.75" customHeight="1" x14ac:dyDescent="0.25">
      <c r="N156" s="5"/>
      <c r="O156" s="5"/>
      <c r="AE156" s="7"/>
      <c r="AF156" s="7"/>
      <c r="AG156" s="7"/>
      <c r="AH156" s="7"/>
    </row>
    <row r="157" spans="14:34" ht="12.75" customHeight="1" x14ac:dyDescent="0.25">
      <c r="N157" s="5"/>
      <c r="O157" s="5"/>
      <c r="AE157" s="7"/>
      <c r="AF157" s="7"/>
      <c r="AG157" s="7"/>
      <c r="AH157" s="7"/>
    </row>
    <row r="158" spans="14:34" ht="12.75" customHeight="1" x14ac:dyDescent="0.25">
      <c r="N158" s="5"/>
      <c r="O158" s="5"/>
      <c r="AE158" s="7"/>
      <c r="AF158" s="7"/>
      <c r="AG158" s="7"/>
      <c r="AH158" s="7"/>
    </row>
    <row r="159" spans="14:34" ht="12.75" customHeight="1" x14ac:dyDescent="0.25">
      <c r="N159" s="5"/>
      <c r="O159" s="5"/>
      <c r="AE159" s="7"/>
      <c r="AF159" s="7"/>
      <c r="AG159" s="7"/>
      <c r="AH159" s="7"/>
    </row>
    <row r="160" spans="14:34" ht="12.75" customHeight="1" x14ac:dyDescent="0.25">
      <c r="N160" s="5"/>
      <c r="O160" s="5"/>
      <c r="AE160" s="7"/>
      <c r="AF160" s="7"/>
      <c r="AG160" s="7"/>
      <c r="AH160" s="7"/>
    </row>
    <row r="161" spans="14:34" ht="12.75" customHeight="1" x14ac:dyDescent="0.25">
      <c r="N161" s="5"/>
      <c r="O161" s="5"/>
      <c r="AE161" s="7"/>
      <c r="AF161" s="7"/>
      <c r="AG161" s="7"/>
      <c r="AH161" s="7"/>
    </row>
    <row r="162" spans="14:34" ht="12.75" customHeight="1" x14ac:dyDescent="0.25">
      <c r="N162" s="5"/>
      <c r="O162" s="5"/>
      <c r="AE162" s="7"/>
      <c r="AF162" s="7"/>
      <c r="AG162" s="7"/>
      <c r="AH162" s="7"/>
    </row>
    <row r="163" spans="14:34" ht="12.75" customHeight="1" x14ac:dyDescent="0.25">
      <c r="N163" s="5"/>
      <c r="O163" s="5"/>
      <c r="AE163" s="7"/>
      <c r="AF163" s="7"/>
      <c r="AG163" s="7"/>
      <c r="AH163" s="7"/>
    </row>
    <row r="164" spans="14:34" ht="12.75" customHeight="1" x14ac:dyDescent="0.25">
      <c r="N164" s="5"/>
      <c r="O164" s="5"/>
      <c r="AE164" s="7"/>
      <c r="AF164" s="7"/>
      <c r="AG164" s="7"/>
      <c r="AH164" s="7"/>
    </row>
    <row r="165" spans="14:34" ht="12.75" customHeight="1" x14ac:dyDescent="0.25">
      <c r="N165" s="5"/>
      <c r="O165" s="5"/>
      <c r="AE165" s="7"/>
      <c r="AF165" s="7"/>
      <c r="AG165" s="7"/>
      <c r="AH165" s="7"/>
    </row>
    <row r="166" spans="14:34" ht="12.75" customHeight="1" x14ac:dyDescent="0.25">
      <c r="N166" s="5"/>
      <c r="O166" s="5"/>
      <c r="AE166" s="7"/>
      <c r="AF166" s="7"/>
      <c r="AG166" s="7"/>
      <c r="AH166" s="7"/>
    </row>
    <row r="167" spans="14:34" ht="12.75" customHeight="1" x14ac:dyDescent="0.25">
      <c r="N167" s="5"/>
      <c r="O167" s="5"/>
      <c r="AE167" s="7"/>
      <c r="AF167" s="7"/>
      <c r="AG167" s="7"/>
      <c r="AH167" s="7"/>
    </row>
    <row r="168" spans="14:34" ht="12.75" customHeight="1" x14ac:dyDescent="0.25">
      <c r="N168" s="5"/>
      <c r="O168" s="5"/>
      <c r="AE168" s="7"/>
      <c r="AF168" s="7"/>
      <c r="AG168" s="7"/>
      <c r="AH168" s="7"/>
    </row>
    <row r="169" spans="14:34" ht="12.75" customHeight="1" x14ac:dyDescent="0.25">
      <c r="N169" s="5"/>
      <c r="O169" s="5"/>
      <c r="AE169" s="7"/>
      <c r="AF169" s="7"/>
      <c r="AG169" s="7"/>
      <c r="AH169" s="7"/>
    </row>
    <row r="170" spans="14:34" ht="12.75" customHeight="1" x14ac:dyDescent="0.25">
      <c r="N170" s="5"/>
      <c r="O170" s="5"/>
      <c r="AE170" s="7"/>
      <c r="AF170" s="7"/>
      <c r="AG170" s="7"/>
      <c r="AH170" s="7"/>
    </row>
    <row r="171" spans="14:34" ht="12.75" customHeight="1" x14ac:dyDescent="0.25">
      <c r="N171" s="5"/>
      <c r="O171" s="5"/>
      <c r="AE171" s="7"/>
      <c r="AF171" s="7"/>
      <c r="AG171" s="7"/>
      <c r="AH171" s="7"/>
    </row>
    <row r="172" spans="14:34" ht="12.75" customHeight="1" x14ac:dyDescent="0.25">
      <c r="N172" s="5"/>
      <c r="O172" s="5"/>
      <c r="AE172" s="7"/>
      <c r="AF172" s="7"/>
      <c r="AG172" s="7"/>
      <c r="AH172" s="7"/>
    </row>
    <row r="173" spans="14:34" ht="12.75" customHeight="1" x14ac:dyDescent="0.25">
      <c r="N173" s="5"/>
      <c r="O173" s="5"/>
      <c r="AE173" s="7"/>
      <c r="AF173" s="7"/>
      <c r="AG173" s="7"/>
      <c r="AH173" s="7"/>
    </row>
    <row r="174" spans="14:34" ht="12.75" customHeight="1" x14ac:dyDescent="0.25">
      <c r="N174" s="5"/>
      <c r="O174" s="5"/>
      <c r="AE174" s="7"/>
      <c r="AF174" s="7"/>
      <c r="AG174" s="7"/>
      <c r="AH174" s="7"/>
    </row>
    <row r="175" spans="14:34" ht="12.75" customHeight="1" x14ac:dyDescent="0.25">
      <c r="N175" s="5"/>
      <c r="O175" s="5"/>
      <c r="AE175" s="7"/>
      <c r="AF175" s="7"/>
      <c r="AG175" s="7"/>
      <c r="AH175" s="7"/>
    </row>
    <row r="176" spans="14:34" ht="12.75" customHeight="1" x14ac:dyDescent="0.25">
      <c r="N176" s="5"/>
      <c r="O176" s="5"/>
      <c r="AE176" s="7"/>
      <c r="AF176" s="7"/>
      <c r="AG176" s="7"/>
      <c r="AH176" s="7"/>
    </row>
    <row r="177" spans="14:34" ht="12.75" customHeight="1" x14ac:dyDescent="0.25">
      <c r="N177" s="5"/>
      <c r="O177" s="5"/>
      <c r="AE177" s="7"/>
      <c r="AF177" s="7"/>
      <c r="AG177" s="7"/>
      <c r="AH177" s="7"/>
    </row>
    <row r="178" spans="14:34" ht="12.75" customHeight="1" x14ac:dyDescent="0.25">
      <c r="N178" s="5"/>
      <c r="O178" s="5"/>
      <c r="AE178" s="7"/>
      <c r="AF178" s="7"/>
      <c r="AG178" s="7"/>
      <c r="AH178" s="7"/>
    </row>
    <row r="179" spans="14:34" ht="12.75" customHeight="1" x14ac:dyDescent="0.25">
      <c r="N179" s="5"/>
      <c r="O179" s="5"/>
      <c r="AE179" s="7"/>
      <c r="AF179" s="7"/>
      <c r="AG179" s="7"/>
      <c r="AH179" s="7"/>
    </row>
    <row r="180" spans="14:34" ht="12.75" customHeight="1" x14ac:dyDescent="0.25">
      <c r="N180" s="5"/>
      <c r="O180" s="5"/>
      <c r="AE180" s="7"/>
      <c r="AF180" s="7"/>
      <c r="AG180" s="7"/>
      <c r="AH180" s="7"/>
    </row>
    <row r="181" spans="14:34" ht="12.75" customHeight="1" x14ac:dyDescent="0.25">
      <c r="N181" s="5"/>
      <c r="O181" s="5"/>
      <c r="AE181" s="7"/>
      <c r="AF181" s="7"/>
      <c r="AG181" s="7"/>
      <c r="AH181" s="7"/>
    </row>
    <row r="182" spans="14:34" ht="12.75" customHeight="1" x14ac:dyDescent="0.25">
      <c r="N182" s="5"/>
      <c r="O182" s="5"/>
      <c r="AE182" s="7"/>
      <c r="AF182" s="7"/>
      <c r="AG182" s="7"/>
      <c r="AH182" s="7"/>
    </row>
    <row r="183" spans="14:34" ht="12.75" customHeight="1" x14ac:dyDescent="0.25">
      <c r="N183" s="5"/>
      <c r="O183" s="5"/>
      <c r="AE183" s="7"/>
      <c r="AF183" s="7"/>
      <c r="AG183" s="7"/>
      <c r="AH183" s="7"/>
    </row>
    <row r="184" spans="14:34" ht="12.75" customHeight="1" x14ac:dyDescent="0.25">
      <c r="N184" s="5"/>
      <c r="O184" s="5"/>
      <c r="AE184" s="7"/>
      <c r="AF184" s="7"/>
      <c r="AG184" s="7"/>
      <c r="AH184" s="7"/>
    </row>
    <row r="185" spans="14:34" ht="12.75" customHeight="1" x14ac:dyDescent="0.25">
      <c r="N185" s="5"/>
      <c r="O185" s="5"/>
      <c r="AE185" s="7"/>
      <c r="AF185" s="7"/>
      <c r="AG185" s="7"/>
      <c r="AH185" s="7"/>
    </row>
    <row r="186" spans="14:34" ht="12.75" customHeight="1" x14ac:dyDescent="0.25">
      <c r="N186" s="5"/>
      <c r="O186" s="5"/>
      <c r="AE186" s="7"/>
      <c r="AF186" s="7"/>
      <c r="AG186" s="7"/>
      <c r="AH186" s="7"/>
    </row>
    <row r="187" spans="14:34" ht="12.75" customHeight="1" x14ac:dyDescent="0.25">
      <c r="N187" s="5"/>
      <c r="O187" s="5"/>
      <c r="AE187" s="7"/>
      <c r="AF187" s="7"/>
      <c r="AG187" s="7"/>
      <c r="AH187" s="7"/>
    </row>
    <row r="188" spans="14:34" ht="12.75" customHeight="1" x14ac:dyDescent="0.25">
      <c r="N188" s="5"/>
      <c r="O188" s="5"/>
      <c r="AE188" s="7"/>
      <c r="AF188" s="7"/>
      <c r="AG188" s="7"/>
      <c r="AH188" s="7"/>
    </row>
    <row r="189" spans="14:34" ht="12.75" customHeight="1" x14ac:dyDescent="0.25">
      <c r="N189" s="5"/>
      <c r="O189" s="5"/>
      <c r="AE189" s="7"/>
      <c r="AF189" s="7"/>
      <c r="AG189" s="7"/>
      <c r="AH189" s="7"/>
    </row>
    <row r="190" spans="14:34" ht="12.75" customHeight="1" x14ac:dyDescent="0.25">
      <c r="N190" s="5"/>
      <c r="O190" s="5"/>
      <c r="AE190" s="7"/>
      <c r="AF190" s="7"/>
      <c r="AG190" s="7"/>
      <c r="AH190" s="7"/>
    </row>
    <row r="191" spans="14:34" ht="12.75" customHeight="1" x14ac:dyDescent="0.25">
      <c r="N191" s="5"/>
      <c r="O191" s="5"/>
      <c r="AE191" s="7"/>
      <c r="AF191" s="7"/>
      <c r="AG191" s="7"/>
      <c r="AH191" s="7"/>
    </row>
    <row r="192" spans="14:34" ht="12.75" customHeight="1" x14ac:dyDescent="0.25">
      <c r="N192" s="5"/>
      <c r="O192" s="5"/>
      <c r="AE192" s="7"/>
      <c r="AF192" s="7"/>
      <c r="AG192" s="7"/>
      <c r="AH192" s="7"/>
    </row>
    <row r="193" spans="14:34" ht="12.75" customHeight="1" x14ac:dyDescent="0.25">
      <c r="N193" s="5"/>
      <c r="O193" s="5"/>
      <c r="AE193" s="7"/>
      <c r="AF193" s="7"/>
      <c r="AG193" s="7"/>
      <c r="AH193" s="7"/>
    </row>
    <row r="194" spans="14:34" ht="12.75" customHeight="1" x14ac:dyDescent="0.25">
      <c r="N194" s="5"/>
      <c r="O194" s="5"/>
      <c r="AE194" s="7"/>
      <c r="AF194" s="7"/>
      <c r="AG194" s="7"/>
      <c r="AH194" s="7"/>
    </row>
    <row r="195" spans="14:34" ht="12.75" customHeight="1" x14ac:dyDescent="0.25">
      <c r="N195" s="5"/>
      <c r="O195" s="5"/>
      <c r="AE195" s="7"/>
      <c r="AF195" s="7"/>
      <c r="AG195" s="7"/>
      <c r="AH195" s="7"/>
    </row>
    <row r="196" spans="14:34" ht="12.75" customHeight="1" x14ac:dyDescent="0.25">
      <c r="N196" s="5"/>
      <c r="O196" s="5"/>
      <c r="AE196" s="7"/>
      <c r="AF196" s="7"/>
      <c r="AG196" s="7"/>
      <c r="AH196" s="7"/>
    </row>
    <row r="197" spans="14:34" ht="12.75" customHeight="1" x14ac:dyDescent="0.25">
      <c r="N197" s="5"/>
      <c r="O197" s="5"/>
      <c r="AE197" s="7"/>
      <c r="AF197" s="7"/>
      <c r="AG197" s="7"/>
      <c r="AH197" s="7"/>
    </row>
    <row r="198" spans="14:34" ht="12.75" customHeight="1" x14ac:dyDescent="0.25">
      <c r="N198" s="5"/>
      <c r="O198" s="5"/>
      <c r="AE198" s="7"/>
      <c r="AF198" s="7"/>
      <c r="AG198" s="7"/>
      <c r="AH198" s="7"/>
    </row>
    <row r="199" spans="14:34" ht="12.75" customHeight="1" x14ac:dyDescent="0.25">
      <c r="N199" s="5"/>
      <c r="O199" s="5"/>
      <c r="AE199" s="7"/>
      <c r="AF199" s="7"/>
      <c r="AG199" s="7"/>
      <c r="AH199" s="7"/>
    </row>
    <row r="200" spans="14:34" ht="12.75" customHeight="1" x14ac:dyDescent="0.25">
      <c r="N200" s="5"/>
      <c r="O200" s="5"/>
      <c r="AE200" s="7"/>
      <c r="AF200" s="7"/>
      <c r="AG200" s="7"/>
      <c r="AH200" s="7"/>
    </row>
    <row r="201" spans="14:34" ht="12.75" customHeight="1" x14ac:dyDescent="0.25">
      <c r="N201" s="5"/>
      <c r="O201" s="5"/>
      <c r="AE201" s="7"/>
      <c r="AF201" s="7"/>
      <c r="AG201" s="7"/>
      <c r="AH201" s="7"/>
    </row>
    <row r="202" spans="14:34" ht="12.75" customHeight="1" x14ac:dyDescent="0.25">
      <c r="N202" s="5"/>
      <c r="O202" s="5"/>
      <c r="AE202" s="7"/>
      <c r="AF202" s="7"/>
      <c r="AG202" s="7"/>
      <c r="AH202" s="7"/>
    </row>
    <row r="203" spans="14:34" ht="12.75" customHeight="1" x14ac:dyDescent="0.25">
      <c r="N203" s="5"/>
      <c r="O203" s="5"/>
      <c r="AE203" s="7"/>
      <c r="AF203" s="7"/>
      <c r="AG203" s="7"/>
      <c r="AH203" s="7"/>
    </row>
    <row r="204" spans="14:34" ht="12.75" customHeight="1" x14ac:dyDescent="0.25">
      <c r="N204" s="5"/>
      <c r="O204" s="5"/>
      <c r="AE204" s="7"/>
      <c r="AF204" s="7"/>
      <c r="AG204" s="7"/>
      <c r="AH204" s="7"/>
    </row>
    <row r="205" spans="14:34" ht="12.75" customHeight="1" x14ac:dyDescent="0.25">
      <c r="N205" s="5"/>
      <c r="O205" s="5"/>
      <c r="AE205" s="7"/>
      <c r="AF205" s="7"/>
      <c r="AG205" s="7"/>
      <c r="AH205" s="7"/>
    </row>
    <row r="206" spans="14:34" ht="12.75" customHeight="1" x14ac:dyDescent="0.25">
      <c r="N206" s="5"/>
      <c r="O206" s="5"/>
      <c r="AE206" s="7"/>
      <c r="AF206" s="7"/>
      <c r="AG206" s="7"/>
      <c r="AH206" s="7"/>
    </row>
    <row r="207" spans="14:34" ht="12.75" customHeight="1" x14ac:dyDescent="0.25">
      <c r="N207" s="5"/>
      <c r="O207" s="5"/>
      <c r="AE207" s="7"/>
      <c r="AF207" s="7"/>
      <c r="AG207" s="7"/>
      <c r="AH207" s="7"/>
    </row>
    <row r="208" spans="14:34" ht="12.75" customHeight="1" x14ac:dyDescent="0.25">
      <c r="N208" s="5"/>
      <c r="O208" s="5"/>
      <c r="AE208" s="7"/>
      <c r="AF208" s="7"/>
      <c r="AG208" s="7"/>
      <c r="AH208" s="7"/>
    </row>
    <row r="209" spans="14:34" ht="12.75" customHeight="1" x14ac:dyDescent="0.25">
      <c r="N209" s="5"/>
      <c r="O209" s="5"/>
      <c r="AE209" s="7"/>
      <c r="AF209" s="7"/>
      <c r="AG209" s="7"/>
      <c r="AH209" s="7"/>
    </row>
    <row r="210" spans="14:34" ht="12.75" customHeight="1" x14ac:dyDescent="0.25">
      <c r="N210" s="5"/>
      <c r="O210" s="5"/>
      <c r="AE210" s="7"/>
      <c r="AF210" s="7"/>
      <c r="AG210" s="7"/>
      <c r="AH210" s="7"/>
    </row>
    <row r="211" spans="14:34" ht="12.75" customHeight="1" x14ac:dyDescent="0.25">
      <c r="N211" s="5"/>
      <c r="O211" s="5"/>
      <c r="AE211" s="7"/>
      <c r="AF211" s="7"/>
      <c r="AG211" s="7"/>
      <c r="AH211" s="7"/>
    </row>
    <row r="212" spans="14:34" ht="12.75" customHeight="1" x14ac:dyDescent="0.25">
      <c r="N212" s="5"/>
      <c r="O212" s="5"/>
      <c r="AE212" s="7"/>
      <c r="AF212" s="7"/>
      <c r="AG212" s="7"/>
      <c r="AH212" s="7"/>
    </row>
    <row r="213" spans="14:34" ht="12.75" customHeight="1" x14ac:dyDescent="0.25">
      <c r="N213" s="5"/>
      <c r="O213" s="5"/>
      <c r="AE213" s="7"/>
      <c r="AF213" s="7"/>
      <c r="AG213" s="7"/>
      <c r="AH213" s="7"/>
    </row>
    <row r="214" spans="14:34" ht="12.75" customHeight="1" x14ac:dyDescent="0.25">
      <c r="N214" s="5"/>
      <c r="O214" s="5"/>
      <c r="AE214" s="7"/>
      <c r="AF214" s="7"/>
      <c r="AG214" s="7"/>
      <c r="AH214" s="7"/>
    </row>
    <row r="215" spans="14:34" ht="12.75" customHeight="1" x14ac:dyDescent="0.25">
      <c r="N215" s="5"/>
      <c r="O215" s="5"/>
      <c r="AE215" s="7"/>
      <c r="AF215" s="7"/>
      <c r="AG215" s="7"/>
      <c r="AH215" s="7"/>
    </row>
    <row r="216" spans="14:34" ht="12.75" customHeight="1" x14ac:dyDescent="0.25">
      <c r="N216" s="5"/>
      <c r="O216" s="5"/>
      <c r="AE216" s="7"/>
      <c r="AF216" s="7"/>
      <c r="AG216" s="7"/>
      <c r="AH216" s="7"/>
    </row>
    <row r="217" spans="14:34" ht="12.75" customHeight="1" x14ac:dyDescent="0.25">
      <c r="N217" s="5"/>
      <c r="O217" s="5"/>
      <c r="AE217" s="7"/>
      <c r="AF217" s="7"/>
      <c r="AG217" s="7"/>
      <c r="AH217" s="7"/>
    </row>
    <row r="218" spans="14:34" ht="12.75" customHeight="1" x14ac:dyDescent="0.25">
      <c r="N218" s="5"/>
      <c r="O218" s="5"/>
      <c r="AE218" s="7"/>
      <c r="AF218" s="7"/>
      <c r="AG218" s="7"/>
      <c r="AH218" s="7"/>
    </row>
    <row r="219" spans="14:34" ht="12.75" customHeight="1" x14ac:dyDescent="0.25">
      <c r="N219" s="5"/>
      <c r="O219" s="5"/>
      <c r="AE219" s="7"/>
      <c r="AF219" s="7"/>
      <c r="AG219" s="7"/>
      <c r="AH219" s="7"/>
    </row>
    <row r="220" spans="14:34" ht="12.75" customHeight="1" x14ac:dyDescent="0.25">
      <c r="N220" s="5"/>
      <c r="O220" s="5"/>
      <c r="AE220" s="7"/>
      <c r="AF220" s="7"/>
      <c r="AG220" s="7"/>
      <c r="AH220" s="7"/>
    </row>
    <row r="221" spans="14:34" ht="12.75" customHeight="1" x14ac:dyDescent="0.25">
      <c r="N221" s="5"/>
      <c r="O221" s="5"/>
      <c r="AE221" s="7"/>
      <c r="AF221" s="7"/>
      <c r="AG221" s="7"/>
      <c r="AH221" s="7"/>
    </row>
    <row r="222" spans="14:34" ht="12.75" customHeight="1" x14ac:dyDescent="0.25">
      <c r="N222" s="5"/>
      <c r="O222" s="5"/>
      <c r="AE222" s="7"/>
      <c r="AF222" s="7"/>
      <c r="AG222" s="7"/>
      <c r="AH222" s="7"/>
    </row>
    <row r="223" spans="14:34" ht="12.75" customHeight="1" x14ac:dyDescent="0.25">
      <c r="N223" s="5"/>
      <c r="O223" s="5"/>
      <c r="AE223" s="7"/>
      <c r="AF223" s="7"/>
      <c r="AG223" s="7"/>
      <c r="AH223" s="7"/>
    </row>
    <row r="224" spans="14:34" ht="12.75" customHeight="1" x14ac:dyDescent="0.25">
      <c r="N224" s="5"/>
      <c r="O224" s="5"/>
      <c r="AE224" s="7"/>
      <c r="AF224" s="7"/>
      <c r="AG224" s="7"/>
      <c r="AH224" s="7"/>
    </row>
    <row r="225" spans="14:34" ht="12.75" customHeight="1" x14ac:dyDescent="0.25">
      <c r="N225" s="5"/>
      <c r="O225" s="5"/>
      <c r="AE225" s="7"/>
      <c r="AF225" s="7"/>
      <c r="AG225" s="7"/>
      <c r="AH225" s="7"/>
    </row>
    <row r="226" spans="14:34" ht="12.75" customHeight="1" x14ac:dyDescent="0.25">
      <c r="N226" s="5"/>
      <c r="O226" s="5"/>
      <c r="AE226" s="7"/>
      <c r="AF226" s="7"/>
      <c r="AG226" s="7"/>
      <c r="AH226" s="7"/>
    </row>
    <row r="227" spans="14:34" ht="12.75" customHeight="1" x14ac:dyDescent="0.25">
      <c r="N227" s="5"/>
      <c r="O227" s="5"/>
      <c r="AE227" s="7"/>
      <c r="AF227" s="7"/>
      <c r="AG227" s="7"/>
      <c r="AH227" s="7"/>
    </row>
    <row r="228" spans="14:34" ht="12.75" customHeight="1" x14ac:dyDescent="0.25">
      <c r="N228" s="5"/>
      <c r="O228" s="5"/>
      <c r="AE228" s="7"/>
      <c r="AF228" s="7"/>
      <c r="AG228" s="7"/>
      <c r="AH228" s="7"/>
    </row>
    <row r="229" spans="14:34" ht="12.75" customHeight="1" x14ac:dyDescent="0.25">
      <c r="N229" s="5"/>
      <c r="O229" s="5"/>
      <c r="AE229" s="7"/>
      <c r="AF229" s="7"/>
      <c r="AG229" s="7"/>
      <c r="AH229" s="7"/>
    </row>
    <row r="230" spans="14:34" ht="12.75" customHeight="1" x14ac:dyDescent="0.25">
      <c r="N230" s="5"/>
      <c r="O230" s="5"/>
      <c r="AE230" s="7"/>
      <c r="AF230" s="7"/>
      <c r="AG230" s="7"/>
      <c r="AH230" s="7"/>
    </row>
    <row r="231" spans="14:34" ht="12.75" customHeight="1" x14ac:dyDescent="0.25">
      <c r="N231" s="5"/>
      <c r="O231" s="5"/>
      <c r="AE231" s="7"/>
      <c r="AF231" s="7"/>
      <c r="AG231" s="7"/>
      <c r="AH231" s="7"/>
    </row>
    <row r="232" spans="14:34" ht="12.75" customHeight="1" x14ac:dyDescent="0.25">
      <c r="N232" s="5"/>
      <c r="O232" s="5"/>
      <c r="AE232" s="7"/>
      <c r="AF232" s="7"/>
      <c r="AG232" s="7"/>
      <c r="AH232" s="7"/>
    </row>
    <row r="233" spans="14:34" ht="12.75" customHeight="1" x14ac:dyDescent="0.25">
      <c r="N233" s="5"/>
      <c r="O233" s="5"/>
      <c r="AE233" s="7"/>
      <c r="AF233" s="7"/>
      <c r="AG233" s="7"/>
      <c r="AH233" s="7"/>
    </row>
    <row r="234" spans="14:34" ht="12.75" customHeight="1" x14ac:dyDescent="0.25">
      <c r="N234" s="5"/>
      <c r="O234" s="5"/>
      <c r="AE234" s="7"/>
      <c r="AF234" s="7"/>
      <c r="AG234" s="7"/>
      <c r="AH234" s="7"/>
    </row>
    <row r="235" spans="14:34" ht="12.75" customHeight="1" x14ac:dyDescent="0.25">
      <c r="N235" s="5"/>
      <c r="O235" s="5"/>
      <c r="AE235" s="7"/>
      <c r="AF235" s="7"/>
      <c r="AG235" s="7"/>
      <c r="AH235" s="7"/>
    </row>
    <row r="236" spans="14:34" ht="12.75" customHeight="1" x14ac:dyDescent="0.25">
      <c r="N236" s="5"/>
      <c r="O236" s="5"/>
      <c r="AE236" s="7"/>
      <c r="AF236" s="7"/>
      <c r="AG236" s="7"/>
      <c r="AH236" s="7"/>
    </row>
    <row r="237" spans="14:34" ht="12.75" customHeight="1" x14ac:dyDescent="0.25">
      <c r="N237" s="5"/>
      <c r="O237" s="5"/>
      <c r="AE237" s="7"/>
      <c r="AF237" s="7"/>
      <c r="AG237" s="7"/>
      <c r="AH237" s="7"/>
    </row>
    <row r="238" spans="14:34" ht="12.75" customHeight="1" x14ac:dyDescent="0.25">
      <c r="N238" s="5"/>
      <c r="O238" s="5"/>
      <c r="AE238" s="7"/>
      <c r="AF238" s="7"/>
      <c r="AG238" s="7"/>
      <c r="AH238" s="7"/>
    </row>
    <row r="239" spans="14:34" ht="12.75" customHeight="1" x14ac:dyDescent="0.25">
      <c r="N239" s="5"/>
      <c r="O239" s="5"/>
      <c r="AE239" s="7"/>
      <c r="AF239" s="7"/>
      <c r="AG239" s="7"/>
      <c r="AH239" s="7"/>
    </row>
    <row r="240" spans="14:34" ht="12.75" customHeight="1" x14ac:dyDescent="0.25">
      <c r="N240" s="5"/>
      <c r="O240" s="5"/>
      <c r="AE240" s="7"/>
      <c r="AF240" s="7"/>
      <c r="AG240" s="7"/>
      <c r="AH240" s="7"/>
    </row>
    <row r="241" spans="14:34" ht="12.75" customHeight="1" x14ac:dyDescent="0.25">
      <c r="N241" s="5"/>
      <c r="O241" s="5"/>
      <c r="AE241" s="7"/>
      <c r="AF241" s="7"/>
      <c r="AG241" s="7"/>
      <c r="AH241" s="7"/>
    </row>
    <row r="242" spans="14:34" ht="12.75" customHeight="1" x14ac:dyDescent="0.25">
      <c r="N242" s="5"/>
      <c r="O242" s="5"/>
      <c r="AE242" s="7"/>
      <c r="AF242" s="7"/>
      <c r="AG242" s="7"/>
      <c r="AH242" s="7"/>
    </row>
    <row r="243" spans="14:34" ht="12.75" customHeight="1" x14ac:dyDescent="0.25">
      <c r="N243" s="5"/>
      <c r="O243" s="5"/>
      <c r="AE243" s="7"/>
      <c r="AF243" s="7"/>
      <c r="AG243" s="7"/>
      <c r="AH243" s="7"/>
    </row>
    <row r="244" spans="14:34" ht="12.75" customHeight="1" x14ac:dyDescent="0.25">
      <c r="N244" s="5"/>
      <c r="O244" s="5"/>
      <c r="AE244" s="7"/>
      <c r="AF244" s="7"/>
      <c r="AG244" s="7"/>
      <c r="AH244" s="7"/>
    </row>
    <row r="245" spans="14:34" ht="12.75" customHeight="1" x14ac:dyDescent="0.25">
      <c r="N245" s="5"/>
      <c r="O245" s="5"/>
      <c r="AE245" s="7"/>
      <c r="AF245" s="7"/>
      <c r="AG245" s="7"/>
      <c r="AH245" s="7"/>
    </row>
    <row r="246" spans="14:34" ht="12.75" customHeight="1" x14ac:dyDescent="0.25">
      <c r="N246" s="5"/>
      <c r="O246" s="5"/>
      <c r="AE246" s="7"/>
      <c r="AF246" s="7"/>
      <c r="AG246" s="7"/>
      <c r="AH246" s="7"/>
    </row>
    <row r="247" spans="14:34" ht="12.75" customHeight="1" x14ac:dyDescent="0.25">
      <c r="N247" s="5"/>
      <c r="O247" s="5"/>
      <c r="AE247" s="7"/>
      <c r="AF247" s="7"/>
      <c r="AG247" s="7"/>
      <c r="AH247" s="7"/>
    </row>
    <row r="248" spans="14:34" ht="12.75" customHeight="1" x14ac:dyDescent="0.25">
      <c r="N248" s="5"/>
      <c r="O248" s="5"/>
      <c r="AE248" s="7"/>
      <c r="AF248" s="7"/>
      <c r="AG248" s="7"/>
      <c r="AH248" s="7"/>
    </row>
    <row r="249" spans="14:34" ht="12.75" customHeight="1" x14ac:dyDescent="0.25">
      <c r="N249" s="5"/>
      <c r="O249" s="5"/>
      <c r="AE249" s="7"/>
      <c r="AF249" s="7"/>
      <c r="AG249" s="7"/>
      <c r="AH249" s="7"/>
    </row>
    <row r="250" spans="14:34" ht="12.75" customHeight="1" x14ac:dyDescent="0.25">
      <c r="N250" s="5"/>
      <c r="O250" s="5"/>
      <c r="AE250" s="7"/>
      <c r="AF250" s="7"/>
      <c r="AG250" s="7"/>
      <c r="AH250" s="7"/>
    </row>
    <row r="251" spans="14:34" ht="12.75" customHeight="1" x14ac:dyDescent="0.25">
      <c r="N251" s="5"/>
      <c r="O251" s="5"/>
      <c r="AE251" s="7"/>
      <c r="AF251" s="7"/>
      <c r="AG251" s="7"/>
      <c r="AH251" s="7"/>
    </row>
    <row r="252" spans="14:34" ht="12.75" customHeight="1" x14ac:dyDescent="0.25">
      <c r="N252" s="5"/>
      <c r="O252" s="5"/>
      <c r="AE252" s="7"/>
      <c r="AF252" s="7"/>
      <c r="AG252" s="7"/>
      <c r="AH252" s="7"/>
    </row>
    <row r="253" spans="14:34" ht="12.75" customHeight="1" x14ac:dyDescent="0.25">
      <c r="N253" s="5"/>
      <c r="O253" s="5"/>
      <c r="AE253" s="7"/>
      <c r="AF253" s="7"/>
      <c r="AG253" s="7"/>
      <c r="AH253" s="7"/>
    </row>
    <row r="254" spans="14:34" ht="12.75" customHeight="1" x14ac:dyDescent="0.25">
      <c r="N254" s="5"/>
      <c r="O254" s="5"/>
      <c r="AE254" s="7"/>
      <c r="AF254" s="7"/>
      <c r="AG254" s="7"/>
      <c r="AH254" s="7"/>
    </row>
    <row r="255" spans="14:34" ht="12.75" customHeight="1" x14ac:dyDescent="0.25">
      <c r="N255" s="5"/>
      <c r="O255" s="5"/>
      <c r="AE255" s="7"/>
      <c r="AF255" s="7"/>
      <c r="AG255" s="7"/>
      <c r="AH255" s="7"/>
    </row>
    <row r="256" spans="14:34" ht="12.75" customHeight="1" x14ac:dyDescent="0.25">
      <c r="N256" s="5"/>
      <c r="O256" s="5"/>
      <c r="AE256" s="7"/>
      <c r="AF256" s="7"/>
      <c r="AG256" s="7"/>
      <c r="AH256" s="7"/>
    </row>
    <row r="257" spans="14:34" ht="12.75" customHeight="1" x14ac:dyDescent="0.25">
      <c r="N257" s="5"/>
      <c r="O257" s="5"/>
      <c r="AE257" s="7"/>
      <c r="AF257" s="7"/>
      <c r="AG257" s="7"/>
      <c r="AH257" s="7"/>
    </row>
    <row r="258" spans="14:34" ht="12.75" customHeight="1" x14ac:dyDescent="0.25">
      <c r="N258" s="5"/>
      <c r="O258" s="5"/>
      <c r="AE258" s="7"/>
      <c r="AF258" s="7"/>
      <c r="AG258" s="7"/>
      <c r="AH258" s="7"/>
    </row>
    <row r="259" spans="14:34" ht="12.75" customHeight="1" x14ac:dyDescent="0.25">
      <c r="N259" s="5"/>
      <c r="O259" s="5"/>
      <c r="AE259" s="7"/>
      <c r="AF259" s="7"/>
      <c r="AG259" s="7"/>
      <c r="AH259" s="7"/>
    </row>
    <row r="260" spans="14:34" ht="12.75" customHeight="1" x14ac:dyDescent="0.25">
      <c r="N260" s="5"/>
      <c r="O260" s="5"/>
      <c r="AE260" s="7"/>
      <c r="AF260" s="7"/>
      <c r="AG260" s="7"/>
      <c r="AH260" s="7"/>
    </row>
    <row r="261" spans="14:34" ht="12.75" customHeight="1" x14ac:dyDescent="0.25">
      <c r="N261" s="5"/>
      <c r="O261" s="5"/>
      <c r="AE261" s="7"/>
      <c r="AF261" s="7"/>
      <c r="AG261" s="7"/>
      <c r="AH261" s="7"/>
    </row>
    <row r="262" spans="14:34" ht="12.75" customHeight="1" x14ac:dyDescent="0.25">
      <c r="N262" s="5"/>
      <c r="O262" s="5"/>
      <c r="AE262" s="7"/>
      <c r="AF262" s="7"/>
      <c r="AG262" s="7"/>
      <c r="AH262" s="7"/>
    </row>
    <row r="263" spans="14:34" ht="12.75" customHeight="1" x14ac:dyDescent="0.25">
      <c r="N263" s="5"/>
      <c r="O263" s="5"/>
      <c r="AE263" s="7"/>
      <c r="AF263" s="7"/>
      <c r="AG263" s="7"/>
      <c r="AH263" s="7"/>
    </row>
    <row r="264" spans="14:34" ht="12.75" customHeight="1" x14ac:dyDescent="0.25">
      <c r="N264" s="5"/>
      <c r="O264" s="5"/>
      <c r="AE264" s="7"/>
      <c r="AF264" s="7"/>
      <c r="AG264" s="7"/>
      <c r="AH264" s="7"/>
    </row>
    <row r="265" spans="14:34" ht="12.75" customHeight="1" x14ac:dyDescent="0.25">
      <c r="N265" s="5"/>
      <c r="O265" s="5"/>
      <c r="AE265" s="7"/>
      <c r="AF265" s="7"/>
      <c r="AG265" s="7"/>
      <c r="AH265" s="7"/>
    </row>
    <row r="266" spans="14:34" ht="12.75" customHeight="1" x14ac:dyDescent="0.25">
      <c r="N266" s="5"/>
      <c r="O266" s="5"/>
      <c r="AE266" s="7"/>
      <c r="AF266" s="7"/>
      <c r="AG266" s="7"/>
      <c r="AH266" s="7"/>
    </row>
    <row r="267" spans="14:34" ht="12.75" customHeight="1" x14ac:dyDescent="0.25">
      <c r="N267" s="5"/>
      <c r="O267" s="5"/>
      <c r="AE267" s="7"/>
      <c r="AF267" s="7"/>
      <c r="AG267" s="7"/>
      <c r="AH267" s="7"/>
    </row>
    <row r="268" spans="14:34" ht="12.75" customHeight="1" x14ac:dyDescent="0.25">
      <c r="N268" s="5"/>
      <c r="O268" s="5"/>
      <c r="AE268" s="7"/>
      <c r="AF268" s="7"/>
      <c r="AG268" s="7"/>
      <c r="AH268" s="7"/>
    </row>
    <row r="269" spans="14:34" ht="12.75" customHeight="1" x14ac:dyDescent="0.25">
      <c r="N269" s="5"/>
      <c r="O269" s="5"/>
      <c r="AE269" s="7"/>
      <c r="AF269" s="7"/>
      <c r="AG269" s="7"/>
      <c r="AH269" s="7"/>
    </row>
    <row r="270" spans="14:34" ht="12.75" customHeight="1" x14ac:dyDescent="0.25">
      <c r="N270" s="5"/>
      <c r="O270" s="5"/>
      <c r="AE270" s="7"/>
      <c r="AF270" s="7"/>
      <c r="AG270" s="7"/>
      <c r="AH270" s="7"/>
    </row>
    <row r="271" spans="14:34" ht="12.75" customHeight="1" x14ac:dyDescent="0.25">
      <c r="N271" s="5"/>
      <c r="O271" s="5"/>
    </row>
    <row r="272" spans="14:34" ht="12.75" customHeight="1" x14ac:dyDescent="0.25">
      <c r="N272" s="5"/>
      <c r="O272" s="5"/>
    </row>
    <row r="273" spans="14:15" ht="12.75" customHeight="1" x14ac:dyDescent="0.25">
      <c r="N273" s="5"/>
      <c r="O273" s="5"/>
    </row>
  </sheetData>
  <autoFilter ref="A1:BC10">
    <sortState ref="A2:BC10">
      <sortCondition ref="D1:D10"/>
    </sortState>
  </autoFilter>
  <sortState ref="D2:W337">
    <sortCondition ref="D2:D337"/>
    <sortCondition ref="G2:G337"/>
    <sortCondition ref="H2:H337"/>
  </sortState>
  <customSheetViews>
    <customSheetView guid="{2E674D12-65FE-48B6-B255-27A7B9CB7C06}" scale="85" fitToPage="1" showAutoFilter="1" hiddenColumns="1" topLeftCell="AX1">
      <selection activeCell="BB55" activeCellId="1" sqref="AZ32 BB55"/>
      <pageMargins left="0.25" right="0.25" top="0.75" bottom="0.75" header="0.3" footer="0.3"/>
      <pageSetup paperSize="9" scale="10" orientation="landscape" r:id="rId1"/>
      <autoFilter ref="A1:BC305">
        <sortState ref="A2:BC305">
          <sortCondition ref="D1:D305"/>
        </sortState>
      </autoFilter>
    </customSheetView>
    <customSheetView guid="{7491A0E1-DEFB-4373-B0EC-A26BB2C4966A}" scale="70" fitToPage="1" showAutoFilter="1" hiddenColumns="1" topLeftCell="AI1">
      <pane ySplit="1" topLeftCell="A86" activePane="bottomLeft" state="frozen"/>
      <selection pane="bottomLeft" activeCell="AX99" sqref="AX99"/>
      <pageMargins left="0.25" right="0.25" top="0.75" bottom="0.75" header="0.3" footer="0.3"/>
      <pageSetup paperSize="9" scale="10" orientation="landscape" r:id="rId2"/>
      <autoFilter ref="A1:BC305"/>
    </customSheetView>
    <customSheetView guid="{D59B0624-C98B-4B3E-A4B7-FE3D14DB3AEF}" scale="85" fitToPage="1" filter="1" showAutoFilter="1" hiddenColumns="1" topLeftCell="U1">
      <pane ySplit="260" topLeftCell="A262" activePane="bottomLeft" state="frozen"/>
      <selection pane="bottomLeft" activeCell="W306" sqref="W306"/>
      <pageMargins left="0.25" right="0.25" top="0.75" bottom="0.75" header="0.3" footer="0.3"/>
      <pageSetup paperSize="9" scale="10" orientation="landscape" r:id="rId3"/>
      <autoFilter ref="A1:BB305">
        <filterColumn colId="3">
          <filters>
            <filter val="DE ROCQUIGNY"/>
            <filter val="PASQUIOU-ESVAN "/>
            <filter val="PEQUIGNOT"/>
            <filter val="QUINOT"/>
          </filters>
        </filterColumn>
        <sortState ref="A3:BB305">
          <sortCondition ref="J1:J305"/>
        </sortState>
      </autoFilter>
    </customSheetView>
    <customSheetView guid="{696AAE8A-DBE5-4055-921E-81D46E0ED5E0}" scale="70" fitToPage="1" filter="1" showAutoFilter="1" hiddenColumns="1" topLeftCell="X1">
      <selection activeCell="AK306" sqref="AK306"/>
      <pageMargins left="0.25" right="0.25" top="0.75" bottom="0.75" header="0.3" footer="0.3"/>
      <pageSetup paperSize="9" scale="10" orientation="landscape" r:id="rId4"/>
      <autoFilter ref="A1:BB305">
        <filterColumn colId="3">
          <filters>
            <filter val="MAFFRE"/>
          </filters>
        </filterColumn>
      </autoFilter>
    </customSheetView>
    <customSheetView guid="{B0F7DEED-48C4-4F01-A88A-69951AB8E000}" scale="80" fitToPage="1" filter="1" showAutoFilter="1" hiddenColumns="1" topLeftCell="D1">
      <selection activeCell="N317" sqref="N317"/>
      <pageMargins left="0.25" right="0.25" top="0.75" bottom="0.75" header="0.3" footer="0.3"/>
      <pageSetup paperSize="9" scale="10" orientation="landscape" r:id="rId5"/>
      <autoFilter ref="A1:BB305">
        <filterColumn colId="13">
          <filters blank="1"/>
        </filterColumn>
        <filterColumn colId="30">
          <customFilters>
            <customFilter operator="notEqual" val=" "/>
          </customFilters>
        </filterColumn>
        <sortState ref="A2:BB305">
          <sortCondition ref="D1:D305"/>
        </sortState>
      </autoFilter>
    </customSheetView>
    <customSheetView guid="{F5B234BD-B658-4FBA-BE6A-41413E617238}" scale="80" fitToPage="1" filter="1" showAutoFilter="1" hiddenColumns="1" topLeftCell="O1">
      <pane ySplit="304" topLeftCell="A306" activePane="bottomLeft" state="frozen"/>
      <selection pane="bottomLeft" activeCell="V322" sqref="V322"/>
      <pageMargins left="0.25" right="0.25" top="0.75" bottom="0.75" header="0.3" footer="0.3"/>
      <pageSetup paperSize="9" scale="10" orientation="landscape" r:id="rId6"/>
      <autoFilter ref="A1:BC305">
        <filterColumn colId="3">
          <filters>
            <filter val="AKKAZI"/>
          </filters>
        </filterColumn>
        <sortState ref="A3:BC305">
          <sortCondition ref="D1:D305"/>
        </sortState>
      </autoFilter>
    </customSheetView>
  </customSheetViews>
  <conditionalFormatting sqref="K2:L10">
    <cfRule type="cellIs" dxfId="22" priority="31" operator="lessThan">
      <formula>43830</formula>
    </cfRule>
  </conditionalFormatting>
  <conditionalFormatting sqref="Q2:Q10">
    <cfRule type="cellIs" dxfId="21" priority="30" operator="greaterThan">
      <formula>43830</formula>
    </cfRule>
  </conditionalFormatting>
  <dataValidations xWindow="354" yWindow="265" count="6">
    <dataValidation showDropDown="1" showInputMessage="1" showErrorMessage="1" sqref="AF1:AH1"/>
    <dataValidation type="list" allowBlank="1" showInputMessage="1" showErrorMessage="1" sqref="BC1:BD10">
      <formula1>"Effectué"</formula1>
    </dataValidation>
    <dataValidation type="list" allowBlank="1" showInputMessage="1" showErrorMessage="1" sqref="AF2:AH1048576">
      <formula1>"Nécessaire,Pas nécessaire,Effectuée"</formula1>
    </dataValidation>
    <dataValidation type="list" allowBlank="1" showInputMessage="1" showErrorMessage="1" sqref="AT1:AT1048576">
      <formula1>"Monsieur,Madame"</formula1>
    </dataValidation>
    <dataValidation type="list" allowBlank="1" showInputMessage="1" showErrorMessage="1" sqref="AU1:AU1048576">
      <formula1>"Célibataire,Marié,Concubinage"</formula1>
    </dataValidation>
    <dataValidation type="whole" allowBlank="1" showInputMessage="1" showErrorMessage="1" sqref="I1:I1048576">
      <formula1>1</formula1>
      <formula2>3</formula2>
    </dataValidation>
  </dataValidations>
  <pageMargins left="0.25" right="0.25" top="0.75" bottom="0.75" header="0.3" footer="0.3"/>
  <pageSetup paperSize="9" scale="10" orientation="landscape" r:id="rId7"/>
  <legacyDrawing r:id="rId8"/>
  <extLst>
    <ext xmlns:x14="http://schemas.microsoft.com/office/spreadsheetml/2009/9/main" uri="{CCE6A557-97BC-4b89-ADB6-D9C93CAAB3DF}">
      <x14:dataValidations xmlns:xm="http://schemas.microsoft.com/office/excel/2006/main" xWindow="354" yWindow="265" count="2">
        <x14:dataValidation type="list" showInputMessage="1" showErrorMessage="1" error="Choisir Siège ou Parquet" prompt="Choisir Siège ou Parquet">
          <x14:formula1>
            <xm:f>'Listes de saisie utilisées'!$C$3:$C$4</xm:f>
          </x14:formula1>
          <xm:sqref>H2:H10</xm:sqref>
        </x14:dataValidation>
        <x14:dataValidation type="list" allowBlank="1" showInputMessage="1" showErrorMessage="1">
          <x14:formula1>
            <xm:f>#REF!</xm:f>
          </x14:formula1>
          <xm:sqref>AE1:AE1048576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22"/>
  <sheetViews>
    <sheetView workbookViewId="0">
      <selection activeCell="A43" sqref="A43"/>
    </sheetView>
  </sheetViews>
  <sheetFormatPr baseColWidth="10" defaultColWidth="11.42578125" defaultRowHeight="15" x14ac:dyDescent="0.25"/>
  <cols>
    <col min="1" max="1" width="18" bestFit="1" customWidth="1"/>
    <col min="4" max="4" width="22.85546875" bestFit="1" customWidth="1"/>
    <col min="5" max="5" width="18" bestFit="1" customWidth="1"/>
    <col min="8" max="8" width="26.140625" bestFit="1" customWidth="1"/>
    <col min="9" max="10" width="15.85546875" bestFit="1" customWidth="1"/>
    <col min="15" max="15" width="18" bestFit="1" customWidth="1"/>
    <col min="16" max="16" width="35.42578125" bestFit="1" customWidth="1"/>
  </cols>
  <sheetData>
    <row r="1" spans="1:16" x14ac:dyDescent="0.25">
      <c r="A1" s="1" t="s">
        <v>1</v>
      </c>
      <c r="C1" s="1" t="s">
        <v>6</v>
      </c>
    </row>
    <row r="2" spans="1:16" x14ac:dyDescent="0.25">
      <c r="D2" s="75"/>
      <c r="E2" s="64" t="s">
        <v>1</v>
      </c>
      <c r="F2" s="65" t="s">
        <v>6</v>
      </c>
      <c r="G2" s="65" t="s">
        <v>27</v>
      </c>
      <c r="H2" s="66" t="s">
        <v>59</v>
      </c>
      <c r="I2" s="67" t="s">
        <v>55</v>
      </c>
      <c r="J2" s="68" t="s">
        <v>0</v>
      </c>
      <c r="O2" t="s">
        <v>1</v>
      </c>
      <c r="P2" t="s">
        <v>65</v>
      </c>
    </row>
    <row r="3" spans="1:16" x14ac:dyDescent="0.25">
      <c r="A3" t="s">
        <v>11</v>
      </c>
      <c r="C3" t="s">
        <v>8</v>
      </c>
      <c r="E3" s="69" t="s">
        <v>11</v>
      </c>
      <c r="F3" s="70" t="s">
        <v>7</v>
      </c>
      <c r="G3" s="70" t="s">
        <v>56</v>
      </c>
      <c r="H3" s="70" t="str">
        <f>IF('Listes de saisie utilisées'!$F3="Siège","premier président"&amp;IF('Listes de saisie utilisées'!$G3="Monsieur","","e"),"procureur"&amp;IF('Listes de saisie utilisées'!$G3="Monsieur","","e"))</f>
        <v>premier président</v>
      </c>
      <c r="I3" s="70"/>
      <c r="J3" s="71"/>
      <c r="O3" t="s">
        <v>11</v>
      </c>
      <c r="P3" t="s">
        <v>66</v>
      </c>
    </row>
    <row r="4" spans="1:16" x14ac:dyDescent="0.25">
      <c r="A4" t="s">
        <v>46</v>
      </c>
      <c r="C4" t="s">
        <v>7</v>
      </c>
      <c r="E4" s="72" t="s">
        <v>11</v>
      </c>
      <c r="F4" s="73" t="s">
        <v>8</v>
      </c>
      <c r="G4" s="73" t="s">
        <v>30</v>
      </c>
      <c r="H4" s="70" t="s">
        <v>63</v>
      </c>
      <c r="I4" s="73"/>
      <c r="J4" s="74"/>
      <c r="O4" t="s">
        <v>49</v>
      </c>
      <c r="P4" t="s">
        <v>67</v>
      </c>
    </row>
    <row r="5" spans="1:16" x14ac:dyDescent="0.25">
      <c r="A5" t="s">
        <v>49</v>
      </c>
      <c r="E5" s="69" t="s">
        <v>49</v>
      </c>
      <c r="F5" s="70" t="s">
        <v>7</v>
      </c>
      <c r="G5" s="70" t="s">
        <v>30</v>
      </c>
      <c r="H5" s="70" t="str">
        <f>IF('Listes de saisie utilisées'!$F5="Siège","président"&amp;IF('Listes de saisie utilisées'!$G5="Monsieur","","e"),"procureur"&amp;IF('Listes de saisie utilisées'!$G5="Monsieur","","e")&amp;" de la République")</f>
        <v>présidente</v>
      </c>
      <c r="I5" s="70"/>
      <c r="J5" s="71"/>
      <c r="O5" t="s">
        <v>45</v>
      </c>
      <c r="P5" t="s">
        <v>68</v>
      </c>
    </row>
    <row r="6" spans="1:16" x14ac:dyDescent="0.25">
      <c r="A6" t="s">
        <v>45</v>
      </c>
      <c r="E6" s="72" t="s">
        <v>49</v>
      </c>
      <c r="F6" s="73" t="s">
        <v>8</v>
      </c>
      <c r="G6" s="73" t="s">
        <v>56</v>
      </c>
      <c r="H6" s="70" t="str">
        <f>IF('Listes de saisie utilisées'!$F6="Siège","président"&amp;IF('Listes de saisie utilisées'!$G6="Monsieur","","e"),"procureur"&amp;IF('Listes de saisie utilisées'!$G6="Monsieur","","e")&amp;" de la République")</f>
        <v>procureur de la République</v>
      </c>
      <c r="I6" s="73"/>
      <c r="J6" s="74"/>
      <c r="O6" t="s">
        <v>48</v>
      </c>
      <c r="P6" t="s">
        <v>69</v>
      </c>
    </row>
    <row r="7" spans="1:16" x14ac:dyDescent="0.25">
      <c r="A7" t="s">
        <v>48</v>
      </c>
      <c r="E7" s="69" t="s">
        <v>45</v>
      </c>
      <c r="F7" s="70" t="s">
        <v>7</v>
      </c>
      <c r="G7" s="70" t="s">
        <v>56</v>
      </c>
      <c r="H7" s="70" t="str">
        <f>IF('Listes de saisie utilisées'!$F7="Siège","président"&amp;IF('Listes de saisie utilisées'!$G7="Monsieur","","e"),"procureur"&amp;IF('Listes de saisie utilisées'!$G7="Monsieur","","e")&amp;" de la République")</f>
        <v>président</v>
      </c>
      <c r="I7" s="70"/>
      <c r="J7" s="71"/>
      <c r="O7" t="s">
        <v>47</v>
      </c>
      <c r="P7" t="s">
        <v>70</v>
      </c>
    </row>
    <row r="8" spans="1:16" x14ac:dyDescent="0.25">
      <c r="A8" t="s">
        <v>47</v>
      </c>
      <c r="E8" s="72" t="s">
        <v>45</v>
      </c>
      <c r="F8" s="73" t="s">
        <v>8</v>
      </c>
      <c r="G8" s="73" t="s">
        <v>30</v>
      </c>
      <c r="H8" s="70" t="str">
        <f>IF('Listes de saisie utilisées'!$F8="Siège","président"&amp;IF('Listes de saisie utilisées'!$G8="Monsieur","","e"),"procureur"&amp;IF('Listes de saisie utilisées'!$G8="Monsieur","","e")&amp;" de la République")</f>
        <v>procureure de la République</v>
      </c>
      <c r="I8" s="73"/>
      <c r="J8" s="74"/>
      <c r="O8" t="s">
        <v>50</v>
      </c>
      <c r="P8" t="s">
        <v>71</v>
      </c>
    </row>
    <row r="9" spans="1:16" x14ac:dyDescent="0.25">
      <c r="A9" t="s">
        <v>50</v>
      </c>
      <c r="E9" s="69" t="s">
        <v>48</v>
      </c>
      <c r="F9" s="70" t="s">
        <v>7</v>
      </c>
      <c r="G9" s="70" t="s">
        <v>56</v>
      </c>
      <c r="H9" s="70" t="str">
        <f>IF('Listes de saisie utilisées'!$F9="Siège","président"&amp;IF('Listes de saisie utilisées'!$G9="Monsieur","","e"),"procureur"&amp;IF('Listes de saisie utilisées'!$G9="Monsieur","","e")&amp;" de la République")</f>
        <v>président</v>
      </c>
      <c r="I9" s="70"/>
      <c r="J9" s="71"/>
      <c r="O9" t="s">
        <v>44</v>
      </c>
      <c r="P9" t="s">
        <v>72</v>
      </c>
    </row>
    <row r="10" spans="1:16" x14ac:dyDescent="0.25">
      <c r="A10" t="s">
        <v>44</v>
      </c>
      <c r="E10" s="72" t="s">
        <v>48</v>
      </c>
      <c r="F10" s="73" t="s">
        <v>8</v>
      </c>
      <c r="G10" s="73" t="s">
        <v>30</v>
      </c>
      <c r="H10" s="70" t="str">
        <f>IF('Listes de saisie utilisées'!$F10="Siège","président"&amp;IF('Listes de saisie utilisées'!$G10="Monsieur","","e"),"procureur"&amp;IF('Listes de saisie utilisées'!$G10="Monsieur","","e")&amp;" de la République")</f>
        <v>procureure de la République</v>
      </c>
      <c r="I10" s="73"/>
      <c r="J10" s="74"/>
      <c r="O10" t="s">
        <v>51</v>
      </c>
      <c r="P10" t="s">
        <v>73</v>
      </c>
    </row>
    <row r="11" spans="1:16" x14ac:dyDescent="0.25">
      <c r="A11" t="s">
        <v>51</v>
      </c>
      <c r="E11" s="69" t="s">
        <v>47</v>
      </c>
      <c r="F11" s="70" t="s">
        <v>7</v>
      </c>
      <c r="G11" s="70" t="s">
        <v>56</v>
      </c>
      <c r="H11" s="70" t="str">
        <f>IF('Listes de saisie utilisées'!$F11="Siège","président"&amp;IF('Listes de saisie utilisées'!$G11="Monsieur","","e"),"procureur"&amp;IF('Listes de saisie utilisées'!$G11="Monsieur","","e")&amp;" de la République")</f>
        <v>président</v>
      </c>
      <c r="I11" s="70"/>
      <c r="J11" s="71"/>
      <c r="O11" t="s">
        <v>46</v>
      </c>
      <c r="P11" t="s">
        <v>74</v>
      </c>
    </row>
    <row r="12" spans="1:16" x14ac:dyDescent="0.25">
      <c r="A12" t="s">
        <v>52</v>
      </c>
      <c r="E12" s="72" t="s">
        <v>47</v>
      </c>
      <c r="F12" s="73" t="s">
        <v>8</v>
      </c>
      <c r="G12" s="73" t="s">
        <v>30</v>
      </c>
      <c r="H12" s="70" t="str">
        <f>IF('Listes de saisie utilisées'!$F12="Siège","président"&amp;IF('Listes de saisie utilisées'!$G12="Monsieur","","e"),"procureur"&amp;IF('Listes de saisie utilisées'!$G12="Monsieur","","e")&amp;" de la République")</f>
        <v>procureure de la République</v>
      </c>
      <c r="I12" s="73"/>
      <c r="J12" s="74"/>
      <c r="O12" t="s">
        <v>52</v>
      </c>
      <c r="P12" t="s">
        <v>75</v>
      </c>
    </row>
    <row r="13" spans="1:16" x14ac:dyDescent="0.25">
      <c r="E13" s="69" t="s">
        <v>50</v>
      </c>
      <c r="F13" s="70" t="s">
        <v>7</v>
      </c>
      <c r="G13" s="70" t="s">
        <v>30</v>
      </c>
      <c r="H13" s="70" t="str">
        <f>IF('Listes de saisie utilisées'!$F13="Siège","président"&amp;IF('Listes de saisie utilisées'!$G13="Monsieur","","e"),"procureur"&amp;IF('Listes de saisie utilisées'!$G13="Monsieur","","e")&amp;" de la République")</f>
        <v>présidente</v>
      </c>
      <c r="I13" s="70"/>
      <c r="J13" s="71"/>
    </row>
    <row r="14" spans="1:16" x14ac:dyDescent="0.25">
      <c r="E14" s="72" t="s">
        <v>50</v>
      </c>
      <c r="F14" s="73" t="s">
        <v>8</v>
      </c>
      <c r="G14" s="73" t="s">
        <v>56</v>
      </c>
      <c r="H14" s="70" t="str">
        <f>IF('Listes de saisie utilisées'!$F14="Siège","président"&amp;IF('Listes de saisie utilisées'!$G14="Monsieur","","e"),"procureur"&amp;IF('Listes de saisie utilisées'!$G14="Monsieur","","e")&amp;" de la République")</f>
        <v>procureur de la République</v>
      </c>
      <c r="I14" s="73"/>
      <c r="J14" s="74"/>
    </row>
    <row r="15" spans="1:16" x14ac:dyDescent="0.25">
      <c r="E15" s="69" t="s">
        <v>44</v>
      </c>
      <c r="F15" s="70" t="s">
        <v>7</v>
      </c>
      <c r="G15" s="70" t="s">
        <v>56</v>
      </c>
      <c r="H15" s="70" t="str">
        <f>IF('Listes de saisie utilisées'!$F15="Siège","président"&amp;IF('Listes de saisie utilisées'!$G15="Monsieur","","e"),"procureur"&amp;IF('Listes de saisie utilisées'!$G15="Monsieur","","e")&amp;" de la République")</f>
        <v>président</v>
      </c>
      <c r="I15" s="70"/>
      <c r="J15" s="71"/>
    </row>
    <row r="16" spans="1:16" x14ac:dyDescent="0.25">
      <c r="E16" s="72" t="s">
        <v>44</v>
      </c>
      <c r="F16" s="73" t="s">
        <v>8</v>
      </c>
      <c r="G16" s="73" t="s">
        <v>30</v>
      </c>
      <c r="H16" s="70" t="str">
        <f>IF('Listes de saisie utilisées'!$F16="Siège","président"&amp;IF('Listes de saisie utilisées'!$G16="Monsieur","","e"),"procureur"&amp;IF('Listes de saisie utilisées'!$G16="Monsieur","","e")&amp;" de la République")</f>
        <v>procureure de la République</v>
      </c>
      <c r="I16" s="73"/>
      <c r="J16" s="74"/>
    </row>
    <row r="17" spans="5:10" x14ac:dyDescent="0.25">
      <c r="E17" s="69" t="s">
        <v>51</v>
      </c>
      <c r="F17" s="70" t="s">
        <v>7</v>
      </c>
      <c r="G17" s="70" t="s">
        <v>30</v>
      </c>
      <c r="H17" s="70" t="str">
        <f>IF('Listes de saisie utilisées'!$F17="Siège","président"&amp;IF('Listes de saisie utilisées'!$G17="Monsieur","","e"),"procureur"&amp;IF('Listes de saisie utilisées'!$G17="Monsieur","","e")&amp;" de la République")</f>
        <v>présidente</v>
      </c>
      <c r="I17" s="70"/>
      <c r="J17" s="71"/>
    </row>
    <row r="18" spans="5:10" x14ac:dyDescent="0.25">
      <c r="E18" s="72" t="s">
        <v>51</v>
      </c>
      <c r="F18" s="73" t="s">
        <v>8</v>
      </c>
      <c r="G18" s="73" t="s">
        <v>30</v>
      </c>
      <c r="H18" s="70" t="str">
        <f>IF('Listes de saisie utilisées'!$F18="Siège","président"&amp;IF('Listes de saisie utilisées'!$G18="Monsieur","","e"),"procureur"&amp;IF('Listes de saisie utilisées'!$G18="Monsieur","","e")&amp;" de la République")</f>
        <v>procureure de la République</v>
      </c>
      <c r="I18" s="73"/>
      <c r="J18" s="74"/>
    </row>
    <row r="19" spans="5:10" x14ac:dyDescent="0.25">
      <c r="E19" s="69" t="s">
        <v>46</v>
      </c>
      <c r="F19" s="70" t="s">
        <v>7</v>
      </c>
      <c r="G19" s="70" t="s">
        <v>30</v>
      </c>
      <c r="H19" s="70" t="str">
        <f>IF('Listes de saisie utilisées'!$F19="Siège","président"&amp;IF('Listes de saisie utilisées'!$G19="Monsieur","","e"),"procureur"&amp;IF('Listes de saisie utilisées'!$G19="Monsieur","","e")&amp;" de la République")</f>
        <v>présidente</v>
      </c>
      <c r="I19" s="70"/>
      <c r="J19" s="71"/>
    </row>
    <row r="20" spans="5:10" x14ac:dyDescent="0.25">
      <c r="E20" s="72" t="s">
        <v>46</v>
      </c>
      <c r="F20" s="73" t="s">
        <v>8</v>
      </c>
      <c r="G20" s="73" t="s">
        <v>56</v>
      </c>
      <c r="H20" s="70" t="str">
        <f>IF('Listes de saisie utilisées'!$F20="Siège","président"&amp;IF('Listes de saisie utilisées'!$G20="Monsieur","","e"),"procureur"&amp;IF('Listes de saisie utilisées'!$G20="Monsieur","","e")&amp;" de la République")</f>
        <v>procureur de la République</v>
      </c>
      <c r="I20" s="73"/>
      <c r="J20" s="74"/>
    </row>
    <row r="21" spans="5:10" x14ac:dyDescent="0.25">
      <c r="E21" s="69" t="s">
        <v>52</v>
      </c>
      <c r="F21" s="70" t="s">
        <v>7</v>
      </c>
      <c r="G21" s="70" t="s">
        <v>56</v>
      </c>
      <c r="H21" s="70" t="str">
        <f>IF('Listes de saisie utilisées'!$F21="Siège","président"&amp;IF('Listes de saisie utilisées'!$G21="Monsieur","","e"),"procureur"&amp;IF('Listes de saisie utilisées'!$G21="Monsieur","","e")&amp;" de la République")</f>
        <v>président</v>
      </c>
      <c r="I21" s="70"/>
      <c r="J21" s="71"/>
    </row>
    <row r="22" spans="5:10" x14ac:dyDescent="0.25">
      <c r="E22" s="22" t="s">
        <v>52</v>
      </c>
      <c r="F22" s="23" t="s">
        <v>8</v>
      </c>
      <c r="G22" s="23" t="s">
        <v>56</v>
      </c>
      <c r="H22" s="70" t="str">
        <f>IF('Listes de saisie utilisées'!$F22="Siège","président"&amp;IF('Listes de saisie utilisées'!$G22="Monsieur","","e"),"procureur"&amp;IF('Listes de saisie utilisées'!$G22="Monsieur","","e")&amp;" de la République")</f>
        <v>procureur de la République</v>
      </c>
      <c r="I22" s="23"/>
      <c r="J22" s="24"/>
    </row>
  </sheetData>
  <customSheetViews>
    <customSheetView guid="{2E674D12-65FE-48B6-B255-27A7B9CB7C06}">
      <selection activeCell="F22" sqref="F22"/>
      <pageMargins left="0.7" right="0.7" top="0.75" bottom="0.75" header="0.3" footer="0.3"/>
      <pageSetup paperSize="9" orientation="portrait" r:id="rId1"/>
    </customSheetView>
    <customSheetView guid="{7491A0E1-DEFB-4373-B0EC-A26BB2C4966A}">
      <selection activeCell="F22" sqref="F22"/>
      <pageMargins left="0.7" right="0.7" top="0.75" bottom="0.75" header="0.3" footer="0.3"/>
      <pageSetup paperSize="9" orientation="portrait" r:id="rId2"/>
    </customSheetView>
    <customSheetView guid="{D59B0624-C98B-4B3E-A4B7-FE3D14DB3AEF}">
      <selection activeCell="O9" sqref="O9"/>
      <pageMargins left="0.7" right="0.7" top="0.75" bottom="0.75" header="0.3" footer="0.3"/>
      <pageSetup paperSize="9" orientation="portrait" r:id="rId3"/>
    </customSheetView>
    <customSheetView guid="{696AAE8A-DBE5-4055-921E-81D46E0ED5E0}">
      <selection activeCell="O9" sqref="O9"/>
      <pageMargins left="0.7" right="0.7" top="0.75" bottom="0.75" header="0.3" footer="0.3"/>
      <pageSetup paperSize="9" orientation="portrait" r:id="rId4"/>
    </customSheetView>
    <customSheetView guid="{B0F7DEED-48C4-4F01-A88A-69951AB8E000}">
      <selection activeCell="H4" sqref="H4"/>
      <pageMargins left="0.7" right="0.7" top="0.75" bottom="0.75" header="0.3" footer="0.3"/>
      <pageSetup paperSize="9" orientation="portrait" r:id="rId5"/>
    </customSheetView>
    <customSheetView guid="{F5B234BD-B658-4FBA-BE6A-41413E617238}">
      <selection activeCell="F22" sqref="F22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SUIVI</vt:lpstr>
      <vt:lpstr>Listes de saisie utilisées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GARRIGUES Charlotte</dc:creator>
  <cp:lastModifiedBy>SORIMOUTOU Sullivan</cp:lastModifiedBy>
  <cp:lastPrinted>2020-03-04T09:40:40Z</cp:lastPrinted>
  <dcterms:created xsi:type="dcterms:W3CDTF">2018-10-23T08:38:15Z</dcterms:created>
  <dcterms:modified xsi:type="dcterms:W3CDTF">2020-07-13T06:30:33Z</dcterms:modified>
</cp:coreProperties>
</file>