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-240" yWindow="-45" windowWidth="12135" windowHeight="7710"/>
  </bookViews>
  <sheets>
    <sheet name="Calculateur" sheetId="18" r:id="rId1"/>
    <sheet name="TarifsUPS" sheetId="22" r:id="rId2"/>
    <sheet name="TarifsDHL" sheetId="21" r:id="rId3"/>
    <sheet name="TarifsChronopost" sheetId="23" r:id="rId4"/>
    <sheet name="Supplément carburant" sheetId="27" r:id="rId5"/>
    <sheet name="PaysZone" sheetId="19" r:id="rId6"/>
    <sheet name="Test 12 pays 5-12-30kg" sheetId="28" r:id="rId7"/>
  </sheets>
  <definedNames>
    <definedName name="Listepays">PaysZone!$A$2:$A$233</definedName>
    <definedName name="ListeZoneChrono">PaysZone!$C$2:$C$233</definedName>
    <definedName name="ListeZoneDHL">PaysZone!$D$2:$D$233</definedName>
    <definedName name="ListezoneUPS">PaysZone!$B$2:$B$233</definedName>
    <definedName name="non">Calculateur!$B$9</definedName>
    <definedName name="Poids">#REF!</definedName>
    <definedName name="PoidsChronopost">TarifsChronopost!$A$2:$A$1261</definedName>
    <definedName name="PoidsDHL">TarifsDHL!$A$2:$A$701</definedName>
    <definedName name="PoidsUps">TarifsUPS!$A$2:$A$560</definedName>
    <definedName name="Tarif">#REF!</definedName>
    <definedName name="TarifsChronopost">TarifsChronopost!$C$2:$C$1261</definedName>
    <definedName name="TarifsDHL">TarifsDHL!$C$2:$C$701</definedName>
    <definedName name="TarifsUps">TarifsUPS!$C$2:$C$560</definedName>
    <definedName name="Zone">#REF!</definedName>
    <definedName name="ZonesChronopost">TarifsChronopost!$B$2:$B$1261</definedName>
    <definedName name="ZonesDHL">TarifsDHL!$B$2:$B$701</definedName>
    <definedName name="ZonesUps">TarifsUPS!$B$2:$B$560</definedName>
  </definedNames>
  <calcPr calcId="145621"/>
</workbook>
</file>

<file path=xl/calcChain.xml><?xml version="1.0" encoding="utf-8"?>
<calcChain xmlns="http://schemas.openxmlformats.org/spreadsheetml/2006/main">
  <c r="B19" i="18" l="1"/>
  <c r="B20" i="18"/>
  <c r="C20" i="18"/>
  <c r="B21" i="18"/>
  <c r="C21" i="18"/>
  <c r="D21" i="18"/>
  <c r="B22" i="18"/>
  <c r="C22" i="18"/>
  <c r="D22" i="18"/>
  <c r="B25" i="18"/>
  <c r="C25" i="18"/>
  <c r="D25" i="18"/>
  <c r="B26" i="18"/>
  <c r="D26" i="18"/>
  <c r="B27" i="18"/>
  <c r="I7" i="18" l="1"/>
  <c r="H7" i="18"/>
  <c r="G7" i="18" l="1"/>
  <c r="I43" i="19"/>
  <c r="H3" i="18" l="1"/>
  <c r="E5" i="18"/>
  <c r="B18" i="18" l="1" a="1"/>
  <c r="B18" i="18" s="1"/>
  <c r="D18" i="18" a="1"/>
  <c r="D18" i="18" s="1"/>
  <c r="C18" i="18" a="1"/>
  <c r="C18" i="18" s="1"/>
  <c r="E3" i="18"/>
  <c r="C28" i="18" l="1"/>
  <c r="D28" i="18"/>
  <c r="B23" i="18"/>
  <c r="B28" i="18"/>
  <c r="C1182" i="23"/>
  <c r="C1183" i="23" s="1"/>
  <c r="C1184" i="23" s="1"/>
  <c r="C1185" i="23" s="1"/>
  <c r="C1186" i="23" s="1"/>
  <c r="C1187" i="23" s="1"/>
  <c r="C1188" i="23" s="1"/>
  <c r="C1189" i="23" s="1"/>
  <c r="C1190" i="23" s="1"/>
  <c r="C1191" i="23" s="1"/>
  <c r="C1192" i="23" s="1"/>
  <c r="C1193" i="23" s="1"/>
  <c r="C1194" i="23" s="1"/>
  <c r="C1195" i="23" s="1"/>
  <c r="C1196" i="23" s="1"/>
  <c r="C1197" i="23" s="1"/>
  <c r="C1198" i="23" s="1"/>
  <c r="C1199" i="23" s="1"/>
  <c r="C1200" i="23" s="1"/>
  <c r="C1201" i="23" s="1"/>
  <c r="C1202" i="23" s="1"/>
  <c r="C1203" i="23" s="1"/>
  <c r="C1204" i="23" s="1"/>
  <c r="C1205" i="23" s="1"/>
  <c r="C1206" i="23" s="1"/>
  <c r="C1207" i="23" s="1"/>
  <c r="C1208" i="23" s="1"/>
  <c r="C1209" i="23" s="1"/>
  <c r="C1210" i="23" s="1"/>
  <c r="C1211" i="23" s="1"/>
  <c r="C1212" i="23" s="1"/>
  <c r="C1213" i="23" s="1"/>
  <c r="C1214" i="23" s="1"/>
  <c r="C1215" i="23" s="1"/>
  <c r="C1216" i="23" s="1"/>
  <c r="C1217" i="23" s="1"/>
  <c r="C1218" i="23" s="1"/>
  <c r="C1219" i="23" s="1"/>
  <c r="C1220" i="23" s="1"/>
  <c r="C1221" i="23" s="1"/>
  <c r="C1222" i="23" s="1"/>
  <c r="C1223" i="23" s="1"/>
  <c r="C1224" i="23" s="1"/>
  <c r="C1225" i="23" s="1"/>
  <c r="C1226" i="23" s="1"/>
  <c r="C1227" i="23" s="1"/>
  <c r="C1228" i="23" s="1"/>
  <c r="C1229" i="23" s="1"/>
  <c r="C1230" i="23" s="1"/>
  <c r="C1231" i="23" s="1"/>
  <c r="C1232" i="23" s="1"/>
  <c r="C1233" i="23" s="1"/>
  <c r="C1234" i="23" s="1"/>
  <c r="C1235" i="23" s="1"/>
  <c r="C1236" i="23" s="1"/>
  <c r="C1237" i="23" s="1"/>
  <c r="C1238" i="23" s="1"/>
  <c r="C1239" i="23" s="1"/>
  <c r="C1240" i="23" s="1"/>
  <c r="C1241" i="23" s="1"/>
  <c r="C1242" i="23" s="1"/>
  <c r="C1243" i="23" s="1"/>
  <c r="C1244" i="23" s="1"/>
  <c r="C1245" i="23" s="1"/>
  <c r="C1246" i="23" s="1"/>
  <c r="C1247" i="23" s="1"/>
  <c r="C1248" i="23" s="1"/>
  <c r="C1249" i="23" s="1"/>
  <c r="C1250" i="23" s="1"/>
  <c r="C1251" i="23" s="1"/>
  <c r="C1252" i="23" s="1"/>
  <c r="C1253" i="23" s="1"/>
  <c r="C1254" i="23" s="1"/>
  <c r="C1255" i="23" s="1"/>
  <c r="C1256" i="23" s="1"/>
  <c r="C1257" i="23" s="1"/>
  <c r="C1258" i="23" s="1"/>
  <c r="C1259" i="23" s="1"/>
  <c r="C1260" i="23" s="1"/>
  <c r="C1261" i="23" s="1"/>
  <c r="C1042" i="23"/>
  <c r="C1043" i="23" s="1"/>
  <c r="C1044" i="23" s="1"/>
  <c r="C1045" i="23" s="1"/>
  <c r="C1046" i="23" s="1"/>
  <c r="C1047" i="23" s="1"/>
  <c r="C1048" i="23" s="1"/>
  <c r="C1049" i="23" s="1"/>
  <c r="C1050" i="23" s="1"/>
  <c r="C1051" i="23" s="1"/>
  <c r="C1052" i="23" s="1"/>
  <c r="C1053" i="23" s="1"/>
  <c r="C1054" i="23" s="1"/>
  <c r="C1055" i="23" s="1"/>
  <c r="C1056" i="23" s="1"/>
  <c r="C1057" i="23" s="1"/>
  <c r="C1058" i="23" s="1"/>
  <c r="C1059" i="23" s="1"/>
  <c r="C1060" i="23" s="1"/>
  <c r="C1061" i="23" s="1"/>
  <c r="C1062" i="23" s="1"/>
  <c r="C1063" i="23" s="1"/>
  <c r="C1064" i="23" s="1"/>
  <c r="C1065" i="23" s="1"/>
  <c r="C1066" i="23" s="1"/>
  <c r="C1067" i="23" s="1"/>
  <c r="C1068" i="23" s="1"/>
  <c r="C1069" i="23" s="1"/>
  <c r="C1070" i="23" s="1"/>
  <c r="C1071" i="23" s="1"/>
  <c r="C1072" i="23" s="1"/>
  <c r="C1073" i="23" s="1"/>
  <c r="C1074" i="23" s="1"/>
  <c r="C1075" i="23" s="1"/>
  <c r="C1076" i="23" s="1"/>
  <c r="C1077" i="23" s="1"/>
  <c r="C1078" i="23" s="1"/>
  <c r="C1079" i="23" s="1"/>
  <c r="C1080" i="23" s="1"/>
  <c r="C1081" i="23" s="1"/>
  <c r="C1082" i="23" s="1"/>
  <c r="C1083" i="23" s="1"/>
  <c r="C1084" i="23" s="1"/>
  <c r="C1085" i="23" s="1"/>
  <c r="C1086" i="23" s="1"/>
  <c r="C1087" i="23" s="1"/>
  <c r="C1088" i="23" s="1"/>
  <c r="C1089" i="23" s="1"/>
  <c r="C1090" i="23" s="1"/>
  <c r="C1091" i="23" s="1"/>
  <c r="C1092" i="23" s="1"/>
  <c r="C1093" i="23" s="1"/>
  <c r="C1094" i="23" s="1"/>
  <c r="C1095" i="23" s="1"/>
  <c r="C1096" i="23" s="1"/>
  <c r="C1097" i="23" s="1"/>
  <c r="C1098" i="23" s="1"/>
  <c r="C1099" i="23" s="1"/>
  <c r="C1100" i="23" s="1"/>
  <c r="C1101" i="23" s="1"/>
  <c r="C1102" i="23" s="1"/>
  <c r="C1103" i="23" s="1"/>
  <c r="C1104" i="23" s="1"/>
  <c r="C1105" i="23" s="1"/>
  <c r="C1106" i="23" s="1"/>
  <c r="C1107" i="23" s="1"/>
  <c r="C1108" i="23" s="1"/>
  <c r="C1109" i="23" s="1"/>
  <c r="C1110" i="23" s="1"/>
  <c r="C1111" i="23" s="1"/>
  <c r="C1112" i="23" s="1"/>
  <c r="C1113" i="23" s="1"/>
  <c r="C1114" i="23" s="1"/>
  <c r="C1115" i="23" s="1"/>
  <c r="C1116" i="23" s="1"/>
  <c r="C1117" i="23" s="1"/>
  <c r="C1118" i="23" s="1"/>
  <c r="C1119" i="23" s="1"/>
  <c r="C1120" i="23" s="1"/>
  <c r="C1121" i="23" s="1"/>
  <c r="C902" i="23"/>
  <c r="C903" i="23" s="1"/>
  <c r="C904" i="23" s="1"/>
  <c r="C905" i="23" s="1"/>
  <c r="C906" i="23" s="1"/>
  <c r="C907" i="23" s="1"/>
  <c r="C908" i="23" s="1"/>
  <c r="C909" i="23" s="1"/>
  <c r="C910" i="23" s="1"/>
  <c r="C911" i="23" s="1"/>
  <c r="C912" i="23" s="1"/>
  <c r="C913" i="23" s="1"/>
  <c r="C914" i="23" s="1"/>
  <c r="C915" i="23" s="1"/>
  <c r="C916" i="23" s="1"/>
  <c r="C917" i="23" s="1"/>
  <c r="C918" i="23" s="1"/>
  <c r="C919" i="23" s="1"/>
  <c r="C920" i="23" s="1"/>
  <c r="C921" i="23" s="1"/>
  <c r="C922" i="23" s="1"/>
  <c r="C923" i="23" s="1"/>
  <c r="C924" i="23" s="1"/>
  <c r="C925" i="23" s="1"/>
  <c r="C926" i="23" s="1"/>
  <c r="C927" i="23" s="1"/>
  <c r="C928" i="23" s="1"/>
  <c r="C929" i="23" s="1"/>
  <c r="C930" i="23" s="1"/>
  <c r="C931" i="23" s="1"/>
  <c r="C932" i="23" s="1"/>
  <c r="C933" i="23" s="1"/>
  <c r="C934" i="23" s="1"/>
  <c r="C935" i="23" s="1"/>
  <c r="C936" i="23" s="1"/>
  <c r="C937" i="23" s="1"/>
  <c r="C938" i="23" s="1"/>
  <c r="C939" i="23" s="1"/>
  <c r="C940" i="23" s="1"/>
  <c r="C941" i="23" s="1"/>
  <c r="C942" i="23" s="1"/>
  <c r="C943" i="23" s="1"/>
  <c r="C944" i="23" s="1"/>
  <c r="C945" i="23" s="1"/>
  <c r="C946" i="23" s="1"/>
  <c r="C947" i="23" s="1"/>
  <c r="C948" i="23" s="1"/>
  <c r="C949" i="23" s="1"/>
  <c r="C950" i="23" s="1"/>
  <c r="C951" i="23" s="1"/>
  <c r="C952" i="23" s="1"/>
  <c r="C953" i="23" s="1"/>
  <c r="C954" i="23" s="1"/>
  <c r="C955" i="23" s="1"/>
  <c r="C956" i="23" s="1"/>
  <c r="C957" i="23" s="1"/>
  <c r="C958" i="23" s="1"/>
  <c r="C959" i="23" s="1"/>
  <c r="C960" i="23" s="1"/>
  <c r="C961" i="23" s="1"/>
  <c r="C962" i="23" s="1"/>
  <c r="C963" i="23" s="1"/>
  <c r="C964" i="23" s="1"/>
  <c r="C965" i="23" s="1"/>
  <c r="C966" i="23" s="1"/>
  <c r="C967" i="23" s="1"/>
  <c r="C968" i="23" s="1"/>
  <c r="C969" i="23" s="1"/>
  <c r="C970" i="23" s="1"/>
  <c r="C971" i="23" s="1"/>
  <c r="C972" i="23" s="1"/>
  <c r="C973" i="23" s="1"/>
  <c r="C974" i="23" s="1"/>
  <c r="C975" i="23" s="1"/>
  <c r="C976" i="23" s="1"/>
  <c r="C977" i="23" s="1"/>
  <c r="C978" i="23" s="1"/>
  <c r="C979" i="23" s="1"/>
  <c r="C980" i="23" s="1"/>
  <c r="C981" i="23" s="1"/>
  <c r="C762" i="23"/>
  <c r="C763" i="23" s="1"/>
  <c r="C764" i="23" s="1"/>
  <c r="C765" i="23" s="1"/>
  <c r="C766" i="23" s="1"/>
  <c r="C767" i="23" s="1"/>
  <c r="C768" i="23" s="1"/>
  <c r="C769" i="23" s="1"/>
  <c r="C770" i="23" s="1"/>
  <c r="C771" i="23" s="1"/>
  <c r="C772" i="23" s="1"/>
  <c r="C773" i="23" s="1"/>
  <c r="C774" i="23" s="1"/>
  <c r="C775" i="23" s="1"/>
  <c r="C776" i="23" s="1"/>
  <c r="C777" i="23" s="1"/>
  <c r="C778" i="23" s="1"/>
  <c r="C779" i="23" s="1"/>
  <c r="C780" i="23" s="1"/>
  <c r="C781" i="23" s="1"/>
  <c r="C782" i="23" s="1"/>
  <c r="C783" i="23" s="1"/>
  <c r="C784" i="23" s="1"/>
  <c r="C785" i="23" s="1"/>
  <c r="C786" i="23" s="1"/>
  <c r="C787" i="23" s="1"/>
  <c r="C788" i="23" s="1"/>
  <c r="C789" i="23" s="1"/>
  <c r="C790" i="23" s="1"/>
  <c r="C791" i="23" s="1"/>
  <c r="C792" i="23" s="1"/>
  <c r="C793" i="23" s="1"/>
  <c r="C794" i="23" s="1"/>
  <c r="C795" i="23" s="1"/>
  <c r="C796" i="23" s="1"/>
  <c r="C797" i="23" s="1"/>
  <c r="C798" i="23" s="1"/>
  <c r="C799" i="23" s="1"/>
  <c r="C800" i="23" s="1"/>
  <c r="C801" i="23" s="1"/>
  <c r="C802" i="23" s="1"/>
  <c r="C803" i="23" s="1"/>
  <c r="C804" i="23" s="1"/>
  <c r="C805" i="23" s="1"/>
  <c r="C806" i="23" s="1"/>
  <c r="C807" i="23" s="1"/>
  <c r="C808" i="23" s="1"/>
  <c r="C809" i="23" s="1"/>
  <c r="C810" i="23" s="1"/>
  <c r="C811" i="23" s="1"/>
  <c r="C812" i="23" s="1"/>
  <c r="C813" i="23" s="1"/>
  <c r="C814" i="23" s="1"/>
  <c r="C815" i="23" s="1"/>
  <c r="C816" i="23" s="1"/>
  <c r="C817" i="23" s="1"/>
  <c r="C818" i="23" s="1"/>
  <c r="C819" i="23" s="1"/>
  <c r="C820" i="23" s="1"/>
  <c r="C821" i="23" s="1"/>
  <c r="C822" i="23" s="1"/>
  <c r="C823" i="23" s="1"/>
  <c r="C824" i="23" s="1"/>
  <c r="C825" i="23" s="1"/>
  <c r="C826" i="23" s="1"/>
  <c r="C827" i="23" s="1"/>
  <c r="C828" i="23" s="1"/>
  <c r="C829" i="23" s="1"/>
  <c r="C830" i="23" s="1"/>
  <c r="C831" i="23" s="1"/>
  <c r="C832" i="23" s="1"/>
  <c r="C833" i="23" s="1"/>
  <c r="C834" i="23" s="1"/>
  <c r="C835" i="23" s="1"/>
  <c r="C836" i="23" s="1"/>
  <c r="C837" i="23" s="1"/>
  <c r="C838" i="23" s="1"/>
  <c r="C839" i="23" s="1"/>
  <c r="C840" i="23" s="1"/>
  <c r="C841" i="23" s="1"/>
  <c r="C622" i="23"/>
  <c r="C623" i="23" s="1"/>
  <c r="C624" i="23" s="1"/>
  <c r="C625" i="23" s="1"/>
  <c r="C626" i="23" s="1"/>
  <c r="C627" i="23" s="1"/>
  <c r="C628" i="23" s="1"/>
  <c r="C629" i="23" s="1"/>
  <c r="C630" i="23" s="1"/>
  <c r="C631" i="23" s="1"/>
  <c r="C632" i="23" s="1"/>
  <c r="C633" i="23" s="1"/>
  <c r="C634" i="23" s="1"/>
  <c r="C635" i="23" s="1"/>
  <c r="C636" i="23" s="1"/>
  <c r="C637" i="23" s="1"/>
  <c r="C638" i="23" s="1"/>
  <c r="C639" i="23" s="1"/>
  <c r="C640" i="23" s="1"/>
  <c r="C641" i="23" s="1"/>
  <c r="C642" i="23" s="1"/>
  <c r="C643" i="23" s="1"/>
  <c r="C644" i="23" s="1"/>
  <c r="C645" i="23" s="1"/>
  <c r="C646" i="23" s="1"/>
  <c r="C647" i="23" s="1"/>
  <c r="C648" i="23" s="1"/>
  <c r="C649" i="23" s="1"/>
  <c r="C650" i="23" s="1"/>
  <c r="C651" i="23" s="1"/>
  <c r="C652" i="23" s="1"/>
  <c r="C653" i="23" s="1"/>
  <c r="C654" i="23" s="1"/>
  <c r="C655" i="23" s="1"/>
  <c r="C656" i="23" s="1"/>
  <c r="C657" i="23" s="1"/>
  <c r="C658" i="23" s="1"/>
  <c r="C659" i="23" s="1"/>
  <c r="C660" i="23" s="1"/>
  <c r="C661" i="23" s="1"/>
  <c r="C662" i="23" s="1"/>
  <c r="C663" i="23" s="1"/>
  <c r="C664" i="23" s="1"/>
  <c r="C665" i="23" s="1"/>
  <c r="C666" i="23" s="1"/>
  <c r="C667" i="23" s="1"/>
  <c r="C668" i="23" s="1"/>
  <c r="C669" i="23" s="1"/>
  <c r="C670" i="23" s="1"/>
  <c r="C671" i="23" s="1"/>
  <c r="C672" i="23" s="1"/>
  <c r="C673" i="23" s="1"/>
  <c r="C674" i="23" s="1"/>
  <c r="C675" i="23" s="1"/>
  <c r="C676" i="23" s="1"/>
  <c r="C677" i="23" s="1"/>
  <c r="C678" i="23" s="1"/>
  <c r="C679" i="23" s="1"/>
  <c r="C680" i="23" s="1"/>
  <c r="C681" i="23" s="1"/>
  <c r="C682" i="23" s="1"/>
  <c r="C683" i="23" s="1"/>
  <c r="C684" i="23" s="1"/>
  <c r="C685" i="23" s="1"/>
  <c r="C686" i="23" s="1"/>
  <c r="C687" i="23" s="1"/>
  <c r="C688" i="23" s="1"/>
  <c r="C689" i="23" s="1"/>
  <c r="C690" i="23" s="1"/>
  <c r="C691" i="23" s="1"/>
  <c r="C692" i="23" s="1"/>
  <c r="C693" i="23" s="1"/>
  <c r="C694" i="23" s="1"/>
  <c r="C695" i="23" s="1"/>
  <c r="C696" i="23" s="1"/>
  <c r="C697" i="23" s="1"/>
  <c r="C698" i="23" s="1"/>
  <c r="C699" i="23" s="1"/>
  <c r="C700" i="23" s="1"/>
  <c r="C701" i="23" s="1"/>
  <c r="C482" i="23"/>
  <c r="C483" i="23" s="1"/>
  <c r="C484" i="23" s="1"/>
  <c r="C485" i="23" s="1"/>
  <c r="C486" i="23" s="1"/>
  <c r="C487" i="23" s="1"/>
  <c r="C488" i="23" s="1"/>
  <c r="C489" i="23" s="1"/>
  <c r="C490" i="23" s="1"/>
  <c r="C491" i="23" s="1"/>
  <c r="C492" i="23" s="1"/>
  <c r="C493" i="23" s="1"/>
  <c r="C494" i="23" s="1"/>
  <c r="C495" i="23" s="1"/>
  <c r="C496" i="23" s="1"/>
  <c r="C497" i="23" s="1"/>
  <c r="C498" i="23" s="1"/>
  <c r="C499" i="23" s="1"/>
  <c r="C500" i="23" s="1"/>
  <c r="C501" i="23" s="1"/>
  <c r="C502" i="23" s="1"/>
  <c r="C503" i="23" s="1"/>
  <c r="C504" i="23" s="1"/>
  <c r="C505" i="23" s="1"/>
  <c r="C506" i="23" s="1"/>
  <c r="C507" i="23" s="1"/>
  <c r="C508" i="23" s="1"/>
  <c r="C509" i="23" s="1"/>
  <c r="C510" i="23" s="1"/>
  <c r="C511" i="23" s="1"/>
  <c r="C512" i="23" s="1"/>
  <c r="C513" i="23" s="1"/>
  <c r="C514" i="23" s="1"/>
  <c r="C515" i="23" s="1"/>
  <c r="C516" i="23" s="1"/>
  <c r="C517" i="23" s="1"/>
  <c r="C518" i="23" s="1"/>
  <c r="C519" i="23" s="1"/>
  <c r="C520" i="23" s="1"/>
  <c r="C521" i="23" s="1"/>
  <c r="C522" i="23" s="1"/>
  <c r="C523" i="23" s="1"/>
  <c r="C524" i="23" s="1"/>
  <c r="C525" i="23" s="1"/>
  <c r="C526" i="23" s="1"/>
  <c r="C527" i="23" s="1"/>
  <c r="C528" i="23" s="1"/>
  <c r="C529" i="23" s="1"/>
  <c r="C530" i="23" s="1"/>
  <c r="C531" i="23" s="1"/>
  <c r="C532" i="23" s="1"/>
  <c r="C533" i="23" s="1"/>
  <c r="C534" i="23" s="1"/>
  <c r="C535" i="23" s="1"/>
  <c r="C536" i="23" s="1"/>
  <c r="C537" i="23" s="1"/>
  <c r="C538" i="23" s="1"/>
  <c r="C539" i="23" s="1"/>
  <c r="C540" i="23" s="1"/>
  <c r="C541" i="23" s="1"/>
  <c r="C542" i="23" s="1"/>
  <c r="C543" i="23" s="1"/>
  <c r="C544" i="23" s="1"/>
  <c r="C545" i="23" s="1"/>
  <c r="C546" i="23" s="1"/>
  <c r="C547" i="23" s="1"/>
  <c r="C548" i="23" s="1"/>
  <c r="C549" i="23" s="1"/>
  <c r="C550" i="23" s="1"/>
  <c r="C551" i="23" s="1"/>
  <c r="C552" i="23" s="1"/>
  <c r="C553" i="23" s="1"/>
  <c r="C554" i="23" s="1"/>
  <c r="C555" i="23" s="1"/>
  <c r="C556" i="23" s="1"/>
  <c r="C557" i="23" s="1"/>
  <c r="C558" i="23" s="1"/>
  <c r="C559" i="23" s="1"/>
  <c r="C560" i="23" s="1"/>
  <c r="C561" i="23" s="1"/>
  <c r="C342" i="23"/>
  <c r="C343" i="23" s="1"/>
  <c r="C344" i="23" s="1"/>
  <c r="C345" i="23" s="1"/>
  <c r="C346" i="23" s="1"/>
  <c r="C347" i="23" s="1"/>
  <c r="C348" i="23" s="1"/>
  <c r="C349" i="23" s="1"/>
  <c r="C350" i="23" s="1"/>
  <c r="C351" i="23" s="1"/>
  <c r="C352" i="23" s="1"/>
  <c r="C353" i="23" s="1"/>
  <c r="C354" i="23" s="1"/>
  <c r="C355" i="23" s="1"/>
  <c r="C356" i="23" s="1"/>
  <c r="C357" i="23" s="1"/>
  <c r="C358" i="23" s="1"/>
  <c r="C359" i="23" s="1"/>
  <c r="C360" i="23" s="1"/>
  <c r="C361" i="23" s="1"/>
  <c r="C362" i="23" s="1"/>
  <c r="C363" i="23" s="1"/>
  <c r="C364" i="23" s="1"/>
  <c r="C365" i="23" s="1"/>
  <c r="C366" i="23" s="1"/>
  <c r="C367" i="23" s="1"/>
  <c r="C368" i="23" s="1"/>
  <c r="C369" i="23" s="1"/>
  <c r="C370" i="23" s="1"/>
  <c r="C371" i="23" s="1"/>
  <c r="C372" i="23" s="1"/>
  <c r="C373" i="23" s="1"/>
  <c r="C374" i="23" s="1"/>
  <c r="C375" i="23" s="1"/>
  <c r="C376" i="23" s="1"/>
  <c r="C377" i="23" s="1"/>
  <c r="C378" i="23" s="1"/>
  <c r="C379" i="23" s="1"/>
  <c r="C380" i="23" s="1"/>
  <c r="C381" i="23" s="1"/>
  <c r="C382" i="23" s="1"/>
  <c r="C383" i="23" s="1"/>
  <c r="C384" i="23" s="1"/>
  <c r="C385" i="23" s="1"/>
  <c r="C386" i="23" s="1"/>
  <c r="C387" i="23" s="1"/>
  <c r="C388" i="23" s="1"/>
  <c r="C389" i="23" s="1"/>
  <c r="C390" i="23" s="1"/>
  <c r="C391" i="23" s="1"/>
  <c r="C392" i="23" s="1"/>
  <c r="C393" i="23" s="1"/>
  <c r="C394" i="23" s="1"/>
  <c r="C395" i="23" s="1"/>
  <c r="C396" i="23" s="1"/>
  <c r="C397" i="23" s="1"/>
  <c r="C398" i="23" s="1"/>
  <c r="C399" i="23" s="1"/>
  <c r="C400" i="23" s="1"/>
  <c r="C401" i="23" s="1"/>
  <c r="C402" i="23" s="1"/>
  <c r="C403" i="23" s="1"/>
  <c r="C404" i="23" s="1"/>
  <c r="C405" i="23" s="1"/>
  <c r="C406" i="23" s="1"/>
  <c r="C407" i="23" s="1"/>
  <c r="C408" i="23" s="1"/>
  <c r="C409" i="23" s="1"/>
  <c r="C410" i="23" s="1"/>
  <c r="C411" i="23" s="1"/>
  <c r="C412" i="23" s="1"/>
  <c r="C413" i="23" s="1"/>
  <c r="C414" i="23" s="1"/>
  <c r="C415" i="23" s="1"/>
  <c r="C416" i="23" s="1"/>
  <c r="C417" i="23" s="1"/>
  <c r="C418" i="23" s="1"/>
  <c r="C419" i="23" s="1"/>
  <c r="C420" i="23" s="1"/>
  <c r="C421" i="23" s="1"/>
  <c r="C202" i="23"/>
  <c r="C203" i="23" s="1"/>
  <c r="C204" i="23" s="1"/>
  <c r="C205" i="23" s="1"/>
  <c r="C206" i="23" s="1"/>
  <c r="C207" i="23" s="1"/>
  <c r="C208" i="23" s="1"/>
  <c r="C209" i="23" s="1"/>
  <c r="C210" i="23" s="1"/>
  <c r="C211" i="23" s="1"/>
  <c r="C212" i="23" s="1"/>
  <c r="C213" i="23" s="1"/>
  <c r="C214" i="23" s="1"/>
  <c r="C215" i="23" s="1"/>
  <c r="C216" i="23" s="1"/>
  <c r="C217" i="23" s="1"/>
  <c r="C218" i="23" s="1"/>
  <c r="C219" i="23" s="1"/>
  <c r="C220" i="23" s="1"/>
  <c r="C221" i="23" s="1"/>
  <c r="C222" i="23" s="1"/>
  <c r="C223" i="23" s="1"/>
  <c r="C224" i="23" s="1"/>
  <c r="C225" i="23" s="1"/>
  <c r="C226" i="23" s="1"/>
  <c r="C227" i="23" s="1"/>
  <c r="C228" i="23" s="1"/>
  <c r="C229" i="23" s="1"/>
  <c r="C230" i="23" s="1"/>
  <c r="C231" i="23" s="1"/>
  <c r="C232" i="23" s="1"/>
  <c r="C233" i="23" s="1"/>
  <c r="C234" i="23" s="1"/>
  <c r="C235" i="23" s="1"/>
  <c r="C236" i="23" s="1"/>
  <c r="C237" i="23" s="1"/>
  <c r="C238" i="23" s="1"/>
  <c r="C239" i="23" s="1"/>
  <c r="C240" i="23" s="1"/>
  <c r="C241" i="23" s="1"/>
  <c r="C242" i="23" s="1"/>
  <c r="C243" i="23" s="1"/>
  <c r="C244" i="23" s="1"/>
  <c r="C245" i="23" s="1"/>
  <c r="C246" i="23" s="1"/>
  <c r="C247" i="23" s="1"/>
  <c r="C248" i="23" s="1"/>
  <c r="C249" i="23" s="1"/>
  <c r="C250" i="23" s="1"/>
  <c r="C251" i="23" s="1"/>
  <c r="C252" i="23" s="1"/>
  <c r="C253" i="23" s="1"/>
  <c r="C254" i="23" s="1"/>
  <c r="C255" i="23" s="1"/>
  <c r="C256" i="23" s="1"/>
  <c r="C257" i="23" s="1"/>
  <c r="C258" i="23" s="1"/>
  <c r="C259" i="23" s="1"/>
  <c r="C260" i="23" s="1"/>
  <c r="C261" i="23" s="1"/>
  <c r="C262" i="23" s="1"/>
  <c r="C263" i="23" s="1"/>
  <c r="C264" i="23" s="1"/>
  <c r="C265" i="23" s="1"/>
  <c r="C266" i="23" s="1"/>
  <c r="C267" i="23" s="1"/>
  <c r="C268" i="23" s="1"/>
  <c r="C269" i="23" s="1"/>
  <c r="C270" i="23" s="1"/>
  <c r="C271" i="23" s="1"/>
  <c r="C272" i="23" s="1"/>
  <c r="C273" i="23" s="1"/>
  <c r="C274" i="23" s="1"/>
  <c r="C275" i="23" s="1"/>
  <c r="C276" i="23" s="1"/>
  <c r="C277" i="23" s="1"/>
  <c r="C278" i="23" s="1"/>
  <c r="C279" i="23" s="1"/>
  <c r="C280" i="23" s="1"/>
  <c r="C281" i="23" s="1"/>
  <c r="C62" i="23"/>
  <c r="C63" i="23" s="1"/>
  <c r="C64" i="23" s="1"/>
  <c r="C65" i="23" s="1"/>
  <c r="C66" i="23" s="1"/>
  <c r="C67" i="23" s="1"/>
  <c r="C68" i="23" s="1"/>
  <c r="C69" i="23" s="1"/>
  <c r="C70" i="23" s="1"/>
  <c r="C71" i="23" s="1"/>
  <c r="C72" i="23" s="1"/>
  <c r="C73" i="23" s="1"/>
  <c r="C74" i="23" s="1"/>
  <c r="C75" i="23" s="1"/>
  <c r="C76" i="23" s="1"/>
  <c r="C77" i="23" s="1"/>
  <c r="C78" i="23" s="1"/>
  <c r="C79" i="23" s="1"/>
  <c r="C80" i="23" s="1"/>
  <c r="C81" i="23" s="1"/>
  <c r="C82" i="23" s="1"/>
  <c r="C83" i="23" s="1"/>
  <c r="C84" i="23" s="1"/>
  <c r="C85" i="23" s="1"/>
  <c r="C86" i="23" s="1"/>
  <c r="C87" i="23" s="1"/>
  <c r="C88" i="23" s="1"/>
  <c r="C89" i="23" s="1"/>
  <c r="C90" i="23" s="1"/>
  <c r="C91" i="23" s="1"/>
  <c r="C92" i="23" s="1"/>
  <c r="C93" i="23" s="1"/>
  <c r="C94" i="23" s="1"/>
  <c r="C95" i="23" s="1"/>
  <c r="C96" i="23" s="1"/>
  <c r="C97" i="23" s="1"/>
  <c r="C98" i="23" s="1"/>
  <c r="C99" i="23" s="1"/>
  <c r="C100" i="23" s="1"/>
  <c r="C101" i="23" s="1"/>
  <c r="C102" i="23" s="1"/>
  <c r="C103" i="23" s="1"/>
  <c r="C104" i="23" s="1"/>
  <c r="C105" i="23" s="1"/>
  <c r="C106" i="23" s="1"/>
  <c r="C107" i="23" s="1"/>
  <c r="C108" i="23" s="1"/>
  <c r="C109" i="23" s="1"/>
  <c r="C110" i="23" s="1"/>
  <c r="C111" i="23" s="1"/>
  <c r="C112" i="23" s="1"/>
  <c r="C113" i="23" s="1"/>
  <c r="C114" i="23" s="1"/>
  <c r="C115" i="23" s="1"/>
  <c r="C116" i="23" s="1"/>
  <c r="C117" i="23" s="1"/>
  <c r="C118" i="23" s="1"/>
  <c r="C119" i="23" s="1"/>
  <c r="C120" i="23" s="1"/>
  <c r="C121" i="23" s="1"/>
  <c r="C122" i="23" s="1"/>
  <c r="C123" i="23" s="1"/>
  <c r="C124" i="23" s="1"/>
  <c r="C125" i="23" s="1"/>
  <c r="C126" i="23" s="1"/>
  <c r="C127" i="23" s="1"/>
  <c r="C128" i="23" s="1"/>
  <c r="C129" i="23" s="1"/>
  <c r="C130" i="23" s="1"/>
  <c r="C131" i="23" s="1"/>
  <c r="C132" i="23" s="1"/>
  <c r="C133" i="23" s="1"/>
  <c r="C134" i="23" s="1"/>
  <c r="C135" i="23" s="1"/>
  <c r="C136" i="23" s="1"/>
  <c r="C137" i="23" s="1"/>
  <c r="C138" i="23" s="1"/>
  <c r="C139" i="23" s="1"/>
  <c r="C140" i="23" s="1"/>
  <c r="C141" i="23" s="1"/>
  <c r="F176" i="21"/>
  <c r="B6" i="18" l="1"/>
  <c r="G3" i="18" l="1"/>
  <c r="F11" i="18" s="1"/>
  <c r="C24" i="18"/>
  <c r="B24" i="18"/>
  <c r="I3" i="18"/>
  <c r="G11" i="18" l="1"/>
  <c r="H11" i="18"/>
  <c r="H12" i="18" s="1"/>
  <c r="F12" i="18" l="1"/>
  <c r="G13" i="18" l="1"/>
  <c r="G14" i="18" s="1"/>
  <c r="G12" i="18"/>
</calcChain>
</file>

<file path=xl/sharedStrings.xml><?xml version="1.0" encoding="utf-8"?>
<sst xmlns="http://schemas.openxmlformats.org/spreadsheetml/2006/main" count="618" uniqueCount="297">
  <si>
    <t>Chronopost</t>
  </si>
  <si>
    <t>UPS</t>
  </si>
  <si>
    <t>Kg</t>
  </si>
  <si>
    <t>Taxe Carbone</t>
  </si>
  <si>
    <t>Liv samedi</t>
  </si>
  <si>
    <t>Contre remboursement</t>
  </si>
  <si>
    <t>DHL</t>
  </si>
  <si>
    <t>Supplément colis volumineux</t>
  </si>
  <si>
    <t>Supplément manutention supplémentaire</t>
  </si>
  <si>
    <t xml:space="preserve">Sécurité aéirenne </t>
  </si>
  <si>
    <t>Livraison résidentielle</t>
  </si>
  <si>
    <t>Procédure de transit</t>
  </si>
  <si>
    <t xml:space="preserve">Dédouanement et transfert </t>
  </si>
  <si>
    <t>Longueur</t>
  </si>
  <si>
    <t>Largeur</t>
  </si>
  <si>
    <t>Hauteur</t>
  </si>
  <si>
    <t>Poids réel</t>
  </si>
  <si>
    <t>cm</t>
  </si>
  <si>
    <t>Poids volumétrique</t>
  </si>
  <si>
    <t>Pays</t>
  </si>
  <si>
    <t>Transport</t>
  </si>
  <si>
    <t>Adresse résidentielle</t>
  </si>
  <si>
    <t>Transfert Agent en Douane</t>
  </si>
  <si>
    <t>Livraison le samedi</t>
  </si>
  <si>
    <t>Marchandise en transit</t>
  </si>
  <si>
    <t>Zone tarifaire</t>
  </si>
  <si>
    <t>Valeur marchandise</t>
  </si>
  <si>
    <t xml:space="preserve">Menbre de l'UE : </t>
  </si>
  <si>
    <t xml:space="preserve">Calcul d'application colis volumineux </t>
  </si>
  <si>
    <t>Colis atypique (bois,cylindrique,forme non rectangulaire)</t>
  </si>
  <si>
    <t xml:space="preserve">DHL </t>
  </si>
  <si>
    <t xml:space="preserve">Chronopost </t>
  </si>
  <si>
    <t xml:space="preserve">Prise en charge du colis </t>
  </si>
  <si>
    <t>Afghanistan</t>
  </si>
  <si>
    <t>Danemark</t>
  </si>
  <si>
    <t>Lesotho</t>
  </si>
  <si>
    <t>Russie</t>
  </si>
  <si>
    <t>Afrique du Sud</t>
  </si>
  <si>
    <t>Djibouti</t>
  </si>
  <si>
    <t>Lettonie</t>
  </si>
  <si>
    <t>Rwanda</t>
  </si>
  <si>
    <t>Albanie</t>
  </si>
  <si>
    <t>Dominicaine (Rép)</t>
  </si>
  <si>
    <t>Liban</t>
  </si>
  <si>
    <t>Réunion</t>
  </si>
  <si>
    <t>Algérie</t>
  </si>
  <si>
    <t>Dominique (île)</t>
  </si>
  <si>
    <t>Libye</t>
  </si>
  <si>
    <t>Sainte Hélène</t>
  </si>
  <si>
    <t>Allemagne</t>
  </si>
  <si>
    <t>Egypte</t>
  </si>
  <si>
    <t>Libéria</t>
  </si>
  <si>
    <t>Salomon (îles)</t>
  </si>
  <si>
    <t>Andorre</t>
  </si>
  <si>
    <t>El Salvador</t>
  </si>
  <si>
    <t>Liechtenstein</t>
  </si>
  <si>
    <t>Samoa</t>
  </si>
  <si>
    <t>Angola</t>
  </si>
  <si>
    <t>Emirats Arabes Unis</t>
  </si>
  <si>
    <t>Lithuanie</t>
  </si>
  <si>
    <t>Samoa Américaines</t>
  </si>
  <si>
    <t>Anguilla C.B.</t>
  </si>
  <si>
    <t>Equateur</t>
  </si>
  <si>
    <t>Luxembourg</t>
  </si>
  <si>
    <t>San Marino</t>
  </si>
  <si>
    <t>Antigua</t>
  </si>
  <si>
    <t>Erythrée</t>
  </si>
  <si>
    <t>Macao</t>
  </si>
  <si>
    <t>Sao Tomé et Principe</t>
  </si>
  <si>
    <t>Arabie Saoudite</t>
  </si>
  <si>
    <t>Espagne</t>
  </si>
  <si>
    <t>Macédoine</t>
  </si>
  <si>
    <t>Serbie</t>
  </si>
  <si>
    <t>Argentine</t>
  </si>
  <si>
    <t>Estonie</t>
  </si>
  <si>
    <t>Madagascar</t>
  </si>
  <si>
    <t>Seychelles</t>
  </si>
  <si>
    <t>Arménie</t>
  </si>
  <si>
    <t>Etats-Unis</t>
  </si>
  <si>
    <t>Malaisie</t>
  </si>
  <si>
    <t>Sierra Leone</t>
  </si>
  <si>
    <t>Aruba</t>
  </si>
  <si>
    <t>Ethiopie</t>
  </si>
  <si>
    <t>Malawi</t>
  </si>
  <si>
    <t>Singapour</t>
  </si>
  <si>
    <t>Australie</t>
  </si>
  <si>
    <t>Falklands (îles)</t>
  </si>
  <si>
    <t>Maldives</t>
  </si>
  <si>
    <t>Slovaquie (Rép)</t>
  </si>
  <si>
    <t>Autriche</t>
  </si>
  <si>
    <t>Feroé (îles)</t>
  </si>
  <si>
    <t>Mali</t>
  </si>
  <si>
    <t>Slovénie</t>
  </si>
  <si>
    <t>Azerbaijan</t>
  </si>
  <si>
    <t>Fidji (îles)</t>
  </si>
  <si>
    <t>Malte</t>
  </si>
  <si>
    <t>Somalie</t>
  </si>
  <si>
    <t>Bahamas</t>
  </si>
  <si>
    <t>Finlande</t>
  </si>
  <si>
    <t>Maroc</t>
  </si>
  <si>
    <t>Somaliland  (Rép)</t>
  </si>
  <si>
    <t>Bahrein</t>
  </si>
  <si>
    <t>Gabon</t>
  </si>
  <si>
    <t>Marshall (île)</t>
  </si>
  <si>
    <t>Soudan</t>
  </si>
  <si>
    <t>Bangladesh</t>
  </si>
  <si>
    <t>Gambie</t>
  </si>
  <si>
    <t>Martinique</t>
  </si>
  <si>
    <t>Sri Lanka</t>
  </si>
  <si>
    <t>Barbades</t>
  </si>
  <si>
    <t>Ghana</t>
  </si>
  <si>
    <t>Maurice (île)</t>
  </si>
  <si>
    <t>St Barthélémy</t>
  </si>
  <si>
    <t>Belgique</t>
  </si>
  <si>
    <t>Gibraltar</t>
  </si>
  <si>
    <t>Mauritanie</t>
  </si>
  <si>
    <t>St Eustache</t>
  </si>
  <si>
    <t>Belize</t>
  </si>
  <si>
    <t>Grande Bretagne</t>
  </si>
  <si>
    <t>Mayotte (île)</t>
  </si>
  <si>
    <t>St Kitts</t>
  </si>
  <si>
    <t>Bermudes</t>
  </si>
  <si>
    <t>Grece</t>
  </si>
  <si>
    <t>Mexique</t>
  </si>
  <si>
    <t>St Martin</t>
  </si>
  <si>
    <t>Bhoutan</t>
  </si>
  <si>
    <t>Grenade (île)</t>
  </si>
  <si>
    <t>Micronésie, Etats fédérés de</t>
  </si>
  <si>
    <t>St Vincent</t>
  </si>
  <si>
    <t>Bielorussie</t>
  </si>
  <si>
    <t>Groenland</t>
  </si>
  <si>
    <t>Moldavie</t>
  </si>
  <si>
    <t>Ste Lucie</t>
  </si>
  <si>
    <t>Birmanie (Myanmar)</t>
  </si>
  <si>
    <t>Guadeloupe</t>
  </si>
  <si>
    <t>Mongolie</t>
  </si>
  <si>
    <t>Sud Soudan</t>
  </si>
  <si>
    <t>Bolivie</t>
  </si>
  <si>
    <t>Guam (île)</t>
  </si>
  <si>
    <t>Montserrat</t>
  </si>
  <si>
    <t>Suisse</t>
  </si>
  <si>
    <t>Bonaire</t>
  </si>
  <si>
    <t>Guatemala</t>
  </si>
  <si>
    <t>Monténégro</t>
  </si>
  <si>
    <t>Surinam</t>
  </si>
  <si>
    <t>Bosnie Herzegovine</t>
  </si>
  <si>
    <t>Guernesey</t>
  </si>
  <si>
    <t>Mozambique</t>
  </si>
  <si>
    <t>Suède</t>
  </si>
  <si>
    <t>Botswana</t>
  </si>
  <si>
    <t>Guinée Bissau</t>
  </si>
  <si>
    <t>N. Marianne (îles)</t>
  </si>
  <si>
    <t>Swaziland</t>
  </si>
  <si>
    <t>Brunei</t>
  </si>
  <si>
    <t>Guinée Equatoriale</t>
  </si>
  <si>
    <t>Namibie</t>
  </si>
  <si>
    <t>Syrie</t>
  </si>
  <si>
    <t>Brésil</t>
  </si>
  <si>
    <t>Guinée République</t>
  </si>
  <si>
    <t>Nauru</t>
  </si>
  <si>
    <t>Sénégal</t>
  </si>
  <si>
    <t>Bulgarie</t>
  </si>
  <si>
    <t>Guyana</t>
  </si>
  <si>
    <t>Nevis</t>
  </si>
  <si>
    <t>Tadjikistan</t>
  </si>
  <si>
    <t>Burkina Faso</t>
  </si>
  <si>
    <t>Guyane Française</t>
  </si>
  <si>
    <t>Nicaragua</t>
  </si>
  <si>
    <t>Tanzanie</t>
  </si>
  <si>
    <t>Burundi</t>
  </si>
  <si>
    <t>Géorgie</t>
  </si>
  <si>
    <t>Niger</t>
  </si>
  <si>
    <t>Taïwan</t>
  </si>
  <si>
    <t>Bénin</t>
  </si>
  <si>
    <t>Haïti</t>
  </si>
  <si>
    <t>Nigeria</t>
  </si>
  <si>
    <t>Tchad</t>
  </si>
  <si>
    <t>Cambodge</t>
  </si>
  <si>
    <t>Honduras</t>
  </si>
  <si>
    <t>Niue (île)</t>
  </si>
  <si>
    <t>Tchèque (Rép)</t>
  </si>
  <si>
    <t>Cameroun</t>
  </si>
  <si>
    <t>Hong Kong</t>
  </si>
  <si>
    <t>Nlle Calédonie</t>
  </si>
  <si>
    <t>Thaïlande</t>
  </si>
  <si>
    <t>Canada</t>
  </si>
  <si>
    <t>Hongrie</t>
  </si>
  <si>
    <t>Nlle Zélande</t>
  </si>
  <si>
    <t>Timor Oriental</t>
  </si>
  <si>
    <t>Canaries</t>
  </si>
  <si>
    <t>Inde</t>
  </si>
  <si>
    <t>Norvège</t>
  </si>
  <si>
    <t>Togo</t>
  </si>
  <si>
    <t>Cap Vert (îles)</t>
  </si>
  <si>
    <t>Indonésie</t>
  </si>
  <si>
    <t>Népal</t>
  </si>
  <si>
    <t>Tonga</t>
  </si>
  <si>
    <t>Cayman (îles)</t>
  </si>
  <si>
    <t>Irak</t>
  </si>
  <si>
    <t>Oman</t>
  </si>
  <si>
    <t>Trinité et Tobago</t>
  </si>
  <si>
    <t>Centrafrique</t>
  </si>
  <si>
    <t>Iran</t>
  </si>
  <si>
    <t>Ouganda</t>
  </si>
  <si>
    <t>Tunisie</t>
  </si>
  <si>
    <t>Chili</t>
  </si>
  <si>
    <t>Irlande</t>
  </si>
  <si>
    <t>Ouzbekistan</t>
  </si>
  <si>
    <t>Turkmenistan</t>
  </si>
  <si>
    <t>Chine</t>
  </si>
  <si>
    <t>Islande</t>
  </si>
  <si>
    <t>Pakistan</t>
  </si>
  <si>
    <t>Turks et Caicos (île)</t>
  </si>
  <si>
    <t>Chypre</t>
  </si>
  <si>
    <t>Israël</t>
  </si>
  <si>
    <t>Palaos</t>
  </si>
  <si>
    <t>Turquie</t>
  </si>
  <si>
    <t>Colombie</t>
  </si>
  <si>
    <t>Italie</t>
  </si>
  <si>
    <t>Panama</t>
  </si>
  <si>
    <t>Tuvalu</t>
  </si>
  <si>
    <t>Comores</t>
  </si>
  <si>
    <t>Jamaïque</t>
  </si>
  <si>
    <t>Papouasie Nlle Guinée</t>
  </si>
  <si>
    <t>Ukraine</t>
  </si>
  <si>
    <t>Congo</t>
  </si>
  <si>
    <t>Japon</t>
  </si>
  <si>
    <t>Paraguay</t>
  </si>
  <si>
    <t>Uruguay</t>
  </si>
  <si>
    <t>Congo (Rép.D.)</t>
  </si>
  <si>
    <t>Jersey</t>
  </si>
  <si>
    <t>Pays-Bas</t>
  </si>
  <si>
    <t>Vanuatu</t>
  </si>
  <si>
    <t>Cook (îles)</t>
  </si>
  <si>
    <t>Jordanie</t>
  </si>
  <si>
    <t>Philippines</t>
  </si>
  <si>
    <t>Vatican</t>
  </si>
  <si>
    <t>Corée du Nord</t>
  </si>
  <si>
    <t>Kazakhstan</t>
  </si>
  <si>
    <t>Pologne</t>
  </si>
  <si>
    <t>Vierges UK (îles)</t>
  </si>
  <si>
    <t>Corée du Sud</t>
  </si>
  <si>
    <t>Kenya</t>
  </si>
  <si>
    <t>Polynésie</t>
  </si>
  <si>
    <t>Vierges US (îles)</t>
  </si>
  <si>
    <t>Costa Rica</t>
  </si>
  <si>
    <t>Kirghizistan</t>
  </si>
  <si>
    <t>Porto Rico</t>
  </si>
  <si>
    <t>Vietnam</t>
  </si>
  <si>
    <t>Croatie</t>
  </si>
  <si>
    <t>Kiribati (Rép)</t>
  </si>
  <si>
    <t>Portugal</t>
  </si>
  <si>
    <t>Vénézuela</t>
  </si>
  <si>
    <t>Cuba</t>
  </si>
  <si>
    <t>Kosovo</t>
  </si>
  <si>
    <t>Pérou</t>
  </si>
  <si>
    <t>Yemen</t>
  </si>
  <si>
    <t>Curaçao</t>
  </si>
  <si>
    <t>Koweit</t>
  </si>
  <si>
    <t>Qatar</t>
  </si>
  <si>
    <t>Zambie</t>
  </si>
  <si>
    <t>Côte d'Ivoire</t>
  </si>
  <si>
    <t>Laos</t>
  </si>
  <si>
    <t>Roumanie</t>
  </si>
  <si>
    <t>Zimbabwe</t>
  </si>
  <si>
    <t xml:space="preserve">Tarifs </t>
  </si>
  <si>
    <t xml:space="preserve">Poids </t>
  </si>
  <si>
    <t xml:space="preserve">Zones </t>
  </si>
  <si>
    <t>,</t>
  </si>
  <si>
    <t>non</t>
  </si>
  <si>
    <t>Non Distribué</t>
  </si>
  <si>
    <t>TOTAL avant 10H30</t>
  </si>
  <si>
    <t>Total avant 9h</t>
  </si>
  <si>
    <t>Suplément Gazoil Monde</t>
  </si>
  <si>
    <t xml:space="preserve">Supplément Carburant </t>
  </si>
  <si>
    <t>UE</t>
  </si>
  <si>
    <t>Monde</t>
  </si>
  <si>
    <t xml:space="preserve">TOTAL HT </t>
  </si>
  <si>
    <t>Total TTC</t>
  </si>
  <si>
    <t xml:space="preserve">Le colis </t>
  </si>
  <si>
    <t>Les options</t>
  </si>
  <si>
    <t xml:space="preserve">Supplément carburant </t>
  </si>
  <si>
    <t xml:space="preserve">Détails du prix </t>
  </si>
  <si>
    <t xml:space="preserve">Prix du transport </t>
  </si>
  <si>
    <t xml:space="preserve">"Non desservi </t>
  </si>
  <si>
    <t>non desservi</t>
  </si>
  <si>
    <t xml:space="preserve">Coree du sud </t>
  </si>
  <si>
    <t xml:space="preserve">Angleterre </t>
  </si>
  <si>
    <t xml:space="preserve">Belgique </t>
  </si>
  <si>
    <t xml:space="preserve">République-Tchèque </t>
  </si>
  <si>
    <t>Canada / Chine / Allemagne / Hongris / Norvège</t>
  </si>
  <si>
    <t>v</t>
  </si>
  <si>
    <t>x</t>
  </si>
  <si>
    <t>oui</t>
  </si>
  <si>
    <t>A</t>
  </si>
  <si>
    <t>INDEX(TarifsUps;EQUIV(1;(PoidsUps&gt;=Metrelplanché réel))*(ZonesUps=Département);0))</t>
  </si>
  <si>
    <t xml:space="preserve">Changer formule pour les colis + de 70 kilos ne soit plus refusé / Mettre les liens dans l'onglet carburant pour aller direct a la page des surcharge pour chaque transitaire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</si>
</sst>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0.0"/>
    <numFmt numFmtId="166" formatCode="#,##0.00\ _€"/>
    <numFmt numFmtId="167" formatCode="_-* #,##0.00\ [$€-40C]_-;\-* #,##0.00\ [$€-40C]_-;_-* &quot;-&quot;??\ [$€-40C]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6"/>
      <color rgb="FFC8000F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2"/>
      <color rgb="FFD20118"/>
      <name val="Calibri"/>
      <family val="2"/>
    </font>
    <font>
      <sz val="9"/>
      <color rgb="FF000000"/>
      <name val="Verdana"/>
      <family val="2"/>
    </font>
    <font>
      <sz val="11"/>
      <color rgb="FF242424"/>
      <name val="Tahoma"/>
      <family val="2"/>
    </font>
    <font>
      <u/>
      <sz val="16"/>
      <color theme="9" tint="-0.249977111117893"/>
      <name val="Aharoni"/>
      <charset val="177"/>
    </font>
    <font>
      <u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6"/>
      <color theme="9" tint="-0.249977111117893"/>
      <name val="Aharoni"/>
      <charset val="177"/>
    </font>
    <font>
      <b/>
      <sz val="18"/>
      <color theme="1"/>
      <name val="Calibri"/>
      <family val="2"/>
      <scheme val="minor"/>
    </font>
    <font>
      <sz val="11"/>
      <color rgb="FF363636"/>
      <name val="Segoe UI Light"/>
      <family val="2"/>
    </font>
    <font>
      <sz val="15.4"/>
      <color rgb="FF363636"/>
      <name val="Segoe UI Light"/>
      <family val="2"/>
    </font>
    <font>
      <sz val="15.4"/>
      <color rgb="FF363636"/>
      <name val="Segoe UI Light"/>
      <family val="2"/>
    </font>
    <font>
      <b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9D9D9"/>
      </patternFill>
    </fill>
    <fill>
      <patternFill patternType="solid">
        <f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 style="thin">
        <color rgb="FFFFFFFF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2" fillId="0" borderId="0"/>
  </cellStyleXfs>
  <cellXfs count="17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3" borderId="0" xfId="0" applyFill="1"/>
    <xf numFmtId="0" fontId="6" fillId="0" borderId="0" xfId="0" applyFont="1"/>
    <xf numFmtId="0" fontId="0" fillId="0" borderId="0" xfId="0"/>
    <xf numFmtId="0" fontId="0" fillId="0" borderId="0" xfId="0" applyNumberFormat="1" applyAlignment="1"/>
    <xf numFmtId="4" fontId="3" fillId="0" borderId="1" xfId="1" applyNumberFormat="1" applyFont="1" applyBorder="1"/>
    <xf numFmtId="4" fontId="3" fillId="0" borderId="1" xfId="1" applyNumberFormat="1" applyFont="1" applyBorder="1"/>
    <xf numFmtId="4" fontId="3" fillId="0" borderId="1" xfId="1" applyNumberFormat="1" applyFont="1" applyBorder="1"/>
    <xf numFmtId="4" fontId="3" fillId="0" borderId="1" xfId="1" applyNumberFormat="1" applyFont="1" applyBorder="1"/>
    <xf numFmtId="4" fontId="3" fillId="0" borderId="1" xfId="1" applyNumberFormat="1" applyFont="1" applyBorder="1"/>
    <xf numFmtId="4" fontId="3" fillId="0" borderId="1" xfId="1" applyNumberFormat="1" applyFont="1" applyBorder="1"/>
    <xf numFmtId="4" fontId="3" fillId="0" borderId="1" xfId="1" applyNumberFormat="1" applyFont="1" applyBorder="1"/>
    <xf numFmtId="4" fontId="3" fillId="0" borderId="1" xfId="1" applyNumberFormat="1" applyFont="1" applyBorder="1"/>
    <xf numFmtId="4" fontId="3" fillId="0" borderId="1" xfId="1" applyNumberFormat="1" applyFont="1" applyBorder="1"/>
    <xf numFmtId="4" fontId="3" fillId="0" borderId="1" xfId="1" applyNumberFormat="1" applyFont="1" applyBorder="1"/>
    <xf numFmtId="4" fontId="3" fillId="0" borderId="1" xfId="1" applyNumberFormat="1" applyFont="1" applyBorder="1"/>
    <xf numFmtId="4" fontId="3" fillId="0" borderId="1" xfId="1" applyNumberFormat="1" applyFont="1" applyBorder="1"/>
    <xf numFmtId="4" fontId="3" fillId="0" borderId="1" xfId="1" applyNumberFormat="1" applyFont="1" applyBorder="1"/>
    <xf numFmtId="0" fontId="0" fillId="0" borderId="0" xfId="0" applyNumberFormat="1"/>
    <xf numFmtId="164" fontId="0" fillId="0" borderId="0" xfId="0" applyNumberFormat="1"/>
    <xf numFmtId="2" fontId="0" fillId="0" borderId="0" xfId="0" applyNumberFormat="1"/>
    <xf numFmtId="165" fontId="3" fillId="2" borderId="1" xfId="1" applyNumberFormat="1" applyFont="1" applyFill="1" applyBorder="1" applyAlignment="1">
      <alignment horizontal="center"/>
    </xf>
    <xf numFmtId="166" fontId="0" fillId="0" borderId="0" xfId="0" applyNumberFormat="1"/>
    <xf numFmtId="0" fontId="0" fillId="3" borderId="0" xfId="0" applyFill="1" applyBorder="1"/>
    <xf numFmtId="0" fontId="8" fillId="3" borderId="0" xfId="0" applyFont="1" applyFill="1" applyBorder="1" applyAlignment="1">
      <alignment horizontal="left" vertical="top" indent="1"/>
    </xf>
    <xf numFmtId="0" fontId="0" fillId="0" borderId="22" xfId="0" applyBorder="1" applyAlignment="1">
      <alignment horizontal="center"/>
    </xf>
    <xf numFmtId="10" fontId="0" fillId="0" borderId="23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0" fontId="8" fillId="3" borderId="6" xfId="0" applyFont="1" applyFill="1" applyBorder="1" applyAlignment="1">
      <alignment horizontal="center" vertical="top"/>
    </xf>
    <xf numFmtId="10" fontId="0" fillId="0" borderId="23" xfId="0" applyNumberFormat="1" applyBorder="1"/>
    <xf numFmtId="10" fontId="8" fillId="3" borderId="5" xfId="0" applyNumberFormat="1" applyFont="1" applyFill="1" applyBorder="1" applyAlignment="1">
      <alignment horizontal="left" vertical="top" indent="1"/>
    </xf>
    <xf numFmtId="0" fontId="0" fillId="0" borderId="1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0" fillId="0" borderId="0" xfId="0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0" xfId="0" applyFill="1" applyBorder="1"/>
    <xf numFmtId="2" fontId="4" fillId="0" borderId="9" xfId="0" applyNumberFormat="1" applyFont="1" applyBorder="1" applyAlignment="1">
      <alignment horizontal="center" vertical="center"/>
    </xf>
    <xf numFmtId="2" fontId="5" fillId="7" borderId="12" xfId="0" applyNumberFormat="1" applyFont="1" applyFill="1" applyBorder="1" applyAlignment="1">
      <alignment horizontal="center" vertical="center"/>
    </xf>
    <xf numFmtId="2" fontId="5" fillId="6" borderId="0" xfId="0" applyNumberFormat="1" applyFont="1" applyFill="1" applyBorder="1" applyAlignment="1">
      <alignment horizontal="center" vertical="center"/>
    </xf>
    <xf numFmtId="2" fontId="5" fillId="5" borderId="0" xfId="0" applyNumberFormat="1" applyFont="1" applyFill="1" applyBorder="1" applyAlignment="1">
      <alignment horizontal="center" vertical="center"/>
    </xf>
    <xf numFmtId="2" fontId="5" fillId="6" borderId="15" xfId="0" applyNumberFormat="1" applyFont="1" applyFill="1" applyBorder="1" applyAlignment="1">
      <alignment horizontal="center" vertical="center"/>
    </xf>
    <xf numFmtId="2" fontId="5" fillId="5" borderId="10" xfId="0" applyNumberFormat="1" applyFont="1" applyFill="1" applyBorder="1" applyAlignment="1">
      <alignment horizontal="center" vertical="center"/>
    </xf>
    <xf numFmtId="2" fontId="5" fillId="6" borderId="17" xfId="0" applyNumberFormat="1" applyFont="1" applyFill="1" applyBorder="1" applyAlignment="1">
      <alignment horizontal="center" vertical="center"/>
    </xf>
    <xf numFmtId="2" fontId="5" fillId="5" borderId="17" xfId="0" applyNumberFormat="1" applyFont="1" applyFill="1" applyBorder="1" applyAlignment="1">
      <alignment horizontal="center" vertical="center"/>
    </xf>
    <xf numFmtId="2" fontId="5" fillId="6" borderId="20" xfId="0" applyNumberFormat="1" applyFont="1" applyFill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2" fontId="5" fillId="7" borderId="11" xfId="0" applyNumberFormat="1" applyFont="1" applyFill="1" applyBorder="1" applyAlignment="1">
      <alignment horizontal="center" vertical="center"/>
    </xf>
    <xf numFmtId="2" fontId="5" fillId="6" borderId="13" xfId="0" applyNumberFormat="1" applyFon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5" fillId="5" borderId="13" xfId="0" applyNumberFormat="1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5" fillId="3" borderId="0" xfId="0" applyNumberFormat="1" applyFont="1" applyFill="1" applyBorder="1" applyAlignment="1">
      <alignment horizontal="center" vertical="center"/>
    </xf>
    <xf numFmtId="2" fontId="5" fillId="6" borderId="14" xfId="0" applyNumberFormat="1" applyFont="1" applyFill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5" fillId="5" borderId="8" xfId="0" applyNumberFormat="1" applyFont="1" applyFill="1" applyBorder="1" applyAlignment="1">
      <alignment horizontal="center" vertical="center"/>
    </xf>
    <xf numFmtId="2" fontId="5" fillId="6" borderId="16" xfId="0" applyNumberFormat="1" applyFont="1" applyFill="1" applyBorder="1" applyAlignment="1">
      <alignment horizontal="center" vertical="center"/>
    </xf>
    <xf numFmtId="2" fontId="5" fillId="5" borderId="16" xfId="0" applyNumberFormat="1" applyFont="1" applyFill="1" applyBorder="1" applyAlignment="1">
      <alignment horizontal="center" vertical="center"/>
    </xf>
    <xf numFmtId="2" fontId="5" fillId="6" borderId="18" xfId="0" applyNumberFormat="1" applyFont="1" applyFill="1" applyBorder="1" applyAlignment="1">
      <alignment horizontal="center" vertical="center"/>
    </xf>
    <xf numFmtId="2" fontId="0" fillId="3" borderId="19" xfId="0" applyNumberFormat="1" applyFill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5" fillId="6" borderId="19" xfId="0" applyNumberFormat="1" applyFont="1" applyFill="1" applyBorder="1" applyAlignment="1">
      <alignment horizontal="center" vertical="center"/>
    </xf>
    <xf numFmtId="2" fontId="18" fillId="6" borderId="16" xfId="0" applyNumberFormat="1" applyFont="1" applyFill="1" applyBorder="1" applyAlignment="1">
      <alignment horizontal="center" vertical="center"/>
    </xf>
    <xf numFmtId="0" fontId="0" fillId="0" borderId="37" xfId="0" applyBorder="1"/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4" borderId="33" xfId="0" applyFill="1" applyBorder="1" applyAlignment="1" applyProtection="1">
      <alignment horizontal="center" vertical="center"/>
      <protection locked="0"/>
    </xf>
    <xf numFmtId="0" fontId="0" fillId="9" borderId="0" xfId="0" applyFill="1"/>
    <xf numFmtId="0" fontId="0" fillId="0" borderId="0" xfId="0" applyFill="1"/>
    <xf numFmtId="0" fontId="10" fillId="0" borderId="0" xfId="0" applyFont="1" applyAlignment="1" applyProtection="1">
      <alignment horizontal="left" vertical="center"/>
    </xf>
    <xf numFmtId="0" fontId="0" fillId="0" borderId="0" xfId="0" applyBorder="1" applyProtection="1"/>
    <xf numFmtId="0" fontId="0" fillId="0" borderId="0" xfId="0" applyProtection="1"/>
    <xf numFmtId="0" fontId="11" fillId="0" borderId="27" xfId="0" applyFont="1" applyBorder="1" applyProtection="1"/>
    <xf numFmtId="0" fontId="0" fillId="0" borderId="29" xfId="0" applyBorder="1" applyProtection="1"/>
    <xf numFmtId="0" fontId="11" fillId="0" borderId="29" xfId="0" applyFont="1" applyBorder="1" applyProtection="1"/>
    <xf numFmtId="0" fontId="0" fillId="0" borderId="1" xfId="0" applyBorder="1" applyAlignment="1" applyProtection="1">
      <alignment horizontal="center" vertical="center"/>
    </xf>
    <xf numFmtId="0" fontId="11" fillId="0" borderId="30" xfId="0" applyFont="1" applyBorder="1" applyProtection="1"/>
    <xf numFmtId="0" fontId="11" fillId="0" borderId="0" xfId="0" applyFont="1" applyBorder="1" applyProtection="1"/>
    <xf numFmtId="0" fontId="0" fillId="0" borderId="34" xfId="0" applyBorder="1" applyAlignment="1" applyProtection="1">
      <alignment horizontal="center"/>
    </xf>
    <xf numFmtId="0" fontId="6" fillId="0" borderId="0" xfId="0" applyFont="1" applyProtection="1"/>
    <xf numFmtId="0" fontId="12" fillId="3" borderId="0" xfId="0" applyFont="1" applyFill="1" applyBorder="1" applyProtection="1"/>
    <xf numFmtId="2" fontId="0" fillId="0" borderId="30" xfId="0" applyNumberFormat="1" applyFill="1" applyBorder="1" applyProtection="1"/>
    <xf numFmtId="0" fontId="0" fillId="3" borderId="0" xfId="0" applyFill="1" applyBorder="1" applyProtection="1"/>
    <xf numFmtId="0" fontId="0" fillId="0" borderId="32" xfId="0" applyBorder="1" applyProtection="1"/>
    <xf numFmtId="0" fontId="11" fillId="0" borderId="32" xfId="0" applyFont="1" applyBorder="1" applyProtection="1"/>
    <xf numFmtId="2" fontId="0" fillId="8" borderId="32" xfId="0" applyNumberFormat="1" applyFill="1" applyBorder="1" applyAlignment="1" applyProtection="1">
      <alignment horizontal="center"/>
    </xf>
    <xf numFmtId="0" fontId="0" fillId="0" borderId="30" xfId="0" applyBorder="1" applyProtection="1"/>
    <xf numFmtId="0" fontId="10" fillId="0" borderId="0" xfId="0" applyFont="1" applyAlignment="1" applyProtection="1">
      <alignment horizontal="left"/>
    </xf>
    <xf numFmtId="0" fontId="8" fillId="3" borderId="0" xfId="0" applyFont="1" applyFill="1" applyBorder="1" applyAlignment="1" applyProtection="1">
      <alignment horizontal="left" vertical="top" indent="1"/>
    </xf>
    <xf numFmtId="0" fontId="0" fillId="0" borderId="31" xfId="0" applyFill="1" applyBorder="1" applyProtection="1"/>
    <xf numFmtId="0" fontId="0" fillId="8" borderId="35" xfId="0" applyFill="1" applyBorder="1" applyAlignment="1" applyProtection="1">
      <alignment horizont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NumberFormat="1" applyBorder="1" applyAlignment="1" applyProtection="1">
      <alignment horizontal="center" vertical="center"/>
    </xf>
    <xf numFmtId="0" fontId="0" fillId="0" borderId="0" xfId="0" applyFont="1" applyProtection="1"/>
    <xf numFmtId="0" fontId="13" fillId="0" borderId="0" xfId="0" applyFont="1" applyBorder="1" applyAlignment="1" applyProtection="1">
      <alignment horizontal="left" vertical="center" wrapText="1"/>
    </xf>
    <xf numFmtId="0" fontId="0" fillId="0" borderId="0" xfId="0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0" fillId="0" borderId="1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7" fillId="3" borderId="51" xfId="0" applyFont="1" applyFill="1" applyBorder="1" applyAlignment="1" applyProtection="1"/>
    <xf numFmtId="0" fontId="2" fillId="0" borderId="6" xfId="1" applyFill="1" applyBorder="1" applyAlignment="1" applyProtection="1">
      <alignment horizontal="center" vertical="center"/>
    </xf>
    <xf numFmtId="44" fontId="14" fillId="0" borderId="6" xfId="0" applyNumberFormat="1" applyFont="1" applyBorder="1" applyAlignment="1" applyProtection="1">
      <alignment horizontal="center" vertical="center"/>
    </xf>
    <xf numFmtId="0" fontId="2" fillId="0" borderId="3" xfId="1" applyFill="1" applyBorder="1" applyAlignment="1" applyProtection="1">
      <alignment horizontal="center" vertical="center"/>
    </xf>
    <xf numFmtId="167" fontId="0" fillId="0" borderId="25" xfId="0" applyNumberFormat="1" applyBorder="1" applyAlignment="1" applyProtection="1">
      <alignment horizontal="center" vertical="center"/>
    </xf>
    <xf numFmtId="167" fontId="0" fillId="0" borderId="36" xfId="0" applyNumberFormat="1" applyBorder="1" applyAlignment="1" applyProtection="1">
      <alignment horizontal="center" vertical="center"/>
    </xf>
    <xf numFmtId="167" fontId="0" fillId="0" borderId="26" xfId="0" applyNumberFormat="1" applyBorder="1" applyAlignment="1" applyProtection="1">
      <alignment horizontal="center" vertical="center"/>
    </xf>
    <xf numFmtId="0" fontId="2" fillId="0" borderId="5" xfId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44" fontId="0" fillId="0" borderId="5" xfId="0" applyNumberFormat="1" applyBorder="1" applyAlignment="1" applyProtection="1">
      <alignment horizontal="center" vertical="center"/>
    </xf>
    <xf numFmtId="0" fontId="2" fillId="0" borderId="1" xfId="1" applyFill="1" applyBorder="1" applyAlignment="1" applyProtection="1">
      <alignment horizontal="center" vertical="center"/>
    </xf>
    <xf numFmtId="44" fontId="0" fillId="0" borderId="1" xfId="0" applyNumberFormat="1" applyBorder="1" applyAlignment="1" applyProtection="1">
      <alignment horizontal="center" vertical="center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4" borderId="28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quotePrefix="1" applyFill="1" applyBorder="1" applyAlignment="1" applyProtection="1">
      <alignment horizontal="center"/>
      <protection locked="0"/>
    </xf>
    <xf numFmtId="164" fontId="0" fillId="4" borderId="2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Protection="1">
      <protection locked="0"/>
    </xf>
    <xf numFmtId="165" fontId="0" fillId="4" borderId="6" xfId="0" applyNumberFormat="1" applyFill="1" applyBorder="1" applyAlignment="1" applyProtection="1">
      <alignment horizontal="center"/>
      <protection locked="0"/>
    </xf>
    <xf numFmtId="0" fontId="8" fillId="3" borderId="0" xfId="0" applyFont="1" applyFill="1" applyBorder="1" applyAlignment="1" applyProtection="1">
      <alignment horizontal="left" vertical="top" indent="1"/>
      <protection locked="0"/>
    </xf>
    <xf numFmtId="164" fontId="0" fillId="0" borderId="0" xfId="0" applyNumberFormat="1" applyProtection="1">
      <protection locked="0"/>
    </xf>
    <xf numFmtId="44" fontId="8" fillId="3" borderId="0" xfId="0" applyNumberFormat="1" applyFont="1" applyFill="1" applyBorder="1" applyAlignment="1" applyProtection="1">
      <alignment horizontal="left" vertical="top" indent="1"/>
      <protection locked="0"/>
    </xf>
    <xf numFmtId="0" fontId="0" fillId="0" borderId="25" xfId="0" applyBorder="1" applyProtection="1">
      <protection locked="0"/>
    </xf>
    <xf numFmtId="44" fontId="0" fillId="0" borderId="0" xfId="0" applyNumberFormat="1" applyProtection="1">
      <protection locked="0"/>
    </xf>
    <xf numFmtId="10" fontId="9" fillId="0" borderId="0" xfId="0" applyNumberFormat="1" applyFont="1" applyProtection="1">
      <protection locked="0"/>
    </xf>
    <xf numFmtId="0" fontId="17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6" fillId="0" borderId="0" xfId="0" applyFont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2" fillId="0" borderId="0" xfId="1" applyProtection="1">
      <protection locked="0"/>
    </xf>
    <xf numFmtId="166" fontId="0" fillId="0" borderId="1" xfId="0" applyNumberFormat="1" applyBorder="1"/>
    <xf numFmtId="2" fontId="5" fillId="0" borderId="1" xfId="0" applyNumberFormat="1" applyFont="1" applyBorder="1" applyAlignment="1">
      <alignment horizontal="right" shrinkToFit="1"/>
    </xf>
    <xf numFmtId="2" fontId="5" fillId="0" borderId="1" xfId="0" applyNumberFormat="1" applyFont="1" applyBorder="1"/>
    <xf numFmtId="166" fontId="5" fillId="0" borderId="1" xfId="0" applyNumberFormat="1" applyFont="1" applyBorder="1" applyAlignment="1">
      <alignment horizontal="right" shrinkToFit="1"/>
    </xf>
    <xf numFmtId="2" fontId="5" fillId="0" borderId="1" xfId="0" applyNumberFormat="1" applyFont="1" applyFill="1" applyBorder="1"/>
    <xf numFmtId="0" fontId="15" fillId="0" borderId="0" xfId="0" applyFont="1" applyAlignment="1" applyProtection="1">
      <alignment vertical="center" wrapText="1"/>
      <protection locked="0"/>
    </xf>
    <xf numFmtId="0" fontId="10" fillId="3" borderId="21" xfId="0" applyFont="1" applyFill="1" applyBorder="1" applyAlignment="1" applyProtection="1">
      <alignment vertical="center"/>
    </xf>
    <xf numFmtId="0" fontId="0" fillId="4" borderId="3" xfId="0" applyFill="1" applyBorder="1" applyAlignment="1" applyProtection="1">
      <alignment horizontal="center" vertical="center" wrapText="1"/>
      <protection locked="0"/>
    </xf>
    <xf numFmtId="0" fontId="0" fillId="4" borderId="7" xfId="0" applyFill="1" applyBorder="1" applyAlignment="1" applyProtection="1">
      <alignment horizontal="center" vertical="center" wrapText="1"/>
      <protection locked="0"/>
    </xf>
    <xf numFmtId="0" fontId="0" fillId="9" borderId="0" xfId="0" applyFont="1" applyFill="1" applyAlignment="1">
      <alignment horizontal="center" vertical="center" wrapText="1"/>
    </xf>
    <xf numFmtId="0" fontId="0" fillId="0" borderId="0" xfId="0"/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0" xfId="0" applyBorder="1" applyAlignment="1" applyProtection="1">
      <alignment horizontal="left" vertical="center"/>
    </xf>
  </cellXfs>
  <cellStyles count="2">
    <cellStyle name="Normal" xfId="0" builtinId="0"/>
    <cellStyle name="Normal 2" xfId="1"/>
  </cellStyles>
  <dxfs count="46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showGridLines="0" tabSelected="1" topLeftCell="B1" zoomScaleNormal="100" workbookViewId="0">
      <selection activeCell="K18" sqref="K18"/>
    </sheetView>
  </sheetViews>
  <sheetFormatPr baseColWidth="10" defaultRowHeight="15" x14ac:dyDescent="0.25"/>
  <cols>
    <col min="1" max="1" width="39" style="141" customWidth="1"/>
    <col min="2" max="2" width="17" style="141" customWidth="1"/>
    <col min="3" max="3" width="8.28515625" style="141" customWidth="1"/>
    <col min="4" max="4" width="19.42578125" style="141" customWidth="1"/>
    <col min="5" max="5" width="22.42578125" style="141" customWidth="1"/>
    <col min="6" max="6" width="21.7109375" style="141" customWidth="1"/>
    <col min="7" max="7" width="21.140625" style="146" bestFit="1" customWidth="1"/>
    <col min="8" max="8" width="15.140625" style="141" bestFit="1" customWidth="1"/>
    <col min="9" max="9" width="13.42578125" style="141" customWidth="1"/>
    <col min="10" max="16384" width="11.42578125" style="141"/>
  </cols>
  <sheetData>
    <row r="1" spans="1:15" ht="21" thickBot="1" x14ac:dyDescent="0.3">
      <c r="A1" s="96" t="s">
        <v>279</v>
      </c>
      <c r="B1" s="97">
        <v>1</v>
      </c>
      <c r="C1" s="97"/>
      <c r="D1" s="97"/>
      <c r="E1" s="98"/>
      <c r="F1" s="98"/>
      <c r="G1" s="165" t="s">
        <v>32</v>
      </c>
      <c r="H1" s="165"/>
      <c r="I1" s="165"/>
      <c r="J1" s="165"/>
      <c r="K1" s="165"/>
      <c r="L1" s="165"/>
      <c r="M1" s="165"/>
      <c r="N1" s="165"/>
      <c r="O1" s="165"/>
    </row>
    <row r="2" spans="1:15" ht="15.75" thickTop="1" x14ac:dyDescent="0.25">
      <c r="A2" s="99" t="s">
        <v>13</v>
      </c>
      <c r="B2" s="142">
        <v>20</v>
      </c>
      <c r="C2" s="100" t="s">
        <v>17</v>
      </c>
      <c r="D2" s="101" t="s">
        <v>19</v>
      </c>
      <c r="E2" s="93" t="s">
        <v>192</v>
      </c>
      <c r="F2" s="98"/>
      <c r="G2" s="102" t="s">
        <v>1</v>
      </c>
      <c r="H2" s="102" t="s">
        <v>31</v>
      </c>
      <c r="I2" s="102" t="s">
        <v>30</v>
      </c>
      <c r="J2" s="98"/>
      <c r="K2" s="98"/>
      <c r="L2" s="98"/>
      <c r="M2" s="98"/>
      <c r="N2" s="98"/>
      <c r="O2" s="98"/>
    </row>
    <row r="3" spans="1:15" ht="20.25" customHeight="1" x14ac:dyDescent="0.25">
      <c r="A3" s="103" t="s">
        <v>14</v>
      </c>
      <c r="B3" s="143">
        <v>20</v>
      </c>
      <c r="C3" s="97" t="s">
        <v>17</v>
      </c>
      <c r="D3" s="104" t="s">
        <v>27</v>
      </c>
      <c r="E3" s="105" t="str">
        <f>IF(OR(E2="Allemagne",E2="Autriche",E2="Belgique",E2="Bulgarie",E2="Chypre",E2="Croatie",E2="Danemark",E2="Espagne",E2="Estonie",E2="Finlande",E2="Grèce",E2="Hongrie",E2="Irlande",E2="Italie",E2="Lettonie",E2="Lituanie",E2="Luxembourg",E2="Malte",E2="Pays-Bas",E2="Pologne",E2="Portugal",E2="Roumanie",E2="Slovaquie",E2="Slovénie",E2="Suède",E2="Tchèque (Rép)"),"oui","non")</f>
        <v>non</v>
      </c>
      <c r="F3" s="98"/>
      <c r="G3" s="102" t="str">
        <f>IF(OR(B2&gt;270,B5&gt;70,B6&gt;419),"non","oui")</f>
        <v>oui</v>
      </c>
      <c r="H3" s="102" t="str">
        <f>IF(OR(B2&gt;150,B5&gt;70),"non","oui")</f>
        <v>oui</v>
      </c>
      <c r="I3" s="102" t="str">
        <f>IF(OR(B5&gt;70,B2&gt;300,B3&gt;120,B4&gt;160,B6&gt;580),"non","oui")</f>
        <v>oui</v>
      </c>
      <c r="J3" s="106"/>
      <c r="K3" s="98"/>
      <c r="L3" s="98"/>
      <c r="M3" s="98"/>
      <c r="N3" s="98"/>
      <c r="O3" s="98"/>
    </row>
    <row r="4" spans="1:15" ht="21" customHeight="1" x14ac:dyDescent="0.25">
      <c r="A4" s="103" t="s">
        <v>15</v>
      </c>
      <c r="B4" s="144">
        <v>20</v>
      </c>
      <c r="C4" s="97" t="s">
        <v>17</v>
      </c>
      <c r="D4" s="107" t="s">
        <v>26</v>
      </c>
      <c r="E4" s="145">
        <v>426.04</v>
      </c>
      <c r="F4" s="108"/>
      <c r="G4" s="109"/>
      <c r="H4" s="98"/>
      <c r="I4" s="98"/>
      <c r="J4" s="98"/>
      <c r="K4" s="98"/>
      <c r="L4" s="98"/>
      <c r="M4" s="98"/>
      <c r="N4" s="98"/>
      <c r="O4" s="98"/>
    </row>
    <row r="5" spans="1:15" ht="21" thickBot="1" x14ac:dyDescent="0.35">
      <c r="A5" s="103" t="s">
        <v>16</v>
      </c>
      <c r="B5" s="147">
        <v>20</v>
      </c>
      <c r="C5" s="110" t="s">
        <v>2</v>
      </c>
      <c r="D5" s="111" t="s">
        <v>18</v>
      </c>
      <c r="E5" s="112">
        <f xml:space="preserve"> B2*B3*B4/5000</f>
        <v>1.6</v>
      </c>
      <c r="F5" s="113"/>
      <c r="G5" s="114" t="s">
        <v>25</v>
      </c>
      <c r="H5" s="98"/>
      <c r="I5" s="115"/>
      <c r="J5" s="98"/>
      <c r="K5" s="98"/>
      <c r="L5" s="98"/>
      <c r="M5" s="98"/>
      <c r="N5" s="98"/>
      <c r="O5" s="98"/>
    </row>
    <row r="6" spans="1:15" ht="16.5" thickTop="1" thickBot="1" x14ac:dyDescent="0.3">
      <c r="A6" s="116" t="s">
        <v>28</v>
      </c>
      <c r="B6" s="117">
        <f>1*B2+2*B3+2*B4</f>
        <v>100</v>
      </c>
      <c r="C6" s="98"/>
      <c r="D6" s="98"/>
      <c r="E6" s="98"/>
      <c r="F6" s="113"/>
      <c r="G6" s="118" t="s">
        <v>1</v>
      </c>
      <c r="H6" s="118" t="s">
        <v>0</v>
      </c>
      <c r="I6" s="118" t="s">
        <v>6</v>
      </c>
      <c r="J6" s="98"/>
      <c r="K6" s="98"/>
      <c r="L6" s="98"/>
      <c r="M6" s="98"/>
      <c r="N6" s="98"/>
      <c r="O6" s="98"/>
    </row>
    <row r="7" spans="1:15" ht="16.5" thickTop="1" thickBot="1" x14ac:dyDescent="0.3">
      <c r="A7" s="98"/>
      <c r="B7" s="98"/>
      <c r="C7" s="98"/>
      <c r="D7" s="98"/>
      <c r="E7" s="98"/>
      <c r="F7" s="108"/>
      <c r="G7" s="118">
        <f>IF(E2="Brésil",12,IF(E2="Bulgarie",52,IF(E2="Burkina Faso",12,IF(E2="Bénin",13,IF(E2="Croatie",51,IF(E2="Cuba","nondésservi",IF(E2="Libye",12,IF(E2="Monténégro",8,IF(E2="Norvège",6,IF(E2="Portugal",4,IF(E2="Russie",10,IF(E2="Réunion","nondésservi",IF(E2="Suisse",6,IF(E2="Syrie","nondesservi",IF(E2="Sénégal",12,IF(E2="Taïwan",11,IF(E2="Vietnam",12,LOOKUP(Calculateur!$E$2,Listepays,ListezoneUPS))))))))))))))))))</f>
        <v>12</v>
      </c>
      <c r="H7" s="118">
        <f>IF(E2="Brésil",5,IF(E2="Bulgarie",3,IF(E2="Burkina Faso",6,IF(E2="Bénin",6,IF(E2="Croatie",3,IF(E2="Cuba",5,IF(E2="Libye",6,IF(E2="Monténégro",4,IF(E2="Norvège",4,IF(E2="Portugal",2,IF(E2="Russie",4,IF(E2="Réunion",8,IF(E2="Suisse",4,IF(E2="Syrie",6,IF(E2="Sénégal",6,IF(E2="Taïwan",7,IF(E2="Vietnam",7,LOOKUP(Calculateur!$E$2,Listepays,ListeZoneChrono))))))))))))))))))</f>
        <v>6</v>
      </c>
      <c r="I7" s="119">
        <f>IF(E2="Brésil",7,IF(E2="Bulgarie",3,IF(E2="Burkina Faso",7,IF(E2="Bénin",7,IF(E2="Croatie",3,IF(E2="Cuba",7,IF(E2="Libye",7,IF(E2="Monténégro",4,IF(E2="Norvège",4,IF(E2="Portugal",2,IF(E2="Russie",7,IF(E2="Réunion",6,IF(E2="Suisse",4,IF(E2="Syrie",7,IF(E2="Sénégal",7,IF(E2="Taïwan",6,IF(E2="Vietnam",6,LOOKUP(Calculateur!$E$2,Listepays,ListeZoneDHL))))))))))))))))))</f>
        <v>7</v>
      </c>
      <c r="J7" s="120"/>
      <c r="K7" s="98"/>
      <c r="L7" s="98"/>
      <c r="M7" s="98"/>
      <c r="N7" s="98"/>
      <c r="O7" s="98"/>
    </row>
    <row r="8" spans="1:15" ht="20.25" x14ac:dyDescent="0.25">
      <c r="A8" s="121" t="s">
        <v>280</v>
      </c>
      <c r="B8" s="178" t="s">
        <v>295</v>
      </c>
      <c r="C8" s="122"/>
      <c r="D8" s="98"/>
      <c r="E8" s="98"/>
      <c r="F8" s="98"/>
      <c r="G8" s="109"/>
      <c r="H8" s="98"/>
      <c r="I8" s="98"/>
      <c r="J8" s="98"/>
      <c r="K8" s="98"/>
      <c r="L8" s="98"/>
      <c r="M8" s="98"/>
      <c r="N8" s="98"/>
      <c r="O8" s="98"/>
    </row>
    <row r="9" spans="1:15" ht="20.25" x14ac:dyDescent="0.3">
      <c r="A9" s="123" t="s">
        <v>5</v>
      </c>
      <c r="B9" s="166" t="s">
        <v>293</v>
      </c>
      <c r="C9" s="167"/>
      <c r="D9" s="98"/>
      <c r="E9" s="124" t="s">
        <v>283</v>
      </c>
      <c r="F9" s="98"/>
      <c r="G9" s="98"/>
      <c r="H9" s="98"/>
      <c r="I9" s="98"/>
      <c r="J9" s="98"/>
      <c r="K9" s="98"/>
      <c r="L9" s="98"/>
      <c r="M9" s="98"/>
      <c r="N9" s="98"/>
      <c r="O9" s="98"/>
    </row>
    <row r="10" spans="1:15" ht="30" x14ac:dyDescent="0.25">
      <c r="A10" s="125" t="s">
        <v>29</v>
      </c>
      <c r="B10" s="166" t="s">
        <v>293</v>
      </c>
      <c r="C10" s="167"/>
      <c r="D10" s="98"/>
      <c r="E10" s="126"/>
      <c r="F10" s="127" t="s">
        <v>1</v>
      </c>
      <c r="G10" s="127" t="s">
        <v>6</v>
      </c>
      <c r="H10" s="127" t="s">
        <v>0</v>
      </c>
      <c r="I10" s="98"/>
      <c r="J10" s="128"/>
      <c r="K10" s="128"/>
      <c r="L10" s="128"/>
      <c r="M10" s="128"/>
      <c r="N10" s="98"/>
      <c r="O10" s="98"/>
    </row>
    <row r="11" spans="1:15" ht="24" thickBot="1" x14ac:dyDescent="0.3">
      <c r="A11" s="123" t="s">
        <v>23</v>
      </c>
      <c r="B11" s="166" t="s">
        <v>269</v>
      </c>
      <c r="C11" s="167"/>
      <c r="D11" s="98"/>
      <c r="E11" s="129" t="s">
        <v>277</v>
      </c>
      <c r="F11" s="130">
        <f>IF(G3="oui",SUM(Calculateur!B18:B28), "Colis Refusé")</f>
        <v>433.72072500000007</v>
      </c>
      <c r="G11" s="130">
        <f>IF(I3="oui",SUM(Calculateur!C18:C28), "Colis Refusé")</f>
        <v>368.77579999999995</v>
      </c>
      <c r="H11" s="130">
        <f>IF(H3="oui",SUM(Calculateur!D18:D28), "Colis Refusé")</f>
        <v>306.99680000000006</v>
      </c>
      <c r="I11" s="98"/>
      <c r="J11" s="98"/>
      <c r="K11" s="98"/>
      <c r="L11" s="98"/>
      <c r="M11" s="98"/>
      <c r="N11" s="98"/>
      <c r="O11" s="98"/>
    </row>
    <row r="12" spans="1:15" ht="31.5" customHeight="1" thickTop="1" thickBot="1" x14ac:dyDescent="0.3">
      <c r="A12" s="125" t="s">
        <v>21</v>
      </c>
      <c r="B12" s="166" t="s">
        <v>293</v>
      </c>
      <c r="C12" s="167"/>
      <c r="D12" s="98"/>
      <c r="E12" s="131" t="s">
        <v>278</v>
      </c>
      <c r="F12" s="132">
        <f>IF(E3="oui",F11*120%,F11)</f>
        <v>433.72072500000007</v>
      </c>
      <c r="G12" s="133">
        <f>IF(E3="oui",G11*120%,G11)</f>
        <v>368.77579999999995</v>
      </c>
      <c r="H12" s="134">
        <f>IF(E3="oui",H11*120%,H11)</f>
        <v>306.99680000000006</v>
      </c>
      <c r="I12" s="98"/>
      <c r="J12" s="98"/>
      <c r="K12" s="98"/>
      <c r="L12" s="98"/>
      <c r="M12" s="98"/>
      <c r="N12" s="98"/>
      <c r="O12" s="98"/>
    </row>
    <row r="13" spans="1:15" ht="15.75" thickTop="1" x14ac:dyDescent="0.25">
      <c r="A13" s="125" t="s">
        <v>22</v>
      </c>
      <c r="B13" s="166" t="s">
        <v>293</v>
      </c>
      <c r="C13" s="167"/>
      <c r="D13" s="98"/>
      <c r="E13" s="135" t="s">
        <v>271</v>
      </c>
      <c r="F13" s="136" t="s">
        <v>270</v>
      </c>
      <c r="G13" s="137">
        <f xml:space="preserve"> G11+25</f>
        <v>393.77579999999995</v>
      </c>
      <c r="H13" s="136" t="s">
        <v>270</v>
      </c>
      <c r="I13" s="98"/>
      <c r="J13" s="98"/>
      <c r="K13" s="98"/>
      <c r="L13" s="98"/>
      <c r="M13" s="98"/>
      <c r="N13" s="98"/>
      <c r="O13" s="98"/>
    </row>
    <row r="14" spans="1:15" x14ac:dyDescent="0.25">
      <c r="A14" s="125" t="s">
        <v>24</v>
      </c>
      <c r="B14" s="166" t="s">
        <v>293</v>
      </c>
      <c r="C14" s="167"/>
      <c r="D14" s="98"/>
      <c r="E14" s="138" t="s">
        <v>272</v>
      </c>
      <c r="F14" s="102" t="s">
        <v>270</v>
      </c>
      <c r="G14" s="139">
        <f>G13+25</f>
        <v>418.77579999999995</v>
      </c>
      <c r="H14" s="102" t="s">
        <v>270</v>
      </c>
      <c r="I14" s="98"/>
      <c r="J14" s="98"/>
      <c r="K14" s="98"/>
      <c r="L14" s="98"/>
      <c r="M14" s="98"/>
      <c r="N14" s="98"/>
      <c r="O14" s="98"/>
    </row>
    <row r="15" spans="1:15" ht="15" customHeight="1" x14ac:dyDescent="0.25">
      <c r="A15" s="98"/>
      <c r="B15" s="98"/>
      <c r="C15" s="98"/>
      <c r="D15" s="98"/>
      <c r="E15" s="98"/>
      <c r="F15" s="98"/>
      <c r="G15" s="109"/>
      <c r="H15" s="98"/>
      <c r="I15" s="98"/>
      <c r="J15" s="98"/>
      <c r="K15" s="98"/>
      <c r="L15" s="98"/>
      <c r="M15" s="98"/>
      <c r="N15" s="98"/>
      <c r="O15" s="98"/>
    </row>
    <row r="16" spans="1:15" ht="20.25" x14ac:dyDescent="0.25">
      <c r="A16" s="34" t="s">
        <v>282</v>
      </c>
      <c r="B16" s="35"/>
      <c r="C16" s="35"/>
      <c r="D16" s="35"/>
      <c r="E16" s="168" t="s">
        <v>296</v>
      </c>
      <c r="F16" s="168"/>
      <c r="G16" s="168"/>
      <c r="H16" s="168"/>
      <c r="I16" s="168"/>
      <c r="J16" s="168"/>
      <c r="K16" s="98"/>
      <c r="L16" s="98"/>
      <c r="M16" s="98"/>
      <c r="N16" s="98"/>
      <c r="O16" s="98"/>
    </row>
    <row r="17" spans="1:10" ht="16.5" customHeight="1" x14ac:dyDescent="0.25">
      <c r="A17" s="35"/>
      <c r="B17" s="33" t="s">
        <v>1</v>
      </c>
      <c r="C17" s="33" t="s">
        <v>6</v>
      </c>
      <c r="D17" s="33" t="s">
        <v>0</v>
      </c>
      <c r="E17" s="168"/>
      <c r="F17" s="168"/>
      <c r="G17" s="168"/>
      <c r="H17" s="168"/>
      <c r="I17" s="168"/>
      <c r="J17" s="168"/>
    </row>
    <row r="18" spans="1:10" x14ac:dyDescent="0.25">
      <c r="A18" s="33" t="s">
        <v>20</v>
      </c>
      <c r="B18" s="91">
        <f t="array" ref="B18">INDEX(TarifsUps,MATCH(1,(PoidsUps&gt;=IF(Calculateur!B5&lt;Calculateur!E5,Calculateur!$E$5,Calculateur!B5))*(ZonesUps=Calculateur!$G$7),0))</f>
        <v>256.41000000000003</v>
      </c>
      <c r="C18" s="91">
        <f t="array" ref="C18">INDEX(TarifsDHL,MATCH(1,(PoidsDHL&gt;=IF(Calculateur!B5&lt;Calculateur!E5,Calculateur!E5,Calculateur!B5))*(ZonesDHL=Calculateur!I7),0))</f>
        <v>295.27999999999997</v>
      </c>
      <c r="D18" s="91">
        <f t="array" ref="D18">INDEX(TarifsChronopost,MATCH(1,(PoidsChronopost&gt;=IF(Calculateur!B5&lt;Calculateur!E5,Calculateur!$E$5,Calculateur!B5))*(ZonesChronopost=Calculateur!H7),0))</f>
        <v>148.80000000000001</v>
      </c>
      <c r="E18" s="168"/>
      <c r="F18" s="168"/>
      <c r="G18" s="168"/>
      <c r="H18" s="168"/>
      <c r="I18" s="168"/>
      <c r="J18" s="168"/>
    </row>
    <row r="19" spans="1:10" x14ac:dyDescent="0.25">
      <c r="A19" s="36" t="s">
        <v>9</v>
      </c>
      <c r="B19" s="91">
        <f>0.43</f>
        <v>0.43</v>
      </c>
      <c r="C19" s="91">
        <v>0.61</v>
      </c>
      <c r="D19" s="91">
        <v>0.61</v>
      </c>
      <c r="E19" s="168"/>
      <c r="F19" s="168"/>
      <c r="G19" s="168"/>
      <c r="H19" s="168"/>
      <c r="I19" s="168"/>
      <c r="J19" s="168"/>
    </row>
    <row r="20" spans="1:10" x14ac:dyDescent="0.25">
      <c r="A20" s="36" t="s">
        <v>5</v>
      </c>
      <c r="B20" s="91">
        <f>IF(Calculateur!B9="oui",IF(Calculateur!E4&gt;2090,Calculateur!E4*0.01,22.9),"0")</f>
        <v>22.9</v>
      </c>
      <c r="C20" s="91">
        <f>IF(Calculateur!B9="oui",15,"0")</f>
        <v>15</v>
      </c>
      <c r="D20" s="91"/>
      <c r="E20" s="168"/>
      <c r="F20" s="168"/>
      <c r="G20" s="168"/>
      <c r="H20" s="168"/>
      <c r="I20" s="168"/>
      <c r="J20" s="168"/>
    </row>
    <row r="21" spans="1:10" x14ac:dyDescent="0.25">
      <c r="A21" s="36" t="s">
        <v>10</v>
      </c>
      <c r="B21" s="91">
        <f>IF(Calculateur!B12="oui",3.35,0)</f>
        <v>3.35</v>
      </c>
      <c r="C21" s="91">
        <f>IF(Calculateur!B12="oui",2.95,0)</f>
        <v>2.95</v>
      </c>
      <c r="D21" s="91">
        <f>IF(Calculateur!B12="oui",2.95,0)</f>
        <v>2.95</v>
      </c>
      <c r="E21"/>
      <c r="F21"/>
      <c r="G21" s="25"/>
      <c r="H21"/>
      <c r="I21"/>
      <c r="J21"/>
    </row>
    <row r="22" spans="1:10" ht="15" customHeight="1" x14ac:dyDescent="0.25">
      <c r="A22" s="36" t="s">
        <v>4</v>
      </c>
      <c r="B22" s="91">
        <f>IF(Calculateur!B11="oui",63.65,0)</f>
        <v>0</v>
      </c>
      <c r="C22" s="91">
        <f>IF(Calculateur!B11="oui", 63.65,0)</f>
        <v>0</v>
      </c>
      <c r="D22" s="91">
        <f>IF(Calculateur!B11="oui",40,0)</f>
        <v>0</v>
      </c>
      <c r="E22"/>
      <c r="F22"/>
      <c r="G22" s="25"/>
      <c r="H22"/>
      <c r="I22"/>
      <c r="J22"/>
    </row>
    <row r="23" spans="1:10" x14ac:dyDescent="0.25">
      <c r="A23" s="36" t="s">
        <v>3</v>
      </c>
      <c r="B23" s="91">
        <f>IF(Calculateur!E3="oui",0.2,0.55)</f>
        <v>0.55000000000000004</v>
      </c>
      <c r="C23" s="91">
        <v>0</v>
      </c>
      <c r="D23" s="91">
        <v>0.1</v>
      </c>
      <c r="E23"/>
      <c r="F23" s="38"/>
      <c r="G23" s="25"/>
      <c r="H23"/>
      <c r="I23"/>
      <c r="J23"/>
    </row>
    <row r="24" spans="1:10" x14ac:dyDescent="0.25">
      <c r="A24" s="36" t="s">
        <v>7</v>
      </c>
      <c r="B24" s="91">
        <f>IF(Calculateur!B6&gt;330,47.6,0)</f>
        <v>0</v>
      </c>
      <c r="C24" s="91">
        <f>IF(Calculateur!B6&gt;300,45,0)</f>
        <v>0</v>
      </c>
      <c r="D24" s="91"/>
      <c r="E24"/>
      <c r="F24" s="38"/>
      <c r="G24" s="25"/>
      <c r="H24"/>
      <c r="I24"/>
      <c r="J24"/>
    </row>
    <row r="25" spans="1:10" x14ac:dyDescent="0.25">
      <c r="A25" s="36" t="s">
        <v>8</v>
      </c>
      <c r="B25" s="92">
        <f>IF(OR(Calculateur!B10="oui",Calculateur!B2&gt;100,Calculateur!B3&gt;76,Calculateur!B5&gt;32),8.3,0)</f>
        <v>8.3000000000000007</v>
      </c>
      <c r="C25" s="91">
        <f>IF(OR(Calculateur!B2&gt;110,Calculateur!B3&gt;110,Calculateur!B10="oui"),4,0)</f>
        <v>4</v>
      </c>
      <c r="D25" s="91">
        <f>IF(OR(Calculateur!B10="oui",Calculateur!B2&gt;120,Calculateur!B3&gt;120,Calculateur!B5&gt;70),80,0)</f>
        <v>80</v>
      </c>
      <c r="E25"/>
      <c r="F25" s="38"/>
      <c r="G25" s="26"/>
      <c r="H25"/>
      <c r="I25"/>
      <c r="J25"/>
    </row>
    <row r="26" spans="1:10" x14ac:dyDescent="0.25">
      <c r="A26" s="36" t="s">
        <v>12</v>
      </c>
      <c r="B26" s="91">
        <f>IF(Calculateur!B13="oui",42.55,0)</f>
        <v>42.55</v>
      </c>
      <c r="C26" s="91"/>
      <c r="D26" s="91">
        <f>IF(Calculateur!B13="oui",45,0)</f>
        <v>45</v>
      </c>
      <c r="E26"/>
      <c r="F26"/>
      <c r="G26" s="26"/>
      <c r="H26"/>
      <c r="I26"/>
      <c r="J26"/>
    </row>
    <row r="27" spans="1:10" x14ac:dyDescent="0.25">
      <c r="A27" s="36" t="s">
        <v>11</v>
      </c>
      <c r="B27" s="91">
        <f>IF(Calculateur!B14="oui",55,0)</f>
        <v>55</v>
      </c>
      <c r="C27" s="91"/>
      <c r="D27" s="91"/>
      <c r="E27"/>
      <c r="F27"/>
      <c r="G27" s="26"/>
      <c r="H27"/>
      <c r="I27"/>
      <c r="J27"/>
    </row>
    <row r="28" spans="1:10" x14ac:dyDescent="0.25">
      <c r="A28" s="37" t="s">
        <v>273</v>
      </c>
      <c r="B28" s="91">
        <f>IF(Calculateur!$E$3="oui",'Supplément carburant'!$B$6*$B$18,'Supplément carburant'!$C$6*$B$18)</f>
        <v>44.230725</v>
      </c>
      <c r="C28" s="91">
        <f>IF(Calculateur!E3="oui",C18*'Supplément carburant'!F6,C18*'Supplément carburant'!G6)</f>
        <v>50.935799999999993</v>
      </c>
      <c r="D28" s="91">
        <f>IF(Calculateur!E3="oui",D18*'Supplément carburant'!D6,'Supplément carburant'!E6*D18)</f>
        <v>29.536800000000003</v>
      </c>
      <c r="E28"/>
      <c r="F28" s="5"/>
      <c r="G28" s="26"/>
      <c r="H28"/>
      <c r="I28"/>
      <c r="J28"/>
    </row>
    <row r="30" spans="1:10" x14ac:dyDescent="0.25">
      <c r="G30" s="148"/>
    </row>
    <row r="31" spans="1:10" x14ac:dyDescent="0.25">
      <c r="F31" s="149"/>
      <c r="G31" s="148"/>
    </row>
    <row r="32" spans="1:10" x14ac:dyDescent="0.25">
      <c r="G32" s="148"/>
    </row>
    <row r="33" spans="1:20" ht="15.75" thickBot="1" x14ac:dyDescent="0.3">
      <c r="G33" s="148"/>
    </row>
    <row r="34" spans="1:20" ht="16.5" thickTop="1" thickBot="1" x14ac:dyDescent="0.3">
      <c r="G34" s="150"/>
      <c r="T34" s="151"/>
    </row>
    <row r="35" spans="1:20" ht="16.5" thickTop="1" thickBot="1" x14ac:dyDescent="0.3">
      <c r="E35" s="152"/>
      <c r="F35" s="153"/>
      <c r="G35" s="153"/>
      <c r="S35" s="151"/>
    </row>
    <row r="36" spans="1:20" ht="15.75" thickTop="1" x14ac:dyDescent="0.25">
      <c r="G36" s="148"/>
    </row>
    <row r="37" spans="1:20" x14ac:dyDescent="0.25">
      <c r="F37" s="140"/>
      <c r="G37" s="148"/>
    </row>
    <row r="38" spans="1:20" x14ac:dyDescent="0.25">
      <c r="G38" s="148"/>
    </row>
    <row r="39" spans="1:20" x14ac:dyDescent="0.25">
      <c r="G39" s="148"/>
    </row>
    <row r="40" spans="1:20" ht="25.5" x14ac:dyDescent="0.25">
      <c r="G40" s="154"/>
      <c r="H40" s="154"/>
      <c r="I40" s="164"/>
    </row>
    <row r="41" spans="1:20" x14ac:dyDescent="0.25">
      <c r="G41" s="155"/>
      <c r="H41" s="155"/>
      <c r="I41" s="164"/>
    </row>
    <row r="42" spans="1:20" ht="25.5" x14ac:dyDescent="0.25">
      <c r="G42" s="156"/>
      <c r="H42" s="156"/>
      <c r="I42" s="164"/>
    </row>
    <row r="43" spans="1:20" ht="25.5" x14ac:dyDescent="0.25">
      <c r="G43" s="156"/>
      <c r="H43" s="156"/>
      <c r="I43" s="157"/>
    </row>
    <row r="44" spans="1:20" ht="25.5" x14ac:dyDescent="0.25">
      <c r="G44" s="156"/>
      <c r="H44" s="156"/>
      <c r="I44" s="157"/>
    </row>
    <row r="45" spans="1:20" ht="25.5" x14ac:dyDescent="0.25">
      <c r="A45" s="158"/>
      <c r="G45" s="156"/>
      <c r="H45" s="156"/>
      <c r="I45" s="157"/>
    </row>
    <row r="46" spans="1:20" ht="25.5" x14ac:dyDescent="0.25">
      <c r="G46" s="156"/>
      <c r="H46" s="156"/>
    </row>
    <row r="51" ht="15" customHeight="1" x14ac:dyDescent="0.25"/>
    <row r="54" ht="15" customHeight="1" x14ac:dyDescent="0.25"/>
    <row r="72" ht="15" customHeight="1" x14ac:dyDescent="0.25"/>
    <row r="78" ht="30" customHeight="1" x14ac:dyDescent="0.25"/>
    <row r="81" ht="15" customHeight="1" x14ac:dyDescent="0.25"/>
  </sheetData>
  <sheetProtection password="C754" sheet="1" objects="1" scenarios="1" selectLockedCells="1"/>
  <sortState ref="G13:G41">
    <sortCondition ref="G13"/>
  </sortState>
  <dataConsolidate/>
  <mergeCells count="9">
    <mergeCell ref="I40:I42"/>
    <mergeCell ref="G1:O1"/>
    <mergeCell ref="B14:C14"/>
    <mergeCell ref="B11:C11"/>
    <mergeCell ref="B12:C12"/>
    <mergeCell ref="B13:C13"/>
    <mergeCell ref="B10:C10"/>
    <mergeCell ref="B9:C9"/>
    <mergeCell ref="E16:J20"/>
  </mergeCells>
  <conditionalFormatting sqref="F12:H12">
    <cfRule type="colorScale" priority="51">
      <colorScale>
        <cfvo type="min"/>
        <cfvo type="max"/>
        <color rgb="FF92D050"/>
        <color rgb="FFFF0000"/>
      </colorScale>
    </cfRule>
  </conditionalFormatting>
  <conditionalFormatting sqref="G3:I3">
    <cfRule type="containsText" dxfId="3" priority="46" operator="containsText" text="non">
      <formula>NOT(ISERROR(SEARCH("non",G3)))</formula>
    </cfRule>
    <cfRule type="containsText" dxfId="2" priority="47" operator="containsText" text="oui">
      <formula>NOT(ISERROR(SEARCH("oui",G3)))</formula>
    </cfRule>
    <cfRule type="containsText" dxfId="1" priority="48" operator="containsText" text="oui">
      <formula>NOT(ISERROR(SEARCH("oui",G3)))</formula>
    </cfRule>
  </conditionalFormatting>
  <conditionalFormatting sqref="F11:H11">
    <cfRule type="colorScale" priority="44">
      <colorScale>
        <cfvo type="min"/>
        <cfvo type="max"/>
        <color rgb="FF92D050"/>
        <color rgb="FFFF0000"/>
      </colorScale>
    </cfRule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0:C10">
    <cfRule type="cellIs" dxfId="0" priority="1" operator="equal">
      <formula>"""oui"""</formula>
    </cfRule>
  </conditionalFormatting>
  <dataValidations count="2">
    <dataValidation type="list" allowBlank="1" showInputMessage="1" showErrorMessage="1" sqref="B9:B14">
      <formula1>"oui,non"</formula1>
    </dataValidation>
    <dataValidation type="list" allowBlank="1" showInputMessage="1" showErrorMessage="1" sqref="E2">
      <formula1>Listepays</formula1>
    </dataValidation>
  </dataValidation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0"/>
  <sheetViews>
    <sheetView workbookViewId="0">
      <selection activeCell="C269" sqref="A1:C560"/>
    </sheetView>
  </sheetViews>
  <sheetFormatPr baseColWidth="10" defaultRowHeight="15" x14ac:dyDescent="0.25"/>
  <cols>
    <col min="7" max="7" width="14.85546875" customWidth="1"/>
  </cols>
  <sheetData>
    <row r="1" spans="1:7" x14ac:dyDescent="0.25">
      <c r="A1" s="4" t="s">
        <v>266</v>
      </c>
      <c r="B1" s="4" t="s">
        <v>267</v>
      </c>
      <c r="C1" s="4" t="s">
        <v>265</v>
      </c>
      <c r="F1" s="4"/>
      <c r="G1" s="3"/>
    </row>
    <row r="2" spans="1:7" x14ac:dyDescent="0.25">
      <c r="A2" s="23">
        <v>0.5</v>
      </c>
      <c r="B2">
        <v>3</v>
      </c>
      <c r="C2" s="7">
        <v>19.98</v>
      </c>
      <c r="G2" s="3"/>
    </row>
    <row r="3" spans="1:7" x14ac:dyDescent="0.25">
      <c r="A3" s="23">
        <v>1</v>
      </c>
      <c r="B3">
        <v>3</v>
      </c>
      <c r="C3" s="7">
        <v>22.51</v>
      </c>
    </row>
    <row r="4" spans="1:7" x14ac:dyDescent="0.25">
      <c r="A4" s="23">
        <v>1.5</v>
      </c>
      <c r="B4">
        <v>3</v>
      </c>
      <c r="C4" s="7">
        <v>25.05</v>
      </c>
    </row>
    <row r="5" spans="1:7" x14ac:dyDescent="0.25">
      <c r="A5" s="23">
        <v>2</v>
      </c>
      <c r="B5">
        <v>3</v>
      </c>
      <c r="C5" s="7">
        <v>27.61</v>
      </c>
    </row>
    <row r="6" spans="1:7" x14ac:dyDescent="0.25">
      <c r="A6" s="23">
        <v>2.5</v>
      </c>
      <c r="B6">
        <v>3</v>
      </c>
      <c r="C6" s="7">
        <v>30.15</v>
      </c>
    </row>
    <row r="7" spans="1:7" x14ac:dyDescent="0.25">
      <c r="A7" s="23">
        <v>3</v>
      </c>
      <c r="B7">
        <v>3</v>
      </c>
      <c r="C7" s="7">
        <v>31.03</v>
      </c>
    </row>
    <row r="8" spans="1:7" x14ac:dyDescent="0.25">
      <c r="A8" s="23">
        <v>3.5</v>
      </c>
      <c r="B8">
        <v>3</v>
      </c>
      <c r="C8" s="7">
        <v>31.98</v>
      </c>
    </row>
    <row r="9" spans="1:7" x14ac:dyDescent="0.25">
      <c r="A9" s="23">
        <v>4</v>
      </c>
      <c r="B9">
        <v>3</v>
      </c>
      <c r="C9" s="7">
        <v>32.89</v>
      </c>
    </row>
    <row r="10" spans="1:7" x14ac:dyDescent="0.25">
      <c r="A10" s="23">
        <v>4.5</v>
      </c>
      <c r="B10">
        <v>3</v>
      </c>
      <c r="C10" s="7">
        <v>33.81</v>
      </c>
    </row>
    <row r="11" spans="1:7" x14ac:dyDescent="0.25">
      <c r="A11" s="23">
        <v>5</v>
      </c>
      <c r="B11">
        <v>3</v>
      </c>
      <c r="C11" s="7">
        <v>34.72</v>
      </c>
    </row>
    <row r="12" spans="1:7" x14ac:dyDescent="0.25">
      <c r="A12" s="23">
        <v>5.5</v>
      </c>
      <c r="B12">
        <v>3</v>
      </c>
      <c r="C12" s="7">
        <v>35.979999999999997</v>
      </c>
    </row>
    <row r="13" spans="1:7" x14ac:dyDescent="0.25">
      <c r="A13" s="23">
        <v>6</v>
      </c>
      <c r="B13">
        <v>3</v>
      </c>
      <c r="C13" s="7">
        <v>37.21</v>
      </c>
    </row>
    <row r="14" spans="1:7" x14ac:dyDescent="0.25">
      <c r="A14" s="23">
        <v>6.5</v>
      </c>
      <c r="B14">
        <v>3</v>
      </c>
      <c r="C14" s="7">
        <v>38.43</v>
      </c>
    </row>
    <row r="15" spans="1:7" x14ac:dyDescent="0.25">
      <c r="A15" s="23">
        <v>7</v>
      </c>
      <c r="B15">
        <v>3</v>
      </c>
      <c r="C15" s="7">
        <v>39.71</v>
      </c>
    </row>
    <row r="16" spans="1:7" x14ac:dyDescent="0.25">
      <c r="A16" s="23">
        <v>7.5</v>
      </c>
      <c r="B16">
        <v>3</v>
      </c>
      <c r="C16" s="7">
        <v>40.94</v>
      </c>
    </row>
    <row r="17" spans="1:3" x14ac:dyDescent="0.25">
      <c r="A17" s="23">
        <v>8</v>
      </c>
      <c r="B17">
        <v>3</v>
      </c>
      <c r="C17" s="7">
        <v>42.22</v>
      </c>
    </row>
    <row r="18" spans="1:3" x14ac:dyDescent="0.25">
      <c r="A18" s="23">
        <v>8.5</v>
      </c>
      <c r="B18">
        <v>3</v>
      </c>
      <c r="C18" s="7">
        <v>43.41</v>
      </c>
    </row>
    <row r="19" spans="1:3" x14ac:dyDescent="0.25">
      <c r="A19" s="23">
        <v>9</v>
      </c>
      <c r="B19">
        <v>3</v>
      </c>
      <c r="C19" s="7">
        <v>44.67</v>
      </c>
    </row>
    <row r="20" spans="1:3" x14ac:dyDescent="0.25">
      <c r="A20" s="23">
        <v>9.5</v>
      </c>
      <c r="B20">
        <v>3</v>
      </c>
      <c r="C20" s="7">
        <v>45.94</v>
      </c>
    </row>
    <row r="21" spans="1:3" x14ac:dyDescent="0.25">
      <c r="A21" s="23">
        <v>10</v>
      </c>
      <c r="B21">
        <v>3</v>
      </c>
      <c r="C21" s="7">
        <v>47.18</v>
      </c>
    </row>
    <row r="22" spans="1:3" x14ac:dyDescent="0.25">
      <c r="A22" s="23">
        <v>11</v>
      </c>
      <c r="B22">
        <v>3</v>
      </c>
      <c r="C22" s="7">
        <v>49.05</v>
      </c>
    </row>
    <row r="23" spans="1:3" x14ac:dyDescent="0.25">
      <c r="A23" s="23">
        <v>12</v>
      </c>
      <c r="B23">
        <v>3</v>
      </c>
      <c r="C23" s="7">
        <v>50.92</v>
      </c>
    </row>
    <row r="24" spans="1:3" x14ac:dyDescent="0.25">
      <c r="A24" s="23">
        <v>13</v>
      </c>
      <c r="B24">
        <v>3</v>
      </c>
      <c r="C24" s="7">
        <v>52.82</v>
      </c>
    </row>
    <row r="25" spans="1:3" x14ac:dyDescent="0.25">
      <c r="A25" s="23">
        <v>14</v>
      </c>
      <c r="B25">
        <v>3</v>
      </c>
      <c r="C25" s="7">
        <v>54.71</v>
      </c>
    </row>
    <row r="26" spans="1:3" x14ac:dyDescent="0.25">
      <c r="A26" s="23">
        <v>15</v>
      </c>
      <c r="B26">
        <v>3</v>
      </c>
      <c r="C26" s="7">
        <v>56.56</v>
      </c>
    </row>
    <row r="27" spans="1:3" x14ac:dyDescent="0.25">
      <c r="A27" s="23">
        <v>16</v>
      </c>
      <c r="B27">
        <v>3</v>
      </c>
      <c r="C27" s="7">
        <v>58.49</v>
      </c>
    </row>
    <row r="28" spans="1:3" x14ac:dyDescent="0.25">
      <c r="A28" s="23">
        <v>17</v>
      </c>
      <c r="B28">
        <v>3</v>
      </c>
      <c r="C28" s="7">
        <v>60.34</v>
      </c>
    </row>
    <row r="29" spans="1:3" x14ac:dyDescent="0.25">
      <c r="A29" s="23">
        <v>18</v>
      </c>
      <c r="B29">
        <v>3</v>
      </c>
      <c r="C29" s="7">
        <v>62.23</v>
      </c>
    </row>
    <row r="30" spans="1:3" x14ac:dyDescent="0.25">
      <c r="A30" s="23">
        <v>19</v>
      </c>
      <c r="B30">
        <v>3</v>
      </c>
      <c r="C30" s="7">
        <v>64.12</v>
      </c>
    </row>
    <row r="31" spans="1:3" x14ac:dyDescent="0.25">
      <c r="A31" s="23">
        <v>20</v>
      </c>
      <c r="B31">
        <v>3</v>
      </c>
      <c r="C31" s="7">
        <v>65.989999999999995</v>
      </c>
    </row>
    <row r="32" spans="1:3" x14ac:dyDescent="0.25">
      <c r="A32" s="23">
        <v>22</v>
      </c>
      <c r="B32">
        <v>3</v>
      </c>
      <c r="C32" s="7">
        <v>69.41</v>
      </c>
    </row>
    <row r="33" spans="1:3" x14ac:dyDescent="0.25">
      <c r="A33" s="23">
        <v>24</v>
      </c>
      <c r="B33">
        <v>3</v>
      </c>
      <c r="C33" s="7">
        <v>72.540000000000006</v>
      </c>
    </row>
    <row r="34" spans="1:3" x14ac:dyDescent="0.25">
      <c r="A34" s="23">
        <v>26</v>
      </c>
      <c r="B34">
        <v>3</v>
      </c>
      <c r="C34" s="7">
        <v>75.64</v>
      </c>
    </row>
    <row r="35" spans="1:3" x14ac:dyDescent="0.25">
      <c r="A35" s="23">
        <v>28</v>
      </c>
      <c r="B35">
        <v>3</v>
      </c>
      <c r="C35" s="7">
        <v>78.75</v>
      </c>
    </row>
    <row r="36" spans="1:3" x14ac:dyDescent="0.25">
      <c r="A36" s="23">
        <v>30</v>
      </c>
      <c r="B36">
        <v>3</v>
      </c>
      <c r="C36" s="7">
        <v>81.88</v>
      </c>
    </row>
    <row r="37" spans="1:3" x14ac:dyDescent="0.25">
      <c r="A37" s="23">
        <v>35</v>
      </c>
      <c r="B37">
        <v>3</v>
      </c>
      <c r="C37" s="7">
        <v>89.83</v>
      </c>
    </row>
    <row r="38" spans="1:3" x14ac:dyDescent="0.25">
      <c r="A38" s="23">
        <v>40</v>
      </c>
      <c r="B38">
        <v>3</v>
      </c>
      <c r="C38" s="7">
        <v>97.8</v>
      </c>
    </row>
    <row r="39" spans="1:3" x14ac:dyDescent="0.25">
      <c r="A39" s="23">
        <v>45</v>
      </c>
      <c r="B39">
        <v>3</v>
      </c>
      <c r="C39" s="7">
        <v>105.77</v>
      </c>
    </row>
    <row r="40" spans="1:3" x14ac:dyDescent="0.25">
      <c r="A40" s="23">
        <v>50</v>
      </c>
      <c r="B40">
        <v>3</v>
      </c>
      <c r="C40" s="7">
        <v>113.76</v>
      </c>
    </row>
    <row r="41" spans="1:3" x14ac:dyDescent="0.25">
      <c r="A41" s="23">
        <v>55</v>
      </c>
      <c r="B41">
        <v>3</v>
      </c>
      <c r="C41" s="7">
        <v>121.7</v>
      </c>
    </row>
    <row r="42" spans="1:3" x14ac:dyDescent="0.25">
      <c r="A42" s="23">
        <v>60</v>
      </c>
      <c r="B42">
        <v>3</v>
      </c>
      <c r="C42" s="7">
        <v>129.69</v>
      </c>
    </row>
    <row r="43" spans="1:3" x14ac:dyDescent="0.25">
      <c r="A43" s="23">
        <v>65</v>
      </c>
      <c r="B43">
        <v>3</v>
      </c>
      <c r="C43" s="7">
        <v>137.65</v>
      </c>
    </row>
    <row r="44" spans="1:3" x14ac:dyDescent="0.25">
      <c r="A44" s="23">
        <v>70</v>
      </c>
      <c r="B44">
        <v>3</v>
      </c>
      <c r="C44" s="7">
        <v>145.63999999999999</v>
      </c>
    </row>
    <row r="45" spans="1:3" x14ac:dyDescent="0.25">
      <c r="A45" s="23">
        <v>0.5</v>
      </c>
      <c r="B45">
        <v>4</v>
      </c>
      <c r="C45" s="8">
        <v>21.67</v>
      </c>
    </row>
    <row r="46" spans="1:3" x14ac:dyDescent="0.25">
      <c r="A46" s="23">
        <v>1</v>
      </c>
      <c r="B46">
        <v>4</v>
      </c>
      <c r="C46" s="8">
        <v>24.48</v>
      </c>
    </row>
    <row r="47" spans="1:3" x14ac:dyDescent="0.25">
      <c r="A47" s="23">
        <v>1.5</v>
      </c>
      <c r="B47">
        <v>4</v>
      </c>
      <c r="C47" s="8">
        <v>27.35</v>
      </c>
    </row>
    <row r="48" spans="1:3" x14ac:dyDescent="0.25">
      <c r="A48" s="23">
        <v>2</v>
      </c>
      <c r="B48">
        <v>4</v>
      </c>
      <c r="C48" s="8">
        <v>30.24</v>
      </c>
    </row>
    <row r="49" spans="1:3" x14ac:dyDescent="0.25">
      <c r="A49" s="23">
        <v>2.5</v>
      </c>
      <c r="B49">
        <v>4</v>
      </c>
      <c r="C49" s="8">
        <v>33.11</v>
      </c>
    </row>
    <row r="50" spans="1:3" x14ac:dyDescent="0.25">
      <c r="A50" s="23">
        <v>3</v>
      </c>
      <c r="B50">
        <v>4</v>
      </c>
      <c r="C50" s="8">
        <v>34.479999999999997</v>
      </c>
    </row>
    <row r="51" spans="1:3" x14ac:dyDescent="0.25">
      <c r="A51" s="23">
        <v>3.5</v>
      </c>
      <c r="B51">
        <v>4</v>
      </c>
      <c r="C51" s="8">
        <v>35.869999999999997</v>
      </c>
    </row>
    <row r="52" spans="1:3" x14ac:dyDescent="0.25">
      <c r="A52" s="23">
        <v>4</v>
      </c>
      <c r="B52">
        <v>4</v>
      </c>
      <c r="C52" s="8">
        <v>37.25</v>
      </c>
    </row>
    <row r="53" spans="1:3" x14ac:dyDescent="0.25">
      <c r="A53" s="23">
        <v>4.5</v>
      </c>
      <c r="B53">
        <v>4</v>
      </c>
      <c r="C53" s="8">
        <v>38.630000000000003</v>
      </c>
    </row>
    <row r="54" spans="1:3" x14ac:dyDescent="0.25">
      <c r="A54" s="23">
        <v>5</v>
      </c>
      <c r="B54">
        <v>4</v>
      </c>
      <c r="C54" s="8">
        <v>40.020000000000003</v>
      </c>
    </row>
    <row r="55" spans="1:3" x14ac:dyDescent="0.25">
      <c r="A55" s="23">
        <v>5.5</v>
      </c>
      <c r="B55">
        <v>4</v>
      </c>
      <c r="C55" s="8">
        <v>41.34</v>
      </c>
    </row>
    <row r="56" spans="1:3" x14ac:dyDescent="0.25">
      <c r="A56" s="23">
        <v>6</v>
      </c>
      <c r="B56">
        <v>4</v>
      </c>
      <c r="C56" s="8">
        <v>42.71</v>
      </c>
    </row>
    <row r="57" spans="1:3" x14ac:dyDescent="0.25">
      <c r="A57" s="23">
        <v>6.5</v>
      </c>
      <c r="B57">
        <v>4</v>
      </c>
      <c r="C57" s="8">
        <v>44.06</v>
      </c>
    </row>
    <row r="58" spans="1:3" x14ac:dyDescent="0.25">
      <c r="A58" s="23">
        <v>7</v>
      </c>
      <c r="B58">
        <v>4</v>
      </c>
      <c r="C58" s="8">
        <v>45.4</v>
      </c>
    </row>
    <row r="59" spans="1:3" x14ac:dyDescent="0.25">
      <c r="A59" s="23">
        <v>7.5</v>
      </c>
      <c r="B59">
        <v>4</v>
      </c>
      <c r="C59" s="8">
        <v>46.75</v>
      </c>
    </row>
    <row r="60" spans="1:3" x14ac:dyDescent="0.25">
      <c r="A60" s="23">
        <v>8</v>
      </c>
      <c r="B60">
        <v>4</v>
      </c>
      <c r="C60" s="8">
        <v>48.13</v>
      </c>
    </row>
    <row r="61" spans="1:3" x14ac:dyDescent="0.25">
      <c r="A61" s="23">
        <v>8.5</v>
      </c>
      <c r="B61">
        <v>4</v>
      </c>
      <c r="C61" s="8">
        <v>49.44</v>
      </c>
    </row>
    <row r="62" spans="1:3" x14ac:dyDescent="0.25">
      <c r="A62" s="23">
        <v>9</v>
      </c>
      <c r="B62">
        <v>4</v>
      </c>
      <c r="C62" s="8">
        <v>50.81</v>
      </c>
    </row>
    <row r="63" spans="1:3" x14ac:dyDescent="0.25">
      <c r="A63" s="23">
        <v>9.5</v>
      </c>
      <c r="B63">
        <v>4</v>
      </c>
      <c r="C63" s="8">
        <v>52.16</v>
      </c>
    </row>
    <row r="64" spans="1:3" x14ac:dyDescent="0.25">
      <c r="A64" s="23">
        <v>10</v>
      </c>
      <c r="B64">
        <v>4</v>
      </c>
      <c r="C64" s="8">
        <v>53.51</v>
      </c>
    </row>
    <row r="65" spans="1:3" x14ac:dyDescent="0.25">
      <c r="A65" s="23">
        <v>11</v>
      </c>
      <c r="B65">
        <v>4</v>
      </c>
      <c r="C65" s="8">
        <v>55.99</v>
      </c>
    </row>
    <row r="66" spans="1:3" x14ac:dyDescent="0.25">
      <c r="A66" s="23">
        <v>12</v>
      </c>
      <c r="B66">
        <v>4</v>
      </c>
      <c r="C66" s="8">
        <v>58.51</v>
      </c>
    </row>
    <row r="67" spans="1:3" x14ac:dyDescent="0.25">
      <c r="A67" s="23">
        <v>13</v>
      </c>
      <c r="B67">
        <v>4</v>
      </c>
      <c r="C67" s="8">
        <v>60.97</v>
      </c>
    </row>
    <row r="68" spans="1:3" x14ac:dyDescent="0.25">
      <c r="A68" s="23">
        <v>14</v>
      </c>
      <c r="B68">
        <v>4</v>
      </c>
      <c r="C68" s="8">
        <v>63.51</v>
      </c>
    </row>
    <row r="69" spans="1:3" x14ac:dyDescent="0.25">
      <c r="A69" s="23">
        <v>15</v>
      </c>
      <c r="B69">
        <v>4</v>
      </c>
      <c r="C69" s="8">
        <v>66.010000000000005</v>
      </c>
    </row>
    <row r="70" spans="1:3" x14ac:dyDescent="0.25">
      <c r="A70" s="23">
        <v>16</v>
      </c>
      <c r="B70">
        <v>4</v>
      </c>
      <c r="C70" s="8">
        <v>68.52</v>
      </c>
    </row>
    <row r="71" spans="1:3" x14ac:dyDescent="0.25">
      <c r="A71" s="23">
        <v>17</v>
      </c>
      <c r="B71">
        <v>4</v>
      </c>
      <c r="C71" s="8">
        <v>71.040000000000006</v>
      </c>
    </row>
    <row r="72" spans="1:3" x14ac:dyDescent="0.25">
      <c r="A72" s="23">
        <v>18</v>
      </c>
      <c r="B72">
        <v>4</v>
      </c>
      <c r="C72" s="8">
        <v>73.53</v>
      </c>
    </row>
    <row r="73" spans="1:3" x14ac:dyDescent="0.25">
      <c r="A73" s="23">
        <v>19</v>
      </c>
      <c r="B73">
        <v>4</v>
      </c>
      <c r="C73" s="8">
        <v>76.06</v>
      </c>
    </row>
    <row r="74" spans="1:3" x14ac:dyDescent="0.25">
      <c r="A74" s="23">
        <v>20</v>
      </c>
      <c r="B74">
        <v>4</v>
      </c>
      <c r="C74" s="8">
        <v>78.52</v>
      </c>
    </row>
    <row r="75" spans="1:3" x14ac:dyDescent="0.25">
      <c r="A75" s="23">
        <v>22</v>
      </c>
      <c r="B75">
        <v>4</v>
      </c>
      <c r="C75" s="8">
        <v>84.34</v>
      </c>
    </row>
    <row r="76" spans="1:3" x14ac:dyDescent="0.25">
      <c r="A76" s="23">
        <v>24</v>
      </c>
      <c r="B76">
        <v>4</v>
      </c>
      <c r="C76" s="8">
        <v>89.76</v>
      </c>
    </row>
    <row r="77" spans="1:3" x14ac:dyDescent="0.25">
      <c r="A77" s="23">
        <v>26</v>
      </c>
      <c r="B77">
        <v>4</v>
      </c>
      <c r="C77" s="8">
        <v>95.17</v>
      </c>
    </row>
    <row r="78" spans="1:3" x14ac:dyDescent="0.25">
      <c r="A78" s="23">
        <v>28</v>
      </c>
      <c r="B78">
        <v>4</v>
      </c>
      <c r="C78" s="8">
        <v>100.6</v>
      </c>
    </row>
    <row r="79" spans="1:3" x14ac:dyDescent="0.25">
      <c r="A79" s="23">
        <v>30</v>
      </c>
      <c r="B79">
        <v>4</v>
      </c>
      <c r="C79" s="8">
        <v>106.01</v>
      </c>
    </row>
    <row r="80" spans="1:3" x14ac:dyDescent="0.25">
      <c r="A80" s="23">
        <v>35</v>
      </c>
      <c r="B80">
        <v>4</v>
      </c>
      <c r="C80" s="8">
        <v>116.99</v>
      </c>
    </row>
    <row r="81" spans="1:3" x14ac:dyDescent="0.25">
      <c r="A81" s="23">
        <v>40</v>
      </c>
      <c r="B81">
        <v>4</v>
      </c>
      <c r="C81" s="8">
        <v>127.99</v>
      </c>
    </row>
    <row r="82" spans="1:3" x14ac:dyDescent="0.25">
      <c r="A82" s="23">
        <v>45</v>
      </c>
      <c r="B82">
        <v>4</v>
      </c>
      <c r="C82" s="8">
        <v>139</v>
      </c>
    </row>
    <row r="83" spans="1:3" x14ac:dyDescent="0.25">
      <c r="A83" s="23">
        <v>50</v>
      </c>
      <c r="B83">
        <v>4</v>
      </c>
      <c r="C83" s="8">
        <v>149.97999999999999</v>
      </c>
    </row>
    <row r="84" spans="1:3" x14ac:dyDescent="0.25">
      <c r="A84" s="23">
        <v>55</v>
      </c>
      <c r="B84">
        <v>4</v>
      </c>
      <c r="C84" s="8">
        <v>161</v>
      </c>
    </row>
    <row r="85" spans="1:3" x14ac:dyDescent="0.25">
      <c r="A85" s="23">
        <v>60</v>
      </c>
      <c r="B85">
        <v>4</v>
      </c>
      <c r="C85" s="8">
        <v>171.97</v>
      </c>
    </row>
    <row r="86" spans="1:3" x14ac:dyDescent="0.25">
      <c r="A86" s="23">
        <v>65</v>
      </c>
      <c r="B86">
        <v>4</v>
      </c>
      <c r="C86" s="8">
        <v>182.96</v>
      </c>
    </row>
    <row r="87" spans="1:3" x14ac:dyDescent="0.25">
      <c r="A87" s="23">
        <v>70</v>
      </c>
      <c r="B87">
        <v>4</v>
      </c>
      <c r="C87" s="8">
        <v>193.96</v>
      </c>
    </row>
    <row r="88" spans="1:3" x14ac:dyDescent="0.25">
      <c r="A88" s="23">
        <v>0.5</v>
      </c>
      <c r="B88">
        <v>5</v>
      </c>
      <c r="C88" s="9">
        <v>22.19</v>
      </c>
    </row>
    <row r="89" spans="1:3" x14ac:dyDescent="0.25">
      <c r="A89" s="23">
        <v>1</v>
      </c>
      <c r="B89">
        <v>5</v>
      </c>
      <c r="C89" s="9">
        <v>24.9</v>
      </c>
    </row>
    <row r="90" spans="1:3" x14ac:dyDescent="0.25">
      <c r="A90" s="23">
        <v>1.5</v>
      </c>
      <c r="B90">
        <v>5</v>
      </c>
      <c r="C90" s="9">
        <v>27.58</v>
      </c>
    </row>
    <row r="91" spans="1:3" x14ac:dyDescent="0.25">
      <c r="A91" s="23">
        <v>2</v>
      </c>
      <c r="B91">
        <v>5</v>
      </c>
      <c r="C91" s="9">
        <v>30.28</v>
      </c>
    </row>
    <row r="92" spans="1:3" x14ac:dyDescent="0.25">
      <c r="A92" s="23">
        <v>2.5</v>
      </c>
      <c r="B92">
        <v>5</v>
      </c>
      <c r="C92" s="9">
        <v>33.130000000000003</v>
      </c>
    </row>
    <row r="93" spans="1:3" x14ac:dyDescent="0.25">
      <c r="A93" s="23">
        <v>3</v>
      </c>
      <c r="B93">
        <v>5</v>
      </c>
      <c r="C93" s="9">
        <v>34.58</v>
      </c>
    </row>
    <row r="94" spans="1:3" x14ac:dyDescent="0.25">
      <c r="A94" s="23">
        <v>3.5</v>
      </c>
      <c r="B94">
        <v>5</v>
      </c>
      <c r="C94" s="9">
        <v>36.03</v>
      </c>
    </row>
    <row r="95" spans="1:3" x14ac:dyDescent="0.25">
      <c r="A95" s="23">
        <v>4</v>
      </c>
      <c r="B95">
        <v>5</v>
      </c>
      <c r="C95" s="9">
        <v>37.49</v>
      </c>
    </row>
    <row r="96" spans="1:3" x14ac:dyDescent="0.25">
      <c r="A96" s="23">
        <v>4.5</v>
      </c>
      <c r="B96">
        <v>5</v>
      </c>
      <c r="C96" s="9">
        <v>38.94</v>
      </c>
    </row>
    <row r="97" spans="1:3" x14ac:dyDescent="0.25">
      <c r="A97" s="23">
        <v>5</v>
      </c>
      <c r="B97">
        <v>5</v>
      </c>
      <c r="C97" s="9">
        <v>40.380000000000003</v>
      </c>
    </row>
    <row r="98" spans="1:3" x14ac:dyDescent="0.25">
      <c r="A98" s="23">
        <v>5.5</v>
      </c>
      <c r="B98">
        <v>5</v>
      </c>
      <c r="C98" s="9">
        <v>41.83</v>
      </c>
    </row>
    <row r="99" spans="1:3" x14ac:dyDescent="0.25">
      <c r="A99" s="23">
        <v>6</v>
      </c>
      <c r="B99">
        <v>5</v>
      </c>
      <c r="C99" s="9">
        <v>43.29</v>
      </c>
    </row>
    <row r="100" spans="1:3" x14ac:dyDescent="0.25">
      <c r="A100" s="23">
        <v>6.5</v>
      </c>
      <c r="B100">
        <v>5</v>
      </c>
      <c r="C100" s="9">
        <v>44.71</v>
      </c>
    </row>
    <row r="101" spans="1:3" x14ac:dyDescent="0.25">
      <c r="A101" s="23">
        <v>7</v>
      </c>
      <c r="B101">
        <v>5</v>
      </c>
      <c r="C101" s="9">
        <v>46.17</v>
      </c>
    </row>
    <row r="102" spans="1:3" x14ac:dyDescent="0.25">
      <c r="A102" s="23">
        <v>7.5</v>
      </c>
      <c r="B102">
        <v>5</v>
      </c>
      <c r="C102" s="9">
        <v>47.64</v>
      </c>
    </row>
    <row r="103" spans="1:3" x14ac:dyDescent="0.25">
      <c r="A103" s="23">
        <v>8</v>
      </c>
      <c r="B103">
        <v>5</v>
      </c>
      <c r="C103" s="9">
        <v>49.07</v>
      </c>
    </row>
    <row r="104" spans="1:3" x14ac:dyDescent="0.25">
      <c r="A104" s="23">
        <v>8.5</v>
      </c>
      <c r="B104">
        <v>5</v>
      </c>
      <c r="C104" s="9">
        <v>50.51</v>
      </c>
    </row>
    <row r="105" spans="1:3" x14ac:dyDescent="0.25">
      <c r="A105" s="23">
        <v>9</v>
      </c>
      <c r="B105">
        <v>5</v>
      </c>
      <c r="C105" s="9">
        <v>51.98</v>
      </c>
    </row>
    <row r="106" spans="1:3" x14ac:dyDescent="0.25">
      <c r="A106" s="23">
        <v>9.5</v>
      </c>
      <c r="B106">
        <v>5</v>
      </c>
      <c r="C106" s="9">
        <v>53.46</v>
      </c>
    </row>
    <row r="107" spans="1:3" x14ac:dyDescent="0.25">
      <c r="A107" s="23">
        <v>10</v>
      </c>
      <c r="B107">
        <v>5</v>
      </c>
      <c r="C107" s="9">
        <v>54.89</v>
      </c>
    </row>
    <row r="108" spans="1:3" x14ac:dyDescent="0.25">
      <c r="A108" s="23">
        <v>11</v>
      </c>
      <c r="B108">
        <v>5</v>
      </c>
      <c r="C108" s="9">
        <v>57.45</v>
      </c>
    </row>
    <row r="109" spans="1:3" x14ac:dyDescent="0.25">
      <c r="A109" s="23">
        <v>12</v>
      </c>
      <c r="B109">
        <v>5</v>
      </c>
      <c r="C109" s="9">
        <v>60.02</v>
      </c>
    </row>
    <row r="110" spans="1:3" x14ac:dyDescent="0.25">
      <c r="A110" s="23">
        <v>13</v>
      </c>
      <c r="B110">
        <v>5</v>
      </c>
      <c r="C110" s="9">
        <v>62.62</v>
      </c>
    </row>
    <row r="111" spans="1:3" x14ac:dyDescent="0.25">
      <c r="A111" s="23">
        <v>14</v>
      </c>
      <c r="B111">
        <v>5</v>
      </c>
      <c r="C111" s="9">
        <v>65.19</v>
      </c>
    </row>
    <row r="112" spans="1:3" x14ac:dyDescent="0.25">
      <c r="A112" s="23">
        <v>15</v>
      </c>
      <c r="B112">
        <v>5</v>
      </c>
      <c r="C112" s="9">
        <v>67.73</v>
      </c>
    </row>
    <row r="113" spans="1:3" x14ac:dyDescent="0.25">
      <c r="A113" s="23">
        <v>16</v>
      </c>
      <c r="B113">
        <v>5</v>
      </c>
      <c r="C113" s="9">
        <v>70.319999999999993</v>
      </c>
    </row>
    <row r="114" spans="1:3" x14ac:dyDescent="0.25">
      <c r="A114" s="23">
        <v>17</v>
      </c>
      <c r="B114">
        <v>5</v>
      </c>
      <c r="C114" s="9">
        <v>72.92</v>
      </c>
    </row>
    <row r="115" spans="1:3" x14ac:dyDescent="0.25">
      <c r="A115" s="23">
        <v>18</v>
      </c>
      <c r="B115">
        <v>5</v>
      </c>
      <c r="C115" s="9">
        <v>75.489999999999995</v>
      </c>
    </row>
    <row r="116" spans="1:3" x14ac:dyDescent="0.25">
      <c r="A116" s="23">
        <v>19</v>
      </c>
      <c r="B116">
        <v>5</v>
      </c>
      <c r="C116" s="9">
        <v>78.05</v>
      </c>
    </row>
    <row r="117" spans="1:3" x14ac:dyDescent="0.25">
      <c r="A117" s="23">
        <v>20</v>
      </c>
      <c r="B117">
        <v>5</v>
      </c>
      <c r="C117" s="9">
        <v>80.650000000000006</v>
      </c>
    </row>
    <row r="118" spans="1:3" x14ac:dyDescent="0.25">
      <c r="A118" s="23">
        <v>22</v>
      </c>
      <c r="B118">
        <v>5</v>
      </c>
      <c r="C118" s="9">
        <v>86.17</v>
      </c>
    </row>
    <row r="119" spans="1:3" x14ac:dyDescent="0.25">
      <c r="A119" s="23">
        <v>24</v>
      </c>
      <c r="B119">
        <v>5</v>
      </c>
      <c r="C119" s="9">
        <v>91.31</v>
      </c>
    </row>
    <row r="120" spans="1:3" x14ac:dyDescent="0.25">
      <c r="A120" s="23">
        <v>26</v>
      </c>
      <c r="B120">
        <v>5</v>
      </c>
      <c r="C120" s="9">
        <v>96.45</v>
      </c>
    </row>
    <row r="121" spans="1:3" x14ac:dyDescent="0.25">
      <c r="A121" s="23">
        <v>28</v>
      </c>
      <c r="B121">
        <v>5</v>
      </c>
      <c r="C121" s="9">
        <v>101.57</v>
      </c>
    </row>
    <row r="122" spans="1:3" x14ac:dyDescent="0.25">
      <c r="A122" s="23">
        <v>30</v>
      </c>
      <c r="B122">
        <v>5</v>
      </c>
      <c r="C122" s="9">
        <v>106.72</v>
      </c>
    </row>
    <row r="123" spans="1:3" x14ac:dyDescent="0.25">
      <c r="A123" s="23">
        <v>35</v>
      </c>
      <c r="B123">
        <v>5</v>
      </c>
      <c r="C123" s="9">
        <v>117.39</v>
      </c>
    </row>
    <row r="124" spans="1:3" x14ac:dyDescent="0.25">
      <c r="A124" s="23">
        <v>40</v>
      </c>
      <c r="B124">
        <v>5</v>
      </c>
      <c r="C124" s="9">
        <v>128.04</v>
      </c>
    </row>
    <row r="125" spans="1:3" x14ac:dyDescent="0.25">
      <c r="A125" s="23">
        <v>45</v>
      </c>
      <c r="B125">
        <v>5</v>
      </c>
      <c r="C125" s="9">
        <v>139.18</v>
      </c>
    </row>
    <row r="126" spans="1:3" x14ac:dyDescent="0.25">
      <c r="A126" s="23">
        <v>50</v>
      </c>
      <c r="B126">
        <v>5</v>
      </c>
      <c r="C126" s="9">
        <v>150.04</v>
      </c>
    </row>
    <row r="127" spans="1:3" x14ac:dyDescent="0.25">
      <c r="A127" s="23">
        <v>55</v>
      </c>
      <c r="B127">
        <v>5</v>
      </c>
      <c r="C127" s="9">
        <v>161.06</v>
      </c>
    </row>
    <row r="128" spans="1:3" x14ac:dyDescent="0.25">
      <c r="A128" s="23">
        <v>60</v>
      </c>
      <c r="B128">
        <v>5</v>
      </c>
      <c r="C128" s="9">
        <v>171.98</v>
      </c>
    </row>
    <row r="129" spans="1:3" x14ac:dyDescent="0.25">
      <c r="A129" s="23">
        <v>65</v>
      </c>
      <c r="B129">
        <v>5</v>
      </c>
      <c r="C129" s="9">
        <v>183.02</v>
      </c>
    </row>
    <row r="130" spans="1:3" x14ac:dyDescent="0.25">
      <c r="A130" s="23">
        <v>70</v>
      </c>
      <c r="B130">
        <v>5</v>
      </c>
      <c r="C130" s="9">
        <v>194.11</v>
      </c>
    </row>
    <row r="131" spans="1:3" x14ac:dyDescent="0.25">
      <c r="A131" s="23">
        <v>0.5</v>
      </c>
      <c r="B131">
        <v>8</v>
      </c>
      <c r="C131" s="14">
        <v>42.45</v>
      </c>
    </row>
    <row r="132" spans="1:3" x14ac:dyDescent="0.25">
      <c r="A132" s="23">
        <v>1</v>
      </c>
      <c r="B132">
        <v>8</v>
      </c>
      <c r="C132" s="14">
        <v>51.9</v>
      </c>
    </row>
    <row r="133" spans="1:3" x14ac:dyDescent="0.25">
      <c r="A133" s="23">
        <v>1.5</v>
      </c>
      <c r="B133">
        <v>8</v>
      </c>
      <c r="C133" s="14">
        <v>57.6</v>
      </c>
    </row>
    <row r="134" spans="1:3" x14ac:dyDescent="0.25">
      <c r="A134" s="23">
        <v>2</v>
      </c>
      <c r="B134">
        <v>8</v>
      </c>
      <c r="C134" s="14">
        <v>63.26</v>
      </c>
    </row>
    <row r="135" spans="1:3" x14ac:dyDescent="0.25">
      <c r="A135" s="23">
        <v>2.5</v>
      </c>
      <c r="B135">
        <v>8</v>
      </c>
      <c r="C135" s="14">
        <v>68.959999999999994</v>
      </c>
    </row>
    <row r="136" spans="1:3" x14ac:dyDescent="0.25">
      <c r="A136" s="23">
        <v>3</v>
      </c>
      <c r="B136">
        <v>8</v>
      </c>
      <c r="C136" s="14">
        <v>73.790000000000006</v>
      </c>
    </row>
    <row r="137" spans="1:3" x14ac:dyDescent="0.25">
      <c r="A137" s="23">
        <v>3.5</v>
      </c>
      <c r="B137">
        <v>8</v>
      </c>
      <c r="C137" s="14">
        <v>78.64</v>
      </c>
    </row>
    <row r="138" spans="1:3" x14ac:dyDescent="0.25">
      <c r="A138" s="23">
        <v>4</v>
      </c>
      <c r="B138">
        <v>8</v>
      </c>
      <c r="C138" s="14">
        <v>83.44</v>
      </c>
    </row>
    <row r="139" spans="1:3" x14ac:dyDescent="0.25">
      <c r="A139" s="23">
        <v>4.5</v>
      </c>
      <c r="B139">
        <v>8</v>
      </c>
      <c r="C139" s="14">
        <v>88.27</v>
      </c>
    </row>
    <row r="140" spans="1:3" x14ac:dyDescent="0.25">
      <c r="A140" s="23">
        <v>5</v>
      </c>
      <c r="B140">
        <v>8</v>
      </c>
      <c r="C140" s="14">
        <v>93.11</v>
      </c>
    </row>
    <row r="141" spans="1:3" x14ac:dyDescent="0.25">
      <c r="A141" s="23">
        <v>5.5</v>
      </c>
      <c r="B141">
        <v>8</v>
      </c>
      <c r="C141" s="14">
        <v>97.94</v>
      </c>
    </row>
    <row r="142" spans="1:3" x14ac:dyDescent="0.25">
      <c r="A142" s="23">
        <v>6</v>
      </c>
      <c r="B142">
        <v>8</v>
      </c>
      <c r="C142" s="14">
        <v>102.81</v>
      </c>
    </row>
    <row r="143" spans="1:3" x14ac:dyDescent="0.25">
      <c r="A143" s="23">
        <v>6.5</v>
      </c>
      <c r="B143">
        <v>8</v>
      </c>
      <c r="C143" s="14">
        <v>107.64</v>
      </c>
    </row>
    <row r="144" spans="1:3" x14ac:dyDescent="0.25">
      <c r="A144" s="23">
        <v>7</v>
      </c>
      <c r="B144">
        <v>8</v>
      </c>
      <c r="C144" s="14">
        <v>112.46</v>
      </c>
    </row>
    <row r="145" spans="1:3" x14ac:dyDescent="0.25">
      <c r="A145" s="23">
        <v>7.5</v>
      </c>
      <c r="B145">
        <v>8</v>
      </c>
      <c r="C145" s="14">
        <v>117.3</v>
      </c>
    </row>
    <row r="146" spans="1:3" x14ac:dyDescent="0.25">
      <c r="A146" s="23">
        <v>8</v>
      </c>
      <c r="B146">
        <v>8</v>
      </c>
      <c r="C146" s="14">
        <v>122.14</v>
      </c>
    </row>
    <row r="147" spans="1:3" x14ac:dyDescent="0.25">
      <c r="A147" s="23">
        <v>8.5</v>
      </c>
      <c r="B147">
        <v>8</v>
      </c>
      <c r="C147" s="14">
        <v>126.97</v>
      </c>
    </row>
    <row r="148" spans="1:3" x14ac:dyDescent="0.25">
      <c r="A148" s="23">
        <v>9</v>
      </c>
      <c r="B148">
        <v>8</v>
      </c>
      <c r="C148" s="14">
        <v>131.84</v>
      </c>
    </row>
    <row r="149" spans="1:3" x14ac:dyDescent="0.25">
      <c r="A149" s="23">
        <v>9.5</v>
      </c>
      <c r="B149">
        <v>8</v>
      </c>
      <c r="C149" s="14">
        <v>136.66999999999999</v>
      </c>
    </row>
    <row r="150" spans="1:3" x14ac:dyDescent="0.25">
      <c r="A150" s="23">
        <v>10</v>
      </c>
      <c r="B150">
        <v>8</v>
      </c>
      <c r="C150" s="14">
        <v>141.5</v>
      </c>
    </row>
    <row r="151" spans="1:3" x14ac:dyDescent="0.25">
      <c r="A151" s="23">
        <v>11</v>
      </c>
      <c r="B151">
        <v>8</v>
      </c>
      <c r="C151" s="14">
        <v>152.32</v>
      </c>
    </row>
    <row r="152" spans="1:3" x14ac:dyDescent="0.25">
      <c r="A152" s="23">
        <v>12</v>
      </c>
      <c r="B152">
        <v>8</v>
      </c>
      <c r="C152" s="14">
        <v>163.13999999999999</v>
      </c>
    </row>
    <row r="153" spans="1:3" x14ac:dyDescent="0.25">
      <c r="A153" s="23">
        <v>13</v>
      </c>
      <c r="B153">
        <v>8</v>
      </c>
      <c r="C153" s="14">
        <v>173.94</v>
      </c>
    </row>
    <row r="154" spans="1:3" x14ac:dyDescent="0.25">
      <c r="A154" s="23">
        <v>14</v>
      </c>
      <c r="B154">
        <v>8</v>
      </c>
      <c r="C154" s="14">
        <v>184.76</v>
      </c>
    </row>
    <row r="155" spans="1:3" x14ac:dyDescent="0.25">
      <c r="A155" s="23">
        <v>15</v>
      </c>
      <c r="B155">
        <v>8</v>
      </c>
      <c r="C155" s="14">
        <v>195.56</v>
      </c>
    </row>
    <row r="156" spans="1:3" x14ac:dyDescent="0.25">
      <c r="A156" s="23">
        <v>16</v>
      </c>
      <c r="B156">
        <v>8</v>
      </c>
      <c r="C156" s="14">
        <v>206.4</v>
      </c>
    </row>
    <row r="157" spans="1:3" x14ac:dyDescent="0.25">
      <c r="A157" s="23">
        <v>17</v>
      </c>
      <c r="B157">
        <v>8</v>
      </c>
      <c r="C157" s="14">
        <v>217.17</v>
      </c>
    </row>
    <row r="158" spans="1:3" x14ac:dyDescent="0.25">
      <c r="A158" s="23">
        <v>18</v>
      </c>
      <c r="B158">
        <v>8</v>
      </c>
      <c r="C158" s="14">
        <v>228</v>
      </c>
    </row>
    <row r="159" spans="1:3" x14ac:dyDescent="0.25">
      <c r="A159" s="23">
        <v>19</v>
      </c>
      <c r="B159">
        <v>8</v>
      </c>
      <c r="C159" s="14">
        <v>238.82</v>
      </c>
    </row>
    <row r="160" spans="1:3" x14ac:dyDescent="0.25">
      <c r="A160" s="23">
        <v>20</v>
      </c>
      <c r="B160">
        <v>8</v>
      </c>
      <c r="C160" s="14">
        <v>249.64</v>
      </c>
    </row>
    <row r="161" spans="1:3" x14ac:dyDescent="0.25">
      <c r="A161" s="23">
        <v>22</v>
      </c>
      <c r="B161">
        <v>8</v>
      </c>
      <c r="C161" s="14">
        <v>272.79000000000002</v>
      </c>
    </row>
    <row r="162" spans="1:3" x14ac:dyDescent="0.25">
      <c r="A162" s="23">
        <v>24</v>
      </c>
      <c r="B162">
        <v>8</v>
      </c>
      <c r="C162" s="14">
        <v>294.75</v>
      </c>
    </row>
    <row r="163" spans="1:3" x14ac:dyDescent="0.25">
      <c r="A163" s="23">
        <v>26</v>
      </c>
      <c r="B163">
        <v>8</v>
      </c>
      <c r="C163" s="14">
        <v>316.67</v>
      </c>
    </row>
    <row r="164" spans="1:3" x14ac:dyDescent="0.25">
      <c r="A164" s="23">
        <v>28</v>
      </c>
      <c r="B164">
        <v>8</v>
      </c>
      <c r="C164" s="14">
        <v>338.57</v>
      </c>
    </row>
    <row r="165" spans="1:3" x14ac:dyDescent="0.25">
      <c r="A165" s="23">
        <v>30</v>
      </c>
      <c r="B165">
        <v>8</v>
      </c>
      <c r="C165" s="14">
        <v>360.52</v>
      </c>
    </row>
    <row r="166" spans="1:3" x14ac:dyDescent="0.25">
      <c r="A166" s="23">
        <v>35</v>
      </c>
      <c r="B166">
        <v>8</v>
      </c>
      <c r="C166" s="14">
        <v>409.11</v>
      </c>
    </row>
    <row r="167" spans="1:3" x14ac:dyDescent="0.25">
      <c r="A167" s="23">
        <v>40</v>
      </c>
      <c r="B167">
        <v>8</v>
      </c>
      <c r="C167" s="14">
        <v>457.6</v>
      </c>
    </row>
    <row r="168" spans="1:3" x14ac:dyDescent="0.25">
      <c r="A168" s="23">
        <v>45</v>
      </c>
      <c r="B168">
        <v>8</v>
      </c>
      <c r="C168" s="14">
        <v>506.14</v>
      </c>
    </row>
    <row r="169" spans="1:3" x14ac:dyDescent="0.25">
      <c r="A169" s="23">
        <v>50</v>
      </c>
      <c r="B169">
        <v>8</v>
      </c>
      <c r="C169" s="14">
        <v>554.69000000000005</v>
      </c>
    </row>
    <row r="170" spans="1:3" x14ac:dyDescent="0.25">
      <c r="A170" s="23">
        <v>55</v>
      </c>
      <c r="B170">
        <v>8</v>
      </c>
      <c r="C170" s="14">
        <v>603.26</v>
      </c>
    </row>
    <row r="171" spans="1:3" x14ac:dyDescent="0.25">
      <c r="A171" s="23">
        <v>60</v>
      </c>
      <c r="B171">
        <v>8</v>
      </c>
      <c r="C171" s="14">
        <v>651.84</v>
      </c>
    </row>
    <row r="172" spans="1:3" x14ac:dyDescent="0.25">
      <c r="A172" s="23">
        <v>65</v>
      </c>
      <c r="B172">
        <v>8</v>
      </c>
      <c r="C172" s="14">
        <v>700.37</v>
      </c>
    </row>
    <row r="173" spans="1:3" x14ac:dyDescent="0.25">
      <c r="A173" s="23">
        <v>70</v>
      </c>
      <c r="B173">
        <v>8</v>
      </c>
      <c r="C173" s="14">
        <v>748.92</v>
      </c>
    </row>
    <row r="174" spans="1:3" x14ac:dyDescent="0.25">
      <c r="A174" s="23">
        <v>0.5</v>
      </c>
      <c r="B174">
        <v>51</v>
      </c>
      <c r="C174" s="10">
        <v>28.11</v>
      </c>
    </row>
    <row r="175" spans="1:3" x14ac:dyDescent="0.25">
      <c r="A175" s="23">
        <v>1</v>
      </c>
      <c r="B175">
        <v>51</v>
      </c>
      <c r="C175" s="10">
        <v>34.4</v>
      </c>
    </row>
    <row r="176" spans="1:3" x14ac:dyDescent="0.25">
      <c r="A176" s="23">
        <v>1.5</v>
      </c>
      <c r="B176">
        <v>51</v>
      </c>
      <c r="C176" s="10">
        <v>39.72</v>
      </c>
    </row>
    <row r="177" spans="1:3" x14ac:dyDescent="0.25">
      <c r="A177" s="23">
        <v>2</v>
      </c>
      <c r="B177">
        <v>51</v>
      </c>
      <c r="C177" s="10">
        <v>45.03</v>
      </c>
    </row>
    <row r="178" spans="1:3" x14ac:dyDescent="0.25">
      <c r="A178" s="23">
        <v>2.5</v>
      </c>
      <c r="B178">
        <v>51</v>
      </c>
      <c r="C178" s="10">
        <v>50.38</v>
      </c>
    </row>
    <row r="179" spans="1:3" x14ac:dyDescent="0.25">
      <c r="A179" s="23">
        <v>3</v>
      </c>
      <c r="B179">
        <v>51</v>
      </c>
      <c r="C179" s="10">
        <v>53.59</v>
      </c>
    </row>
    <row r="180" spans="1:3" x14ac:dyDescent="0.25">
      <c r="A180" s="23">
        <v>3.5</v>
      </c>
      <c r="B180">
        <v>51</v>
      </c>
      <c r="C180" s="10">
        <v>58.44</v>
      </c>
    </row>
    <row r="181" spans="1:3" x14ac:dyDescent="0.25">
      <c r="A181" s="23">
        <v>4</v>
      </c>
      <c r="B181">
        <v>51</v>
      </c>
      <c r="C181" s="10">
        <v>63.26</v>
      </c>
    </row>
    <row r="182" spans="1:3" x14ac:dyDescent="0.25">
      <c r="A182" s="23">
        <v>4.5</v>
      </c>
      <c r="B182">
        <v>51</v>
      </c>
      <c r="C182" s="10">
        <v>68.08</v>
      </c>
    </row>
    <row r="183" spans="1:3" x14ac:dyDescent="0.25">
      <c r="A183" s="23">
        <v>5</v>
      </c>
      <c r="B183">
        <v>51</v>
      </c>
      <c r="C183" s="10">
        <v>72.92</v>
      </c>
    </row>
    <row r="184" spans="1:3" x14ac:dyDescent="0.25">
      <c r="A184" s="23">
        <v>5.5</v>
      </c>
      <c r="B184">
        <v>51</v>
      </c>
      <c r="C184" s="10">
        <v>77.03</v>
      </c>
    </row>
    <row r="185" spans="1:3" x14ac:dyDescent="0.25">
      <c r="A185" s="23">
        <v>6</v>
      </c>
      <c r="B185">
        <v>51</v>
      </c>
      <c r="C185" s="10">
        <v>81.13</v>
      </c>
    </row>
    <row r="186" spans="1:3" x14ac:dyDescent="0.25">
      <c r="A186" s="23">
        <v>6.5</v>
      </c>
      <c r="B186">
        <v>51</v>
      </c>
      <c r="C186" s="10">
        <v>85.21</v>
      </c>
    </row>
    <row r="187" spans="1:3" x14ac:dyDescent="0.25">
      <c r="A187" s="23">
        <v>7</v>
      </c>
      <c r="B187">
        <v>51</v>
      </c>
      <c r="C187" s="10">
        <v>89.31</v>
      </c>
    </row>
    <row r="188" spans="1:3" x14ac:dyDescent="0.25">
      <c r="A188" s="23">
        <v>7.5</v>
      </c>
      <c r="B188">
        <v>51</v>
      </c>
      <c r="C188" s="10">
        <v>93.43</v>
      </c>
    </row>
    <row r="189" spans="1:3" x14ac:dyDescent="0.25">
      <c r="A189" s="23">
        <v>8</v>
      </c>
      <c r="B189">
        <v>51</v>
      </c>
      <c r="C189" s="10">
        <v>97.52</v>
      </c>
    </row>
    <row r="190" spans="1:3" x14ac:dyDescent="0.25">
      <c r="A190" s="23">
        <v>8.5</v>
      </c>
      <c r="B190">
        <v>51</v>
      </c>
      <c r="C190" s="10">
        <v>101.63</v>
      </c>
    </row>
    <row r="191" spans="1:3" x14ac:dyDescent="0.25">
      <c r="A191" s="23">
        <v>9</v>
      </c>
      <c r="B191">
        <v>51</v>
      </c>
      <c r="C191" s="10">
        <v>105.7</v>
      </c>
    </row>
    <row r="192" spans="1:3" x14ac:dyDescent="0.25">
      <c r="A192" s="23">
        <v>9.5</v>
      </c>
      <c r="B192">
        <v>51</v>
      </c>
      <c r="C192" s="10">
        <v>109.81</v>
      </c>
    </row>
    <row r="193" spans="1:3" x14ac:dyDescent="0.25">
      <c r="A193" s="23">
        <v>10</v>
      </c>
      <c r="B193">
        <v>51</v>
      </c>
      <c r="C193" s="10">
        <v>113.91</v>
      </c>
    </row>
    <row r="194" spans="1:3" x14ac:dyDescent="0.25">
      <c r="A194" s="23">
        <v>11</v>
      </c>
      <c r="B194">
        <v>51</v>
      </c>
      <c r="C194" s="10">
        <v>123.59</v>
      </c>
    </row>
    <row r="195" spans="1:3" x14ac:dyDescent="0.25">
      <c r="A195" s="23">
        <v>12</v>
      </c>
      <c r="B195">
        <v>51</v>
      </c>
      <c r="C195" s="10">
        <v>131.76</v>
      </c>
    </row>
    <row r="196" spans="1:3" x14ac:dyDescent="0.25">
      <c r="A196" s="23">
        <v>13</v>
      </c>
      <c r="B196">
        <v>51</v>
      </c>
      <c r="C196" s="10">
        <v>139.87</v>
      </c>
    </row>
    <row r="197" spans="1:3" x14ac:dyDescent="0.25">
      <c r="A197" s="23">
        <v>14</v>
      </c>
      <c r="B197">
        <v>51</v>
      </c>
      <c r="C197" s="10">
        <v>148</v>
      </c>
    </row>
    <row r="198" spans="1:3" x14ac:dyDescent="0.25">
      <c r="A198" s="23">
        <v>15</v>
      </c>
      <c r="B198">
        <v>51</v>
      </c>
      <c r="C198" s="10">
        <v>156.16999999999999</v>
      </c>
    </row>
    <row r="199" spans="1:3" x14ac:dyDescent="0.25">
      <c r="A199" s="23">
        <v>16</v>
      </c>
      <c r="B199">
        <v>51</v>
      </c>
      <c r="C199" s="10">
        <v>164.29</v>
      </c>
    </row>
    <row r="200" spans="1:3" x14ac:dyDescent="0.25">
      <c r="A200" s="23">
        <v>17</v>
      </c>
      <c r="B200">
        <v>51</v>
      </c>
      <c r="C200" s="10">
        <v>172.44</v>
      </c>
    </row>
    <row r="201" spans="1:3" x14ac:dyDescent="0.25">
      <c r="A201" s="23">
        <v>18</v>
      </c>
      <c r="B201">
        <v>51</v>
      </c>
      <c r="C201" s="10">
        <v>180.54</v>
      </c>
    </row>
    <row r="202" spans="1:3" x14ac:dyDescent="0.25">
      <c r="A202" s="23">
        <v>19</v>
      </c>
      <c r="B202">
        <v>51</v>
      </c>
      <c r="C202" s="10">
        <v>188.69</v>
      </c>
    </row>
    <row r="203" spans="1:3" x14ac:dyDescent="0.25">
      <c r="A203" s="23">
        <v>20</v>
      </c>
      <c r="B203">
        <v>51</v>
      </c>
      <c r="C203" s="10">
        <v>196.81</v>
      </c>
    </row>
    <row r="204" spans="1:3" x14ac:dyDescent="0.25">
      <c r="A204" s="23">
        <v>22</v>
      </c>
      <c r="B204">
        <v>51</v>
      </c>
      <c r="C204" s="10">
        <v>214.83</v>
      </c>
    </row>
    <row r="205" spans="1:3" x14ac:dyDescent="0.25">
      <c r="A205" s="23">
        <v>24</v>
      </c>
      <c r="B205">
        <v>51</v>
      </c>
      <c r="C205" s="10">
        <v>233.07</v>
      </c>
    </row>
    <row r="206" spans="1:3" x14ac:dyDescent="0.25">
      <c r="A206" s="23">
        <v>26</v>
      </c>
      <c r="B206">
        <v>51</v>
      </c>
      <c r="C206" s="10">
        <v>251.3</v>
      </c>
    </row>
    <row r="207" spans="1:3" x14ac:dyDescent="0.25">
      <c r="A207" s="23">
        <v>28</v>
      </c>
      <c r="B207">
        <v>51</v>
      </c>
      <c r="C207" s="10">
        <v>269.5</v>
      </c>
    </row>
    <row r="208" spans="1:3" x14ac:dyDescent="0.25">
      <c r="A208" s="23">
        <v>30</v>
      </c>
      <c r="B208">
        <v>51</v>
      </c>
      <c r="C208" s="10">
        <v>287.74</v>
      </c>
    </row>
    <row r="209" spans="1:3" x14ac:dyDescent="0.25">
      <c r="A209" s="23">
        <v>35</v>
      </c>
      <c r="B209">
        <v>51</v>
      </c>
      <c r="C209" s="10">
        <v>329.46</v>
      </c>
    </row>
    <row r="210" spans="1:3" x14ac:dyDescent="0.25">
      <c r="A210" s="23">
        <v>40</v>
      </c>
      <c r="B210">
        <v>51</v>
      </c>
      <c r="C210" s="10">
        <v>369.82</v>
      </c>
    </row>
    <row r="211" spans="1:3" x14ac:dyDescent="0.25">
      <c r="A211" s="23">
        <v>45</v>
      </c>
      <c r="B211">
        <v>51</v>
      </c>
      <c r="C211" s="10">
        <v>410.15</v>
      </c>
    </row>
    <row r="212" spans="1:3" x14ac:dyDescent="0.25">
      <c r="A212" s="23">
        <v>50</v>
      </c>
      <c r="B212">
        <v>51</v>
      </c>
      <c r="C212" s="10">
        <v>450.51</v>
      </c>
    </row>
    <row r="213" spans="1:3" x14ac:dyDescent="0.25">
      <c r="A213" s="23">
        <v>55</v>
      </c>
      <c r="B213">
        <v>51</v>
      </c>
      <c r="C213" s="10">
        <v>490.83</v>
      </c>
    </row>
    <row r="214" spans="1:3" x14ac:dyDescent="0.25">
      <c r="A214" s="23">
        <v>60</v>
      </c>
      <c r="B214">
        <v>51</v>
      </c>
      <c r="C214" s="10">
        <v>531.16999999999996</v>
      </c>
    </row>
    <row r="215" spans="1:3" x14ac:dyDescent="0.25">
      <c r="A215" s="23">
        <v>65</v>
      </c>
      <c r="B215">
        <v>51</v>
      </c>
      <c r="C215" s="10">
        <v>571.54</v>
      </c>
    </row>
    <row r="216" spans="1:3" x14ac:dyDescent="0.25">
      <c r="A216" s="23">
        <v>70</v>
      </c>
      <c r="B216">
        <v>51</v>
      </c>
      <c r="C216" s="10">
        <v>611.83000000000004</v>
      </c>
    </row>
    <row r="217" spans="1:3" x14ac:dyDescent="0.25">
      <c r="A217" s="23">
        <v>0.5</v>
      </c>
      <c r="B217">
        <v>52</v>
      </c>
      <c r="C217" s="11">
        <v>28.14</v>
      </c>
    </row>
    <row r="218" spans="1:3" x14ac:dyDescent="0.25">
      <c r="A218" s="23">
        <v>1</v>
      </c>
      <c r="B218">
        <v>52</v>
      </c>
      <c r="C218" s="11">
        <v>34.65</v>
      </c>
    </row>
    <row r="219" spans="1:3" x14ac:dyDescent="0.25">
      <c r="A219" s="23">
        <v>1.5</v>
      </c>
      <c r="B219">
        <v>52</v>
      </c>
      <c r="C219" s="11">
        <v>39.729999999999997</v>
      </c>
    </row>
    <row r="220" spans="1:3" x14ac:dyDescent="0.25">
      <c r="A220" s="23">
        <v>2</v>
      </c>
      <c r="B220">
        <v>52</v>
      </c>
      <c r="C220" s="11">
        <v>45.05</v>
      </c>
    </row>
    <row r="221" spans="1:3" x14ac:dyDescent="0.25">
      <c r="A221" s="23">
        <v>2.5</v>
      </c>
      <c r="B221">
        <v>52</v>
      </c>
      <c r="C221" s="11">
        <v>50.39</v>
      </c>
    </row>
    <row r="222" spans="1:3" x14ac:dyDescent="0.25">
      <c r="A222" s="23">
        <v>3</v>
      </c>
      <c r="B222">
        <v>52</v>
      </c>
      <c r="C222" s="11">
        <v>54.49</v>
      </c>
    </row>
    <row r="223" spans="1:3" x14ac:dyDescent="0.25">
      <c r="A223" s="23">
        <v>3.5</v>
      </c>
      <c r="B223">
        <v>52</v>
      </c>
      <c r="C223" s="11">
        <v>60.11</v>
      </c>
    </row>
    <row r="224" spans="1:3" x14ac:dyDescent="0.25">
      <c r="A224" s="23">
        <v>4</v>
      </c>
      <c r="B224">
        <v>52</v>
      </c>
      <c r="C224" s="11">
        <v>65.73</v>
      </c>
    </row>
    <row r="225" spans="1:3" x14ac:dyDescent="0.25">
      <c r="A225" s="23">
        <v>4.5</v>
      </c>
      <c r="B225">
        <v>52</v>
      </c>
      <c r="C225" s="11">
        <v>71.38</v>
      </c>
    </row>
    <row r="226" spans="1:3" x14ac:dyDescent="0.25">
      <c r="A226" s="23">
        <v>5</v>
      </c>
      <c r="B226">
        <v>52</v>
      </c>
      <c r="C226" s="11">
        <v>77</v>
      </c>
    </row>
    <row r="227" spans="1:3" x14ac:dyDescent="0.25">
      <c r="A227" s="23">
        <v>5.5</v>
      </c>
      <c r="B227">
        <v>52</v>
      </c>
      <c r="C227" s="11">
        <v>81.33</v>
      </c>
    </row>
    <row r="228" spans="1:3" x14ac:dyDescent="0.25">
      <c r="A228" s="23">
        <v>6</v>
      </c>
      <c r="B228">
        <v>52</v>
      </c>
      <c r="C228" s="11">
        <v>85.65</v>
      </c>
    </row>
    <row r="229" spans="1:3" x14ac:dyDescent="0.25">
      <c r="A229" s="23">
        <v>6.5</v>
      </c>
      <c r="B229">
        <v>52</v>
      </c>
      <c r="C229" s="11">
        <v>89.96</v>
      </c>
    </row>
    <row r="230" spans="1:3" x14ac:dyDescent="0.25">
      <c r="A230" s="23">
        <v>7</v>
      </c>
      <c r="B230">
        <v>52</v>
      </c>
      <c r="C230" s="11">
        <v>94.31</v>
      </c>
    </row>
    <row r="231" spans="1:3" x14ac:dyDescent="0.25">
      <c r="A231" s="23">
        <v>7.5</v>
      </c>
      <c r="B231">
        <v>52</v>
      </c>
      <c r="C231" s="11">
        <v>98.6</v>
      </c>
    </row>
    <row r="232" spans="1:3" x14ac:dyDescent="0.25">
      <c r="A232" s="23">
        <v>8</v>
      </c>
      <c r="B232">
        <v>52</v>
      </c>
      <c r="C232" s="11">
        <v>102.94</v>
      </c>
    </row>
    <row r="233" spans="1:3" x14ac:dyDescent="0.25">
      <c r="A233" s="23">
        <v>8.5</v>
      </c>
      <c r="B233">
        <v>52</v>
      </c>
      <c r="C233" s="11">
        <v>107.27</v>
      </c>
    </row>
    <row r="234" spans="1:3" x14ac:dyDescent="0.25">
      <c r="A234" s="23">
        <v>9</v>
      </c>
      <c r="B234">
        <v>52</v>
      </c>
      <c r="C234" s="11">
        <v>111.56</v>
      </c>
    </row>
    <row r="235" spans="1:3" x14ac:dyDescent="0.25">
      <c r="A235" s="23">
        <v>9.5</v>
      </c>
      <c r="B235">
        <v>52</v>
      </c>
      <c r="C235" s="11">
        <v>115.89</v>
      </c>
    </row>
    <row r="236" spans="1:3" x14ac:dyDescent="0.25">
      <c r="A236" s="23">
        <v>10</v>
      </c>
      <c r="B236">
        <v>52</v>
      </c>
      <c r="C236" s="11">
        <v>120.21</v>
      </c>
    </row>
    <row r="237" spans="1:3" x14ac:dyDescent="0.25">
      <c r="A237" s="23">
        <v>11</v>
      </c>
      <c r="B237">
        <v>52</v>
      </c>
      <c r="C237" s="11">
        <v>128.52000000000001</v>
      </c>
    </row>
    <row r="238" spans="1:3" x14ac:dyDescent="0.25">
      <c r="A238" s="23">
        <v>12</v>
      </c>
      <c r="B238">
        <v>52</v>
      </c>
      <c r="C238" s="11">
        <v>137.02000000000001</v>
      </c>
    </row>
    <row r="239" spans="1:3" x14ac:dyDescent="0.25">
      <c r="A239" s="23">
        <v>13</v>
      </c>
      <c r="B239">
        <v>52</v>
      </c>
      <c r="C239" s="11">
        <v>145.53</v>
      </c>
    </row>
    <row r="240" spans="1:3" x14ac:dyDescent="0.25">
      <c r="A240" s="23">
        <v>14</v>
      </c>
      <c r="B240">
        <v>52</v>
      </c>
      <c r="C240" s="11">
        <v>154.04</v>
      </c>
    </row>
    <row r="241" spans="1:3" x14ac:dyDescent="0.25">
      <c r="A241" s="23">
        <v>15</v>
      </c>
      <c r="B241">
        <v>52</v>
      </c>
      <c r="C241" s="11">
        <v>162.59</v>
      </c>
    </row>
    <row r="242" spans="1:3" x14ac:dyDescent="0.25">
      <c r="A242" s="23">
        <v>16</v>
      </c>
      <c r="B242">
        <v>52</v>
      </c>
      <c r="C242" s="11">
        <v>171.12</v>
      </c>
    </row>
    <row r="243" spans="1:3" x14ac:dyDescent="0.25">
      <c r="A243" s="23">
        <v>17</v>
      </c>
      <c r="B243">
        <v>52</v>
      </c>
      <c r="C243" s="11">
        <v>179.61</v>
      </c>
    </row>
    <row r="244" spans="1:3" x14ac:dyDescent="0.25">
      <c r="A244" s="23">
        <v>18</v>
      </c>
      <c r="B244">
        <v>52</v>
      </c>
      <c r="C244" s="11">
        <v>188.13</v>
      </c>
    </row>
    <row r="245" spans="1:3" x14ac:dyDescent="0.25">
      <c r="A245" s="23">
        <v>19</v>
      </c>
      <c r="B245">
        <v>52</v>
      </c>
      <c r="C245" s="11">
        <v>196.67</v>
      </c>
    </row>
    <row r="246" spans="1:3" x14ac:dyDescent="0.25">
      <c r="A246" s="23">
        <v>20</v>
      </c>
      <c r="B246">
        <v>52</v>
      </c>
      <c r="C246" s="11">
        <v>205.18</v>
      </c>
    </row>
    <row r="247" spans="1:3" x14ac:dyDescent="0.25">
      <c r="A247" s="23">
        <v>22</v>
      </c>
      <c r="B247">
        <v>52</v>
      </c>
      <c r="C247" s="11">
        <v>225.03</v>
      </c>
    </row>
    <row r="248" spans="1:3" x14ac:dyDescent="0.25">
      <c r="A248" s="23">
        <v>24</v>
      </c>
      <c r="B248">
        <v>52</v>
      </c>
      <c r="C248" s="11">
        <v>243.81</v>
      </c>
    </row>
    <row r="249" spans="1:3" x14ac:dyDescent="0.25">
      <c r="A249" s="23">
        <v>26</v>
      </c>
      <c r="B249">
        <v>52</v>
      </c>
      <c r="C249" s="11">
        <v>262.67</v>
      </c>
    </row>
    <row r="250" spans="1:3" x14ac:dyDescent="0.25">
      <c r="A250" s="23">
        <v>28</v>
      </c>
      <c r="B250">
        <v>52</v>
      </c>
      <c r="C250" s="11">
        <v>281.44</v>
      </c>
    </row>
    <row r="251" spans="1:3" x14ac:dyDescent="0.25">
      <c r="A251" s="23">
        <v>30</v>
      </c>
      <c r="B251">
        <v>52</v>
      </c>
      <c r="C251" s="11">
        <v>300.3</v>
      </c>
    </row>
    <row r="252" spans="1:3" x14ac:dyDescent="0.25">
      <c r="A252" s="23">
        <v>35</v>
      </c>
      <c r="B252">
        <v>52</v>
      </c>
      <c r="C252" s="11">
        <v>339.03</v>
      </c>
    </row>
    <row r="253" spans="1:3" x14ac:dyDescent="0.25">
      <c r="A253" s="23">
        <v>40</v>
      </c>
      <c r="B253">
        <v>52</v>
      </c>
      <c r="C253" s="11">
        <v>380.56</v>
      </c>
    </row>
    <row r="254" spans="1:3" x14ac:dyDescent="0.25">
      <c r="A254" s="23">
        <v>45</v>
      </c>
      <c r="B254">
        <v>52</v>
      </c>
      <c r="C254" s="11">
        <v>422.08</v>
      </c>
    </row>
    <row r="255" spans="1:3" x14ac:dyDescent="0.25">
      <c r="A255" s="23">
        <v>50</v>
      </c>
      <c r="B255">
        <v>52</v>
      </c>
      <c r="C255" s="11">
        <v>463.59</v>
      </c>
    </row>
    <row r="256" spans="1:3" x14ac:dyDescent="0.25">
      <c r="A256" s="23">
        <v>55</v>
      </c>
      <c r="B256">
        <v>52</v>
      </c>
      <c r="C256" s="11">
        <v>505.16</v>
      </c>
    </row>
    <row r="257" spans="1:3" x14ac:dyDescent="0.25">
      <c r="A257" s="23">
        <v>60</v>
      </c>
      <c r="B257">
        <v>52</v>
      </c>
      <c r="C257" s="11">
        <v>546.66</v>
      </c>
    </row>
    <row r="258" spans="1:3" x14ac:dyDescent="0.25">
      <c r="A258" s="23">
        <v>65</v>
      </c>
      <c r="B258">
        <v>52</v>
      </c>
      <c r="C258" s="11">
        <v>588.19000000000005</v>
      </c>
    </row>
    <row r="259" spans="1:3" x14ac:dyDescent="0.25">
      <c r="A259" s="23">
        <v>70</v>
      </c>
      <c r="B259">
        <v>52</v>
      </c>
      <c r="C259" s="11">
        <v>629.77</v>
      </c>
    </row>
    <row r="260" spans="1:3" x14ac:dyDescent="0.25">
      <c r="A260" s="23">
        <v>0.5</v>
      </c>
      <c r="B260">
        <v>6</v>
      </c>
      <c r="C260" s="12">
        <v>29.65</v>
      </c>
    </row>
    <row r="261" spans="1:3" x14ac:dyDescent="0.25">
      <c r="A261" s="23">
        <v>1</v>
      </c>
      <c r="B261">
        <v>6</v>
      </c>
      <c r="C261" s="12">
        <v>35.549999999999997</v>
      </c>
    </row>
    <row r="262" spans="1:3" x14ac:dyDescent="0.25">
      <c r="A262" s="23">
        <v>1.5</v>
      </c>
      <c r="B262">
        <v>6</v>
      </c>
      <c r="C262" s="12">
        <v>38.090000000000003</v>
      </c>
    </row>
    <row r="263" spans="1:3" x14ac:dyDescent="0.25">
      <c r="A263" s="23">
        <v>2</v>
      </c>
      <c r="B263">
        <v>6</v>
      </c>
      <c r="C263" s="12">
        <v>40.71</v>
      </c>
    </row>
    <row r="264" spans="1:3" x14ac:dyDescent="0.25">
      <c r="A264" s="23">
        <v>2.5</v>
      </c>
      <c r="B264">
        <v>6</v>
      </c>
      <c r="C264" s="12">
        <v>41.65</v>
      </c>
    </row>
    <row r="265" spans="1:3" x14ac:dyDescent="0.25">
      <c r="A265" s="23">
        <v>3</v>
      </c>
      <c r="B265">
        <v>6</v>
      </c>
      <c r="C265" s="12">
        <v>42.59</v>
      </c>
    </row>
    <row r="266" spans="1:3" x14ac:dyDescent="0.25">
      <c r="A266" s="23">
        <v>3.5</v>
      </c>
      <c r="B266">
        <v>6</v>
      </c>
      <c r="C266" s="12">
        <v>43.54</v>
      </c>
    </row>
    <row r="267" spans="1:3" x14ac:dyDescent="0.25">
      <c r="A267" s="23">
        <v>4</v>
      </c>
      <c r="B267">
        <v>6</v>
      </c>
      <c r="C267" s="12">
        <v>44.49</v>
      </c>
    </row>
    <row r="268" spans="1:3" x14ac:dyDescent="0.25">
      <c r="A268" s="23">
        <v>4.5</v>
      </c>
      <c r="B268">
        <v>6</v>
      </c>
      <c r="C268" s="12">
        <v>45.45</v>
      </c>
    </row>
    <row r="269" spans="1:3" x14ac:dyDescent="0.25">
      <c r="A269" s="23">
        <v>5</v>
      </c>
      <c r="B269">
        <v>6</v>
      </c>
      <c r="C269" s="12">
        <v>46.42</v>
      </c>
    </row>
    <row r="270" spans="1:3" x14ac:dyDescent="0.25">
      <c r="A270" s="23">
        <v>5.5</v>
      </c>
      <c r="B270">
        <v>6</v>
      </c>
      <c r="C270" s="12">
        <v>47.42</v>
      </c>
    </row>
    <row r="271" spans="1:3" x14ac:dyDescent="0.25">
      <c r="A271" s="23">
        <v>6</v>
      </c>
      <c r="B271">
        <v>6</v>
      </c>
      <c r="C271" s="12">
        <v>48.42</v>
      </c>
    </row>
    <row r="272" spans="1:3" x14ac:dyDescent="0.25">
      <c r="A272" s="23">
        <v>6.5</v>
      </c>
      <c r="B272">
        <v>6</v>
      </c>
      <c r="C272" s="12">
        <v>49.41</v>
      </c>
    </row>
    <row r="273" spans="1:3" x14ac:dyDescent="0.25">
      <c r="A273" s="23">
        <v>7</v>
      </c>
      <c r="B273">
        <v>6</v>
      </c>
      <c r="C273" s="12">
        <v>50.42</v>
      </c>
    </row>
    <row r="274" spans="1:3" x14ac:dyDescent="0.25">
      <c r="A274" s="23">
        <v>7.5</v>
      </c>
      <c r="B274">
        <v>6</v>
      </c>
      <c r="C274" s="12">
        <v>51.42</v>
      </c>
    </row>
    <row r="275" spans="1:3" x14ac:dyDescent="0.25">
      <c r="A275" s="23">
        <v>8</v>
      </c>
      <c r="B275">
        <v>6</v>
      </c>
      <c r="C275" s="12">
        <v>52.42</v>
      </c>
    </row>
    <row r="276" spans="1:3" x14ac:dyDescent="0.25">
      <c r="A276" s="23">
        <v>8.5</v>
      </c>
      <c r="B276">
        <v>6</v>
      </c>
      <c r="C276" s="12">
        <v>53.45</v>
      </c>
    </row>
    <row r="277" spans="1:3" x14ac:dyDescent="0.25">
      <c r="A277" s="23">
        <v>9</v>
      </c>
      <c r="B277">
        <v>6</v>
      </c>
      <c r="C277" s="12">
        <v>54.44</v>
      </c>
    </row>
    <row r="278" spans="1:3" x14ac:dyDescent="0.25">
      <c r="A278" s="23">
        <v>9.5</v>
      </c>
      <c r="B278">
        <v>6</v>
      </c>
      <c r="C278" s="12">
        <v>55.42</v>
      </c>
    </row>
    <row r="279" spans="1:3" x14ac:dyDescent="0.25">
      <c r="A279" s="23">
        <v>10</v>
      </c>
      <c r="B279">
        <v>6</v>
      </c>
      <c r="C279" s="12">
        <v>56.45</v>
      </c>
    </row>
    <row r="280" spans="1:3" x14ac:dyDescent="0.25">
      <c r="A280" s="23">
        <v>11</v>
      </c>
      <c r="B280">
        <v>6</v>
      </c>
      <c r="C280" s="12">
        <v>59.49</v>
      </c>
    </row>
    <row r="281" spans="1:3" x14ac:dyDescent="0.25">
      <c r="A281" s="23">
        <v>12</v>
      </c>
      <c r="B281">
        <v>6</v>
      </c>
      <c r="C281" s="12">
        <v>62.54</v>
      </c>
    </row>
    <row r="282" spans="1:3" x14ac:dyDescent="0.25">
      <c r="A282" s="23">
        <v>13</v>
      </c>
      <c r="B282">
        <v>6</v>
      </c>
      <c r="C282" s="12">
        <v>65.55</v>
      </c>
    </row>
    <row r="283" spans="1:3" x14ac:dyDescent="0.25">
      <c r="A283" s="23">
        <v>14</v>
      </c>
      <c r="B283">
        <v>6</v>
      </c>
      <c r="C283" s="12">
        <v>68.599999999999994</v>
      </c>
    </row>
    <row r="284" spans="1:3" x14ac:dyDescent="0.25">
      <c r="A284" s="23">
        <v>15</v>
      </c>
      <c r="B284">
        <v>6</v>
      </c>
      <c r="C284" s="12">
        <v>71.64</v>
      </c>
    </row>
    <row r="285" spans="1:3" x14ac:dyDescent="0.25">
      <c r="A285" s="23">
        <v>16</v>
      </c>
      <c r="B285">
        <v>6</v>
      </c>
      <c r="C285" s="12">
        <v>74.69</v>
      </c>
    </row>
    <row r="286" spans="1:3" x14ac:dyDescent="0.25">
      <c r="A286" s="23">
        <v>17</v>
      </c>
      <c r="B286">
        <v>6</v>
      </c>
      <c r="C286" s="12">
        <v>77.739999999999995</v>
      </c>
    </row>
    <row r="287" spans="1:3" x14ac:dyDescent="0.25">
      <c r="A287" s="23">
        <v>18</v>
      </c>
      <c r="B287">
        <v>6</v>
      </c>
      <c r="C287" s="12">
        <v>80.77</v>
      </c>
    </row>
    <row r="288" spans="1:3" x14ac:dyDescent="0.25">
      <c r="A288" s="23">
        <v>19</v>
      </c>
      <c r="B288">
        <v>6</v>
      </c>
      <c r="C288" s="12">
        <v>83.81</v>
      </c>
    </row>
    <row r="289" spans="1:3" x14ac:dyDescent="0.25">
      <c r="A289" s="23">
        <v>20</v>
      </c>
      <c r="B289">
        <v>6</v>
      </c>
      <c r="C289" s="12">
        <v>86.85</v>
      </c>
    </row>
    <row r="290" spans="1:3" x14ac:dyDescent="0.25">
      <c r="A290" s="23">
        <v>22</v>
      </c>
      <c r="B290">
        <v>6</v>
      </c>
      <c r="C290" s="12">
        <v>92.47</v>
      </c>
    </row>
    <row r="291" spans="1:3" x14ac:dyDescent="0.25">
      <c r="A291" s="23">
        <v>24</v>
      </c>
      <c r="B291">
        <v>6</v>
      </c>
      <c r="C291" s="12">
        <v>97.69</v>
      </c>
    </row>
    <row r="292" spans="1:3" x14ac:dyDescent="0.25">
      <c r="A292" s="23">
        <v>26</v>
      </c>
      <c r="B292">
        <v>6</v>
      </c>
      <c r="C292" s="12">
        <v>102.91</v>
      </c>
    </row>
    <row r="293" spans="1:3" x14ac:dyDescent="0.25">
      <c r="A293" s="23">
        <v>28</v>
      </c>
      <c r="B293">
        <v>6</v>
      </c>
      <c r="C293" s="12">
        <v>108.11</v>
      </c>
    </row>
    <row r="294" spans="1:3" x14ac:dyDescent="0.25">
      <c r="A294" s="23">
        <v>30</v>
      </c>
      <c r="B294">
        <v>6</v>
      </c>
      <c r="C294" s="12">
        <v>113.32</v>
      </c>
    </row>
    <row r="295" spans="1:3" x14ac:dyDescent="0.25">
      <c r="A295" s="23">
        <v>35</v>
      </c>
      <c r="B295">
        <v>6</v>
      </c>
      <c r="C295" s="12">
        <v>126.59</v>
      </c>
    </row>
    <row r="296" spans="1:3" x14ac:dyDescent="0.25">
      <c r="A296" s="23">
        <v>40</v>
      </c>
      <c r="B296">
        <v>6</v>
      </c>
      <c r="C296" s="12">
        <v>139.84</v>
      </c>
    </row>
    <row r="297" spans="1:3" x14ac:dyDescent="0.25">
      <c r="A297" s="23">
        <v>45</v>
      </c>
      <c r="B297">
        <v>6</v>
      </c>
      <c r="C297" s="12">
        <v>153.12</v>
      </c>
    </row>
    <row r="298" spans="1:3" x14ac:dyDescent="0.25">
      <c r="A298" s="23">
        <v>50</v>
      </c>
      <c r="B298">
        <v>6</v>
      </c>
      <c r="C298" s="12">
        <v>166.37</v>
      </c>
    </row>
    <row r="299" spans="1:3" x14ac:dyDescent="0.25">
      <c r="A299" s="23">
        <v>55</v>
      </c>
      <c r="B299">
        <v>6</v>
      </c>
      <c r="C299" s="12">
        <v>179.62</v>
      </c>
    </row>
    <row r="300" spans="1:3" x14ac:dyDescent="0.25">
      <c r="A300" s="23">
        <v>60</v>
      </c>
      <c r="B300">
        <v>6</v>
      </c>
      <c r="C300" s="12">
        <v>192.87</v>
      </c>
    </row>
    <row r="301" spans="1:3" x14ac:dyDescent="0.25">
      <c r="A301" s="23">
        <v>65</v>
      </c>
      <c r="B301">
        <v>6</v>
      </c>
      <c r="C301" s="12">
        <v>206.17</v>
      </c>
    </row>
    <row r="302" spans="1:3" x14ac:dyDescent="0.25">
      <c r="A302" s="23">
        <v>70</v>
      </c>
      <c r="B302">
        <v>6</v>
      </c>
      <c r="C302" s="12">
        <v>219.4</v>
      </c>
    </row>
    <row r="303" spans="1:3" x14ac:dyDescent="0.25">
      <c r="A303" s="23">
        <v>0.5</v>
      </c>
      <c r="B303">
        <v>7</v>
      </c>
      <c r="C303" s="13">
        <v>33.869999999999997</v>
      </c>
    </row>
    <row r="304" spans="1:3" x14ac:dyDescent="0.25">
      <c r="A304" s="23">
        <v>1</v>
      </c>
      <c r="B304">
        <v>7</v>
      </c>
      <c r="C304" s="13">
        <v>37.159999999999997</v>
      </c>
    </row>
    <row r="305" spans="1:3" x14ac:dyDescent="0.25">
      <c r="A305" s="23">
        <v>1.5</v>
      </c>
      <c r="B305">
        <v>7</v>
      </c>
      <c r="C305" s="13">
        <v>40.49</v>
      </c>
    </row>
    <row r="306" spans="1:3" x14ac:dyDescent="0.25">
      <c r="A306" s="23">
        <v>2</v>
      </c>
      <c r="B306">
        <v>7</v>
      </c>
      <c r="C306" s="13">
        <v>43.75</v>
      </c>
    </row>
    <row r="307" spans="1:3" x14ac:dyDescent="0.25">
      <c r="A307" s="23">
        <v>2.5</v>
      </c>
      <c r="B307">
        <v>7</v>
      </c>
      <c r="C307" s="13">
        <v>47.09</v>
      </c>
    </row>
    <row r="308" spans="1:3" x14ac:dyDescent="0.25">
      <c r="A308" s="23">
        <v>3</v>
      </c>
      <c r="B308">
        <v>7</v>
      </c>
      <c r="C308" s="13">
        <v>47.79</v>
      </c>
    </row>
    <row r="309" spans="1:3" x14ac:dyDescent="0.25">
      <c r="A309" s="23">
        <v>3.5</v>
      </c>
      <c r="B309">
        <v>7</v>
      </c>
      <c r="C309" s="13">
        <v>48.52</v>
      </c>
    </row>
    <row r="310" spans="1:3" x14ac:dyDescent="0.25">
      <c r="A310" s="23">
        <v>4</v>
      </c>
      <c r="B310">
        <v>7</v>
      </c>
      <c r="C310" s="13">
        <v>49.32</v>
      </c>
    </row>
    <row r="311" spans="1:3" x14ac:dyDescent="0.25">
      <c r="A311" s="23">
        <v>4.5</v>
      </c>
      <c r="B311">
        <v>7</v>
      </c>
      <c r="C311" s="13">
        <v>50.06</v>
      </c>
    </row>
    <row r="312" spans="1:3" x14ac:dyDescent="0.25">
      <c r="A312" s="23">
        <v>5</v>
      </c>
      <c r="B312">
        <v>7</v>
      </c>
      <c r="C312" s="13">
        <v>50.85</v>
      </c>
    </row>
    <row r="313" spans="1:3" x14ac:dyDescent="0.25">
      <c r="A313" s="23">
        <v>5.5</v>
      </c>
      <c r="B313">
        <v>7</v>
      </c>
      <c r="C313" s="13">
        <v>51.6</v>
      </c>
    </row>
    <row r="314" spans="1:3" x14ac:dyDescent="0.25">
      <c r="A314" s="23">
        <v>6</v>
      </c>
      <c r="B314">
        <v>7</v>
      </c>
      <c r="C314" s="13">
        <v>52.39</v>
      </c>
    </row>
    <row r="315" spans="1:3" x14ac:dyDescent="0.25">
      <c r="A315" s="23">
        <v>6.5</v>
      </c>
      <c r="B315">
        <v>7</v>
      </c>
      <c r="C315" s="13">
        <v>53.14</v>
      </c>
    </row>
    <row r="316" spans="1:3" x14ac:dyDescent="0.25">
      <c r="A316" s="23">
        <v>7</v>
      </c>
      <c r="B316">
        <v>7</v>
      </c>
      <c r="C316" s="13">
        <v>53.9</v>
      </c>
    </row>
    <row r="317" spans="1:3" x14ac:dyDescent="0.25">
      <c r="A317" s="23">
        <v>7.5</v>
      </c>
      <c r="B317">
        <v>7</v>
      </c>
      <c r="C317" s="13">
        <v>54.7</v>
      </c>
    </row>
    <row r="318" spans="1:3" x14ac:dyDescent="0.25">
      <c r="A318" s="23">
        <v>8</v>
      </c>
      <c r="B318">
        <v>7</v>
      </c>
      <c r="C318" s="13">
        <v>55.42</v>
      </c>
    </row>
    <row r="319" spans="1:3" x14ac:dyDescent="0.25">
      <c r="A319" s="23">
        <v>8.5</v>
      </c>
      <c r="B319">
        <v>7</v>
      </c>
      <c r="C319" s="13">
        <v>56.2</v>
      </c>
    </row>
    <row r="320" spans="1:3" x14ac:dyDescent="0.25">
      <c r="A320" s="23">
        <v>9</v>
      </c>
      <c r="B320">
        <v>7</v>
      </c>
      <c r="C320" s="13">
        <v>56.95</v>
      </c>
    </row>
    <row r="321" spans="1:3" x14ac:dyDescent="0.25">
      <c r="A321" s="23">
        <v>9.5</v>
      </c>
      <c r="B321">
        <v>7</v>
      </c>
      <c r="C321" s="13">
        <v>57.72</v>
      </c>
    </row>
    <row r="322" spans="1:3" x14ac:dyDescent="0.25">
      <c r="A322" s="23">
        <v>10</v>
      </c>
      <c r="B322">
        <v>7</v>
      </c>
      <c r="C322" s="13">
        <v>58.49</v>
      </c>
    </row>
    <row r="323" spans="1:3" x14ac:dyDescent="0.25">
      <c r="A323" s="23">
        <v>11</v>
      </c>
      <c r="B323">
        <v>7</v>
      </c>
      <c r="C323" s="13">
        <v>62.36</v>
      </c>
    </row>
    <row r="324" spans="1:3" x14ac:dyDescent="0.25">
      <c r="A324" s="23">
        <v>12</v>
      </c>
      <c r="B324">
        <v>7</v>
      </c>
      <c r="C324" s="13">
        <v>66.209999999999994</v>
      </c>
    </row>
    <row r="325" spans="1:3" x14ac:dyDescent="0.25">
      <c r="A325" s="23">
        <v>13</v>
      </c>
      <c r="B325">
        <v>7</v>
      </c>
      <c r="C325" s="13">
        <v>70.099999999999994</v>
      </c>
    </row>
    <row r="326" spans="1:3" x14ac:dyDescent="0.25">
      <c r="A326" s="23">
        <v>14</v>
      </c>
      <c r="B326">
        <v>7</v>
      </c>
      <c r="C326" s="13">
        <v>73.959999999999994</v>
      </c>
    </row>
    <row r="327" spans="1:3" x14ac:dyDescent="0.25">
      <c r="A327" s="23">
        <v>15</v>
      </c>
      <c r="B327">
        <v>7</v>
      </c>
      <c r="C327" s="13">
        <v>77.87</v>
      </c>
    </row>
    <row r="328" spans="1:3" x14ac:dyDescent="0.25">
      <c r="A328" s="23">
        <v>16</v>
      </c>
      <c r="B328">
        <v>7</v>
      </c>
      <c r="C328" s="13">
        <v>81.709999999999994</v>
      </c>
    </row>
    <row r="329" spans="1:3" x14ac:dyDescent="0.25">
      <c r="A329" s="23">
        <v>17</v>
      </c>
      <c r="B329">
        <v>7</v>
      </c>
      <c r="C329" s="13">
        <v>85.59</v>
      </c>
    </row>
    <row r="330" spans="1:3" x14ac:dyDescent="0.25">
      <c r="A330" s="23">
        <v>18</v>
      </c>
      <c r="B330">
        <v>7</v>
      </c>
      <c r="C330" s="13">
        <v>89.49</v>
      </c>
    </row>
    <row r="331" spans="1:3" x14ac:dyDescent="0.25">
      <c r="A331" s="23">
        <v>19</v>
      </c>
      <c r="B331">
        <v>7</v>
      </c>
      <c r="C331" s="13">
        <v>93.34</v>
      </c>
    </row>
    <row r="332" spans="1:3" x14ac:dyDescent="0.25">
      <c r="A332" s="23">
        <v>20</v>
      </c>
      <c r="B332">
        <v>7</v>
      </c>
      <c r="C332" s="13">
        <v>97.2</v>
      </c>
    </row>
    <row r="333" spans="1:3" x14ac:dyDescent="0.25">
      <c r="A333" s="23">
        <v>22</v>
      </c>
      <c r="B333">
        <v>7</v>
      </c>
      <c r="C333" s="13">
        <v>103.51</v>
      </c>
    </row>
    <row r="334" spans="1:3" x14ac:dyDescent="0.25">
      <c r="A334" s="23">
        <v>24</v>
      </c>
      <c r="B334">
        <v>7</v>
      </c>
      <c r="C334" s="13">
        <v>109.34</v>
      </c>
    </row>
    <row r="335" spans="1:3" x14ac:dyDescent="0.25">
      <c r="A335" s="23">
        <v>26</v>
      </c>
      <c r="B335">
        <v>7</v>
      </c>
      <c r="C335" s="13">
        <v>115.16</v>
      </c>
    </row>
    <row r="336" spans="1:3" x14ac:dyDescent="0.25">
      <c r="A336" s="23">
        <v>28</v>
      </c>
      <c r="B336">
        <v>7</v>
      </c>
      <c r="C336" s="13">
        <v>120.97</v>
      </c>
    </row>
    <row r="337" spans="1:3" x14ac:dyDescent="0.25">
      <c r="A337" s="23">
        <v>30</v>
      </c>
      <c r="B337">
        <v>7</v>
      </c>
      <c r="C337" s="13">
        <v>126.77</v>
      </c>
    </row>
    <row r="338" spans="1:3" x14ac:dyDescent="0.25">
      <c r="A338" s="23">
        <v>35</v>
      </c>
      <c r="B338">
        <v>7</v>
      </c>
      <c r="C338" s="13">
        <v>141.65</v>
      </c>
    </row>
    <row r="339" spans="1:3" x14ac:dyDescent="0.25">
      <c r="A339" s="23">
        <v>40</v>
      </c>
      <c r="B339">
        <v>7</v>
      </c>
      <c r="C339" s="13">
        <v>156.51</v>
      </c>
    </row>
    <row r="340" spans="1:3" x14ac:dyDescent="0.25">
      <c r="A340" s="23">
        <v>45</v>
      </c>
      <c r="B340">
        <v>7</v>
      </c>
      <c r="C340" s="13">
        <v>171.34</v>
      </c>
    </row>
    <row r="341" spans="1:3" x14ac:dyDescent="0.25">
      <c r="A341" s="23">
        <v>50</v>
      </c>
      <c r="B341">
        <v>7</v>
      </c>
      <c r="C341" s="13">
        <v>186.2</v>
      </c>
    </row>
    <row r="342" spans="1:3" x14ac:dyDescent="0.25">
      <c r="A342" s="23">
        <v>55</v>
      </c>
      <c r="B342">
        <v>7</v>
      </c>
      <c r="C342" s="13">
        <v>201.05</v>
      </c>
    </row>
    <row r="343" spans="1:3" x14ac:dyDescent="0.25">
      <c r="A343" s="23">
        <v>60</v>
      </c>
      <c r="B343">
        <v>7</v>
      </c>
      <c r="C343" s="13">
        <v>215.9</v>
      </c>
    </row>
    <row r="344" spans="1:3" x14ac:dyDescent="0.25">
      <c r="A344" s="23">
        <v>65</v>
      </c>
      <c r="B344">
        <v>7</v>
      </c>
      <c r="C344" s="13">
        <v>230.72</v>
      </c>
    </row>
    <row r="345" spans="1:3" x14ac:dyDescent="0.25">
      <c r="A345" s="23">
        <v>70</v>
      </c>
      <c r="B345">
        <v>7</v>
      </c>
      <c r="C345" s="13">
        <v>245.61</v>
      </c>
    </row>
    <row r="346" spans="1:3" x14ac:dyDescent="0.25">
      <c r="A346" s="23">
        <v>0.5</v>
      </c>
      <c r="B346">
        <v>9</v>
      </c>
      <c r="C346" s="15">
        <v>30.15</v>
      </c>
    </row>
    <row r="347" spans="1:3" x14ac:dyDescent="0.25">
      <c r="A347" s="23">
        <v>1</v>
      </c>
      <c r="B347">
        <v>9</v>
      </c>
      <c r="C347" s="15">
        <v>33.619999999999997</v>
      </c>
    </row>
    <row r="348" spans="1:3" x14ac:dyDescent="0.25">
      <c r="A348" s="23">
        <v>1.5</v>
      </c>
      <c r="B348">
        <v>9</v>
      </c>
      <c r="C348" s="15">
        <v>37.04</v>
      </c>
    </row>
    <row r="349" spans="1:3" x14ac:dyDescent="0.25">
      <c r="A349" s="23">
        <v>2</v>
      </c>
      <c r="B349">
        <v>9</v>
      </c>
      <c r="C349" s="15">
        <v>38.31</v>
      </c>
    </row>
    <row r="350" spans="1:3" x14ac:dyDescent="0.25">
      <c r="A350" s="23">
        <v>2.5</v>
      </c>
      <c r="B350">
        <v>9</v>
      </c>
      <c r="C350" s="15">
        <v>39.57</v>
      </c>
    </row>
    <row r="351" spans="1:3" x14ac:dyDescent="0.25">
      <c r="A351" s="23">
        <v>3</v>
      </c>
      <c r="B351">
        <v>9</v>
      </c>
      <c r="C351" s="15">
        <v>41.35</v>
      </c>
    </row>
    <row r="352" spans="1:3" x14ac:dyDescent="0.25">
      <c r="A352" s="23">
        <v>3.5</v>
      </c>
      <c r="B352">
        <v>9</v>
      </c>
      <c r="C352" s="15">
        <v>42.6</v>
      </c>
    </row>
    <row r="353" spans="1:3" x14ac:dyDescent="0.25">
      <c r="A353" s="23">
        <v>4</v>
      </c>
      <c r="B353">
        <v>9</v>
      </c>
      <c r="C353" s="15">
        <v>43.9</v>
      </c>
    </row>
    <row r="354" spans="1:3" x14ac:dyDescent="0.25">
      <c r="A354" s="23">
        <v>4.5</v>
      </c>
      <c r="B354">
        <v>9</v>
      </c>
      <c r="C354" s="15">
        <v>45.2</v>
      </c>
    </row>
    <row r="355" spans="1:3" x14ac:dyDescent="0.25">
      <c r="A355" s="23">
        <v>5</v>
      </c>
      <c r="B355">
        <v>9</v>
      </c>
      <c r="C355" s="15">
        <v>46.47</v>
      </c>
    </row>
    <row r="356" spans="1:3" x14ac:dyDescent="0.25">
      <c r="A356" s="23">
        <v>5.5</v>
      </c>
      <c r="B356">
        <v>9</v>
      </c>
      <c r="C356" s="15">
        <v>47.75</v>
      </c>
    </row>
    <row r="357" spans="1:3" x14ac:dyDescent="0.25">
      <c r="A357" s="23">
        <v>6</v>
      </c>
      <c r="B357">
        <v>9</v>
      </c>
      <c r="C357" s="15">
        <v>49.09</v>
      </c>
    </row>
    <row r="358" spans="1:3" x14ac:dyDescent="0.25">
      <c r="A358" s="23">
        <v>6.5</v>
      </c>
      <c r="B358">
        <v>9</v>
      </c>
      <c r="C358" s="15">
        <v>50.37</v>
      </c>
    </row>
    <row r="359" spans="1:3" x14ac:dyDescent="0.25">
      <c r="A359" s="23">
        <v>7</v>
      </c>
      <c r="B359">
        <v>9</v>
      </c>
      <c r="C359" s="15">
        <v>51.7</v>
      </c>
    </row>
    <row r="360" spans="1:3" x14ac:dyDescent="0.25">
      <c r="A360" s="23">
        <v>7.5</v>
      </c>
      <c r="B360">
        <v>9</v>
      </c>
      <c r="C360" s="15">
        <v>53</v>
      </c>
    </row>
    <row r="361" spans="1:3" x14ac:dyDescent="0.25">
      <c r="A361" s="23">
        <v>8</v>
      </c>
      <c r="B361">
        <v>9</v>
      </c>
      <c r="C361" s="15">
        <v>54.32</v>
      </c>
    </row>
    <row r="362" spans="1:3" x14ac:dyDescent="0.25">
      <c r="A362" s="23">
        <v>8.5</v>
      </c>
      <c r="B362">
        <v>9</v>
      </c>
      <c r="C362" s="15">
        <v>55.6</v>
      </c>
    </row>
    <row r="363" spans="1:3" x14ac:dyDescent="0.25">
      <c r="A363" s="23">
        <v>9</v>
      </c>
      <c r="B363">
        <v>9</v>
      </c>
      <c r="C363" s="15">
        <v>56.9</v>
      </c>
    </row>
    <row r="364" spans="1:3" x14ac:dyDescent="0.25">
      <c r="A364" s="23">
        <v>9.5</v>
      </c>
      <c r="B364">
        <v>9</v>
      </c>
      <c r="C364" s="15">
        <v>58.21</v>
      </c>
    </row>
    <row r="365" spans="1:3" x14ac:dyDescent="0.25">
      <c r="A365" s="23">
        <v>10</v>
      </c>
      <c r="B365">
        <v>9</v>
      </c>
      <c r="C365" s="15">
        <v>59.54</v>
      </c>
    </row>
    <row r="366" spans="1:3" x14ac:dyDescent="0.25">
      <c r="A366" s="23">
        <v>11</v>
      </c>
      <c r="B366">
        <v>9</v>
      </c>
      <c r="C366" s="15">
        <v>62</v>
      </c>
    </row>
    <row r="367" spans="1:3" x14ac:dyDescent="0.25">
      <c r="A367" s="23">
        <v>12</v>
      </c>
      <c r="B367">
        <v>9</v>
      </c>
      <c r="C367" s="15">
        <v>64.94</v>
      </c>
    </row>
    <row r="368" spans="1:3" x14ac:dyDescent="0.25">
      <c r="A368" s="23">
        <v>13</v>
      </c>
      <c r="B368">
        <v>9</v>
      </c>
      <c r="C368" s="15">
        <v>67.900000000000006</v>
      </c>
    </row>
    <row r="369" spans="1:3" x14ac:dyDescent="0.25">
      <c r="A369" s="23">
        <v>14</v>
      </c>
      <c r="B369">
        <v>9</v>
      </c>
      <c r="C369" s="15">
        <v>70.849999999999994</v>
      </c>
    </row>
    <row r="370" spans="1:3" x14ac:dyDescent="0.25">
      <c r="A370" s="23">
        <v>15</v>
      </c>
      <c r="B370">
        <v>9</v>
      </c>
      <c r="C370" s="15">
        <v>73.84</v>
      </c>
    </row>
    <row r="371" spans="1:3" x14ac:dyDescent="0.25">
      <c r="A371" s="23">
        <v>16</v>
      </c>
      <c r="B371">
        <v>9</v>
      </c>
      <c r="C371" s="15">
        <v>76.8</v>
      </c>
    </row>
    <row r="372" spans="1:3" x14ac:dyDescent="0.25">
      <c r="A372" s="23">
        <v>17</v>
      </c>
      <c r="B372">
        <v>9</v>
      </c>
      <c r="C372" s="15">
        <v>79.77</v>
      </c>
    </row>
    <row r="373" spans="1:3" x14ac:dyDescent="0.25">
      <c r="A373" s="23">
        <v>18</v>
      </c>
      <c r="B373">
        <v>9</v>
      </c>
      <c r="C373" s="15">
        <v>82.72</v>
      </c>
    </row>
    <row r="374" spans="1:3" x14ac:dyDescent="0.25">
      <c r="A374" s="23">
        <v>19</v>
      </c>
      <c r="B374">
        <v>9</v>
      </c>
      <c r="C374" s="15">
        <v>85.66</v>
      </c>
    </row>
    <row r="375" spans="1:3" x14ac:dyDescent="0.25">
      <c r="A375" s="23">
        <v>20</v>
      </c>
      <c r="B375">
        <v>9</v>
      </c>
      <c r="C375" s="15">
        <v>88.64</v>
      </c>
    </row>
    <row r="376" spans="1:3" x14ac:dyDescent="0.25">
      <c r="A376" s="23">
        <v>22</v>
      </c>
      <c r="B376">
        <v>9</v>
      </c>
      <c r="C376" s="15">
        <v>95.11</v>
      </c>
    </row>
    <row r="377" spans="1:3" x14ac:dyDescent="0.25">
      <c r="A377" s="23">
        <v>24</v>
      </c>
      <c r="B377">
        <v>9</v>
      </c>
      <c r="C377" s="15">
        <v>101.14</v>
      </c>
    </row>
    <row r="378" spans="1:3" x14ac:dyDescent="0.25">
      <c r="A378" s="23">
        <v>26</v>
      </c>
      <c r="B378">
        <v>9</v>
      </c>
      <c r="C378" s="15">
        <v>107.17</v>
      </c>
    </row>
    <row r="379" spans="1:3" x14ac:dyDescent="0.25">
      <c r="A379" s="23">
        <v>28</v>
      </c>
      <c r="B379">
        <v>9</v>
      </c>
      <c r="C379" s="15">
        <v>113.2</v>
      </c>
    </row>
    <row r="380" spans="1:3" x14ac:dyDescent="0.25">
      <c r="A380" s="23">
        <v>30</v>
      </c>
      <c r="B380">
        <v>9</v>
      </c>
      <c r="C380" s="15">
        <v>119.24</v>
      </c>
    </row>
    <row r="381" spans="1:3" x14ac:dyDescent="0.25">
      <c r="A381" s="23">
        <v>35</v>
      </c>
      <c r="B381">
        <v>9</v>
      </c>
      <c r="C381" s="15">
        <v>133.12</v>
      </c>
    </row>
    <row r="382" spans="1:3" x14ac:dyDescent="0.25">
      <c r="A382" s="23">
        <v>40</v>
      </c>
      <c r="B382">
        <v>9</v>
      </c>
      <c r="C382" s="15">
        <v>147.59</v>
      </c>
    </row>
    <row r="383" spans="1:3" x14ac:dyDescent="0.25">
      <c r="A383" s="23">
        <v>45</v>
      </c>
      <c r="B383">
        <v>9</v>
      </c>
      <c r="C383" s="15">
        <v>162</v>
      </c>
    </row>
    <row r="384" spans="1:3" x14ac:dyDescent="0.25">
      <c r="A384" s="23">
        <v>50</v>
      </c>
      <c r="B384">
        <v>9</v>
      </c>
      <c r="C384" s="15">
        <v>176.44</v>
      </c>
    </row>
    <row r="385" spans="1:3" x14ac:dyDescent="0.25">
      <c r="A385" s="23">
        <v>55</v>
      </c>
      <c r="B385">
        <v>9</v>
      </c>
      <c r="C385" s="15">
        <v>190.89</v>
      </c>
    </row>
    <row r="386" spans="1:3" x14ac:dyDescent="0.25">
      <c r="A386" s="23">
        <v>60</v>
      </c>
      <c r="B386">
        <v>9</v>
      </c>
      <c r="C386" s="15">
        <v>205.39</v>
      </c>
    </row>
    <row r="387" spans="1:3" x14ac:dyDescent="0.25">
      <c r="A387" s="23">
        <v>65</v>
      </c>
      <c r="B387">
        <v>9</v>
      </c>
      <c r="C387" s="15">
        <v>219.8</v>
      </c>
    </row>
    <row r="388" spans="1:3" x14ac:dyDescent="0.25">
      <c r="A388" s="23">
        <v>70</v>
      </c>
      <c r="B388">
        <v>9</v>
      </c>
      <c r="C388" s="15">
        <v>234.25</v>
      </c>
    </row>
    <row r="389" spans="1:3" x14ac:dyDescent="0.25">
      <c r="A389" s="23">
        <v>0.5</v>
      </c>
      <c r="B389">
        <v>10</v>
      </c>
      <c r="C389" s="16">
        <v>31.55</v>
      </c>
    </row>
    <row r="390" spans="1:3" x14ac:dyDescent="0.25">
      <c r="A390" s="23">
        <v>1</v>
      </c>
      <c r="B390">
        <v>10</v>
      </c>
      <c r="C390" s="16">
        <v>34.64</v>
      </c>
    </row>
    <row r="391" spans="1:3" x14ac:dyDescent="0.25">
      <c r="A391" s="23">
        <v>1.5</v>
      </c>
      <c r="B391">
        <v>10</v>
      </c>
      <c r="C391" s="16">
        <v>37.71</v>
      </c>
    </row>
    <row r="392" spans="1:3" x14ac:dyDescent="0.25">
      <c r="A392" s="23">
        <v>2</v>
      </c>
      <c r="B392">
        <v>10</v>
      </c>
      <c r="C392" s="16">
        <v>40.79</v>
      </c>
    </row>
    <row r="393" spans="1:3" x14ac:dyDescent="0.25">
      <c r="A393" s="23">
        <v>2.5</v>
      </c>
      <c r="B393">
        <v>10</v>
      </c>
      <c r="C393" s="16">
        <v>43.89</v>
      </c>
    </row>
    <row r="394" spans="1:3" x14ac:dyDescent="0.25">
      <c r="A394" s="23">
        <v>3</v>
      </c>
      <c r="B394">
        <v>10</v>
      </c>
      <c r="C394" s="16">
        <v>46.05</v>
      </c>
    </row>
    <row r="395" spans="1:3" x14ac:dyDescent="0.25">
      <c r="A395" s="23">
        <v>3.5</v>
      </c>
      <c r="B395">
        <v>10</v>
      </c>
      <c r="C395" s="16">
        <v>47.75</v>
      </c>
    </row>
    <row r="396" spans="1:3" x14ac:dyDescent="0.25">
      <c r="A396" s="23">
        <v>4</v>
      </c>
      <c r="B396">
        <v>10</v>
      </c>
      <c r="C396" s="16">
        <v>49.46</v>
      </c>
    </row>
    <row r="397" spans="1:3" x14ac:dyDescent="0.25">
      <c r="A397" s="23">
        <v>4.5</v>
      </c>
      <c r="B397">
        <v>10</v>
      </c>
      <c r="C397" s="16">
        <v>51.17</v>
      </c>
    </row>
    <row r="398" spans="1:3" x14ac:dyDescent="0.25">
      <c r="A398" s="23">
        <v>5</v>
      </c>
      <c r="B398">
        <v>10</v>
      </c>
      <c r="C398" s="16">
        <v>52.85</v>
      </c>
    </row>
    <row r="399" spans="1:3" x14ac:dyDescent="0.25">
      <c r="A399" s="23">
        <v>5.5</v>
      </c>
      <c r="B399">
        <v>10</v>
      </c>
      <c r="C399" s="16">
        <v>54.57</v>
      </c>
    </row>
    <row r="400" spans="1:3" x14ac:dyDescent="0.25">
      <c r="A400" s="23">
        <v>6</v>
      </c>
      <c r="B400">
        <v>10</v>
      </c>
      <c r="C400" s="16">
        <v>56.29</v>
      </c>
    </row>
    <row r="401" spans="1:3" x14ac:dyDescent="0.25">
      <c r="A401" s="23">
        <v>6.5</v>
      </c>
      <c r="B401">
        <v>10</v>
      </c>
      <c r="C401" s="16">
        <v>58</v>
      </c>
    </row>
    <row r="402" spans="1:3" x14ac:dyDescent="0.25">
      <c r="A402" s="23">
        <v>7</v>
      </c>
      <c r="B402">
        <v>10</v>
      </c>
      <c r="C402" s="16">
        <v>59.67</v>
      </c>
    </row>
    <row r="403" spans="1:3" x14ac:dyDescent="0.25">
      <c r="A403" s="23">
        <v>7.5</v>
      </c>
      <c r="B403">
        <v>10</v>
      </c>
      <c r="C403" s="16">
        <v>61.39</v>
      </c>
    </row>
    <row r="404" spans="1:3" x14ac:dyDescent="0.25">
      <c r="A404" s="23">
        <v>8</v>
      </c>
      <c r="B404">
        <v>10</v>
      </c>
      <c r="C404" s="16">
        <v>63.1</v>
      </c>
    </row>
    <row r="405" spans="1:3" x14ac:dyDescent="0.25">
      <c r="A405" s="23">
        <v>8.5</v>
      </c>
      <c r="B405">
        <v>10</v>
      </c>
      <c r="C405" s="16">
        <v>64.790000000000006</v>
      </c>
    </row>
    <row r="406" spans="1:3" x14ac:dyDescent="0.25">
      <c r="A406" s="23">
        <v>9</v>
      </c>
      <c r="B406">
        <v>10</v>
      </c>
      <c r="C406" s="16">
        <v>66.489999999999995</v>
      </c>
    </row>
    <row r="407" spans="1:3" x14ac:dyDescent="0.25">
      <c r="A407" s="23">
        <v>9.5</v>
      </c>
      <c r="B407">
        <v>10</v>
      </c>
      <c r="C407" s="16">
        <v>68.22</v>
      </c>
    </row>
    <row r="408" spans="1:3" x14ac:dyDescent="0.25">
      <c r="A408" s="23">
        <v>10</v>
      </c>
      <c r="B408">
        <v>10</v>
      </c>
      <c r="C408" s="16">
        <v>69.900000000000006</v>
      </c>
    </row>
    <row r="409" spans="1:3" x14ac:dyDescent="0.25">
      <c r="A409" s="23">
        <v>11</v>
      </c>
      <c r="B409">
        <v>10</v>
      </c>
      <c r="C409" s="16">
        <v>74.47</v>
      </c>
    </row>
    <row r="410" spans="1:3" x14ac:dyDescent="0.25">
      <c r="A410" s="23">
        <v>12</v>
      </c>
      <c r="B410">
        <v>10</v>
      </c>
      <c r="C410" s="16">
        <v>79.05</v>
      </c>
    </row>
    <row r="411" spans="1:3" x14ac:dyDescent="0.25">
      <c r="A411" s="23">
        <v>13</v>
      </c>
      <c r="B411">
        <v>10</v>
      </c>
      <c r="C411" s="16">
        <v>83.57</v>
      </c>
    </row>
    <row r="412" spans="1:3" x14ac:dyDescent="0.25">
      <c r="A412" s="23">
        <v>14</v>
      </c>
      <c r="B412">
        <v>10</v>
      </c>
      <c r="C412" s="16">
        <v>88.14</v>
      </c>
    </row>
    <row r="413" spans="1:3" x14ac:dyDescent="0.25">
      <c r="A413" s="23">
        <v>15</v>
      </c>
      <c r="B413">
        <v>10</v>
      </c>
      <c r="C413" s="16">
        <v>92.7</v>
      </c>
    </row>
    <row r="414" spans="1:3" x14ac:dyDescent="0.25">
      <c r="A414" s="23">
        <v>16</v>
      </c>
      <c r="B414">
        <v>10</v>
      </c>
      <c r="C414" s="16">
        <v>97.3</v>
      </c>
    </row>
    <row r="415" spans="1:3" x14ac:dyDescent="0.25">
      <c r="A415" s="23">
        <v>17</v>
      </c>
      <c r="B415">
        <v>10</v>
      </c>
      <c r="C415" s="16">
        <v>101.82</v>
      </c>
    </row>
    <row r="416" spans="1:3" x14ac:dyDescent="0.25">
      <c r="A416" s="23">
        <v>18</v>
      </c>
      <c r="B416">
        <v>10</v>
      </c>
      <c r="C416" s="16">
        <v>106.39</v>
      </c>
    </row>
    <row r="417" spans="1:3" x14ac:dyDescent="0.25">
      <c r="A417" s="23">
        <v>19</v>
      </c>
      <c r="B417">
        <v>10</v>
      </c>
      <c r="C417" s="16">
        <v>110.92</v>
      </c>
    </row>
    <row r="418" spans="1:3" x14ac:dyDescent="0.25">
      <c r="A418" s="23">
        <v>20</v>
      </c>
      <c r="B418">
        <v>10</v>
      </c>
      <c r="C418" s="16">
        <v>115.51</v>
      </c>
    </row>
    <row r="419" spans="1:3" x14ac:dyDescent="0.25">
      <c r="A419" s="23">
        <v>22</v>
      </c>
      <c r="B419">
        <v>10</v>
      </c>
      <c r="C419" s="16">
        <v>123.74</v>
      </c>
    </row>
    <row r="420" spans="1:3" x14ac:dyDescent="0.25">
      <c r="A420" s="23">
        <v>24</v>
      </c>
      <c r="B420">
        <v>10</v>
      </c>
      <c r="C420" s="16">
        <v>131.44</v>
      </c>
    </row>
    <row r="421" spans="1:3" x14ac:dyDescent="0.25">
      <c r="A421" s="23">
        <v>26</v>
      </c>
      <c r="B421">
        <v>10</v>
      </c>
      <c r="C421" s="16">
        <v>139.09</v>
      </c>
    </row>
    <row r="422" spans="1:3" x14ac:dyDescent="0.25">
      <c r="A422" s="23">
        <v>28</v>
      </c>
      <c r="B422">
        <v>10</v>
      </c>
      <c r="C422" s="16">
        <v>146.79</v>
      </c>
    </row>
    <row r="423" spans="1:3" x14ac:dyDescent="0.25">
      <c r="A423" s="23">
        <v>30</v>
      </c>
      <c r="B423">
        <v>10</v>
      </c>
      <c r="C423" s="16">
        <v>154.46</v>
      </c>
    </row>
    <row r="424" spans="1:3" x14ac:dyDescent="0.25">
      <c r="A424" s="23">
        <v>35</v>
      </c>
      <c r="B424">
        <v>10</v>
      </c>
      <c r="C424" s="16">
        <v>176.15</v>
      </c>
    </row>
    <row r="425" spans="1:3" x14ac:dyDescent="0.25">
      <c r="A425" s="23">
        <v>40</v>
      </c>
      <c r="B425">
        <v>10</v>
      </c>
      <c r="C425" s="16">
        <v>196.64</v>
      </c>
    </row>
    <row r="426" spans="1:3" x14ac:dyDescent="0.25">
      <c r="A426" s="23">
        <v>45</v>
      </c>
      <c r="B426">
        <v>10</v>
      </c>
      <c r="C426" s="16">
        <v>217.07</v>
      </c>
    </row>
    <row r="427" spans="1:3" x14ac:dyDescent="0.25">
      <c r="A427" s="23">
        <v>50</v>
      </c>
      <c r="B427">
        <v>10</v>
      </c>
      <c r="C427" s="16">
        <v>237.56</v>
      </c>
    </row>
    <row r="428" spans="1:3" x14ac:dyDescent="0.25">
      <c r="A428" s="23">
        <v>55</v>
      </c>
      <c r="B428">
        <v>10</v>
      </c>
      <c r="C428" s="16">
        <v>258.04000000000002</v>
      </c>
    </row>
    <row r="429" spans="1:3" x14ac:dyDescent="0.25">
      <c r="A429" s="23">
        <v>60</v>
      </c>
      <c r="B429">
        <v>10</v>
      </c>
      <c r="C429" s="16">
        <v>278.5</v>
      </c>
    </row>
    <row r="430" spans="1:3" x14ac:dyDescent="0.25">
      <c r="A430" s="23">
        <v>65</v>
      </c>
      <c r="B430">
        <v>10</v>
      </c>
      <c r="C430" s="16">
        <v>298.95999999999998</v>
      </c>
    </row>
    <row r="431" spans="1:3" x14ac:dyDescent="0.25">
      <c r="A431" s="23">
        <v>70</v>
      </c>
      <c r="B431">
        <v>10</v>
      </c>
      <c r="C431" s="16">
        <v>319.45</v>
      </c>
    </row>
    <row r="432" spans="1:3" x14ac:dyDescent="0.25">
      <c r="A432" s="23">
        <v>0.5</v>
      </c>
      <c r="B432">
        <v>11</v>
      </c>
      <c r="C432" s="17">
        <v>39.54</v>
      </c>
    </row>
    <row r="433" spans="1:3" x14ac:dyDescent="0.25">
      <c r="A433" s="23">
        <v>1</v>
      </c>
      <c r="B433">
        <v>11</v>
      </c>
      <c r="C433" s="17">
        <v>46.61</v>
      </c>
    </row>
    <row r="434" spans="1:3" x14ac:dyDescent="0.25">
      <c r="A434" s="23">
        <v>1.5</v>
      </c>
      <c r="B434">
        <v>11</v>
      </c>
      <c r="C434" s="17">
        <v>52.8</v>
      </c>
    </row>
    <row r="435" spans="1:3" x14ac:dyDescent="0.25">
      <c r="A435" s="23">
        <v>2</v>
      </c>
      <c r="B435">
        <v>11</v>
      </c>
      <c r="C435" s="17">
        <v>58.89</v>
      </c>
    </row>
    <row r="436" spans="1:3" x14ac:dyDescent="0.25">
      <c r="A436" s="23">
        <v>2.5</v>
      </c>
      <c r="B436">
        <v>11</v>
      </c>
      <c r="C436" s="17">
        <v>65.040000000000006</v>
      </c>
    </row>
    <row r="437" spans="1:3" x14ac:dyDescent="0.25">
      <c r="A437" s="23">
        <v>3</v>
      </c>
      <c r="B437">
        <v>11</v>
      </c>
      <c r="C437" s="17">
        <v>69.099999999999994</v>
      </c>
    </row>
    <row r="438" spans="1:3" x14ac:dyDescent="0.25">
      <c r="A438" s="23">
        <v>3.5</v>
      </c>
      <c r="B438">
        <v>11</v>
      </c>
      <c r="C438" s="17">
        <v>73.040000000000006</v>
      </c>
    </row>
    <row r="439" spans="1:3" x14ac:dyDescent="0.25">
      <c r="A439" s="23">
        <v>4</v>
      </c>
      <c r="B439">
        <v>11</v>
      </c>
      <c r="C439" s="17">
        <v>76.989999999999995</v>
      </c>
    </row>
    <row r="440" spans="1:3" x14ac:dyDescent="0.25">
      <c r="A440" s="23">
        <v>4.5</v>
      </c>
      <c r="B440">
        <v>11</v>
      </c>
      <c r="C440" s="17">
        <v>80.91</v>
      </c>
    </row>
    <row r="441" spans="1:3" x14ac:dyDescent="0.25">
      <c r="A441" s="23">
        <v>5</v>
      </c>
      <c r="B441">
        <v>11</v>
      </c>
      <c r="C441" s="17">
        <v>84.85</v>
      </c>
    </row>
    <row r="442" spans="1:3" x14ac:dyDescent="0.25">
      <c r="A442" s="23">
        <v>5.5</v>
      </c>
      <c r="B442">
        <v>11</v>
      </c>
      <c r="C442" s="17">
        <v>88.77</v>
      </c>
    </row>
    <row r="443" spans="1:3" x14ac:dyDescent="0.25">
      <c r="A443" s="23">
        <v>6</v>
      </c>
      <c r="B443">
        <v>11</v>
      </c>
      <c r="C443" s="17">
        <v>92.71</v>
      </c>
    </row>
    <row r="444" spans="1:3" x14ac:dyDescent="0.25">
      <c r="A444" s="23">
        <v>6.5</v>
      </c>
      <c r="B444">
        <v>11</v>
      </c>
      <c r="C444" s="17">
        <v>96.62</v>
      </c>
    </row>
    <row r="445" spans="1:3" x14ac:dyDescent="0.25">
      <c r="A445" s="23">
        <v>7</v>
      </c>
      <c r="B445">
        <v>11</v>
      </c>
      <c r="C445" s="17">
        <v>100.57</v>
      </c>
    </row>
    <row r="446" spans="1:3" x14ac:dyDescent="0.25">
      <c r="A446" s="23">
        <v>7.5</v>
      </c>
      <c r="B446">
        <v>11</v>
      </c>
      <c r="C446" s="17">
        <v>104.54</v>
      </c>
    </row>
    <row r="447" spans="1:3" x14ac:dyDescent="0.25">
      <c r="A447" s="23">
        <v>8</v>
      </c>
      <c r="B447">
        <v>11</v>
      </c>
      <c r="C447" s="17">
        <v>108.44</v>
      </c>
    </row>
    <row r="448" spans="1:3" x14ac:dyDescent="0.25">
      <c r="A448" s="23">
        <v>8.5</v>
      </c>
      <c r="B448">
        <v>11</v>
      </c>
      <c r="C448" s="17">
        <v>112.39</v>
      </c>
    </row>
    <row r="449" spans="1:3" x14ac:dyDescent="0.25">
      <c r="A449" s="23">
        <v>9</v>
      </c>
      <c r="B449">
        <v>11</v>
      </c>
      <c r="C449" s="17">
        <v>116.31</v>
      </c>
    </row>
    <row r="450" spans="1:3" x14ac:dyDescent="0.25">
      <c r="A450" s="23">
        <v>9.5</v>
      </c>
      <c r="B450">
        <v>11</v>
      </c>
      <c r="C450" s="17">
        <v>120.22</v>
      </c>
    </row>
    <row r="451" spans="1:3" x14ac:dyDescent="0.25">
      <c r="A451" s="23">
        <v>10</v>
      </c>
      <c r="B451">
        <v>11</v>
      </c>
      <c r="C451" s="17">
        <v>124.17</v>
      </c>
    </row>
    <row r="452" spans="1:3" x14ac:dyDescent="0.25">
      <c r="A452" s="23">
        <v>11</v>
      </c>
      <c r="B452">
        <v>11</v>
      </c>
      <c r="C452" s="17">
        <v>132.74</v>
      </c>
    </row>
    <row r="453" spans="1:3" x14ac:dyDescent="0.25">
      <c r="A453" s="23">
        <v>12</v>
      </c>
      <c r="B453">
        <v>11</v>
      </c>
      <c r="C453" s="17">
        <v>141.47</v>
      </c>
    </row>
    <row r="454" spans="1:3" x14ac:dyDescent="0.25">
      <c r="A454" s="23">
        <v>13</v>
      </c>
      <c r="B454">
        <v>11</v>
      </c>
      <c r="C454" s="17">
        <v>150.19</v>
      </c>
    </row>
    <row r="455" spans="1:3" x14ac:dyDescent="0.25">
      <c r="A455" s="23">
        <v>14</v>
      </c>
      <c r="B455">
        <v>11</v>
      </c>
      <c r="C455" s="17">
        <v>158.91999999999999</v>
      </c>
    </row>
    <row r="456" spans="1:3" x14ac:dyDescent="0.25">
      <c r="A456" s="23">
        <v>15</v>
      </c>
      <c r="B456">
        <v>11</v>
      </c>
      <c r="C456" s="17">
        <v>167.67</v>
      </c>
    </row>
    <row r="457" spans="1:3" x14ac:dyDescent="0.25">
      <c r="A457" s="23">
        <v>16</v>
      </c>
      <c r="B457">
        <v>11</v>
      </c>
      <c r="C457" s="17">
        <v>176.41</v>
      </c>
    </row>
    <row r="458" spans="1:3" x14ac:dyDescent="0.25">
      <c r="A458" s="23">
        <v>17</v>
      </c>
      <c r="B458">
        <v>11</v>
      </c>
      <c r="C458" s="17">
        <v>185.14</v>
      </c>
    </row>
    <row r="459" spans="1:3" x14ac:dyDescent="0.25">
      <c r="A459" s="23">
        <v>18</v>
      </c>
      <c r="B459">
        <v>11</v>
      </c>
      <c r="C459" s="17">
        <v>193.84</v>
      </c>
    </row>
    <row r="460" spans="1:3" x14ac:dyDescent="0.25">
      <c r="A460" s="23">
        <v>19</v>
      </c>
      <c r="B460">
        <v>11</v>
      </c>
      <c r="C460" s="17">
        <v>202.61</v>
      </c>
    </row>
    <row r="461" spans="1:3" x14ac:dyDescent="0.25">
      <c r="A461" s="23">
        <v>20</v>
      </c>
      <c r="B461">
        <v>11</v>
      </c>
      <c r="C461" s="17">
        <v>211.34</v>
      </c>
    </row>
    <row r="462" spans="1:3" x14ac:dyDescent="0.25">
      <c r="A462" s="23">
        <v>22</v>
      </c>
      <c r="B462">
        <v>11</v>
      </c>
      <c r="C462" s="17">
        <v>230</v>
      </c>
    </row>
    <row r="463" spans="1:3" x14ac:dyDescent="0.25">
      <c r="A463" s="23">
        <v>24</v>
      </c>
      <c r="B463">
        <v>11</v>
      </c>
      <c r="C463" s="17">
        <v>247.57</v>
      </c>
    </row>
    <row r="464" spans="1:3" x14ac:dyDescent="0.25">
      <c r="A464" s="23">
        <v>26</v>
      </c>
      <c r="B464">
        <v>11</v>
      </c>
      <c r="C464" s="17">
        <v>265.19</v>
      </c>
    </row>
    <row r="465" spans="1:3" x14ac:dyDescent="0.25">
      <c r="A465" s="23">
        <v>28</v>
      </c>
      <c r="B465">
        <v>11</v>
      </c>
      <c r="C465" s="17">
        <v>282.81</v>
      </c>
    </row>
    <row r="466" spans="1:3" x14ac:dyDescent="0.25">
      <c r="A466" s="23">
        <v>30</v>
      </c>
      <c r="B466">
        <v>11</v>
      </c>
      <c r="C466" s="17">
        <v>300.37</v>
      </c>
    </row>
    <row r="467" spans="1:3" x14ac:dyDescent="0.25">
      <c r="A467" s="23">
        <v>35</v>
      </c>
      <c r="B467">
        <v>11</v>
      </c>
      <c r="C467" s="17">
        <v>337.46</v>
      </c>
    </row>
    <row r="468" spans="1:3" x14ac:dyDescent="0.25">
      <c r="A468" s="23">
        <v>40</v>
      </c>
      <c r="B468">
        <v>11</v>
      </c>
      <c r="C468" s="17">
        <v>378.1</v>
      </c>
    </row>
    <row r="469" spans="1:3" x14ac:dyDescent="0.25">
      <c r="A469" s="23">
        <v>45</v>
      </c>
      <c r="B469">
        <v>11</v>
      </c>
      <c r="C469" s="17">
        <v>418.71</v>
      </c>
    </row>
    <row r="470" spans="1:3" x14ac:dyDescent="0.25">
      <c r="A470" s="23">
        <v>50</v>
      </c>
      <c r="B470">
        <v>11</v>
      </c>
      <c r="C470" s="17">
        <v>459.34</v>
      </c>
    </row>
    <row r="471" spans="1:3" x14ac:dyDescent="0.25">
      <c r="A471" s="23">
        <v>55</v>
      </c>
      <c r="B471">
        <v>11</v>
      </c>
      <c r="C471" s="17">
        <v>500</v>
      </c>
    </row>
    <row r="472" spans="1:3" x14ac:dyDescent="0.25">
      <c r="A472" s="23">
        <v>60</v>
      </c>
      <c r="B472">
        <v>11</v>
      </c>
      <c r="C472" s="17">
        <v>540.61</v>
      </c>
    </row>
    <row r="473" spans="1:3" x14ac:dyDescent="0.25">
      <c r="A473" s="23">
        <v>65</v>
      </c>
      <c r="B473">
        <v>11</v>
      </c>
      <c r="C473" s="17">
        <v>581.22</v>
      </c>
    </row>
    <row r="474" spans="1:3" x14ac:dyDescent="0.25">
      <c r="A474" s="23">
        <v>70</v>
      </c>
      <c r="B474">
        <v>11</v>
      </c>
      <c r="C474" s="17">
        <v>621.89</v>
      </c>
    </row>
    <row r="475" spans="1:3" x14ac:dyDescent="0.25">
      <c r="A475" s="23">
        <v>0.5</v>
      </c>
      <c r="B475">
        <v>12</v>
      </c>
      <c r="C475" s="18">
        <v>41.14</v>
      </c>
    </row>
    <row r="476" spans="1:3" x14ac:dyDescent="0.25">
      <c r="A476" s="23">
        <v>1</v>
      </c>
      <c r="B476">
        <v>12</v>
      </c>
      <c r="C476" s="18">
        <v>50.09</v>
      </c>
    </row>
    <row r="477" spans="1:3" x14ac:dyDescent="0.25">
      <c r="A477" s="23">
        <v>1.5</v>
      </c>
      <c r="B477">
        <v>12</v>
      </c>
      <c r="C477" s="18">
        <v>56.5</v>
      </c>
    </row>
    <row r="478" spans="1:3" x14ac:dyDescent="0.25">
      <c r="A478" s="23">
        <v>2</v>
      </c>
      <c r="B478">
        <v>12</v>
      </c>
      <c r="C478" s="18">
        <v>62.97</v>
      </c>
    </row>
    <row r="479" spans="1:3" x14ac:dyDescent="0.25">
      <c r="A479" s="23">
        <v>2.5</v>
      </c>
      <c r="B479">
        <v>12</v>
      </c>
      <c r="C479" s="18">
        <v>69.41</v>
      </c>
    </row>
    <row r="480" spans="1:3" x14ac:dyDescent="0.25">
      <c r="A480" s="23">
        <v>3</v>
      </c>
      <c r="B480">
        <v>12</v>
      </c>
      <c r="C480" s="18">
        <v>75.739999999999995</v>
      </c>
    </row>
    <row r="481" spans="1:3" x14ac:dyDescent="0.25">
      <c r="A481" s="23">
        <v>3.5</v>
      </c>
      <c r="B481">
        <v>12</v>
      </c>
      <c r="C481" s="18">
        <v>81.31</v>
      </c>
    </row>
    <row r="482" spans="1:3" x14ac:dyDescent="0.25">
      <c r="A482" s="23">
        <v>4</v>
      </c>
      <c r="B482">
        <v>12</v>
      </c>
      <c r="C482" s="18">
        <v>86.9</v>
      </c>
    </row>
    <row r="483" spans="1:3" x14ac:dyDescent="0.25">
      <c r="A483" s="23">
        <v>4.5</v>
      </c>
      <c r="B483">
        <v>12</v>
      </c>
      <c r="C483" s="18">
        <v>92.49</v>
      </c>
    </row>
    <row r="484" spans="1:3" x14ac:dyDescent="0.25">
      <c r="A484" s="23">
        <v>5</v>
      </c>
      <c r="B484">
        <v>12</v>
      </c>
      <c r="C484" s="18">
        <v>98.1</v>
      </c>
    </row>
    <row r="485" spans="1:3" x14ac:dyDescent="0.25">
      <c r="A485" s="23">
        <v>5.5</v>
      </c>
      <c r="B485">
        <v>12</v>
      </c>
      <c r="C485" s="18">
        <v>102.94</v>
      </c>
    </row>
    <row r="486" spans="1:3" x14ac:dyDescent="0.25">
      <c r="A486" s="23">
        <v>6</v>
      </c>
      <c r="B486">
        <v>12</v>
      </c>
      <c r="C486" s="18">
        <v>107.77</v>
      </c>
    </row>
    <row r="487" spans="1:3" x14ac:dyDescent="0.25">
      <c r="A487" s="23">
        <v>6.5</v>
      </c>
      <c r="B487">
        <v>12</v>
      </c>
      <c r="C487" s="18">
        <v>112.6</v>
      </c>
    </row>
    <row r="488" spans="1:3" x14ac:dyDescent="0.25">
      <c r="A488" s="23">
        <v>7</v>
      </c>
      <c r="B488">
        <v>12</v>
      </c>
      <c r="C488" s="18">
        <v>117.45</v>
      </c>
    </row>
    <row r="489" spans="1:3" x14ac:dyDescent="0.25">
      <c r="A489" s="23">
        <v>7.5</v>
      </c>
      <c r="B489">
        <v>12</v>
      </c>
      <c r="C489" s="18">
        <v>122.27</v>
      </c>
    </row>
    <row r="490" spans="1:3" x14ac:dyDescent="0.25">
      <c r="A490" s="23">
        <v>8</v>
      </c>
      <c r="B490">
        <v>12</v>
      </c>
      <c r="C490" s="18">
        <v>127.14</v>
      </c>
    </row>
    <row r="491" spans="1:3" x14ac:dyDescent="0.25">
      <c r="A491" s="23">
        <v>8.5</v>
      </c>
      <c r="B491">
        <v>12</v>
      </c>
      <c r="C491" s="18">
        <v>132</v>
      </c>
    </row>
    <row r="492" spans="1:3" x14ac:dyDescent="0.25">
      <c r="A492" s="23">
        <v>9</v>
      </c>
      <c r="B492">
        <v>12</v>
      </c>
      <c r="C492" s="18">
        <v>136.84</v>
      </c>
    </row>
    <row r="493" spans="1:3" x14ac:dyDescent="0.25">
      <c r="A493" s="23">
        <v>9.5</v>
      </c>
      <c r="B493">
        <v>12</v>
      </c>
      <c r="C493" s="18">
        <v>141.66</v>
      </c>
    </row>
    <row r="494" spans="1:3" x14ac:dyDescent="0.25">
      <c r="A494" s="23">
        <v>10</v>
      </c>
      <c r="B494">
        <v>12</v>
      </c>
      <c r="C494" s="18">
        <v>146.51</v>
      </c>
    </row>
    <row r="495" spans="1:3" x14ac:dyDescent="0.25">
      <c r="A495" s="23">
        <v>11</v>
      </c>
      <c r="B495">
        <v>12</v>
      </c>
      <c r="C495" s="18">
        <v>156.65</v>
      </c>
    </row>
    <row r="496" spans="1:3" x14ac:dyDescent="0.25">
      <c r="A496" s="23">
        <v>12</v>
      </c>
      <c r="B496">
        <v>12</v>
      </c>
      <c r="C496" s="18">
        <v>167.71</v>
      </c>
    </row>
    <row r="497" spans="1:3" x14ac:dyDescent="0.25">
      <c r="A497" s="23">
        <v>13</v>
      </c>
      <c r="B497">
        <v>12</v>
      </c>
      <c r="C497" s="18">
        <v>178.8</v>
      </c>
    </row>
    <row r="498" spans="1:3" x14ac:dyDescent="0.25">
      <c r="A498" s="23">
        <v>14</v>
      </c>
      <c r="B498">
        <v>12</v>
      </c>
      <c r="C498" s="18">
        <v>189.9</v>
      </c>
    </row>
    <row r="499" spans="1:3" x14ac:dyDescent="0.25">
      <c r="A499" s="23">
        <v>15</v>
      </c>
      <c r="B499">
        <v>12</v>
      </c>
      <c r="C499" s="18">
        <v>200.99</v>
      </c>
    </row>
    <row r="500" spans="1:3" x14ac:dyDescent="0.25">
      <c r="A500" s="23">
        <v>16</v>
      </c>
      <c r="B500">
        <v>12</v>
      </c>
      <c r="C500" s="18">
        <v>212.07</v>
      </c>
    </row>
    <row r="501" spans="1:3" x14ac:dyDescent="0.25">
      <c r="A501" s="23">
        <v>17</v>
      </c>
      <c r="B501">
        <v>12</v>
      </c>
      <c r="C501" s="18">
        <v>223.15</v>
      </c>
    </row>
    <row r="502" spans="1:3" x14ac:dyDescent="0.25">
      <c r="A502" s="23">
        <v>18</v>
      </c>
      <c r="B502">
        <v>12</v>
      </c>
      <c r="C502" s="18">
        <v>234.27</v>
      </c>
    </row>
    <row r="503" spans="1:3" x14ac:dyDescent="0.25">
      <c r="A503" s="23">
        <v>19</v>
      </c>
      <c r="B503">
        <v>12</v>
      </c>
      <c r="C503" s="18">
        <v>245.32</v>
      </c>
    </row>
    <row r="504" spans="1:3" x14ac:dyDescent="0.25">
      <c r="A504" s="23">
        <v>20</v>
      </c>
      <c r="B504">
        <v>12</v>
      </c>
      <c r="C504" s="18">
        <v>256.41000000000003</v>
      </c>
    </row>
    <row r="505" spans="1:3" x14ac:dyDescent="0.25">
      <c r="A505" s="23">
        <v>22</v>
      </c>
      <c r="B505">
        <v>12</v>
      </c>
      <c r="C505" s="18">
        <v>278.31</v>
      </c>
    </row>
    <row r="506" spans="1:3" x14ac:dyDescent="0.25">
      <c r="A506" s="23">
        <v>24</v>
      </c>
      <c r="B506">
        <v>12</v>
      </c>
      <c r="C506" s="18">
        <v>298.92</v>
      </c>
    </row>
    <row r="507" spans="1:3" x14ac:dyDescent="0.25">
      <c r="A507" s="23">
        <v>26</v>
      </c>
      <c r="B507">
        <v>12</v>
      </c>
      <c r="C507" s="18">
        <v>319.56</v>
      </c>
    </row>
    <row r="508" spans="1:3" x14ac:dyDescent="0.25">
      <c r="A508" s="23">
        <v>28</v>
      </c>
      <c r="B508">
        <v>12</v>
      </c>
      <c r="C508" s="18">
        <v>340.19</v>
      </c>
    </row>
    <row r="509" spans="1:3" x14ac:dyDescent="0.25">
      <c r="A509" s="23">
        <v>30</v>
      </c>
      <c r="B509">
        <v>12</v>
      </c>
      <c r="C509" s="18">
        <v>360.81</v>
      </c>
    </row>
    <row r="510" spans="1:3" x14ac:dyDescent="0.25">
      <c r="A510" s="23">
        <v>35</v>
      </c>
      <c r="B510">
        <v>12</v>
      </c>
      <c r="C510" s="18">
        <v>404.4</v>
      </c>
    </row>
    <row r="511" spans="1:3" x14ac:dyDescent="0.25">
      <c r="A511" s="23">
        <v>40</v>
      </c>
      <c r="B511">
        <v>12</v>
      </c>
      <c r="C511" s="18">
        <v>453.15</v>
      </c>
    </row>
    <row r="512" spans="1:3" x14ac:dyDescent="0.25">
      <c r="A512" s="23">
        <v>45</v>
      </c>
      <c r="B512">
        <v>12</v>
      </c>
      <c r="C512" s="18">
        <v>501.89</v>
      </c>
    </row>
    <row r="513" spans="1:3" x14ac:dyDescent="0.25">
      <c r="A513" s="23">
        <v>50</v>
      </c>
      <c r="B513">
        <v>12</v>
      </c>
      <c r="C513" s="18">
        <v>550.6</v>
      </c>
    </row>
    <row r="514" spans="1:3" x14ac:dyDescent="0.25">
      <c r="A514" s="23">
        <v>55</v>
      </c>
      <c r="B514">
        <v>12</v>
      </c>
      <c r="C514" s="18">
        <v>599.35</v>
      </c>
    </row>
    <row r="515" spans="1:3" x14ac:dyDescent="0.25">
      <c r="A515" s="23">
        <v>60</v>
      </c>
      <c r="B515">
        <v>12</v>
      </c>
      <c r="C515" s="18">
        <v>648.04999999999995</v>
      </c>
    </row>
    <row r="516" spans="1:3" x14ac:dyDescent="0.25">
      <c r="A516" s="23">
        <v>65</v>
      </c>
      <c r="B516">
        <v>12</v>
      </c>
      <c r="C516" s="18">
        <v>696.81</v>
      </c>
    </row>
    <row r="517" spans="1:3" x14ac:dyDescent="0.25">
      <c r="A517" s="23">
        <v>70</v>
      </c>
      <c r="B517">
        <v>12</v>
      </c>
      <c r="C517" s="18">
        <v>745.56</v>
      </c>
    </row>
    <row r="518" spans="1:3" x14ac:dyDescent="0.25">
      <c r="A518" s="23">
        <v>0.5</v>
      </c>
      <c r="B518">
        <v>13</v>
      </c>
      <c r="C518" s="19">
        <v>43.06</v>
      </c>
    </row>
    <row r="519" spans="1:3" x14ac:dyDescent="0.25">
      <c r="A519" s="23">
        <v>1</v>
      </c>
      <c r="B519">
        <v>13</v>
      </c>
      <c r="C519" s="19">
        <v>51.37</v>
      </c>
    </row>
    <row r="520" spans="1:3" x14ac:dyDescent="0.25">
      <c r="A520" s="23">
        <v>1.5</v>
      </c>
      <c r="B520">
        <v>13</v>
      </c>
      <c r="C520" s="19">
        <v>59.71</v>
      </c>
    </row>
    <row r="521" spans="1:3" x14ac:dyDescent="0.25">
      <c r="A521" s="23">
        <v>2</v>
      </c>
      <c r="B521">
        <v>13</v>
      </c>
      <c r="C521" s="19">
        <v>68.12</v>
      </c>
    </row>
    <row r="522" spans="1:3" x14ac:dyDescent="0.25">
      <c r="A522" s="23">
        <v>2.5</v>
      </c>
      <c r="B522">
        <v>13</v>
      </c>
      <c r="C522" s="19">
        <v>76.42</v>
      </c>
    </row>
    <row r="523" spans="1:3" x14ac:dyDescent="0.25">
      <c r="A523" s="23">
        <v>3</v>
      </c>
      <c r="B523">
        <v>13</v>
      </c>
      <c r="C523" s="19">
        <v>81.72</v>
      </c>
    </row>
    <row r="524" spans="1:3" x14ac:dyDescent="0.25">
      <c r="A524" s="23">
        <v>3.5</v>
      </c>
      <c r="B524">
        <v>13</v>
      </c>
      <c r="C524" s="19">
        <v>87.05</v>
      </c>
    </row>
    <row r="525" spans="1:3" x14ac:dyDescent="0.25">
      <c r="A525" s="23">
        <v>4</v>
      </c>
      <c r="B525">
        <v>13</v>
      </c>
      <c r="C525" s="19">
        <v>92.35</v>
      </c>
    </row>
    <row r="526" spans="1:3" x14ac:dyDescent="0.25">
      <c r="A526" s="23">
        <v>4.5</v>
      </c>
      <c r="B526">
        <v>13</v>
      </c>
      <c r="C526" s="19">
        <v>97.67</v>
      </c>
    </row>
    <row r="527" spans="1:3" x14ac:dyDescent="0.25">
      <c r="A527" s="23">
        <v>5</v>
      </c>
      <c r="B527">
        <v>13</v>
      </c>
      <c r="C527" s="19">
        <v>103.01</v>
      </c>
    </row>
    <row r="528" spans="1:3" x14ac:dyDescent="0.25">
      <c r="A528" s="23">
        <v>5.5</v>
      </c>
      <c r="B528">
        <v>13</v>
      </c>
      <c r="C528" s="19">
        <v>108.31</v>
      </c>
    </row>
    <row r="529" spans="1:3" x14ac:dyDescent="0.25">
      <c r="A529" s="23">
        <v>6</v>
      </c>
      <c r="B529">
        <v>13</v>
      </c>
      <c r="C529" s="19">
        <v>113.61</v>
      </c>
    </row>
    <row r="530" spans="1:3" x14ac:dyDescent="0.25">
      <c r="A530" s="23">
        <v>6.5</v>
      </c>
      <c r="B530">
        <v>13</v>
      </c>
      <c r="C530" s="19">
        <v>118.94</v>
      </c>
    </row>
    <row r="531" spans="1:3" x14ac:dyDescent="0.25">
      <c r="A531" s="23">
        <v>7</v>
      </c>
      <c r="B531">
        <v>13</v>
      </c>
      <c r="C531" s="19">
        <v>124.25</v>
      </c>
    </row>
    <row r="532" spans="1:3" x14ac:dyDescent="0.25">
      <c r="A532" s="23">
        <v>7.5</v>
      </c>
      <c r="B532">
        <v>13</v>
      </c>
      <c r="C532" s="19">
        <v>129.55000000000001</v>
      </c>
    </row>
    <row r="533" spans="1:3" x14ac:dyDescent="0.25">
      <c r="A533" s="23">
        <v>8</v>
      </c>
      <c r="B533">
        <v>13</v>
      </c>
      <c r="C533" s="19">
        <v>134.9</v>
      </c>
    </row>
    <row r="534" spans="1:3" x14ac:dyDescent="0.25">
      <c r="A534" s="23">
        <v>8.5</v>
      </c>
      <c r="B534">
        <v>13</v>
      </c>
      <c r="C534" s="19">
        <v>140.21</v>
      </c>
    </row>
    <row r="535" spans="1:3" x14ac:dyDescent="0.25">
      <c r="A535" s="23">
        <v>9</v>
      </c>
      <c r="B535">
        <v>13</v>
      </c>
      <c r="C535" s="19">
        <v>145.55000000000001</v>
      </c>
    </row>
    <row r="536" spans="1:3" x14ac:dyDescent="0.25">
      <c r="A536" s="23">
        <v>9.5</v>
      </c>
      <c r="B536">
        <v>13</v>
      </c>
      <c r="C536" s="19">
        <v>150.82</v>
      </c>
    </row>
    <row r="537" spans="1:3" x14ac:dyDescent="0.25">
      <c r="A537" s="23">
        <v>10</v>
      </c>
      <c r="B537">
        <v>13</v>
      </c>
      <c r="C537" s="19">
        <v>156.15</v>
      </c>
    </row>
    <row r="538" spans="1:3" x14ac:dyDescent="0.25">
      <c r="A538" s="23">
        <v>11</v>
      </c>
      <c r="B538">
        <v>13</v>
      </c>
      <c r="C538" s="19">
        <v>168.51</v>
      </c>
    </row>
    <row r="539" spans="1:3" x14ac:dyDescent="0.25">
      <c r="A539" s="23">
        <v>12</v>
      </c>
      <c r="B539">
        <v>13</v>
      </c>
      <c r="C539" s="19">
        <v>180.89</v>
      </c>
    </row>
    <row r="540" spans="1:3" x14ac:dyDescent="0.25">
      <c r="A540" s="23">
        <v>13</v>
      </c>
      <c r="B540">
        <v>13</v>
      </c>
      <c r="C540" s="19">
        <v>193.21</v>
      </c>
    </row>
    <row r="541" spans="1:3" x14ac:dyDescent="0.25">
      <c r="A541" s="23">
        <v>14</v>
      </c>
      <c r="B541">
        <v>13</v>
      </c>
      <c r="C541" s="19">
        <v>205.61</v>
      </c>
    </row>
    <row r="542" spans="1:3" x14ac:dyDescent="0.25">
      <c r="A542" s="23">
        <v>15</v>
      </c>
      <c r="B542">
        <v>13</v>
      </c>
      <c r="C542" s="19">
        <v>217.92</v>
      </c>
    </row>
    <row r="543" spans="1:3" x14ac:dyDescent="0.25">
      <c r="A543" s="23">
        <v>16</v>
      </c>
      <c r="B543">
        <v>13</v>
      </c>
      <c r="C543" s="19">
        <v>230.31</v>
      </c>
    </row>
    <row r="544" spans="1:3" x14ac:dyDescent="0.25">
      <c r="A544" s="23">
        <v>17</v>
      </c>
      <c r="B544">
        <v>13</v>
      </c>
      <c r="C544" s="19">
        <v>242.66</v>
      </c>
    </row>
    <row r="545" spans="1:3" x14ac:dyDescent="0.25">
      <c r="A545" s="23">
        <v>18</v>
      </c>
      <c r="B545">
        <v>13</v>
      </c>
      <c r="C545" s="19">
        <v>255.04</v>
      </c>
    </row>
    <row r="546" spans="1:3" x14ac:dyDescent="0.25">
      <c r="A546" s="23">
        <v>19</v>
      </c>
      <c r="B546">
        <v>13</v>
      </c>
      <c r="C546" s="19">
        <v>267.39999999999998</v>
      </c>
    </row>
    <row r="547" spans="1:3" x14ac:dyDescent="0.25">
      <c r="A547" s="23">
        <v>20</v>
      </c>
      <c r="B547">
        <v>13</v>
      </c>
      <c r="C547" s="19">
        <v>279.76</v>
      </c>
    </row>
    <row r="548" spans="1:3" x14ac:dyDescent="0.25">
      <c r="A548" s="23">
        <v>22</v>
      </c>
      <c r="B548">
        <v>13</v>
      </c>
      <c r="C548" s="19">
        <v>305.5</v>
      </c>
    </row>
    <row r="549" spans="1:3" x14ac:dyDescent="0.25">
      <c r="A549" s="23">
        <v>24</v>
      </c>
      <c r="B549">
        <v>13</v>
      </c>
      <c r="C549" s="19">
        <v>329.86</v>
      </c>
    </row>
    <row r="550" spans="1:3" x14ac:dyDescent="0.25">
      <c r="A550" s="23">
        <v>26</v>
      </c>
      <c r="B550">
        <v>13</v>
      </c>
      <c r="C550" s="19">
        <v>354.24</v>
      </c>
    </row>
    <row r="551" spans="1:3" x14ac:dyDescent="0.25">
      <c r="A551" s="23">
        <v>28</v>
      </c>
      <c r="B551">
        <v>13</v>
      </c>
      <c r="C551" s="19">
        <v>378.59</v>
      </c>
    </row>
    <row r="552" spans="1:3" x14ac:dyDescent="0.25">
      <c r="A552" s="23">
        <v>30</v>
      </c>
      <c r="B552">
        <v>13</v>
      </c>
      <c r="C552" s="19">
        <v>402.95</v>
      </c>
    </row>
    <row r="553" spans="1:3" x14ac:dyDescent="0.25">
      <c r="A553" s="23">
        <v>35</v>
      </c>
      <c r="B553">
        <v>13</v>
      </c>
      <c r="C553" s="19">
        <v>461.25</v>
      </c>
    </row>
    <row r="554" spans="1:3" x14ac:dyDescent="0.25">
      <c r="A554" s="23">
        <v>40</v>
      </c>
      <c r="B554">
        <v>13</v>
      </c>
      <c r="C554" s="19">
        <v>520.85</v>
      </c>
    </row>
    <row r="555" spans="1:3" x14ac:dyDescent="0.25">
      <c r="A555" s="23">
        <v>45</v>
      </c>
      <c r="B555">
        <v>13</v>
      </c>
      <c r="C555" s="19">
        <v>580.4</v>
      </c>
    </row>
    <row r="556" spans="1:3" x14ac:dyDescent="0.25">
      <c r="A556" s="23">
        <v>50</v>
      </c>
      <c r="B556">
        <v>13</v>
      </c>
      <c r="C556" s="19">
        <v>640.01</v>
      </c>
    </row>
    <row r="557" spans="1:3" x14ac:dyDescent="0.25">
      <c r="A557" s="23">
        <v>55</v>
      </c>
      <c r="B557">
        <v>13</v>
      </c>
      <c r="C557" s="19">
        <v>699.56</v>
      </c>
    </row>
    <row r="558" spans="1:3" x14ac:dyDescent="0.25">
      <c r="A558" s="23">
        <v>60</v>
      </c>
      <c r="B558">
        <v>13</v>
      </c>
      <c r="C558" s="19">
        <v>759.14</v>
      </c>
    </row>
    <row r="559" spans="1:3" x14ac:dyDescent="0.25">
      <c r="A559" s="23">
        <v>65</v>
      </c>
      <c r="B559">
        <v>13</v>
      </c>
      <c r="C559" s="19">
        <v>818.75</v>
      </c>
    </row>
    <row r="560" spans="1:3" x14ac:dyDescent="0.25">
      <c r="A560" s="23">
        <v>70</v>
      </c>
      <c r="B560">
        <v>13</v>
      </c>
      <c r="C560" s="19">
        <v>878.32</v>
      </c>
    </row>
  </sheetData>
  <sheetProtection password="C754" sheet="1" objects="1" scenarios="1" selectLockedCells="1"/>
  <pageMargins left="0.7" right="0.7" top="0.75" bottom="0.75" header="0.3" footer="0.3"/>
  <pageSetup paperSize="20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1"/>
  <sheetViews>
    <sheetView workbookViewId="0">
      <selection activeCell="A2" sqref="A1:C701"/>
    </sheetView>
  </sheetViews>
  <sheetFormatPr baseColWidth="10" defaultRowHeight="15" x14ac:dyDescent="0.25"/>
  <cols>
    <col min="2" max="2" width="11.42578125" style="5"/>
    <col min="3" max="3" width="11.42578125" style="24"/>
  </cols>
  <sheetData>
    <row r="1" spans="1:13" x14ac:dyDescent="0.25">
      <c r="A1" s="1" t="s">
        <v>266</v>
      </c>
      <c r="B1" s="1" t="s">
        <v>267</v>
      </c>
      <c r="C1" s="159" t="s">
        <v>265</v>
      </c>
    </row>
    <row r="2" spans="1:13" x14ac:dyDescent="0.25">
      <c r="A2" s="160">
        <v>0.5</v>
      </c>
      <c r="B2" s="161">
        <v>1</v>
      </c>
      <c r="C2" s="162">
        <v>18.29</v>
      </c>
      <c r="E2" s="169"/>
      <c r="F2" s="169"/>
      <c r="G2" s="169"/>
      <c r="H2" s="169"/>
      <c r="I2" s="169"/>
      <c r="J2" s="169"/>
      <c r="K2" s="169"/>
      <c r="L2" s="169"/>
      <c r="M2" s="169"/>
    </row>
    <row r="3" spans="1:13" x14ac:dyDescent="0.25">
      <c r="A3" s="160">
        <v>1</v>
      </c>
      <c r="B3" s="161">
        <v>1</v>
      </c>
      <c r="C3" s="162">
        <v>22.72</v>
      </c>
    </row>
    <row r="4" spans="1:13" x14ac:dyDescent="0.25">
      <c r="A4" s="160">
        <v>1.5</v>
      </c>
      <c r="B4" s="161">
        <v>1</v>
      </c>
      <c r="C4" s="162">
        <v>25.82</v>
      </c>
    </row>
    <row r="5" spans="1:13" x14ac:dyDescent="0.25">
      <c r="A5" s="160">
        <v>2</v>
      </c>
      <c r="B5" s="161">
        <v>1</v>
      </c>
      <c r="C5" s="162">
        <v>28.92</v>
      </c>
    </row>
    <row r="6" spans="1:13" x14ac:dyDescent="0.25">
      <c r="A6" s="160">
        <v>2.5</v>
      </c>
      <c r="B6" s="161">
        <v>1</v>
      </c>
      <c r="C6" s="162">
        <v>32.03</v>
      </c>
      <c r="G6" t="s">
        <v>268</v>
      </c>
    </row>
    <row r="7" spans="1:13" x14ac:dyDescent="0.25">
      <c r="A7" s="160">
        <v>3</v>
      </c>
      <c r="B7" s="161">
        <v>1</v>
      </c>
      <c r="C7" s="162">
        <v>33.54</v>
      </c>
      <c r="G7" s="5"/>
    </row>
    <row r="8" spans="1:13" x14ac:dyDescent="0.25">
      <c r="A8" s="160">
        <v>3.5</v>
      </c>
      <c r="B8" s="161">
        <v>1</v>
      </c>
      <c r="C8" s="162">
        <v>35.049999999999997</v>
      </c>
    </row>
    <row r="9" spans="1:13" x14ac:dyDescent="0.25">
      <c r="A9" s="160">
        <v>4</v>
      </c>
      <c r="B9" s="161">
        <v>1</v>
      </c>
      <c r="C9" s="162">
        <v>36.56</v>
      </c>
    </row>
    <row r="10" spans="1:13" x14ac:dyDescent="0.25">
      <c r="A10" s="160">
        <v>4.5</v>
      </c>
      <c r="B10" s="161">
        <v>1</v>
      </c>
      <c r="C10" s="162">
        <v>38.07</v>
      </c>
    </row>
    <row r="11" spans="1:13" x14ac:dyDescent="0.25">
      <c r="A11" s="160">
        <v>5</v>
      </c>
      <c r="B11" s="161">
        <v>1</v>
      </c>
      <c r="C11" s="162">
        <v>39.58</v>
      </c>
    </row>
    <row r="12" spans="1:13" x14ac:dyDescent="0.25">
      <c r="A12" s="160">
        <v>5.5</v>
      </c>
      <c r="B12" s="161">
        <v>1</v>
      </c>
      <c r="C12" s="162">
        <v>40.950000000000003</v>
      </c>
    </row>
    <row r="13" spans="1:13" x14ac:dyDescent="0.25">
      <c r="A13" s="160">
        <v>6</v>
      </c>
      <c r="B13" s="161">
        <v>1</v>
      </c>
      <c r="C13" s="162">
        <v>42.31</v>
      </c>
    </row>
    <row r="14" spans="1:13" x14ac:dyDescent="0.25">
      <c r="A14" s="160">
        <v>6.5</v>
      </c>
      <c r="B14" s="161">
        <v>1</v>
      </c>
      <c r="C14" s="162">
        <v>43.68</v>
      </c>
    </row>
    <row r="15" spans="1:13" x14ac:dyDescent="0.25">
      <c r="A15" s="160">
        <v>7</v>
      </c>
      <c r="B15" s="161">
        <v>1</v>
      </c>
      <c r="C15" s="162">
        <v>45.05</v>
      </c>
    </row>
    <row r="16" spans="1:13" x14ac:dyDescent="0.25">
      <c r="A16" s="160">
        <v>7.5</v>
      </c>
      <c r="B16" s="161">
        <v>1</v>
      </c>
      <c r="C16" s="162">
        <v>46.41</v>
      </c>
    </row>
    <row r="17" spans="1:3" x14ac:dyDescent="0.25">
      <c r="A17" s="160">
        <v>8</v>
      </c>
      <c r="B17" s="161">
        <v>1</v>
      </c>
      <c r="C17" s="162">
        <v>47.78</v>
      </c>
    </row>
    <row r="18" spans="1:3" x14ac:dyDescent="0.25">
      <c r="A18" s="160">
        <v>8.5</v>
      </c>
      <c r="B18" s="161">
        <v>1</v>
      </c>
      <c r="C18" s="162">
        <v>49.15</v>
      </c>
    </row>
    <row r="19" spans="1:3" x14ac:dyDescent="0.25">
      <c r="A19" s="160">
        <v>9</v>
      </c>
      <c r="B19" s="161">
        <v>1</v>
      </c>
      <c r="C19" s="162">
        <v>50.51</v>
      </c>
    </row>
    <row r="20" spans="1:3" x14ac:dyDescent="0.25">
      <c r="A20" s="160">
        <v>9.5</v>
      </c>
      <c r="B20" s="161">
        <v>1</v>
      </c>
      <c r="C20" s="162">
        <v>51.88</v>
      </c>
    </row>
    <row r="21" spans="1:3" x14ac:dyDescent="0.25">
      <c r="A21" s="160">
        <v>10</v>
      </c>
      <c r="B21" s="161">
        <v>1</v>
      </c>
      <c r="C21" s="162">
        <v>53.24</v>
      </c>
    </row>
    <row r="22" spans="1:3" x14ac:dyDescent="0.25">
      <c r="A22" s="160">
        <v>10.5</v>
      </c>
      <c r="B22" s="161">
        <v>1</v>
      </c>
      <c r="C22" s="162">
        <v>54.27</v>
      </c>
    </row>
    <row r="23" spans="1:3" x14ac:dyDescent="0.25">
      <c r="A23" s="160">
        <v>11</v>
      </c>
      <c r="B23" s="161">
        <v>1</v>
      </c>
      <c r="C23" s="162">
        <v>5529</v>
      </c>
    </row>
    <row r="24" spans="1:3" x14ac:dyDescent="0.25">
      <c r="A24" s="160">
        <v>11.5</v>
      </c>
      <c r="B24" s="161">
        <v>1</v>
      </c>
      <c r="C24" s="162">
        <v>56.32</v>
      </c>
    </row>
    <row r="25" spans="1:3" x14ac:dyDescent="0.25">
      <c r="A25" s="160">
        <v>12</v>
      </c>
      <c r="B25" s="161">
        <v>1</v>
      </c>
      <c r="C25" s="162">
        <v>57.34</v>
      </c>
    </row>
    <row r="26" spans="1:3" x14ac:dyDescent="0.25">
      <c r="A26" s="160">
        <v>12.5</v>
      </c>
      <c r="B26" s="161">
        <v>1</v>
      </c>
      <c r="C26" s="162">
        <v>58.36</v>
      </c>
    </row>
    <row r="27" spans="1:3" x14ac:dyDescent="0.25">
      <c r="A27" s="160">
        <v>13</v>
      </c>
      <c r="B27" s="161">
        <v>1</v>
      </c>
      <c r="C27" s="162">
        <v>59.39</v>
      </c>
    </row>
    <row r="28" spans="1:3" x14ac:dyDescent="0.25">
      <c r="A28" s="160">
        <v>13.5</v>
      </c>
      <c r="B28" s="161">
        <v>1</v>
      </c>
      <c r="C28" s="162">
        <v>60.41</v>
      </c>
    </row>
    <row r="29" spans="1:3" x14ac:dyDescent="0.25">
      <c r="A29" s="160">
        <v>14</v>
      </c>
      <c r="B29" s="161">
        <v>1</v>
      </c>
      <c r="C29" s="162">
        <v>61.44</v>
      </c>
    </row>
    <row r="30" spans="1:3" x14ac:dyDescent="0.25">
      <c r="A30" s="160">
        <v>14.5</v>
      </c>
      <c r="B30" s="161">
        <v>1</v>
      </c>
      <c r="C30" s="162">
        <v>62.46</v>
      </c>
    </row>
    <row r="31" spans="1:3" x14ac:dyDescent="0.25">
      <c r="A31" s="160">
        <v>15</v>
      </c>
      <c r="B31" s="161">
        <v>1</v>
      </c>
      <c r="C31" s="162">
        <v>63.48</v>
      </c>
    </row>
    <row r="32" spans="1:3" x14ac:dyDescent="0.25">
      <c r="A32" s="160">
        <v>15.5</v>
      </c>
      <c r="B32" s="161">
        <v>1</v>
      </c>
      <c r="C32" s="162">
        <v>64.510000000000005</v>
      </c>
    </row>
    <row r="33" spans="1:3" x14ac:dyDescent="0.25">
      <c r="A33" s="160">
        <v>16</v>
      </c>
      <c r="B33" s="161">
        <v>1</v>
      </c>
      <c r="C33" s="162">
        <v>65.53</v>
      </c>
    </row>
    <row r="34" spans="1:3" x14ac:dyDescent="0.25">
      <c r="A34" s="160">
        <v>16.5</v>
      </c>
      <c r="B34" s="161">
        <v>1</v>
      </c>
      <c r="C34" s="162">
        <v>66.56</v>
      </c>
    </row>
    <row r="35" spans="1:3" x14ac:dyDescent="0.25">
      <c r="A35" s="160">
        <v>17</v>
      </c>
      <c r="B35" s="161">
        <v>1</v>
      </c>
      <c r="C35" s="162">
        <v>67.58</v>
      </c>
    </row>
    <row r="36" spans="1:3" x14ac:dyDescent="0.25">
      <c r="A36" s="160">
        <v>17.5</v>
      </c>
      <c r="B36" s="161">
        <v>1</v>
      </c>
      <c r="C36" s="162">
        <v>68.599999999999994</v>
      </c>
    </row>
    <row r="37" spans="1:3" x14ac:dyDescent="0.25">
      <c r="A37" s="160">
        <v>18</v>
      </c>
      <c r="B37" s="161">
        <v>1</v>
      </c>
      <c r="C37" s="162">
        <v>69.63</v>
      </c>
    </row>
    <row r="38" spans="1:3" x14ac:dyDescent="0.25">
      <c r="A38" s="160">
        <v>18.5</v>
      </c>
      <c r="B38" s="161">
        <v>1</v>
      </c>
      <c r="C38" s="162">
        <v>70.650000000000006</v>
      </c>
    </row>
    <row r="39" spans="1:3" x14ac:dyDescent="0.25">
      <c r="A39" s="160">
        <v>19</v>
      </c>
      <c r="B39" s="161">
        <v>1</v>
      </c>
      <c r="C39" s="162">
        <v>71.680000000000007</v>
      </c>
    </row>
    <row r="40" spans="1:3" x14ac:dyDescent="0.25">
      <c r="A40" s="160">
        <v>19.5</v>
      </c>
      <c r="B40" s="161">
        <v>1</v>
      </c>
      <c r="C40" s="162">
        <v>72.7</v>
      </c>
    </row>
    <row r="41" spans="1:3" x14ac:dyDescent="0.25">
      <c r="A41" s="160">
        <v>20</v>
      </c>
      <c r="B41" s="161">
        <v>1</v>
      </c>
      <c r="C41" s="162">
        <v>73.72</v>
      </c>
    </row>
    <row r="42" spans="1:3" x14ac:dyDescent="0.25">
      <c r="A42" s="160">
        <v>20.5</v>
      </c>
      <c r="B42" s="161">
        <v>1</v>
      </c>
      <c r="C42" s="162">
        <v>74.599999999999994</v>
      </c>
    </row>
    <row r="43" spans="1:3" x14ac:dyDescent="0.25">
      <c r="A43" s="160">
        <v>21</v>
      </c>
      <c r="B43" s="161">
        <v>1</v>
      </c>
      <c r="C43" s="162">
        <v>75.47</v>
      </c>
    </row>
    <row r="44" spans="1:3" x14ac:dyDescent="0.25">
      <c r="A44" s="160">
        <v>21.5</v>
      </c>
      <c r="B44" s="161">
        <v>1</v>
      </c>
      <c r="C44" s="162">
        <v>76.34</v>
      </c>
    </row>
    <row r="45" spans="1:3" x14ac:dyDescent="0.25">
      <c r="A45" s="160">
        <v>22</v>
      </c>
      <c r="B45" s="161">
        <v>1</v>
      </c>
      <c r="C45" s="162">
        <v>77.209999999999994</v>
      </c>
    </row>
    <row r="46" spans="1:3" x14ac:dyDescent="0.25">
      <c r="A46" s="160">
        <v>22.5</v>
      </c>
      <c r="B46" s="161">
        <v>1</v>
      </c>
      <c r="C46" s="162">
        <v>78.08</v>
      </c>
    </row>
    <row r="47" spans="1:3" x14ac:dyDescent="0.25">
      <c r="A47" s="160">
        <v>23</v>
      </c>
      <c r="B47" s="161">
        <v>1</v>
      </c>
      <c r="C47" s="162">
        <v>78.95</v>
      </c>
    </row>
    <row r="48" spans="1:3" x14ac:dyDescent="0.25">
      <c r="A48" s="160">
        <v>23.5</v>
      </c>
      <c r="B48" s="161">
        <v>1</v>
      </c>
      <c r="C48" s="162">
        <v>79.819999999999993</v>
      </c>
    </row>
    <row r="49" spans="1:3" x14ac:dyDescent="0.25">
      <c r="A49" s="160">
        <v>24</v>
      </c>
      <c r="B49" s="161">
        <v>1</v>
      </c>
      <c r="C49" s="162">
        <v>80.69</v>
      </c>
    </row>
    <row r="50" spans="1:3" x14ac:dyDescent="0.25">
      <c r="A50" s="160">
        <v>24.5</v>
      </c>
      <c r="B50" s="161">
        <v>1</v>
      </c>
      <c r="C50" s="162">
        <v>81.56</v>
      </c>
    </row>
    <row r="51" spans="1:3" x14ac:dyDescent="0.25">
      <c r="A51" s="160">
        <v>25</v>
      </c>
      <c r="B51" s="161">
        <v>1</v>
      </c>
      <c r="C51" s="162">
        <v>82.43</v>
      </c>
    </row>
    <row r="52" spans="1:3" x14ac:dyDescent="0.25">
      <c r="A52" s="160">
        <v>25.5</v>
      </c>
      <c r="B52" s="161">
        <v>1</v>
      </c>
      <c r="C52" s="162">
        <v>83.3</v>
      </c>
    </row>
    <row r="53" spans="1:3" x14ac:dyDescent="0.25">
      <c r="A53" s="160">
        <v>26</v>
      </c>
      <c r="B53" s="161">
        <v>1</v>
      </c>
      <c r="C53" s="162">
        <v>84.17</v>
      </c>
    </row>
    <row r="54" spans="1:3" x14ac:dyDescent="0.25">
      <c r="A54" s="160">
        <v>26.5</v>
      </c>
      <c r="B54" s="161">
        <v>1</v>
      </c>
      <c r="C54" s="162">
        <v>85.04</v>
      </c>
    </row>
    <row r="55" spans="1:3" x14ac:dyDescent="0.25">
      <c r="A55" s="160">
        <v>27</v>
      </c>
      <c r="B55" s="161">
        <v>1</v>
      </c>
      <c r="C55" s="162">
        <v>85.91</v>
      </c>
    </row>
    <row r="56" spans="1:3" x14ac:dyDescent="0.25">
      <c r="A56" s="160">
        <v>27.5</v>
      </c>
      <c r="B56" s="161">
        <v>1</v>
      </c>
      <c r="C56" s="162">
        <v>86.78</v>
      </c>
    </row>
    <row r="57" spans="1:3" x14ac:dyDescent="0.25">
      <c r="A57" s="160">
        <v>28</v>
      </c>
      <c r="B57" s="161">
        <v>1</v>
      </c>
      <c r="C57" s="162">
        <v>87.65</v>
      </c>
    </row>
    <row r="58" spans="1:3" x14ac:dyDescent="0.25">
      <c r="A58" s="160">
        <v>28.5</v>
      </c>
      <c r="B58" s="161">
        <v>1</v>
      </c>
      <c r="C58" s="162">
        <v>88.52</v>
      </c>
    </row>
    <row r="59" spans="1:3" x14ac:dyDescent="0.25">
      <c r="A59" s="160">
        <v>29</v>
      </c>
      <c r="B59" s="161">
        <v>1</v>
      </c>
      <c r="C59" s="162">
        <v>89.39</v>
      </c>
    </row>
    <row r="60" spans="1:3" x14ac:dyDescent="0.25">
      <c r="A60" s="160">
        <v>29.5</v>
      </c>
      <c r="B60" s="161">
        <v>1</v>
      </c>
      <c r="C60" s="162">
        <v>90.26</v>
      </c>
    </row>
    <row r="61" spans="1:3" x14ac:dyDescent="0.25">
      <c r="A61" s="160">
        <v>30</v>
      </c>
      <c r="B61" s="161">
        <v>1</v>
      </c>
      <c r="C61" s="162">
        <v>91.13</v>
      </c>
    </row>
    <row r="62" spans="1:3" x14ac:dyDescent="0.25">
      <c r="A62" s="160">
        <v>31</v>
      </c>
      <c r="B62" s="161">
        <v>1</v>
      </c>
      <c r="C62" s="162">
        <v>92.85</v>
      </c>
    </row>
    <row r="63" spans="1:3" x14ac:dyDescent="0.25">
      <c r="A63" s="160">
        <v>32</v>
      </c>
      <c r="B63" s="161">
        <v>1</v>
      </c>
      <c r="C63" s="162">
        <v>94.58</v>
      </c>
    </row>
    <row r="64" spans="1:3" x14ac:dyDescent="0.25">
      <c r="A64" s="160">
        <v>33</v>
      </c>
      <c r="B64" s="161">
        <v>1</v>
      </c>
      <c r="C64" s="162">
        <v>96.3</v>
      </c>
    </row>
    <row r="65" spans="1:3" x14ac:dyDescent="0.25">
      <c r="A65" s="160">
        <v>34</v>
      </c>
      <c r="B65" s="161">
        <v>1</v>
      </c>
      <c r="C65" s="162">
        <v>98.02</v>
      </c>
    </row>
    <row r="66" spans="1:3" x14ac:dyDescent="0.25">
      <c r="A66" s="160">
        <v>35</v>
      </c>
      <c r="B66" s="161">
        <v>1</v>
      </c>
      <c r="C66" s="162">
        <v>99.74</v>
      </c>
    </row>
    <row r="67" spans="1:3" x14ac:dyDescent="0.25">
      <c r="A67" s="160">
        <v>36</v>
      </c>
      <c r="B67" s="161">
        <v>1</v>
      </c>
      <c r="C67" s="162">
        <v>101.46</v>
      </c>
    </row>
    <row r="68" spans="1:3" x14ac:dyDescent="0.25">
      <c r="A68" s="160">
        <v>37</v>
      </c>
      <c r="B68" s="161">
        <v>1</v>
      </c>
      <c r="C68" s="162">
        <v>103.18</v>
      </c>
    </row>
    <row r="69" spans="1:3" x14ac:dyDescent="0.25">
      <c r="A69" s="160">
        <v>38</v>
      </c>
      <c r="B69" s="161">
        <v>1</v>
      </c>
      <c r="C69" s="162">
        <v>104.91</v>
      </c>
    </row>
    <row r="70" spans="1:3" x14ac:dyDescent="0.25">
      <c r="A70" s="160">
        <v>39</v>
      </c>
      <c r="B70" s="161">
        <v>1</v>
      </c>
      <c r="C70" s="162">
        <v>106.63</v>
      </c>
    </row>
    <row r="71" spans="1:3" x14ac:dyDescent="0.25">
      <c r="A71" s="160">
        <v>40</v>
      </c>
      <c r="B71" s="161">
        <v>1</v>
      </c>
      <c r="C71" s="162">
        <v>108.35</v>
      </c>
    </row>
    <row r="72" spans="1:3" x14ac:dyDescent="0.25">
      <c r="A72" s="160">
        <v>41</v>
      </c>
      <c r="B72" s="161">
        <v>1</v>
      </c>
      <c r="C72" s="162">
        <v>110.07</v>
      </c>
    </row>
    <row r="73" spans="1:3" x14ac:dyDescent="0.25">
      <c r="A73" s="160">
        <v>42</v>
      </c>
      <c r="B73" s="161">
        <v>1</v>
      </c>
      <c r="C73" s="162">
        <v>111.79</v>
      </c>
    </row>
    <row r="74" spans="1:3" x14ac:dyDescent="0.25">
      <c r="A74" s="160">
        <v>43</v>
      </c>
      <c r="B74" s="161">
        <v>1</v>
      </c>
      <c r="C74" s="162">
        <v>113.51</v>
      </c>
    </row>
    <row r="75" spans="1:3" x14ac:dyDescent="0.25">
      <c r="A75" s="160">
        <v>44</v>
      </c>
      <c r="B75" s="161">
        <v>1</v>
      </c>
      <c r="C75" s="162">
        <v>115.24</v>
      </c>
    </row>
    <row r="76" spans="1:3" x14ac:dyDescent="0.25">
      <c r="A76" s="160">
        <v>45</v>
      </c>
      <c r="B76" s="161">
        <v>1</v>
      </c>
      <c r="C76" s="162">
        <v>116.96</v>
      </c>
    </row>
    <row r="77" spans="1:3" x14ac:dyDescent="0.25">
      <c r="A77" s="160">
        <v>46</v>
      </c>
      <c r="B77" s="161">
        <v>1</v>
      </c>
      <c r="C77" s="162">
        <v>118.68</v>
      </c>
    </row>
    <row r="78" spans="1:3" x14ac:dyDescent="0.25">
      <c r="A78" s="160">
        <v>47</v>
      </c>
      <c r="B78" s="161">
        <v>1</v>
      </c>
      <c r="C78" s="162">
        <v>120.4</v>
      </c>
    </row>
    <row r="79" spans="1:3" x14ac:dyDescent="0.25">
      <c r="A79" s="160">
        <v>48</v>
      </c>
      <c r="B79" s="161">
        <v>1</v>
      </c>
      <c r="C79" s="162">
        <v>122.12</v>
      </c>
    </row>
    <row r="80" spans="1:3" x14ac:dyDescent="0.25">
      <c r="A80" s="160">
        <v>49</v>
      </c>
      <c r="B80" s="161">
        <v>1</v>
      </c>
      <c r="C80" s="162">
        <v>123.84</v>
      </c>
    </row>
    <row r="81" spans="1:3" x14ac:dyDescent="0.25">
      <c r="A81" s="160">
        <v>50</v>
      </c>
      <c r="B81" s="161">
        <v>1</v>
      </c>
      <c r="C81" s="162">
        <v>125.56</v>
      </c>
    </row>
    <row r="82" spans="1:3" x14ac:dyDescent="0.25">
      <c r="A82" s="160">
        <v>51</v>
      </c>
      <c r="B82" s="161">
        <v>1</v>
      </c>
      <c r="C82" s="162">
        <v>127.29</v>
      </c>
    </row>
    <row r="83" spans="1:3" x14ac:dyDescent="0.25">
      <c r="A83" s="160">
        <v>52</v>
      </c>
      <c r="B83" s="161">
        <v>1</v>
      </c>
      <c r="C83" s="162">
        <v>129.01</v>
      </c>
    </row>
    <row r="84" spans="1:3" x14ac:dyDescent="0.25">
      <c r="A84" s="160">
        <v>53</v>
      </c>
      <c r="B84" s="161">
        <v>1</v>
      </c>
      <c r="C84" s="162">
        <v>130.72999999999999</v>
      </c>
    </row>
    <row r="85" spans="1:3" x14ac:dyDescent="0.25">
      <c r="A85" s="160">
        <v>54</v>
      </c>
      <c r="B85" s="161">
        <v>1</v>
      </c>
      <c r="C85" s="162">
        <v>132.44999999999999</v>
      </c>
    </row>
    <row r="86" spans="1:3" x14ac:dyDescent="0.25">
      <c r="A86" s="160">
        <v>55</v>
      </c>
      <c r="B86" s="161">
        <v>1</v>
      </c>
      <c r="C86" s="162">
        <v>134.16999999999999</v>
      </c>
    </row>
    <row r="87" spans="1:3" x14ac:dyDescent="0.25">
      <c r="A87" s="160">
        <v>56</v>
      </c>
      <c r="B87" s="161">
        <v>1</v>
      </c>
      <c r="C87" s="162">
        <v>135.88999999999999</v>
      </c>
    </row>
    <row r="88" spans="1:3" x14ac:dyDescent="0.25">
      <c r="A88" s="160">
        <v>57</v>
      </c>
      <c r="B88" s="161">
        <v>1</v>
      </c>
      <c r="C88" s="162">
        <v>137.62</v>
      </c>
    </row>
    <row r="89" spans="1:3" x14ac:dyDescent="0.25">
      <c r="A89" s="160">
        <v>58</v>
      </c>
      <c r="B89" s="161">
        <v>1</v>
      </c>
      <c r="C89" s="162">
        <v>139.34</v>
      </c>
    </row>
    <row r="90" spans="1:3" x14ac:dyDescent="0.25">
      <c r="A90" s="160">
        <v>59</v>
      </c>
      <c r="B90" s="161">
        <v>1</v>
      </c>
      <c r="C90" s="162">
        <v>141.06</v>
      </c>
    </row>
    <row r="91" spans="1:3" x14ac:dyDescent="0.25">
      <c r="A91" s="160">
        <v>60</v>
      </c>
      <c r="B91" s="161">
        <v>1</v>
      </c>
      <c r="C91" s="162">
        <v>142.78</v>
      </c>
    </row>
    <row r="92" spans="1:3" x14ac:dyDescent="0.25">
      <c r="A92" s="160">
        <v>61</v>
      </c>
      <c r="B92" s="161">
        <v>1</v>
      </c>
      <c r="C92" s="162">
        <v>144.5</v>
      </c>
    </row>
    <row r="93" spans="1:3" x14ac:dyDescent="0.25">
      <c r="A93" s="160">
        <v>62</v>
      </c>
      <c r="B93" s="161">
        <v>1</v>
      </c>
      <c r="C93" s="162">
        <v>146.22</v>
      </c>
    </row>
    <row r="94" spans="1:3" x14ac:dyDescent="0.25">
      <c r="A94" s="160">
        <v>63</v>
      </c>
      <c r="B94" s="161">
        <v>1</v>
      </c>
      <c r="C94" s="162">
        <v>147.94999999999999</v>
      </c>
    </row>
    <row r="95" spans="1:3" x14ac:dyDescent="0.25">
      <c r="A95" s="160">
        <v>64</v>
      </c>
      <c r="B95" s="161">
        <v>1</v>
      </c>
      <c r="C95" s="162">
        <v>149.66999999999999</v>
      </c>
    </row>
    <row r="96" spans="1:3" x14ac:dyDescent="0.25">
      <c r="A96" s="160">
        <v>65</v>
      </c>
      <c r="B96" s="161">
        <v>1</v>
      </c>
      <c r="C96" s="162">
        <v>151.38999999999999</v>
      </c>
    </row>
    <row r="97" spans="1:3" x14ac:dyDescent="0.25">
      <c r="A97" s="160">
        <v>66</v>
      </c>
      <c r="B97" s="161">
        <v>1</v>
      </c>
      <c r="C97" s="162">
        <v>153.11000000000001</v>
      </c>
    </row>
    <row r="98" spans="1:3" x14ac:dyDescent="0.25">
      <c r="A98" s="160">
        <v>67</v>
      </c>
      <c r="B98" s="161">
        <v>1</v>
      </c>
      <c r="C98" s="162">
        <v>154.83000000000001</v>
      </c>
    </row>
    <row r="99" spans="1:3" x14ac:dyDescent="0.25">
      <c r="A99" s="160">
        <v>68</v>
      </c>
      <c r="B99" s="161">
        <v>1</v>
      </c>
      <c r="C99" s="162">
        <v>156.55000000000001</v>
      </c>
    </row>
    <row r="100" spans="1:3" x14ac:dyDescent="0.25">
      <c r="A100" s="160">
        <v>69</v>
      </c>
      <c r="B100" s="161">
        <v>1</v>
      </c>
      <c r="C100" s="162">
        <v>158.28</v>
      </c>
    </row>
    <row r="101" spans="1:3" x14ac:dyDescent="0.25">
      <c r="A101" s="160">
        <v>70</v>
      </c>
      <c r="B101" s="161">
        <v>1</v>
      </c>
      <c r="C101" s="162">
        <v>160</v>
      </c>
    </row>
    <row r="102" spans="1:3" x14ac:dyDescent="0.25">
      <c r="A102" s="160">
        <v>0.5</v>
      </c>
      <c r="B102" s="163">
        <v>2</v>
      </c>
      <c r="C102" s="162">
        <v>21.38</v>
      </c>
    </row>
    <row r="103" spans="1:3" x14ac:dyDescent="0.25">
      <c r="A103" s="160">
        <v>1</v>
      </c>
      <c r="B103" s="163">
        <v>2</v>
      </c>
      <c r="C103" s="162">
        <v>26.95</v>
      </c>
    </row>
    <row r="104" spans="1:3" x14ac:dyDescent="0.25">
      <c r="A104" s="160">
        <v>1.5</v>
      </c>
      <c r="B104" s="163">
        <v>2</v>
      </c>
      <c r="C104" s="162">
        <v>30.67</v>
      </c>
    </row>
    <row r="105" spans="1:3" x14ac:dyDescent="0.25">
      <c r="A105" s="160">
        <v>2</v>
      </c>
      <c r="B105" s="163">
        <v>2</v>
      </c>
      <c r="C105" s="162">
        <v>34.380000000000003</v>
      </c>
    </row>
    <row r="106" spans="1:3" x14ac:dyDescent="0.25">
      <c r="A106" s="160">
        <v>2.5</v>
      </c>
      <c r="B106" s="163">
        <v>2</v>
      </c>
      <c r="C106" s="162">
        <v>38.090000000000003</v>
      </c>
    </row>
    <row r="107" spans="1:3" x14ac:dyDescent="0.25">
      <c r="A107" s="160">
        <v>3</v>
      </c>
      <c r="B107" s="163">
        <v>2</v>
      </c>
      <c r="C107" s="162">
        <v>39.49</v>
      </c>
    </row>
    <row r="108" spans="1:3" x14ac:dyDescent="0.25">
      <c r="A108" s="160">
        <v>3.5</v>
      </c>
      <c r="B108" s="163">
        <v>2</v>
      </c>
      <c r="C108" s="162">
        <v>40.89</v>
      </c>
    </row>
    <row r="109" spans="1:3" x14ac:dyDescent="0.25">
      <c r="A109" s="160">
        <v>4</v>
      </c>
      <c r="B109" s="163">
        <v>2</v>
      </c>
      <c r="C109" s="162">
        <v>42.28</v>
      </c>
    </row>
    <row r="110" spans="1:3" x14ac:dyDescent="0.25">
      <c r="A110" s="160">
        <v>4.5</v>
      </c>
      <c r="B110" s="163">
        <v>2</v>
      </c>
      <c r="C110" s="162">
        <v>43.68</v>
      </c>
    </row>
    <row r="111" spans="1:3" x14ac:dyDescent="0.25">
      <c r="A111" s="160">
        <v>5</v>
      </c>
      <c r="B111" s="163">
        <v>2</v>
      </c>
      <c r="C111" s="162">
        <v>45.08</v>
      </c>
    </row>
    <row r="112" spans="1:3" x14ac:dyDescent="0.25">
      <c r="A112" s="160">
        <v>5.5</v>
      </c>
      <c r="B112" s="163">
        <v>2</v>
      </c>
      <c r="C112" s="162">
        <v>46.77</v>
      </c>
    </row>
    <row r="113" spans="1:3" x14ac:dyDescent="0.25">
      <c r="A113" s="160">
        <v>6</v>
      </c>
      <c r="B113" s="163">
        <v>2</v>
      </c>
      <c r="C113" s="162">
        <v>48.45</v>
      </c>
    </row>
    <row r="114" spans="1:3" x14ac:dyDescent="0.25">
      <c r="A114" s="160">
        <v>6.5</v>
      </c>
      <c r="B114" s="163">
        <v>2</v>
      </c>
      <c r="C114" s="162">
        <v>50.14</v>
      </c>
    </row>
    <row r="115" spans="1:3" x14ac:dyDescent="0.25">
      <c r="A115" s="160">
        <v>7</v>
      </c>
      <c r="B115" s="163">
        <v>2</v>
      </c>
      <c r="C115" s="162">
        <v>51.83</v>
      </c>
    </row>
    <row r="116" spans="1:3" x14ac:dyDescent="0.25">
      <c r="A116" s="160">
        <v>7.5</v>
      </c>
      <c r="B116" s="163">
        <v>2</v>
      </c>
      <c r="C116" s="162">
        <v>53.51</v>
      </c>
    </row>
    <row r="117" spans="1:3" x14ac:dyDescent="0.25">
      <c r="A117" s="160">
        <v>8</v>
      </c>
      <c r="B117" s="163">
        <v>2</v>
      </c>
      <c r="C117" s="162">
        <v>55.2</v>
      </c>
    </row>
    <row r="118" spans="1:3" x14ac:dyDescent="0.25">
      <c r="A118" s="160">
        <v>8.5</v>
      </c>
      <c r="B118" s="163">
        <v>2</v>
      </c>
      <c r="C118" s="162">
        <v>56.89</v>
      </c>
    </row>
    <row r="119" spans="1:3" x14ac:dyDescent="0.25">
      <c r="A119" s="160">
        <v>9</v>
      </c>
      <c r="B119" s="163">
        <v>2</v>
      </c>
      <c r="C119" s="162">
        <v>58.57</v>
      </c>
    </row>
    <row r="120" spans="1:3" x14ac:dyDescent="0.25">
      <c r="A120" s="160">
        <v>9.5</v>
      </c>
      <c r="B120" s="163">
        <v>2</v>
      </c>
      <c r="C120" s="162">
        <v>60.26</v>
      </c>
    </row>
    <row r="121" spans="1:3" x14ac:dyDescent="0.25">
      <c r="A121" s="160">
        <v>10</v>
      </c>
      <c r="B121" s="163">
        <v>2</v>
      </c>
      <c r="C121" s="162">
        <v>61.95</v>
      </c>
    </row>
    <row r="122" spans="1:3" x14ac:dyDescent="0.25">
      <c r="A122" s="160">
        <v>10.5</v>
      </c>
      <c r="B122" s="163">
        <v>2</v>
      </c>
      <c r="C122" s="162">
        <v>63.31</v>
      </c>
    </row>
    <row r="123" spans="1:3" x14ac:dyDescent="0.25">
      <c r="A123" s="160">
        <v>11</v>
      </c>
      <c r="B123" s="163">
        <v>2</v>
      </c>
      <c r="C123" s="162">
        <v>64.680000000000007</v>
      </c>
    </row>
    <row r="124" spans="1:3" x14ac:dyDescent="0.25">
      <c r="A124" s="160">
        <v>11.5</v>
      </c>
      <c r="B124" s="163">
        <v>2</v>
      </c>
      <c r="C124" s="162">
        <v>66.040000000000006</v>
      </c>
    </row>
    <row r="125" spans="1:3" x14ac:dyDescent="0.25">
      <c r="A125" s="160">
        <v>12</v>
      </c>
      <c r="B125" s="163">
        <v>2</v>
      </c>
      <c r="C125" s="162">
        <v>67.41</v>
      </c>
    </row>
    <row r="126" spans="1:3" x14ac:dyDescent="0.25">
      <c r="A126" s="160">
        <v>12.5</v>
      </c>
      <c r="B126" s="163">
        <v>2</v>
      </c>
      <c r="C126" s="162">
        <v>68.78</v>
      </c>
    </row>
    <row r="127" spans="1:3" x14ac:dyDescent="0.25">
      <c r="A127" s="160">
        <v>13</v>
      </c>
      <c r="B127" s="163">
        <v>2</v>
      </c>
      <c r="C127" s="162">
        <v>70.14</v>
      </c>
    </row>
    <row r="128" spans="1:3" x14ac:dyDescent="0.25">
      <c r="A128" s="160">
        <v>13.5</v>
      </c>
      <c r="B128" s="163">
        <v>2</v>
      </c>
      <c r="C128" s="162">
        <v>71.510000000000005</v>
      </c>
    </row>
    <row r="129" spans="1:3" x14ac:dyDescent="0.25">
      <c r="A129" s="160">
        <v>14</v>
      </c>
      <c r="B129" s="163">
        <v>2</v>
      </c>
      <c r="C129" s="162">
        <v>72.88</v>
      </c>
    </row>
    <row r="130" spans="1:3" x14ac:dyDescent="0.25">
      <c r="A130" s="160">
        <v>14.5</v>
      </c>
      <c r="B130" s="163">
        <v>2</v>
      </c>
      <c r="C130" s="162">
        <v>74.239999999999995</v>
      </c>
    </row>
    <row r="131" spans="1:3" x14ac:dyDescent="0.25">
      <c r="A131" s="160">
        <v>15</v>
      </c>
      <c r="B131" s="163">
        <v>2</v>
      </c>
      <c r="C131" s="162">
        <v>75.61</v>
      </c>
    </row>
    <row r="132" spans="1:3" x14ac:dyDescent="0.25">
      <c r="A132" s="160">
        <v>15.5</v>
      </c>
      <c r="B132" s="163">
        <v>2</v>
      </c>
      <c r="C132" s="162">
        <v>76.98</v>
      </c>
    </row>
    <row r="133" spans="1:3" x14ac:dyDescent="0.25">
      <c r="A133" s="160">
        <v>16</v>
      </c>
      <c r="B133" s="163">
        <v>2</v>
      </c>
      <c r="C133" s="162">
        <v>78.34</v>
      </c>
    </row>
    <row r="134" spans="1:3" x14ac:dyDescent="0.25">
      <c r="A134" s="160">
        <v>16.5</v>
      </c>
      <c r="B134" s="163">
        <v>2</v>
      </c>
      <c r="C134" s="162">
        <v>79.709999999999994</v>
      </c>
    </row>
    <row r="135" spans="1:3" x14ac:dyDescent="0.25">
      <c r="A135" s="160">
        <v>17</v>
      </c>
      <c r="B135" s="163">
        <v>2</v>
      </c>
      <c r="C135" s="162">
        <v>81.08</v>
      </c>
    </row>
    <row r="136" spans="1:3" x14ac:dyDescent="0.25">
      <c r="A136" s="160">
        <v>17.5</v>
      </c>
      <c r="B136" s="163">
        <v>2</v>
      </c>
      <c r="C136" s="162">
        <v>82.44</v>
      </c>
    </row>
    <row r="137" spans="1:3" x14ac:dyDescent="0.25">
      <c r="A137" s="160">
        <v>18</v>
      </c>
      <c r="B137" s="163">
        <v>2</v>
      </c>
      <c r="C137" s="162">
        <v>83.81</v>
      </c>
    </row>
    <row r="138" spans="1:3" x14ac:dyDescent="0.25">
      <c r="A138" s="160">
        <v>18.5</v>
      </c>
      <c r="B138" s="163">
        <v>2</v>
      </c>
      <c r="C138" s="162">
        <v>85.17</v>
      </c>
    </row>
    <row r="139" spans="1:3" x14ac:dyDescent="0.25">
      <c r="A139" s="160">
        <v>19</v>
      </c>
      <c r="B139" s="163">
        <v>2</v>
      </c>
      <c r="C139" s="162">
        <v>86.54</v>
      </c>
    </row>
    <row r="140" spans="1:3" x14ac:dyDescent="0.25">
      <c r="A140" s="160">
        <v>19.5</v>
      </c>
      <c r="B140" s="163">
        <v>2</v>
      </c>
      <c r="C140" s="162">
        <v>87.91</v>
      </c>
    </row>
    <row r="141" spans="1:3" x14ac:dyDescent="0.25">
      <c r="A141" s="160">
        <v>20</v>
      </c>
      <c r="B141" s="163">
        <v>2</v>
      </c>
      <c r="C141" s="162">
        <v>89.27</v>
      </c>
    </row>
    <row r="142" spans="1:3" x14ac:dyDescent="0.25">
      <c r="A142" s="160">
        <v>20.5</v>
      </c>
      <c r="B142" s="163">
        <v>2</v>
      </c>
      <c r="C142" s="162">
        <v>90.64</v>
      </c>
    </row>
    <row r="143" spans="1:3" x14ac:dyDescent="0.25">
      <c r="A143" s="160">
        <v>21</v>
      </c>
      <c r="B143" s="163">
        <v>2</v>
      </c>
      <c r="C143" s="162">
        <v>92.01</v>
      </c>
    </row>
    <row r="144" spans="1:3" x14ac:dyDescent="0.25">
      <c r="A144" s="160">
        <v>21.5</v>
      </c>
      <c r="B144" s="163">
        <v>2</v>
      </c>
      <c r="C144" s="162">
        <v>93.37</v>
      </c>
    </row>
    <row r="145" spans="1:3" x14ac:dyDescent="0.25">
      <c r="A145" s="160">
        <v>22</v>
      </c>
      <c r="B145" s="163">
        <v>2</v>
      </c>
      <c r="C145" s="162">
        <v>94.74</v>
      </c>
    </row>
    <row r="146" spans="1:3" x14ac:dyDescent="0.25">
      <c r="A146" s="160">
        <v>22.5</v>
      </c>
      <c r="B146" s="163">
        <v>2</v>
      </c>
      <c r="C146" s="162">
        <v>96.11</v>
      </c>
    </row>
    <row r="147" spans="1:3" x14ac:dyDescent="0.25">
      <c r="A147" s="160">
        <v>23</v>
      </c>
      <c r="B147" s="163">
        <v>2</v>
      </c>
      <c r="C147" s="162">
        <v>97.47</v>
      </c>
    </row>
    <row r="148" spans="1:3" x14ac:dyDescent="0.25">
      <c r="A148" s="160">
        <v>23.5</v>
      </c>
      <c r="B148" s="163">
        <v>2</v>
      </c>
      <c r="C148" s="162">
        <v>98.84</v>
      </c>
    </row>
    <row r="149" spans="1:3" x14ac:dyDescent="0.25">
      <c r="A149" s="160">
        <v>24</v>
      </c>
      <c r="B149" s="163">
        <v>2</v>
      </c>
      <c r="C149" s="162">
        <v>100.2</v>
      </c>
    </row>
    <row r="150" spans="1:3" x14ac:dyDescent="0.25">
      <c r="A150" s="160">
        <v>24.5</v>
      </c>
      <c r="B150" s="163">
        <v>2</v>
      </c>
      <c r="C150" s="162">
        <v>101.57</v>
      </c>
    </row>
    <row r="151" spans="1:3" x14ac:dyDescent="0.25">
      <c r="A151" s="160">
        <v>25</v>
      </c>
      <c r="B151" s="163">
        <v>2</v>
      </c>
      <c r="C151" s="162">
        <v>102.94</v>
      </c>
    </row>
    <row r="152" spans="1:3" x14ac:dyDescent="0.25">
      <c r="A152" s="160">
        <v>25.5</v>
      </c>
      <c r="B152" s="163">
        <v>2</v>
      </c>
      <c r="C152" s="162">
        <v>104.3</v>
      </c>
    </row>
    <row r="153" spans="1:3" x14ac:dyDescent="0.25">
      <c r="A153" s="160">
        <v>26</v>
      </c>
      <c r="B153" s="163">
        <v>2</v>
      </c>
      <c r="C153" s="162">
        <v>105.67</v>
      </c>
    </row>
    <row r="154" spans="1:3" x14ac:dyDescent="0.25">
      <c r="A154" s="160">
        <v>26.5</v>
      </c>
      <c r="B154" s="163">
        <v>2</v>
      </c>
      <c r="C154" s="162">
        <v>107.04</v>
      </c>
    </row>
    <row r="155" spans="1:3" x14ac:dyDescent="0.25">
      <c r="A155" s="160">
        <v>27</v>
      </c>
      <c r="B155" s="163">
        <v>2</v>
      </c>
      <c r="C155" s="162">
        <v>108.4</v>
      </c>
    </row>
    <row r="156" spans="1:3" x14ac:dyDescent="0.25">
      <c r="A156" s="160">
        <v>27.5</v>
      </c>
      <c r="B156" s="163">
        <v>2</v>
      </c>
      <c r="C156" s="162">
        <v>109.77</v>
      </c>
    </row>
    <row r="157" spans="1:3" x14ac:dyDescent="0.25">
      <c r="A157" s="160">
        <v>28</v>
      </c>
      <c r="B157" s="163">
        <v>2</v>
      </c>
      <c r="C157" s="162">
        <v>111.14</v>
      </c>
    </row>
    <row r="158" spans="1:3" x14ac:dyDescent="0.25">
      <c r="A158" s="160">
        <v>28.5</v>
      </c>
      <c r="B158" s="163">
        <v>2</v>
      </c>
      <c r="C158" s="162">
        <v>112.5</v>
      </c>
    </row>
    <row r="159" spans="1:3" x14ac:dyDescent="0.25">
      <c r="A159" s="160">
        <v>29</v>
      </c>
      <c r="B159" s="163">
        <v>2</v>
      </c>
      <c r="C159" s="162">
        <v>113.87</v>
      </c>
    </row>
    <row r="160" spans="1:3" x14ac:dyDescent="0.25">
      <c r="A160" s="160">
        <v>29.5</v>
      </c>
      <c r="B160" s="163">
        <v>2</v>
      </c>
      <c r="C160" s="162">
        <v>115.24</v>
      </c>
    </row>
    <row r="161" spans="1:6" x14ac:dyDescent="0.25">
      <c r="A161" s="160">
        <v>30</v>
      </c>
      <c r="B161" s="163">
        <v>2</v>
      </c>
      <c r="C161" s="162">
        <v>116.6</v>
      </c>
    </row>
    <row r="162" spans="1:6" x14ac:dyDescent="0.25">
      <c r="A162" s="160">
        <v>31</v>
      </c>
      <c r="B162" s="163">
        <v>2</v>
      </c>
      <c r="C162" s="162">
        <v>119.05</v>
      </c>
    </row>
    <row r="163" spans="1:6" x14ac:dyDescent="0.25">
      <c r="A163" s="160">
        <v>32</v>
      </c>
      <c r="B163" s="163">
        <v>2</v>
      </c>
      <c r="C163" s="162">
        <v>121.5</v>
      </c>
    </row>
    <row r="164" spans="1:6" x14ac:dyDescent="0.25">
      <c r="A164" s="160">
        <v>33</v>
      </c>
      <c r="B164" s="163">
        <v>2</v>
      </c>
      <c r="C164" s="162">
        <v>123.96</v>
      </c>
    </row>
    <row r="165" spans="1:6" x14ac:dyDescent="0.25">
      <c r="A165" s="160">
        <v>34</v>
      </c>
      <c r="B165" s="163">
        <v>2</v>
      </c>
      <c r="C165" s="162">
        <v>126.41</v>
      </c>
    </row>
    <row r="166" spans="1:6" x14ac:dyDescent="0.25">
      <c r="A166" s="160">
        <v>35</v>
      </c>
      <c r="B166" s="163">
        <v>2</v>
      </c>
      <c r="C166" s="162">
        <v>128.86000000000001</v>
      </c>
    </row>
    <row r="167" spans="1:6" x14ac:dyDescent="0.25">
      <c r="A167" s="160">
        <v>36</v>
      </c>
      <c r="B167" s="163">
        <v>2</v>
      </c>
      <c r="C167" s="162">
        <v>131.31</v>
      </c>
    </row>
    <row r="168" spans="1:6" x14ac:dyDescent="0.25">
      <c r="A168" s="160">
        <v>37</v>
      </c>
      <c r="B168" s="163">
        <v>2</v>
      </c>
      <c r="C168" s="162">
        <v>133.76</v>
      </c>
    </row>
    <row r="169" spans="1:6" x14ac:dyDescent="0.25">
      <c r="A169" s="160">
        <v>38</v>
      </c>
      <c r="B169" s="163">
        <v>2</v>
      </c>
      <c r="C169" s="162">
        <v>136.21</v>
      </c>
    </row>
    <row r="170" spans="1:6" x14ac:dyDescent="0.25">
      <c r="A170" s="160">
        <v>39</v>
      </c>
      <c r="B170" s="163">
        <v>2</v>
      </c>
      <c r="C170" s="162">
        <v>138.66</v>
      </c>
    </row>
    <row r="171" spans="1:6" x14ac:dyDescent="0.25">
      <c r="A171" s="160">
        <v>40</v>
      </c>
      <c r="B171" s="163">
        <v>2</v>
      </c>
      <c r="C171" s="162">
        <v>141.11000000000001</v>
      </c>
    </row>
    <row r="172" spans="1:6" x14ac:dyDescent="0.25">
      <c r="A172" s="160">
        <v>41</v>
      </c>
      <c r="B172" s="163">
        <v>2</v>
      </c>
      <c r="C172" s="162">
        <v>143.56</v>
      </c>
    </row>
    <row r="173" spans="1:6" x14ac:dyDescent="0.25">
      <c r="A173" s="160">
        <v>42</v>
      </c>
      <c r="B173" s="163">
        <v>2</v>
      </c>
      <c r="C173" s="162">
        <v>146.02000000000001</v>
      </c>
    </row>
    <row r="174" spans="1:6" x14ac:dyDescent="0.25">
      <c r="A174" s="160">
        <v>43</v>
      </c>
      <c r="B174" s="163">
        <v>2</v>
      </c>
      <c r="C174" s="162">
        <v>148.47</v>
      </c>
    </row>
    <row r="175" spans="1:6" x14ac:dyDescent="0.25">
      <c r="A175" s="160">
        <v>44</v>
      </c>
      <c r="B175" s="163">
        <v>2</v>
      </c>
      <c r="C175" s="162">
        <v>150.91999999999999</v>
      </c>
    </row>
    <row r="176" spans="1:6" x14ac:dyDescent="0.25">
      <c r="A176" s="160">
        <v>45</v>
      </c>
      <c r="B176" s="163">
        <v>2</v>
      </c>
      <c r="C176" s="162">
        <v>153.37</v>
      </c>
      <c r="F176">
        <f>C189*2</f>
        <v>370.48</v>
      </c>
    </row>
    <row r="177" spans="1:3" x14ac:dyDescent="0.25">
      <c r="A177" s="160">
        <v>46</v>
      </c>
      <c r="B177" s="163">
        <v>2</v>
      </c>
      <c r="C177" s="162">
        <v>155.82</v>
      </c>
    </row>
    <row r="178" spans="1:3" x14ac:dyDescent="0.25">
      <c r="A178" s="160">
        <v>47</v>
      </c>
      <c r="B178" s="163">
        <v>2</v>
      </c>
      <c r="C178" s="162">
        <v>158.27000000000001</v>
      </c>
    </row>
    <row r="179" spans="1:3" x14ac:dyDescent="0.25">
      <c r="A179" s="160">
        <v>48</v>
      </c>
      <c r="B179" s="163">
        <v>2</v>
      </c>
      <c r="C179" s="162">
        <v>160.72</v>
      </c>
    </row>
    <row r="180" spans="1:3" x14ac:dyDescent="0.25">
      <c r="A180" s="160">
        <v>49</v>
      </c>
      <c r="B180" s="163">
        <v>2</v>
      </c>
      <c r="C180" s="162">
        <v>163.16999999999999</v>
      </c>
    </row>
    <row r="181" spans="1:3" x14ac:dyDescent="0.25">
      <c r="A181" s="160">
        <v>50</v>
      </c>
      <c r="B181" s="163">
        <v>2</v>
      </c>
      <c r="C181" s="162">
        <v>165.63</v>
      </c>
    </row>
    <row r="182" spans="1:3" x14ac:dyDescent="0.25">
      <c r="A182" s="160">
        <v>51</v>
      </c>
      <c r="B182" s="163">
        <v>2</v>
      </c>
      <c r="C182" s="162">
        <v>168.08</v>
      </c>
    </row>
    <row r="183" spans="1:3" x14ac:dyDescent="0.25">
      <c r="A183" s="160">
        <v>52</v>
      </c>
      <c r="B183" s="163">
        <v>2</v>
      </c>
      <c r="C183" s="162">
        <v>170.53</v>
      </c>
    </row>
    <row r="184" spans="1:3" x14ac:dyDescent="0.25">
      <c r="A184" s="160">
        <v>53</v>
      </c>
      <c r="B184" s="163">
        <v>2</v>
      </c>
      <c r="C184" s="162">
        <v>172.98</v>
      </c>
    </row>
    <row r="185" spans="1:3" x14ac:dyDescent="0.25">
      <c r="A185" s="160">
        <v>54</v>
      </c>
      <c r="B185" s="163">
        <v>2</v>
      </c>
      <c r="C185" s="162">
        <v>175.43</v>
      </c>
    </row>
    <row r="186" spans="1:3" x14ac:dyDescent="0.25">
      <c r="A186" s="160">
        <v>55</v>
      </c>
      <c r="B186" s="163">
        <v>2</v>
      </c>
      <c r="C186" s="162">
        <v>177.88</v>
      </c>
    </row>
    <row r="187" spans="1:3" x14ac:dyDescent="0.25">
      <c r="A187" s="160">
        <v>56</v>
      </c>
      <c r="B187" s="163">
        <v>2</v>
      </c>
      <c r="C187" s="162">
        <v>180.33</v>
      </c>
    </row>
    <row r="188" spans="1:3" x14ac:dyDescent="0.25">
      <c r="A188" s="160">
        <v>57</v>
      </c>
      <c r="B188" s="163">
        <v>2</v>
      </c>
      <c r="C188" s="162">
        <v>182.78</v>
      </c>
    </row>
    <row r="189" spans="1:3" x14ac:dyDescent="0.25">
      <c r="A189" s="160">
        <v>58</v>
      </c>
      <c r="B189" s="163">
        <v>2</v>
      </c>
      <c r="C189" s="162">
        <v>185.24</v>
      </c>
    </row>
    <row r="190" spans="1:3" x14ac:dyDescent="0.25">
      <c r="A190" s="160">
        <v>59</v>
      </c>
      <c r="B190" s="163">
        <v>2</v>
      </c>
      <c r="C190" s="162">
        <v>187.69</v>
      </c>
    </row>
    <row r="191" spans="1:3" x14ac:dyDescent="0.25">
      <c r="A191" s="160">
        <v>60</v>
      </c>
      <c r="B191" s="163">
        <v>2</v>
      </c>
      <c r="C191" s="162">
        <v>190.14</v>
      </c>
    </row>
    <row r="192" spans="1:3" x14ac:dyDescent="0.25">
      <c r="A192" s="160">
        <v>61</v>
      </c>
      <c r="B192" s="163">
        <v>2</v>
      </c>
      <c r="C192" s="162">
        <v>192.59</v>
      </c>
    </row>
    <row r="193" spans="1:3" x14ac:dyDescent="0.25">
      <c r="A193" s="160">
        <v>62</v>
      </c>
      <c r="B193" s="163">
        <v>2</v>
      </c>
      <c r="C193" s="162">
        <v>195.04</v>
      </c>
    </row>
    <row r="194" spans="1:3" x14ac:dyDescent="0.25">
      <c r="A194" s="160">
        <v>63</v>
      </c>
      <c r="B194" s="163">
        <v>2</v>
      </c>
      <c r="C194" s="162">
        <v>197.49</v>
      </c>
    </row>
    <row r="195" spans="1:3" x14ac:dyDescent="0.25">
      <c r="A195" s="160">
        <v>64</v>
      </c>
      <c r="B195" s="163">
        <v>2</v>
      </c>
      <c r="C195" s="162">
        <v>199.94</v>
      </c>
    </row>
    <row r="196" spans="1:3" x14ac:dyDescent="0.25">
      <c r="A196" s="160">
        <v>65</v>
      </c>
      <c r="B196" s="163">
        <v>2</v>
      </c>
      <c r="C196" s="162">
        <v>202.39</v>
      </c>
    </row>
    <row r="197" spans="1:3" x14ac:dyDescent="0.25">
      <c r="A197" s="160">
        <v>66</v>
      </c>
      <c r="B197" s="163">
        <v>2</v>
      </c>
      <c r="C197" s="162">
        <v>204.84</v>
      </c>
    </row>
    <row r="198" spans="1:3" x14ac:dyDescent="0.25">
      <c r="A198" s="160">
        <v>67</v>
      </c>
      <c r="B198" s="163">
        <v>2</v>
      </c>
      <c r="C198" s="162">
        <v>207.3</v>
      </c>
    </row>
    <row r="199" spans="1:3" x14ac:dyDescent="0.25">
      <c r="A199" s="160">
        <v>68</v>
      </c>
      <c r="B199" s="163">
        <v>2</v>
      </c>
      <c r="C199" s="162">
        <v>209.75</v>
      </c>
    </row>
    <row r="200" spans="1:3" x14ac:dyDescent="0.25">
      <c r="A200" s="160">
        <v>69</v>
      </c>
      <c r="B200" s="163">
        <v>2</v>
      </c>
      <c r="C200" s="162">
        <v>212.2</v>
      </c>
    </row>
    <row r="201" spans="1:3" x14ac:dyDescent="0.25">
      <c r="A201" s="160">
        <v>70</v>
      </c>
      <c r="B201" s="163">
        <v>2</v>
      </c>
      <c r="C201" s="162">
        <v>214.65</v>
      </c>
    </row>
    <row r="202" spans="1:3" x14ac:dyDescent="0.25">
      <c r="A202" s="160">
        <v>0.5</v>
      </c>
      <c r="B202" s="163">
        <v>3</v>
      </c>
      <c r="C202" s="162">
        <v>22.9</v>
      </c>
    </row>
    <row r="203" spans="1:3" x14ac:dyDescent="0.25">
      <c r="A203" s="160">
        <v>1</v>
      </c>
      <c r="B203" s="163">
        <v>3</v>
      </c>
      <c r="C203" s="162">
        <v>27.38</v>
      </c>
    </row>
    <row r="204" spans="1:3" x14ac:dyDescent="0.25">
      <c r="A204" s="160">
        <v>1.5</v>
      </c>
      <c r="B204" s="163">
        <v>3</v>
      </c>
      <c r="C204" s="162">
        <v>32.42</v>
      </c>
    </row>
    <row r="205" spans="1:3" x14ac:dyDescent="0.25">
      <c r="A205" s="160">
        <v>2</v>
      </c>
      <c r="B205" s="163">
        <v>3</v>
      </c>
      <c r="C205" s="162">
        <v>37.450000000000003</v>
      </c>
    </row>
    <row r="206" spans="1:3" x14ac:dyDescent="0.25">
      <c r="A206" s="160">
        <v>2.5</v>
      </c>
      <c r="B206" s="163">
        <v>3</v>
      </c>
      <c r="C206" s="162">
        <v>42.49</v>
      </c>
    </row>
    <row r="207" spans="1:3" x14ac:dyDescent="0.25">
      <c r="A207" s="160">
        <v>3</v>
      </c>
      <c r="B207" s="163">
        <v>3</v>
      </c>
      <c r="C207" s="162">
        <v>43.83</v>
      </c>
    </row>
    <row r="208" spans="1:3" x14ac:dyDescent="0.25">
      <c r="A208" s="160">
        <v>3.5</v>
      </c>
      <c r="B208" s="163">
        <v>3</v>
      </c>
      <c r="C208" s="162">
        <v>45.18</v>
      </c>
    </row>
    <row r="209" spans="1:3" x14ac:dyDescent="0.25">
      <c r="A209" s="160">
        <v>4</v>
      </c>
      <c r="B209" s="163">
        <v>3</v>
      </c>
      <c r="C209" s="162">
        <v>46.52</v>
      </c>
    </row>
    <row r="210" spans="1:3" x14ac:dyDescent="0.25">
      <c r="A210" s="160">
        <v>4.5</v>
      </c>
      <c r="B210" s="163">
        <v>3</v>
      </c>
      <c r="C210" s="162">
        <v>47.87</v>
      </c>
    </row>
    <row r="211" spans="1:3" x14ac:dyDescent="0.25">
      <c r="A211" s="160">
        <v>5</v>
      </c>
      <c r="B211" s="163">
        <v>3</v>
      </c>
      <c r="C211" s="162">
        <v>49.21</v>
      </c>
    </row>
    <row r="212" spans="1:3" x14ac:dyDescent="0.25">
      <c r="A212" s="160">
        <v>5.5</v>
      </c>
      <c r="B212" s="163">
        <v>3</v>
      </c>
      <c r="C212" s="162">
        <v>50.89</v>
      </c>
    </row>
    <row r="213" spans="1:3" x14ac:dyDescent="0.25">
      <c r="A213" s="160">
        <v>6</v>
      </c>
      <c r="B213" s="163">
        <v>3</v>
      </c>
      <c r="C213" s="162">
        <v>52.57</v>
      </c>
    </row>
    <row r="214" spans="1:3" x14ac:dyDescent="0.25">
      <c r="A214" s="160">
        <v>6.5</v>
      </c>
      <c r="B214" s="163">
        <v>3</v>
      </c>
      <c r="C214" s="162">
        <v>54.25</v>
      </c>
    </row>
    <row r="215" spans="1:3" x14ac:dyDescent="0.25">
      <c r="A215" s="160">
        <v>7</v>
      </c>
      <c r="B215" s="163">
        <v>3</v>
      </c>
      <c r="C215" s="162">
        <v>55.93</v>
      </c>
    </row>
    <row r="216" spans="1:3" x14ac:dyDescent="0.25">
      <c r="A216" s="160">
        <v>7.5</v>
      </c>
      <c r="B216" s="163">
        <v>3</v>
      </c>
      <c r="C216" s="162">
        <v>57.61</v>
      </c>
    </row>
    <row r="217" spans="1:3" x14ac:dyDescent="0.25">
      <c r="A217" s="160">
        <v>8</v>
      </c>
      <c r="B217" s="163">
        <v>3</v>
      </c>
      <c r="C217" s="162">
        <v>59.29</v>
      </c>
    </row>
    <row r="218" spans="1:3" x14ac:dyDescent="0.25">
      <c r="A218" s="160">
        <v>8.5</v>
      </c>
      <c r="B218" s="163">
        <v>3</v>
      </c>
      <c r="C218" s="162">
        <v>60.97</v>
      </c>
    </row>
    <row r="219" spans="1:3" x14ac:dyDescent="0.25">
      <c r="A219" s="160">
        <v>9</v>
      </c>
      <c r="B219" s="163">
        <v>3</v>
      </c>
      <c r="C219" s="162">
        <v>62.65</v>
      </c>
    </row>
    <row r="220" spans="1:3" x14ac:dyDescent="0.25">
      <c r="A220" s="160">
        <v>9.5</v>
      </c>
      <c r="B220" s="163">
        <v>3</v>
      </c>
      <c r="C220" s="162">
        <v>64.33</v>
      </c>
    </row>
    <row r="221" spans="1:3" x14ac:dyDescent="0.25">
      <c r="A221" s="160">
        <v>10</v>
      </c>
      <c r="B221" s="163">
        <v>3</v>
      </c>
      <c r="C221" s="162">
        <v>66.010000000000005</v>
      </c>
    </row>
    <row r="222" spans="1:3" x14ac:dyDescent="0.25">
      <c r="A222" s="160">
        <v>10.5</v>
      </c>
      <c r="B222" s="163">
        <v>3</v>
      </c>
      <c r="C222" s="162">
        <v>67.349999999999994</v>
      </c>
    </row>
    <row r="223" spans="1:3" x14ac:dyDescent="0.25">
      <c r="A223" s="160">
        <v>11</v>
      </c>
      <c r="B223" s="163">
        <v>3</v>
      </c>
      <c r="C223" s="162">
        <v>68.7</v>
      </c>
    </row>
    <row r="224" spans="1:3" x14ac:dyDescent="0.25">
      <c r="A224" s="160">
        <v>11.5</v>
      </c>
      <c r="B224" s="163">
        <v>3</v>
      </c>
      <c r="C224" s="162">
        <v>70.040000000000006</v>
      </c>
    </row>
    <row r="225" spans="1:3" x14ac:dyDescent="0.25">
      <c r="A225" s="160">
        <v>12</v>
      </c>
      <c r="B225" s="163">
        <v>3</v>
      </c>
      <c r="C225" s="162">
        <v>71.39</v>
      </c>
    </row>
    <row r="226" spans="1:3" x14ac:dyDescent="0.25">
      <c r="A226" s="160">
        <v>12.5</v>
      </c>
      <c r="B226" s="163">
        <v>3</v>
      </c>
      <c r="C226" s="162">
        <v>72.73</v>
      </c>
    </row>
    <row r="227" spans="1:3" x14ac:dyDescent="0.25">
      <c r="A227" s="160">
        <v>13</v>
      </c>
      <c r="B227" s="163">
        <v>3</v>
      </c>
      <c r="C227" s="162">
        <v>74.069999999999993</v>
      </c>
    </row>
    <row r="228" spans="1:3" x14ac:dyDescent="0.25">
      <c r="A228" s="160">
        <v>13.5</v>
      </c>
      <c r="B228" s="163">
        <v>3</v>
      </c>
      <c r="C228" s="162">
        <v>75.42</v>
      </c>
    </row>
    <row r="229" spans="1:3" x14ac:dyDescent="0.25">
      <c r="A229" s="160">
        <v>14</v>
      </c>
      <c r="B229" s="163">
        <v>3</v>
      </c>
      <c r="C229" s="162">
        <v>76.760000000000005</v>
      </c>
    </row>
    <row r="230" spans="1:3" x14ac:dyDescent="0.25">
      <c r="A230" s="160">
        <v>14.5</v>
      </c>
      <c r="B230" s="163">
        <v>3</v>
      </c>
      <c r="C230" s="162">
        <v>78.11</v>
      </c>
    </row>
    <row r="231" spans="1:3" x14ac:dyDescent="0.25">
      <c r="A231" s="160">
        <v>15</v>
      </c>
      <c r="B231" s="163">
        <v>3</v>
      </c>
      <c r="C231" s="162">
        <v>79.45</v>
      </c>
    </row>
    <row r="232" spans="1:3" x14ac:dyDescent="0.25">
      <c r="A232" s="160">
        <v>15.5</v>
      </c>
      <c r="B232" s="163">
        <v>3</v>
      </c>
      <c r="C232" s="162">
        <v>80.790000000000006</v>
      </c>
    </row>
    <row r="233" spans="1:3" x14ac:dyDescent="0.25">
      <c r="A233" s="160">
        <v>16</v>
      </c>
      <c r="B233" s="163">
        <v>3</v>
      </c>
      <c r="C233" s="162">
        <v>82.14</v>
      </c>
    </row>
    <row r="234" spans="1:3" x14ac:dyDescent="0.25">
      <c r="A234" s="160">
        <v>16.5</v>
      </c>
      <c r="B234" s="163">
        <v>3</v>
      </c>
      <c r="C234" s="162">
        <v>83.48</v>
      </c>
    </row>
    <row r="235" spans="1:3" x14ac:dyDescent="0.25">
      <c r="A235" s="160">
        <v>17</v>
      </c>
      <c r="B235" s="163">
        <v>3</v>
      </c>
      <c r="C235" s="162">
        <v>84.83</v>
      </c>
    </row>
    <row r="236" spans="1:3" x14ac:dyDescent="0.25">
      <c r="A236" s="160">
        <v>17.5</v>
      </c>
      <c r="B236" s="163">
        <v>3</v>
      </c>
      <c r="C236" s="162">
        <v>86.17</v>
      </c>
    </row>
    <row r="237" spans="1:3" x14ac:dyDescent="0.25">
      <c r="A237" s="160">
        <v>18</v>
      </c>
      <c r="B237" s="163">
        <v>3</v>
      </c>
      <c r="C237" s="162">
        <v>87.51</v>
      </c>
    </row>
    <row r="238" spans="1:3" x14ac:dyDescent="0.25">
      <c r="A238" s="160">
        <v>18.5</v>
      </c>
      <c r="B238" s="163">
        <v>3</v>
      </c>
      <c r="C238" s="162">
        <v>88.86</v>
      </c>
    </row>
    <row r="239" spans="1:3" x14ac:dyDescent="0.25">
      <c r="A239" s="160">
        <v>19</v>
      </c>
      <c r="B239" s="163">
        <v>3</v>
      </c>
      <c r="C239" s="162">
        <v>90.2</v>
      </c>
    </row>
    <row r="240" spans="1:3" x14ac:dyDescent="0.25">
      <c r="A240" s="160">
        <v>19.5</v>
      </c>
      <c r="B240" s="163">
        <v>3</v>
      </c>
      <c r="C240" s="162">
        <v>91.55</v>
      </c>
    </row>
    <row r="241" spans="1:3" x14ac:dyDescent="0.25">
      <c r="A241" s="160">
        <v>20</v>
      </c>
      <c r="B241" s="163">
        <v>3</v>
      </c>
      <c r="C241" s="162">
        <v>92.89</v>
      </c>
    </row>
    <row r="242" spans="1:3" x14ac:dyDescent="0.25">
      <c r="A242" s="160">
        <v>20.5</v>
      </c>
      <c r="B242" s="163">
        <v>3</v>
      </c>
      <c r="C242" s="162">
        <v>94.23</v>
      </c>
    </row>
    <row r="243" spans="1:3" x14ac:dyDescent="0.25">
      <c r="A243" s="160">
        <v>21</v>
      </c>
      <c r="B243" s="163">
        <v>3</v>
      </c>
      <c r="C243" s="162">
        <v>95.58</v>
      </c>
    </row>
    <row r="244" spans="1:3" x14ac:dyDescent="0.25">
      <c r="A244" s="160">
        <v>21.5</v>
      </c>
      <c r="B244" s="163">
        <v>3</v>
      </c>
      <c r="C244" s="162">
        <v>96.92</v>
      </c>
    </row>
    <row r="245" spans="1:3" x14ac:dyDescent="0.25">
      <c r="A245" s="160">
        <v>22</v>
      </c>
      <c r="B245" s="163">
        <v>3</v>
      </c>
      <c r="C245" s="162">
        <v>98.27</v>
      </c>
    </row>
    <row r="246" spans="1:3" x14ac:dyDescent="0.25">
      <c r="A246" s="160">
        <v>22.5</v>
      </c>
      <c r="B246" s="163">
        <v>3</v>
      </c>
      <c r="C246" s="162">
        <v>99.61</v>
      </c>
    </row>
    <row r="247" spans="1:3" x14ac:dyDescent="0.25">
      <c r="A247" s="160">
        <v>23</v>
      </c>
      <c r="B247" s="163">
        <v>3</v>
      </c>
      <c r="C247" s="162">
        <v>100.95</v>
      </c>
    </row>
    <row r="248" spans="1:3" x14ac:dyDescent="0.25">
      <c r="A248" s="160">
        <v>23.5</v>
      </c>
      <c r="B248" s="163">
        <v>3</v>
      </c>
      <c r="C248" s="162">
        <v>102.3</v>
      </c>
    </row>
    <row r="249" spans="1:3" x14ac:dyDescent="0.25">
      <c r="A249" s="160">
        <v>24</v>
      </c>
      <c r="B249" s="163">
        <v>3</v>
      </c>
      <c r="C249" s="162">
        <v>103.64</v>
      </c>
    </row>
    <row r="250" spans="1:3" x14ac:dyDescent="0.25">
      <c r="A250" s="160">
        <v>24.5</v>
      </c>
      <c r="B250" s="163">
        <v>3</v>
      </c>
      <c r="C250" s="162">
        <v>104.99</v>
      </c>
    </row>
    <row r="251" spans="1:3" x14ac:dyDescent="0.25">
      <c r="A251" s="160">
        <v>25</v>
      </c>
      <c r="B251" s="163">
        <v>3</v>
      </c>
      <c r="C251" s="162">
        <v>106.33</v>
      </c>
    </row>
    <row r="252" spans="1:3" x14ac:dyDescent="0.25">
      <c r="A252" s="160">
        <v>25.5</v>
      </c>
      <c r="B252" s="163">
        <v>3</v>
      </c>
      <c r="C252" s="162">
        <v>107.67</v>
      </c>
    </row>
    <row r="253" spans="1:3" x14ac:dyDescent="0.25">
      <c r="A253" s="160">
        <v>26</v>
      </c>
      <c r="B253" s="163">
        <v>3</v>
      </c>
      <c r="C253" s="162">
        <v>109.02</v>
      </c>
    </row>
    <row r="254" spans="1:3" x14ac:dyDescent="0.25">
      <c r="A254" s="160">
        <v>26.5</v>
      </c>
      <c r="B254" s="163">
        <v>3</v>
      </c>
      <c r="C254" s="162">
        <v>110.36</v>
      </c>
    </row>
    <row r="255" spans="1:3" x14ac:dyDescent="0.25">
      <c r="A255" s="160">
        <v>27</v>
      </c>
      <c r="B255" s="163">
        <v>3</v>
      </c>
      <c r="C255" s="162">
        <v>111.71</v>
      </c>
    </row>
    <row r="256" spans="1:3" x14ac:dyDescent="0.25">
      <c r="A256" s="160">
        <v>27.5</v>
      </c>
      <c r="B256" s="163">
        <v>3</v>
      </c>
      <c r="C256" s="162">
        <v>113.05</v>
      </c>
    </row>
    <row r="257" spans="1:3" x14ac:dyDescent="0.25">
      <c r="A257" s="160">
        <v>28</v>
      </c>
      <c r="B257" s="163">
        <v>3</v>
      </c>
      <c r="C257" s="162">
        <v>114.39</v>
      </c>
    </row>
    <row r="258" spans="1:3" x14ac:dyDescent="0.25">
      <c r="A258" s="160">
        <v>28.5</v>
      </c>
      <c r="B258" s="163">
        <v>3</v>
      </c>
      <c r="C258" s="162">
        <v>115.74</v>
      </c>
    </row>
    <row r="259" spans="1:3" x14ac:dyDescent="0.25">
      <c r="A259" s="160">
        <v>29</v>
      </c>
      <c r="B259" s="163">
        <v>3</v>
      </c>
      <c r="C259" s="162">
        <v>117.08</v>
      </c>
    </row>
    <row r="260" spans="1:3" x14ac:dyDescent="0.25">
      <c r="A260" s="160">
        <v>29.5</v>
      </c>
      <c r="B260" s="163">
        <v>3</v>
      </c>
      <c r="C260" s="162">
        <v>118.43</v>
      </c>
    </row>
    <row r="261" spans="1:3" x14ac:dyDescent="0.25">
      <c r="A261" s="160">
        <v>30</v>
      </c>
      <c r="B261" s="163">
        <v>3</v>
      </c>
      <c r="C261" s="162">
        <v>119.77</v>
      </c>
    </row>
    <row r="262" spans="1:3" x14ac:dyDescent="0.25">
      <c r="A262" s="160">
        <v>31</v>
      </c>
      <c r="B262" s="163">
        <v>3</v>
      </c>
      <c r="C262" s="162">
        <v>124.81</v>
      </c>
    </row>
    <row r="263" spans="1:3" x14ac:dyDescent="0.25">
      <c r="A263" s="160">
        <v>32</v>
      </c>
      <c r="B263" s="163">
        <v>3</v>
      </c>
      <c r="C263" s="162">
        <v>129.84</v>
      </c>
    </row>
    <row r="264" spans="1:3" x14ac:dyDescent="0.25">
      <c r="A264" s="160">
        <v>33</v>
      </c>
      <c r="B264" s="163">
        <v>3</v>
      </c>
      <c r="C264" s="162">
        <v>134.88</v>
      </c>
    </row>
    <row r="265" spans="1:3" x14ac:dyDescent="0.25">
      <c r="A265" s="160">
        <v>34</v>
      </c>
      <c r="B265" s="163">
        <v>3</v>
      </c>
      <c r="C265" s="162">
        <v>139.91999999999999</v>
      </c>
    </row>
    <row r="266" spans="1:3" x14ac:dyDescent="0.25">
      <c r="A266" s="160">
        <v>35</v>
      </c>
      <c r="B266" s="163">
        <v>3</v>
      </c>
      <c r="C266" s="162">
        <v>144.94999999999999</v>
      </c>
    </row>
    <row r="267" spans="1:3" x14ac:dyDescent="0.25">
      <c r="A267" s="160">
        <v>36</v>
      </c>
      <c r="B267" s="163">
        <v>3</v>
      </c>
      <c r="C267" s="162">
        <v>149.99</v>
      </c>
    </row>
    <row r="268" spans="1:3" x14ac:dyDescent="0.25">
      <c r="A268" s="160">
        <v>37</v>
      </c>
      <c r="B268" s="163">
        <v>3</v>
      </c>
      <c r="C268" s="162">
        <v>155.03</v>
      </c>
    </row>
    <row r="269" spans="1:3" x14ac:dyDescent="0.25">
      <c r="A269" s="160">
        <v>38</v>
      </c>
      <c r="B269" s="163">
        <v>3</v>
      </c>
      <c r="C269" s="162">
        <v>160.06</v>
      </c>
    </row>
    <row r="270" spans="1:3" x14ac:dyDescent="0.25">
      <c r="A270" s="160">
        <v>39</v>
      </c>
      <c r="B270" s="163">
        <v>3</v>
      </c>
      <c r="C270" s="162">
        <v>165.1</v>
      </c>
    </row>
    <row r="271" spans="1:3" x14ac:dyDescent="0.25">
      <c r="A271" s="160">
        <v>40</v>
      </c>
      <c r="B271" s="163">
        <v>3</v>
      </c>
      <c r="C271" s="162">
        <v>170.14</v>
      </c>
    </row>
    <row r="272" spans="1:3" x14ac:dyDescent="0.25">
      <c r="A272" s="160">
        <v>41</v>
      </c>
      <c r="B272" s="163">
        <v>3</v>
      </c>
      <c r="C272" s="162">
        <v>175.17</v>
      </c>
    </row>
    <row r="273" spans="1:3" x14ac:dyDescent="0.25">
      <c r="A273" s="160">
        <v>42</v>
      </c>
      <c r="B273" s="163">
        <v>3</v>
      </c>
      <c r="C273" s="162">
        <v>180.21</v>
      </c>
    </row>
    <row r="274" spans="1:3" x14ac:dyDescent="0.25">
      <c r="A274" s="160">
        <v>43</v>
      </c>
      <c r="B274" s="163">
        <v>3</v>
      </c>
      <c r="C274" s="162">
        <v>185.25</v>
      </c>
    </row>
    <row r="275" spans="1:3" x14ac:dyDescent="0.25">
      <c r="A275" s="160">
        <v>44</v>
      </c>
      <c r="B275" s="163">
        <v>3</v>
      </c>
      <c r="C275" s="162">
        <v>190.28</v>
      </c>
    </row>
    <row r="276" spans="1:3" x14ac:dyDescent="0.25">
      <c r="A276" s="160">
        <v>45</v>
      </c>
      <c r="B276" s="163">
        <v>3</v>
      </c>
      <c r="C276" s="162">
        <v>195.32</v>
      </c>
    </row>
    <row r="277" spans="1:3" x14ac:dyDescent="0.25">
      <c r="A277" s="160">
        <v>46</v>
      </c>
      <c r="B277" s="163">
        <v>3</v>
      </c>
      <c r="C277" s="162">
        <v>200.36</v>
      </c>
    </row>
    <row r="278" spans="1:3" x14ac:dyDescent="0.25">
      <c r="A278" s="160">
        <v>47</v>
      </c>
      <c r="B278" s="163">
        <v>3</v>
      </c>
      <c r="C278" s="162">
        <v>205.4</v>
      </c>
    </row>
    <row r="279" spans="1:3" x14ac:dyDescent="0.25">
      <c r="A279" s="160">
        <v>48</v>
      </c>
      <c r="B279" s="163">
        <v>3</v>
      </c>
      <c r="C279" s="162">
        <v>210.43</v>
      </c>
    </row>
    <row r="280" spans="1:3" x14ac:dyDescent="0.25">
      <c r="A280" s="160">
        <v>49</v>
      </c>
      <c r="B280" s="163">
        <v>3</v>
      </c>
      <c r="C280" s="162">
        <v>215.47</v>
      </c>
    </row>
    <row r="281" spans="1:3" x14ac:dyDescent="0.25">
      <c r="A281" s="160">
        <v>50</v>
      </c>
      <c r="B281" s="163">
        <v>3</v>
      </c>
      <c r="C281" s="162">
        <v>220.51</v>
      </c>
    </row>
    <row r="282" spans="1:3" x14ac:dyDescent="0.25">
      <c r="A282" s="160">
        <v>51</v>
      </c>
      <c r="B282" s="163">
        <v>3</v>
      </c>
      <c r="C282" s="162">
        <v>225.54</v>
      </c>
    </row>
    <row r="283" spans="1:3" x14ac:dyDescent="0.25">
      <c r="A283" s="160">
        <v>52</v>
      </c>
      <c r="B283" s="163">
        <v>3</v>
      </c>
      <c r="C283" s="162">
        <v>230.58</v>
      </c>
    </row>
    <row r="284" spans="1:3" x14ac:dyDescent="0.25">
      <c r="A284" s="160">
        <v>53</v>
      </c>
      <c r="B284" s="163">
        <v>3</v>
      </c>
      <c r="C284" s="162">
        <v>235.62</v>
      </c>
    </row>
    <row r="285" spans="1:3" x14ac:dyDescent="0.25">
      <c r="A285" s="160">
        <v>54</v>
      </c>
      <c r="B285" s="163">
        <v>3</v>
      </c>
      <c r="C285" s="162">
        <v>240.65</v>
      </c>
    </row>
    <row r="286" spans="1:3" x14ac:dyDescent="0.25">
      <c r="A286" s="160">
        <v>55</v>
      </c>
      <c r="B286" s="163">
        <v>3</v>
      </c>
      <c r="C286" s="162">
        <v>245.69</v>
      </c>
    </row>
    <row r="287" spans="1:3" x14ac:dyDescent="0.25">
      <c r="A287" s="160">
        <v>56</v>
      </c>
      <c r="B287" s="163">
        <v>3</v>
      </c>
      <c r="C287" s="162">
        <v>250.73</v>
      </c>
    </row>
    <row r="288" spans="1:3" x14ac:dyDescent="0.25">
      <c r="A288" s="160">
        <v>57</v>
      </c>
      <c r="B288" s="163">
        <v>3</v>
      </c>
      <c r="C288" s="162">
        <v>255.76</v>
      </c>
    </row>
    <row r="289" spans="1:3" x14ac:dyDescent="0.25">
      <c r="A289" s="160">
        <v>58</v>
      </c>
      <c r="B289" s="163">
        <v>3</v>
      </c>
      <c r="C289" s="162">
        <v>260.8</v>
      </c>
    </row>
    <row r="290" spans="1:3" x14ac:dyDescent="0.25">
      <c r="A290" s="160">
        <v>59</v>
      </c>
      <c r="B290" s="163">
        <v>3</v>
      </c>
      <c r="C290" s="162">
        <v>265.83999999999997</v>
      </c>
    </row>
    <row r="291" spans="1:3" x14ac:dyDescent="0.25">
      <c r="A291" s="160">
        <v>60</v>
      </c>
      <c r="B291" s="163">
        <v>3</v>
      </c>
      <c r="C291" s="162">
        <v>270.87</v>
      </c>
    </row>
    <row r="292" spans="1:3" x14ac:dyDescent="0.25">
      <c r="A292" s="160">
        <v>61</v>
      </c>
      <c r="B292" s="163">
        <v>3</v>
      </c>
      <c r="C292" s="162">
        <v>275.91000000000003</v>
      </c>
    </row>
    <row r="293" spans="1:3" x14ac:dyDescent="0.25">
      <c r="A293" s="160">
        <v>62</v>
      </c>
      <c r="B293" s="163">
        <v>3</v>
      </c>
      <c r="C293" s="162">
        <v>280.95</v>
      </c>
    </row>
    <row r="294" spans="1:3" x14ac:dyDescent="0.25">
      <c r="A294" s="160">
        <v>63</v>
      </c>
      <c r="B294" s="163">
        <v>3</v>
      </c>
      <c r="C294" s="162">
        <v>285.98</v>
      </c>
    </row>
    <row r="295" spans="1:3" x14ac:dyDescent="0.25">
      <c r="A295" s="160">
        <v>64</v>
      </c>
      <c r="B295" s="163">
        <v>3</v>
      </c>
      <c r="C295" s="162">
        <v>291.02</v>
      </c>
    </row>
    <row r="296" spans="1:3" x14ac:dyDescent="0.25">
      <c r="A296" s="160">
        <v>65</v>
      </c>
      <c r="B296" s="163">
        <v>3</v>
      </c>
      <c r="C296" s="162">
        <v>296.06</v>
      </c>
    </row>
    <row r="297" spans="1:3" x14ac:dyDescent="0.25">
      <c r="A297" s="160">
        <v>66</v>
      </c>
      <c r="B297" s="163">
        <v>3</v>
      </c>
      <c r="C297" s="162">
        <v>301.08999999999997</v>
      </c>
    </row>
    <row r="298" spans="1:3" x14ac:dyDescent="0.25">
      <c r="A298" s="160">
        <v>67</v>
      </c>
      <c r="B298" s="163">
        <v>3</v>
      </c>
      <c r="C298" s="162">
        <v>306.13</v>
      </c>
    </row>
    <row r="299" spans="1:3" x14ac:dyDescent="0.25">
      <c r="A299" s="160">
        <v>68</v>
      </c>
      <c r="B299" s="163">
        <v>3</v>
      </c>
      <c r="C299" s="162">
        <v>311.17</v>
      </c>
    </row>
    <row r="300" spans="1:3" x14ac:dyDescent="0.25">
      <c r="A300" s="160">
        <v>69</v>
      </c>
      <c r="B300" s="163">
        <v>3</v>
      </c>
      <c r="C300" s="162">
        <v>316.2</v>
      </c>
    </row>
    <row r="301" spans="1:3" x14ac:dyDescent="0.25">
      <c r="A301" s="160">
        <v>70</v>
      </c>
      <c r="B301" s="163">
        <v>3</v>
      </c>
      <c r="C301" s="162">
        <v>321.24</v>
      </c>
    </row>
    <row r="302" spans="1:3" x14ac:dyDescent="0.25">
      <c r="A302" s="160">
        <v>0.5</v>
      </c>
      <c r="B302" s="163">
        <v>4</v>
      </c>
      <c r="C302" s="162">
        <v>28.91</v>
      </c>
    </row>
    <row r="303" spans="1:3" x14ac:dyDescent="0.25">
      <c r="A303" s="160">
        <v>1</v>
      </c>
      <c r="B303" s="163">
        <v>4</v>
      </c>
      <c r="C303" s="162">
        <v>33.71</v>
      </c>
    </row>
    <row r="304" spans="1:3" x14ac:dyDescent="0.25">
      <c r="A304" s="160">
        <v>1.5</v>
      </c>
      <c r="B304" s="163">
        <v>4</v>
      </c>
      <c r="C304" s="162">
        <v>38.51</v>
      </c>
    </row>
    <row r="305" spans="1:3" x14ac:dyDescent="0.25">
      <c r="A305" s="160">
        <v>2</v>
      </c>
      <c r="B305" s="163">
        <v>4</v>
      </c>
      <c r="C305" s="162">
        <v>43.31</v>
      </c>
    </row>
    <row r="306" spans="1:3" x14ac:dyDescent="0.25">
      <c r="A306" s="160">
        <v>2.5</v>
      </c>
      <c r="B306" s="163">
        <v>4</v>
      </c>
      <c r="C306" s="162">
        <v>47.15</v>
      </c>
    </row>
    <row r="307" spans="1:3" x14ac:dyDescent="0.25">
      <c r="A307" s="160">
        <v>3</v>
      </c>
      <c r="B307" s="163">
        <v>4</v>
      </c>
      <c r="C307" s="162">
        <v>48.83</v>
      </c>
    </row>
    <row r="308" spans="1:3" x14ac:dyDescent="0.25">
      <c r="A308" s="160">
        <v>3.5</v>
      </c>
      <c r="B308" s="163">
        <v>4</v>
      </c>
      <c r="C308" s="162">
        <v>50.51</v>
      </c>
    </row>
    <row r="309" spans="1:3" x14ac:dyDescent="0.25">
      <c r="A309" s="160">
        <v>4</v>
      </c>
      <c r="B309" s="163">
        <v>4</v>
      </c>
      <c r="C309" s="162">
        <v>52.19</v>
      </c>
    </row>
    <row r="310" spans="1:3" x14ac:dyDescent="0.25">
      <c r="A310" s="160">
        <v>4.5</v>
      </c>
      <c r="B310" s="163">
        <v>4</v>
      </c>
      <c r="C310" s="162">
        <v>53.87</v>
      </c>
    </row>
    <row r="311" spans="1:3" x14ac:dyDescent="0.25">
      <c r="A311" s="160">
        <v>5</v>
      </c>
      <c r="B311" s="163">
        <v>4</v>
      </c>
      <c r="C311" s="162">
        <v>55.55</v>
      </c>
    </row>
    <row r="312" spans="1:3" x14ac:dyDescent="0.25">
      <c r="A312" s="160">
        <v>5.5</v>
      </c>
      <c r="B312" s="163">
        <v>4</v>
      </c>
      <c r="C312" s="162">
        <v>57.08</v>
      </c>
    </row>
    <row r="313" spans="1:3" x14ac:dyDescent="0.25">
      <c r="A313" s="160">
        <v>6</v>
      </c>
      <c r="B313" s="163">
        <v>4</v>
      </c>
      <c r="C313" s="162">
        <v>58.62</v>
      </c>
    </row>
    <row r="314" spans="1:3" x14ac:dyDescent="0.25">
      <c r="A314" s="160">
        <v>6.5</v>
      </c>
      <c r="B314" s="163">
        <v>4</v>
      </c>
      <c r="C314" s="162">
        <v>60.16</v>
      </c>
    </row>
    <row r="315" spans="1:3" x14ac:dyDescent="0.25">
      <c r="A315" s="160">
        <v>7</v>
      </c>
      <c r="B315" s="163">
        <v>4</v>
      </c>
      <c r="C315" s="162">
        <v>61.69</v>
      </c>
    </row>
    <row r="316" spans="1:3" x14ac:dyDescent="0.25">
      <c r="A316" s="160">
        <v>7.5</v>
      </c>
      <c r="B316" s="163">
        <v>4</v>
      </c>
      <c r="C316" s="162">
        <v>63.23</v>
      </c>
    </row>
    <row r="317" spans="1:3" x14ac:dyDescent="0.25">
      <c r="A317" s="160">
        <v>8</v>
      </c>
      <c r="B317" s="163">
        <v>4</v>
      </c>
      <c r="C317" s="162">
        <v>64.760000000000005</v>
      </c>
    </row>
    <row r="318" spans="1:3" x14ac:dyDescent="0.25">
      <c r="A318" s="160">
        <v>8.5</v>
      </c>
      <c r="B318" s="163">
        <v>4</v>
      </c>
      <c r="C318" s="162">
        <v>66.3</v>
      </c>
    </row>
    <row r="319" spans="1:3" x14ac:dyDescent="0.25">
      <c r="A319" s="160">
        <v>9</v>
      </c>
      <c r="B319" s="163">
        <v>4</v>
      </c>
      <c r="C319" s="162">
        <v>67.84</v>
      </c>
    </row>
    <row r="320" spans="1:3" x14ac:dyDescent="0.25">
      <c r="A320" s="160">
        <v>9.5</v>
      </c>
      <c r="B320" s="163">
        <v>4</v>
      </c>
      <c r="C320" s="162">
        <v>69.37</v>
      </c>
    </row>
    <row r="321" spans="1:3" x14ac:dyDescent="0.25">
      <c r="A321" s="160">
        <v>10</v>
      </c>
      <c r="B321" s="163">
        <v>4</v>
      </c>
      <c r="C321" s="162">
        <v>70.91</v>
      </c>
    </row>
    <row r="322" spans="1:3" x14ac:dyDescent="0.25">
      <c r="A322" s="160">
        <v>10.5</v>
      </c>
      <c r="B322" s="163">
        <v>4</v>
      </c>
      <c r="C322" s="162">
        <v>72.59</v>
      </c>
    </row>
    <row r="323" spans="1:3" x14ac:dyDescent="0.25">
      <c r="A323" s="160">
        <v>11</v>
      </c>
      <c r="B323" s="163">
        <v>4</v>
      </c>
      <c r="C323" s="162">
        <v>74.27</v>
      </c>
    </row>
    <row r="324" spans="1:3" x14ac:dyDescent="0.25">
      <c r="A324" s="160">
        <v>11.5</v>
      </c>
      <c r="B324" s="163">
        <v>4</v>
      </c>
      <c r="C324" s="162">
        <v>75.95</v>
      </c>
    </row>
    <row r="325" spans="1:3" x14ac:dyDescent="0.25">
      <c r="A325" s="160">
        <v>12</v>
      </c>
      <c r="B325" s="163">
        <v>4</v>
      </c>
      <c r="C325" s="162">
        <v>77.63</v>
      </c>
    </row>
    <row r="326" spans="1:3" x14ac:dyDescent="0.25">
      <c r="A326" s="160">
        <v>12.5</v>
      </c>
      <c r="B326" s="163">
        <v>4</v>
      </c>
      <c r="C326" s="162">
        <v>79.31</v>
      </c>
    </row>
    <row r="327" spans="1:3" x14ac:dyDescent="0.25">
      <c r="A327" s="160">
        <v>13</v>
      </c>
      <c r="B327" s="163">
        <v>4</v>
      </c>
      <c r="C327" s="162">
        <v>80.989999999999995</v>
      </c>
    </row>
    <row r="328" spans="1:3" x14ac:dyDescent="0.25">
      <c r="A328" s="160">
        <v>13.5</v>
      </c>
      <c r="B328" s="163">
        <v>4</v>
      </c>
      <c r="C328" s="162">
        <v>82.67</v>
      </c>
    </row>
    <row r="329" spans="1:3" x14ac:dyDescent="0.25">
      <c r="A329" s="160">
        <v>14</v>
      </c>
      <c r="B329" s="163">
        <v>4</v>
      </c>
      <c r="C329" s="162">
        <v>84.35</v>
      </c>
    </row>
    <row r="330" spans="1:3" x14ac:dyDescent="0.25">
      <c r="A330" s="160">
        <v>14.5</v>
      </c>
      <c r="B330" s="163">
        <v>4</v>
      </c>
      <c r="C330" s="162">
        <v>86.03</v>
      </c>
    </row>
    <row r="331" spans="1:3" x14ac:dyDescent="0.25">
      <c r="A331" s="160">
        <v>15</v>
      </c>
      <c r="B331" s="163">
        <v>4</v>
      </c>
      <c r="C331" s="162">
        <v>87.71</v>
      </c>
    </row>
    <row r="332" spans="1:3" x14ac:dyDescent="0.25">
      <c r="A332" s="160">
        <v>15.5</v>
      </c>
      <c r="B332" s="163">
        <v>4</v>
      </c>
      <c r="C332" s="162">
        <v>89.39</v>
      </c>
    </row>
    <row r="333" spans="1:3" x14ac:dyDescent="0.25">
      <c r="A333" s="160">
        <v>16</v>
      </c>
      <c r="B333" s="163">
        <v>4</v>
      </c>
      <c r="C333" s="162">
        <v>91.07</v>
      </c>
    </row>
    <row r="334" spans="1:3" x14ac:dyDescent="0.25">
      <c r="A334" s="160">
        <v>16.5</v>
      </c>
      <c r="B334" s="163">
        <v>4</v>
      </c>
      <c r="C334" s="162">
        <v>92.75</v>
      </c>
    </row>
    <row r="335" spans="1:3" x14ac:dyDescent="0.25">
      <c r="A335" s="160">
        <v>17</v>
      </c>
      <c r="B335" s="163">
        <v>4</v>
      </c>
      <c r="C335" s="162">
        <v>94.43</v>
      </c>
    </row>
    <row r="336" spans="1:3" x14ac:dyDescent="0.25">
      <c r="A336" s="160">
        <v>17.5</v>
      </c>
      <c r="B336" s="163">
        <v>4</v>
      </c>
      <c r="C336" s="162">
        <v>96.11</v>
      </c>
    </row>
    <row r="337" spans="1:3" x14ac:dyDescent="0.25">
      <c r="A337" s="160">
        <v>18</v>
      </c>
      <c r="B337" s="163">
        <v>4</v>
      </c>
      <c r="C337" s="162">
        <v>97.79</v>
      </c>
    </row>
    <row r="338" spans="1:3" x14ac:dyDescent="0.25">
      <c r="A338" s="160">
        <v>18.5</v>
      </c>
      <c r="B338" s="163">
        <v>4</v>
      </c>
      <c r="C338" s="162">
        <v>99.47</v>
      </c>
    </row>
    <row r="339" spans="1:3" x14ac:dyDescent="0.25">
      <c r="A339" s="160">
        <v>19</v>
      </c>
      <c r="B339" s="163">
        <v>4</v>
      </c>
      <c r="C339" s="162">
        <v>101.15</v>
      </c>
    </row>
    <row r="340" spans="1:3" x14ac:dyDescent="0.25">
      <c r="A340" s="160">
        <v>19.5</v>
      </c>
      <c r="B340" s="163">
        <v>4</v>
      </c>
      <c r="C340" s="162">
        <v>102.83</v>
      </c>
    </row>
    <row r="341" spans="1:3" x14ac:dyDescent="0.25">
      <c r="A341" s="160">
        <v>20</v>
      </c>
      <c r="B341" s="163">
        <v>4</v>
      </c>
      <c r="C341" s="162">
        <v>104.51</v>
      </c>
    </row>
    <row r="342" spans="1:3" x14ac:dyDescent="0.25">
      <c r="A342" s="160">
        <v>20.5</v>
      </c>
      <c r="B342" s="163">
        <v>4</v>
      </c>
      <c r="C342" s="162">
        <v>106.43</v>
      </c>
    </row>
    <row r="343" spans="1:3" x14ac:dyDescent="0.25">
      <c r="A343" s="160">
        <v>21</v>
      </c>
      <c r="B343" s="163">
        <v>4</v>
      </c>
      <c r="C343" s="162">
        <v>108.35</v>
      </c>
    </row>
    <row r="344" spans="1:3" x14ac:dyDescent="0.25">
      <c r="A344" s="160">
        <v>21.5</v>
      </c>
      <c r="B344" s="163">
        <v>4</v>
      </c>
      <c r="C344" s="162">
        <v>110.27</v>
      </c>
    </row>
    <row r="345" spans="1:3" x14ac:dyDescent="0.25">
      <c r="A345" s="160">
        <v>22</v>
      </c>
      <c r="B345" s="163">
        <v>4</v>
      </c>
      <c r="C345" s="162">
        <v>112.19</v>
      </c>
    </row>
    <row r="346" spans="1:3" x14ac:dyDescent="0.25">
      <c r="A346" s="160">
        <v>22.5</v>
      </c>
      <c r="B346" s="163">
        <v>4</v>
      </c>
      <c r="C346" s="162">
        <v>114.11</v>
      </c>
    </row>
    <row r="347" spans="1:3" x14ac:dyDescent="0.25">
      <c r="A347" s="160">
        <v>23</v>
      </c>
      <c r="B347" s="163">
        <v>4</v>
      </c>
      <c r="C347" s="162">
        <v>116.03</v>
      </c>
    </row>
    <row r="348" spans="1:3" x14ac:dyDescent="0.25">
      <c r="A348" s="160">
        <v>23.5</v>
      </c>
      <c r="B348" s="163">
        <v>4</v>
      </c>
      <c r="C348" s="162">
        <v>117.95</v>
      </c>
    </row>
    <row r="349" spans="1:3" x14ac:dyDescent="0.25">
      <c r="A349" s="160">
        <v>24</v>
      </c>
      <c r="B349" s="163">
        <v>4</v>
      </c>
      <c r="C349" s="162">
        <v>119.87</v>
      </c>
    </row>
    <row r="350" spans="1:3" x14ac:dyDescent="0.25">
      <c r="A350" s="160">
        <v>24.5</v>
      </c>
      <c r="B350" s="163">
        <v>4</v>
      </c>
      <c r="C350" s="162">
        <v>121.79</v>
      </c>
    </row>
    <row r="351" spans="1:3" x14ac:dyDescent="0.25">
      <c r="A351" s="160">
        <v>25</v>
      </c>
      <c r="B351" s="163">
        <v>4</v>
      </c>
      <c r="C351" s="162">
        <v>123.71</v>
      </c>
    </row>
    <row r="352" spans="1:3" x14ac:dyDescent="0.25">
      <c r="A352" s="160">
        <v>25.5</v>
      </c>
      <c r="B352" s="163">
        <v>4</v>
      </c>
      <c r="C352" s="162">
        <v>125.63</v>
      </c>
    </row>
    <row r="353" spans="1:3" x14ac:dyDescent="0.25">
      <c r="A353" s="160">
        <v>26</v>
      </c>
      <c r="B353" s="163">
        <v>4</v>
      </c>
      <c r="C353" s="162">
        <v>127.55</v>
      </c>
    </row>
    <row r="354" spans="1:3" x14ac:dyDescent="0.25">
      <c r="A354" s="160">
        <v>26.5</v>
      </c>
      <c r="B354" s="163">
        <v>4</v>
      </c>
      <c r="C354" s="162">
        <v>129.47</v>
      </c>
    </row>
    <row r="355" spans="1:3" x14ac:dyDescent="0.25">
      <c r="A355" s="160">
        <v>27</v>
      </c>
      <c r="B355" s="163">
        <v>4</v>
      </c>
      <c r="C355" s="162">
        <v>131.38999999999999</v>
      </c>
    </row>
    <row r="356" spans="1:3" x14ac:dyDescent="0.25">
      <c r="A356" s="160">
        <v>27.5</v>
      </c>
      <c r="B356" s="163">
        <v>4</v>
      </c>
      <c r="C356" s="162">
        <v>133.31</v>
      </c>
    </row>
    <row r="357" spans="1:3" x14ac:dyDescent="0.25">
      <c r="A357" s="160">
        <v>28</v>
      </c>
      <c r="B357" s="163">
        <v>4</v>
      </c>
      <c r="C357" s="162">
        <v>135.22999999999999</v>
      </c>
    </row>
    <row r="358" spans="1:3" x14ac:dyDescent="0.25">
      <c r="A358" s="160">
        <v>28.5</v>
      </c>
      <c r="B358" s="163">
        <v>4</v>
      </c>
      <c r="C358" s="162">
        <v>137.15</v>
      </c>
    </row>
    <row r="359" spans="1:3" x14ac:dyDescent="0.25">
      <c r="A359" s="160">
        <v>29</v>
      </c>
      <c r="B359" s="163">
        <v>4</v>
      </c>
      <c r="C359" s="162">
        <v>139.07</v>
      </c>
    </row>
    <row r="360" spans="1:3" x14ac:dyDescent="0.25">
      <c r="A360" s="160">
        <v>29.5</v>
      </c>
      <c r="B360" s="163">
        <v>4</v>
      </c>
      <c r="C360" s="162">
        <v>140.99</v>
      </c>
    </row>
    <row r="361" spans="1:3" x14ac:dyDescent="0.25">
      <c r="A361" s="160">
        <v>30</v>
      </c>
      <c r="B361" s="163">
        <v>4</v>
      </c>
      <c r="C361" s="162">
        <v>142.91</v>
      </c>
    </row>
    <row r="362" spans="1:3" x14ac:dyDescent="0.25">
      <c r="A362" s="160">
        <v>31</v>
      </c>
      <c r="B362" s="163">
        <v>4</v>
      </c>
      <c r="C362" s="162">
        <v>148.28</v>
      </c>
    </row>
    <row r="363" spans="1:3" x14ac:dyDescent="0.25">
      <c r="A363" s="160">
        <v>32</v>
      </c>
      <c r="B363" s="163">
        <v>4</v>
      </c>
      <c r="C363" s="162">
        <v>153.65</v>
      </c>
    </row>
    <row r="364" spans="1:3" x14ac:dyDescent="0.25">
      <c r="A364" s="160">
        <v>33</v>
      </c>
      <c r="B364" s="163">
        <v>4</v>
      </c>
      <c r="C364" s="162">
        <v>159.02000000000001</v>
      </c>
    </row>
    <row r="365" spans="1:3" x14ac:dyDescent="0.25">
      <c r="A365" s="160">
        <v>34</v>
      </c>
      <c r="B365" s="163">
        <v>4</v>
      </c>
      <c r="C365" s="162">
        <v>164.39</v>
      </c>
    </row>
    <row r="366" spans="1:3" x14ac:dyDescent="0.25">
      <c r="A366" s="160">
        <v>35</v>
      </c>
      <c r="B366" s="163">
        <v>4</v>
      </c>
      <c r="C366" s="162">
        <v>169.76</v>
      </c>
    </row>
    <row r="367" spans="1:3" x14ac:dyDescent="0.25">
      <c r="A367" s="160">
        <v>36</v>
      </c>
      <c r="B367" s="163">
        <v>4</v>
      </c>
      <c r="C367" s="162">
        <v>175.13</v>
      </c>
    </row>
    <row r="368" spans="1:3" x14ac:dyDescent="0.25">
      <c r="A368" s="160">
        <v>37</v>
      </c>
      <c r="B368" s="163">
        <v>4</v>
      </c>
      <c r="C368" s="162">
        <v>180.5</v>
      </c>
    </row>
    <row r="369" spans="1:3" x14ac:dyDescent="0.25">
      <c r="A369" s="160">
        <v>38</v>
      </c>
      <c r="B369" s="163">
        <v>4</v>
      </c>
      <c r="C369" s="162">
        <v>185.87</v>
      </c>
    </row>
    <row r="370" spans="1:3" x14ac:dyDescent="0.25">
      <c r="A370" s="160">
        <v>39</v>
      </c>
      <c r="B370" s="163">
        <v>4</v>
      </c>
      <c r="C370" s="162">
        <v>191.24</v>
      </c>
    </row>
    <row r="371" spans="1:3" x14ac:dyDescent="0.25">
      <c r="A371" s="160">
        <v>40</v>
      </c>
      <c r="B371" s="163">
        <v>4</v>
      </c>
      <c r="C371" s="162">
        <v>196.6</v>
      </c>
    </row>
    <row r="372" spans="1:3" x14ac:dyDescent="0.25">
      <c r="A372" s="160">
        <v>41</v>
      </c>
      <c r="B372" s="163">
        <v>4</v>
      </c>
      <c r="C372" s="162">
        <v>201.97</v>
      </c>
    </row>
    <row r="373" spans="1:3" x14ac:dyDescent="0.25">
      <c r="A373" s="160">
        <v>42</v>
      </c>
      <c r="B373" s="163">
        <v>4</v>
      </c>
      <c r="C373" s="162">
        <v>207.34</v>
      </c>
    </row>
    <row r="374" spans="1:3" x14ac:dyDescent="0.25">
      <c r="A374" s="160">
        <v>43</v>
      </c>
      <c r="B374" s="163">
        <v>4</v>
      </c>
      <c r="C374" s="162">
        <v>212.71</v>
      </c>
    </row>
    <row r="375" spans="1:3" x14ac:dyDescent="0.25">
      <c r="A375" s="160">
        <v>44</v>
      </c>
      <c r="B375" s="163">
        <v>4</v>
      </c>
      <c r="C375" s="162">
        <v>218.08</v>
      </c>
    </row>
    <row r="376" spans="1:3" x14ac:dyDescent="0.25">
      <c r="A376" s="160">
        <v>45</v>
      </c>
      <c r="B376" s="163">
        <v>4</v>
      </c>
      <c r="C376" s="162">
        <v>223.45</v>
      </c>
    </row>
    <row r="377" spans="1:3" x14ac:dyDescent="0.25">
      <c r="A377" s="160">
        <v>46</v>
      </c>
      <c r="B377" s="163">
        <v>4</v>
      </c>
      <c r="C377" s="162">
        <v>228.82</v>
      </c>
    </row>
    <row r="378" spans="1:3" x14ac:dyDescent="0.25">
      <c r="A378" s="160">
        <v>47</v>
      </c>
      <c r="B378" s="163">
        <v>4</v>
      </c>
      <c r="C378" s="162">
        <v>234.19</v>
      </c>
    </row>
    <row r="379" spans="1:3" x14ac:dyDescent="0.25">
      <c r="A379" s="160">
        <v>48</v>
      </c>
      <c r="B379" s="163">
        <v>4</v>
      </c>
      <c r="C379" s="162">
        <v>239.56</v>
      </c>
    </row>
    <row r="380" spans="1:3" x14ac:dyDescent="0.25">
      <c r="A380" s="160">
        <v>49</v>
      </c>
      <c r="B380" s="163">
        <v>4</v>
      </c>
      <c r="C380" s="162">
        <v>244.93</v>
      </c>
    </row>
    <row r="381" spans="1:3" x14ac:dyDescent="0.25">
      <c r="A381" s="160">
        <v>50</v>
      </c>
      <c r="B381" s="163">
        <v>4</v>
      </c>
      <c r="C381" s="162">
        <v>250.3</v>
      </c>
    </row>
    <row r="382" spans="1:3" x14ac:dyDescent="0.25">
      <c r="A382" s="160">
        <v>51</v>
      </c>
      <c r="B382" s="163">
        <v>4</v>
      </c>
      <c r="C382" s="162">
        <v>255.67</v>
      </c>
    </row>
    <row r="383" spans="1:3" x14ac:dyDescent="0.25">
      <c r="A383" s="160">
        <v>52</v>
      </c>
      <c r="B383" s="163">
        <v>4</v>
      </c>
      <c r="C383" s="162">
        <v>261.04000000000002</v>
      </c>
    </row>
    <row r="384" spans="1:3" x14ac:dyDescent="0.25">
      <c r="A384" s="160">
        <v>53</v>
      </c>
      <c r="B384" s="163">
        <v>4</v>
      </c>
      <c r="C384" s="162">
        <v>266.41000000000003</v>
      </c>
    </row>
    <row r="385" spans="1:3" x14ac:dyDescent="0.25">
      <c r="A385" s="160">
        <v>54</v>
      </c>
      <c r="B385" s="163">
        <v>4</v>
      </c>
      <c r="C385" s="162">
        <v>271.77999999999997</v>
      </c>
    </row>
    <row r="386" spans="1:3" x14ac:dyDescent="0.25">
      <c r="A386" s="160">
        <v>55</v>
      </c>
      <c r="B386" s="163">
        <v>4</v>
      </c>
      <c r="C386" s="162">
        <v>277.14999999999998</v>
      </c>
    </row>
    <row r="387" spans="1:3" x14ac:dyDescent="0.25">
      <c r="A387" s="160">
        <v>56</v>
      </c>
      <c r="B387" s="163">
        <v>4</v>
      </c>
      <c r="C387" s="162">
        <v>282.52</v>
      </c>
    </row>
    <row r="388" spans="1:3" x14ac:dyDescent="0.25">
      <c r="A388" s="160">
        <v>57</v>
      </c>
      <c r="B388" s="163">
        <v>4</v>
      </c>
      <c r="C388" s="162">
        <v>287.89</v>
      </c>
    </row>
    <row r="389" spans="1:3" x14ac:dyDescent="0.25">
      <c r="A389" s="160">
        <v>58</v>
      </c>
      <c r="B389" s="163">
        <v>4</v>
      </c>
      <c r="C389" s="162">
        <v>293.26</v>
      </c>
    </row>
    <row r="390" spans="1:3" x14ac:dyDescent="0.25">
      <c r="A390" s="160">
        <v>59</v>
      </c>
      <c r="B390" s="163">
        <v>4</v>
      </c>
      <c r="C390" s="162">
        <v>298.63</v>
      </c>
    </row>
    <row r="391" spans="1:3" x14ac:dyDescent="0.25">
      <c r="A391" s="160">
        <v>60</v>
      </c>
      <c r="B391" s="163">
        <v>4</v>
      </c>
      <c r="C391" s="162">
        <v>304</v>
      </c>
    </row>
    <row r="392" spans="1:3" x14ac:dyDescent="0.25">
      <c r="A392" s="160">
        <v>61</v>
      </c>
      <c r="B392" s="163">
        <v>4</v>
      </c>
      <c r="C392" s="162">
        <v>309.37</v>
      </c>
    </row>
    <row r="393" spans="1:3" x14ac:dyDescent="0.25">
      <c r="A393" s="160">
        <v>62</v>
      </c>
      <c r="B393" s="163">
        <v>4</v>
      </c>
      <c r="C393" s="162">
        <v>314.74</v>
      </c>
    </row>
    <row r="394" spans="1:3" x14ac:dyDescent="0.25">
      <c r="A394" s="160">
        <v>63</v>
      </c>
      <c r="B394" s="163">
        <v>4</v>
      </c>
      <c r="C394" s="162">
        <v>320.11</v>
      </c>
    </row>
    <row r="395" spans="1:3" x14ac:dyDescent="0.25">
      <c r="A395" s="160">
        <v>64</v>
      </c>
      <c r="B395" s="163">
        <v>4</v>
      </c>
      <c r="C395" s="162">
        <v>325.48</v>
      </c>
    </row>
    <row r="396" spans="1:3" x14ac:dyDescent="0.25">
      <c r="A396" s="160">
        <v>65</v>
      </c>
      <c r="B396" s="163">
        <v>4</v>
      </c>
      <c r="C396" s="162">
        <v>330.84</v>
      </c>
    </row>
    <row r="397" spans="1:3" x14ac:dyDescent="0.25">
      <c r="A397" s="160">
        <v>66</v>
      </c>
      <c r="B397" s="163">
        <v>4</v>
      </c>
      <c r="C397" s="162">
        <v>336.21</v>
      </c>
    </row>
    <row r="398" spans="1:3" x14ac:dyDescent="0.25">
      <c r="A398" s="160">
        <v>67</v>
      </c>
      <c r="B398" s="163">
        <v>4</v>
      </c>
      <c r="C398" s="162">
        <v>341.58</v>
      </c>
    </row>
    <row r="399" spans="1:3" x14ac:dyDescent="0.25">
      <c r="A399" s="160">
        <v>68</v>
      </c>
      <c r="B399" s="163">
        <v>4</v>
      </c>
      <c r="C399" s="162">
        <v>346.95</v>
      </c>
    </row>
    <row r="400" spans="1:3" x14ac:dyDescent="0.25">
      <c r="A400" s="160">
        <v>69</v>
      </c>
      <c r="B400" s="163">
        <v>4</v>
      </c>
      <c r="C400" s="162">
        <v>352.32</v>
      </c>
    </row>
    <row r="401" spans="1:3" x14ac:dyDescent="0.25">
      <c r="A401" s="160">
        <v>70</v>
      </c>
      <c r="B401" s="163">
        <v>4</v>
      </c>
      <c r="C401" s="162">
        <v>357.69</v>
      </c>
    </row>
    <row r="402" spans="1:3" x14ac:dyDescent="0.25">
      <c r="A402" s="160">
        <v>0.5</v>
      </c>
      <c r="B402" s="163">
        <v>5</v>
      </c>
      <c r="C402" s="162">
        <v>31.71</v>
      </c>
    </row>
    <row r="403" spans="1:3" x14ac:dyDescent="0.25">
      <c r="A403" s="160">
        <v>1</v>
      </c>
      <c r="B403" s="163">
        <v>5</v>
      </c>
      <c r="C403" s="162">
        <v>35.630000000000003</v>
      </c>
    </row>
    <row r="404" spans="1:3" x14ac:dyDescent="0.25">
      <c r="A404" s="160">
        <v>1.5</v>
      </c>
      <c r="B404" s="163">
        <v>5</v>
      </c>
      <c r="C404" s="162">
        <v>39.549999999999997</v>
      </c>
    </row>
    <row r="405" spans="1:3" x14ac:dyDescent="0.25">
      <c r="A405" s="160">
        <v>2</v>
      </c>
      <c r="B405" s="163">
        <v>5</v>
      </c>
      <c r="C405" s="162">
        <v>43.47</v>
      </c>
    </row>
    <row r="406" spans="1:3" x14ac:dyDescent="0.25">
      <c r="A406" s="160">
        <v>2.5</v>
      </c>
      <c r="B406" s="163">
        <v>5</v>
      </c>
      <c r="C406" s="162">
        <v>47.45</v>
      </c>
    </row>
    <row r="407" spans="1:3" x14ac:dyDescent="0.25">
      <c r="A407" s="160">
        <v>3</v>
      </c>
      <c r="B407" s="163">
        <v>5</v>
      </c>
      <c r="C407" s="162">
        <v>49.16</v>
      </c>
    </row>
    <row r="408" spans="1:3" x14ac:dyDescent="0.25">
      <c r="A408" s="160">
        <v>3.5</v>
      </c>
      <c r="B408" s="163">
        <v>5</v>
      </c>
      <c r="C408" s="162">
        <v>50.87</v>
      </c>
    </row>
    <row r="409" spans="1:3" x14ac:dyDescent="0.25">
      <c r="A409" s="160">
        <v>4</v>
      </c>
      <c r="B409" s="163">
        <v>5</v>
      </c>
      <c r="C409" s="162">
        <v>52.58</v>
      </c>
    </row>
    <row r="410" spans="1:3" x14ac:dyDescent="0.25">
      <c r="A410" s="160">
        <v>4.5</v>
      </c>
      <c r="B410" s="163">
        <v>5</v>
      </c>
      <c r="C410" s="162">
        <v>54.29</v>
      </c>
    </row>
    <row r="411" spans="1:3" x14ac:dyDescent="0.25">
      <c r="A411" s="160">
        <v>5</v>
      </c>
      <c r="B411" s="163">
        <v>5</v>
      </c>
      <c r="C411" s="162">
        <v>56</v>
      </c>
    </row>
    <row r="412" spans="1:3" x14ac:dyDescent="0.25">
      <c r="A412" s="160">
        <v>5.5</v>
      </c>
      <c r="B412" s="163">
        <v>5</v>
      </c>
      <c r="C412" s="162">
        <v>57.49</v>
      </c>
    </row>
    <row r="413" spans="1:3" x14ac:dyDescent="0.25">
      <c r="A413" s="160">
        <v>6</v>
      </c>
      <c r="B413" s="163">
        <v>5</v>
      </c>
      <c r="C413" s="162">
        <v>58.99</v>
      </c>
    </row>
    <row r="414" spans="1:3" x14ac:dyDescent="0.25">
      <c r="A414" s="160">
        <v>6.5</v>
      </c>
      <c r="B414" s="163">
        <v>5</v>
      </c>
      <c r="C414" s="162">
        <v>60.49</v>
      </c>
    </row>
    <row r="415" spans="1:3" x14ac:dyDescent="0.25">
      <c r="A415" s="160">
        <v>7</v>
      </c>
      <c r="B415" s="163">
        <v>5</v>
      </c>
      <c r="C415" s="162">
        <v>61.99</v>
      </c>
    </row>
    <row r="416" spans="1:3" x14ac:dyDescent="0.25">
      <c r="A416" s="160">
        <v>7.5</v>
      </c>
      <c r="B416" s="163">
        <v>5</v>
      </c>
      <c r="C416" s="162">
        <v>63.48</v>
      </c>
    </row>
    <row r="417" spans="1:3" x14ac:dyDescent="0.25">
      <c r="A417" s="160">
        <v>8</v>
      </c>
      <c r="B417" s="163">
        <v>5</v>
      </c>
      <c r="C417" s="162">
        <v>64.98</v>
      </c>
    </row>
    <row r="418" spans="1:3" x14ac:dyDescent="0.25">
      <c r="A418" s="160">
        <v>8.5</v>
      </c>
      <c r="B418" s="163">
        <v>5</v>
      </c>
      <c r="C418" s="162">
        <v>66.48</v>
      </c>
    </row>
    <row r="419" spans="1:3" x14ac:dyDescent="0.25">
      <c r="A419" s="160">
        <v>9</v>
      </c>
      <c r="B419" s="163">
        <v>5</v>
      </c>
      <c r="C419" s="162">
        <v>67.98</v>
      </c>
    </row>
    <row r="420" spans="1:3" x14ac:dyDescent="0.25">
      <c r="A420" s="160">
        <v>9.5</v>
      </c>
      <c r="B420" s="163">
        <v>5</v>
      </c>
      <c r="C420" s="162">
        <v>69.48</v>
      </c>
    </row>
    <row r="421" spans="1:3" x14ac:dyDescent="0.25">
      <c r="A421" s="160">
        <v>10</v>
      </c>
      <c r="B421" s="163">
        <v>5</v>
      </c>
      <c r="C421" s="162">
        <v>70.97</v>
      </c>
    </row>
    <row r="422" spans="1:3" x14ac:dyDescent="0.25">
      <c r="A422" s="160">
        <v>10.5</v>
      </c>
      <c r="B422" s="163">
        <v>5</v>
      </c>
      <c r="C422" s="162">
        <v>73.02</v>
      </c>
    </row>
    <row r="423" spans="1:3" x14ac:dyDescent="0.25">
      <c r="A423" s="160">
        <v>11</v>
      </c>
      <c r="B423" s="163">
        <v>5</v>
      </c>
      <c r="C423" s="162">
        <v>75.06</v>
      </c>
    </row>
    <row r="424" spans="1:3" x14ac:dyDescent="0.25">
      <c r="A424" s="160">
        <v>11.5</v>
      </c>
      <c r="B424" s="163">
        <v>5</v>
      </c>
      <c r="C424" s="162">
        <v>77.11</v>
      </c>
    </row>
    <row r="425" spans="1:3" x14ac:dyDescent="0.25">
      <c r="A425" s="160">
        <v>12</v>
      </c>
      <c r="B425" s="163">
        <v>5</v>
      </c>
      <c r="C425" s="162">
        <v>79.150000000000006</v>
      </c>
    </row>
    <row r="426" spans="1:3" x14ac:dyDescent="0.25">
      <c r="A426" s="160">
        <v>12.5</v>
      </c>
      <c r="B426" s="163">
        <v>5</v>
      </c>
      <c r="C426" s="162">
        <v>81.2</v>
      </c>
    </row>
    <row r="427" spans="1:3" x14ac:dyDescent="0.25">
      <c r="A427" s="160">
        <v>13</v>
      </c>
      <c r="B427" s="163">
        <v>5</v>
      </c>
      <c r="C427" s="162">
        <v>83.24</v>
      </c>
    </row>
    <row r="428" spans="1:3" x14ac:dyDescent="0.25">
      <c r="A428" s="160">
        <v>13.5</v>
      </c>
      <c r="B428" s="163">
        <v>5</v>
      </c>
      <c r="C428" s="162">
        <v>85.29</v>
      </c>
    </row>
    <row r="429" spans="1:3" x14ac:dyDescent="0.25">
      <c r="A429" s="160">
        <v>14</v>
      </c>
      <c r="B429" s="163">
        <v>5</v>
      </c>
      <c r="C429" s="162">
        <v>87.33</v>
      </c>
    </row>
    <row r="430" spans="1:3" x14ac:dyDescent="0.25">
      <c r="A430" s="160">
        <v>14.5</v>
      </c>
      <c r="B430" s="163">
        <v>5</v>
      </c>
      <c r="C430" s="162">
        <v>89.38</v>
      </c>
    </row>
    <row r="431" spans="1:3" x14ac:dyDescent="0.25">
      <c r="A431" s="160">
        <v>15</v>
      </c>
      <c r="B431" s="163">
        <v>5</v>
      </c>
      <c r="C431" s="162">
        <v>91.42</v>
      </c>
    </row>
    <row r="432" spans="1:3" x14ac:dyDescent="0.25">
      <c r="A432" s="160">
        <v>15.5</v>
      </c>
      <c r="B432" s="163">
        <v>5</v>
      </c>
      <c r="C432" s="162">
        <v>93.47</v>
      </c>
    </row>
    <row r="433" spans="1:3" x14ac:dyDescent="0.25">
      <c r="A433" s="160">
        <v>16</v>
      </c>
      <c r="B433" s="163">
        <v>5</v>
      </c>
      <c r="C433" s="162">
        <v>95.51</v>
      </c>
    </row>
    <row r="434" spans="1:3" x14ac:dyDescent="0.25">
      <c r="A434" s="160">
        <v>16.5</v>
      </c>
      <c r="B434" s="163">
        <v>5</v>
      </c>
      <c r="C434" s="162">
        <v>97.56</v>
      </c>
    </row>
    <row r="435" spans="1:3" x14ac:dyDescent="0.25">
      <c r="A435" s="160">
        <v>17</v>
      </c>
      <c r="B435" s="163">
        <v>5</v>
      </c>
      <c r="C435" s="162">
        <v>99.6</v>
      </c>
    </row>
    <row r="436" spans="1:3" x14ac:dyDescent="0.25">
      <c r="A436" s="160">
        <v>17.5</v>
      </c>
      <c r="B436" s="163">
        <v>5</v>
      </c>
      <c r="C436" s="162">
        <v>101.64</v>
      </c>
    </row>
    <row r="437" spans="1:3" x14ac:dyDescent="0.25">
      <c r="A437" s="160">
        <v>18</v>
      </c>
      <c r="B437" s="163">
        <v>5</v>
      </c>
      <c r="C437" s="162">
        <v>103.69</v>
      </c>
    </row>
    <row r="438" spans="1:3" x14ac:dyDescent="0.25">
      <c r="A438" s="160">
        <v>18.5</v>
      </c>
      <c r="B438" s="163">
        <v>5</v>
      </c>
      <c r="C438" s="162">
        <v>105.73</v>
      </c>
    </row>
    <row r="439" spans="1:3" x14ac:dyDescent="0.25">
      <c r="A439" s="160">
        <v>19</v>
      </c>
      <c r="B439" s="163">
        <v>5</v>
      </c>
      <c r="C439" s="162">
        <v>107.78</v>
      </c>
    </row>
    <row r="440" spans="1:3" x14ac:dyDescent="0.25">
      <c r="A440" s="160">
        <v>19.5</v>
      </c>
      <c r="B440" s="163">
        <v>5</v>
      </c>
      <c r="C440" s="162">
        <v>109.82</v>
      </c>
    </row>
    <row r="441" spans="1:3" x14ac:dyDescent="0.25">
      <c r="A441" s="160">
        <v>20</v>
      </c>
      <c r="B441" s="163">
        <v>5</v>
      </c>
      <c r="C441" s="162">
        <v>111.87</v>
      </c>
    </row>
    <row r="442" spans="1:3" x14ac:dyDescent="0.25">
      <c r="A442" s="160">
        <v>20.5</v>
      </c>
      <c r="B442" s="163">
        <v>5</v>
      </c>
      <c r="C442" s="162">
        <v>114.64</v>
      </c>
    </row>
    <row r="443" spans="1:3" x14ac:dyDescent="0.25">
      <c r="A443" s="160">
        <v>21</v>
      </c>
      <c r="B443" s="163">
        <v>5</v>
      </c>
      <c r="C443" s="162">
        <v>117.41</v>
      </c>
    </row>
    <row r="444" spans="1:3" x14ac:dyDescent="0.25">
      <c r="A444" s="160">
        <v>21.5</v>
      </c>
      <c r="B444" s="163">
        <v>5</v>
      </c>
      <c r="C444" s="162">
        <v>120.18</v>
      </c>
    </row>
    <row r="445" spans="1:3" x14ac:dyDescent="0.25">
      <c r="A445" s="160">
        <v>22</v>
      </c>
      <c r="B445" s="163">
        <v>5</v>
      </c>
      <c r="C445" s="162">
        <v>122.95</v>
      </c>
    </row>
    <row r="446" spans="1:3" x14ac:dyDescent="0.25">
      <c r="A446" s="160">
        <v>22.5</v>
      </c>
      <c r="B446" s="163">
        <v>5</v>
      </c>
      <c r="C446" s="162">
        <v>125.72</v>
      </c>
    </row>
    <row r="447" spans="1:3" x14ac:dyDescent="0.25">
      <c r="A447" s="160">
        <v>23</v>
      </c>
      <c r="B447" s="163">
        <v>5</v>
      </c>
      <c r="C447" s="162">
        <v>128.5</v>
      </c>
    </row>
    <row r="448" spans="1:3" x14ac:dyDescent="0.25">
      <c r="A448" s="160">
        <v>23.5</v>
      </c>
      <c r="B448" s="163">
        <v>5</v>
      </c>
      <c r="C448" s="162">
        <v>131.27000000000001</v>
      </c>
    </row>
    <row r="449" spans="1:3" x14ac:dyDescent="0.25">
      <c r="A449" s="160">
        <v>24</v>
      </c>
      <c r="B449" s="163">
        <v>5</v>
      </c>
      <c r="C449" s="162">
        <v>134.04</v>
      </c>
    </row>
    <row r="450" spans="1:3" x14ac:dyDescent="0.25">
      <c r="A450" s="160">
        <v>24.5</v>
      </c>
      <c r="B450" s="163">
        <v>5</v>
      </c>
      <c r="C450" s="162">
        <v>136.81</v>
      </c>
    </row>
    <row r="451" spans="1:3" x14ac:dyDescent="0.25">
      <c r="A451" s="160">
        <v>25</v>
      </c>
      <c r="B451" s="163">
        <v>5</v>
      </c>
      <c r="C451" s="162">
        <v>139.58000000000001</v>
      </c>
    </row>
    <row r="452" spans="1:3" x14ac:dyDescent="0.25">
      <c r="A452" s="160">
        <v>25.5</v>
      </c>
      <c r="B452" s="163">
        <v>5</v>
      </c>
      <c r="C452" s="162">
        <v>142.35</v>
      </c>
    </row>
    <row r="453" spans="1:3" x14ac:dyDescent="0.25">
      <c r="A453" s="160">
        <v>26</v>
      </c>
      <c r="B453" s="163">
        <v>5</v>
      </c>
      <c r="C453" s="162">
        <v>145.12</v>
      </c>
    </row>
    <row r="454" spans="1:3" x14ac:dyDescent="0.25">
      <c r="A454" s="160">
        <v>26.5</v>
      </c>
      <c r="B454" s="163">
        <v>5</v>
      </c>
      <c r="C454" s="162">
        <v>147.88999999999999</v>
      </c>
    </row>
    <row r="455" spans="1:3" x14ac:dyDescent="0.25">
      <c r="A455" s="160">
        <v>27</v>
      </c>
      <c r="B455" s="163">
        <v>5</v>
      </c>
      <c r="C455" s="162">
        <v>150.66999999999999</v>
      </c>
    </row>
    <row r="456" spans="1:3" x14ac:dyDescent="0.25">
      <c r="A456" s="160">
        <v>27.5</v>
      </c>
      <c r="B456" s="163">
        <v>5</v>
      </c>
      <c r="C456" s="162">
        <v>153.44</v>
      </c>
    </row>
    <row r="457" spans="1:3" x14ac:dyDescent="0.25">
      <c r="A457" s="160">
        <v>28</v>
      </c>
      <c r="B457" s="163">
        <v>5</v>
      </c>
      <c r="C457" s="162">
        <v>156.21</v>
      </c>
    </row>
    <row r="458" spans="1:3" x14ac:dyDescent="0.25">
      <c r="A458" s="160">
        <v>28.5</v>
      </c>
      <c r="B458" s="163">
        <v>5</v>
      </c>
      <c r="C458" s="162">
        <v>158.97999999999999</v>
      </c>
    </row>
    <row r="459" spans="1:3" x14ac:dyDescent="0.25">
      <c r="A459" s="160">
        <v>29</v>
      </c>
      <c r="B459" s="163">
        <v>5</v>
      </c>
      <c r="C459" s="162">
        <v>161.75</v>
      </c>
    </row>
    <row r="460" spans="1:3" x14ac:dyDescent="0.25">
      <c r="A460" s="160">
        <v>29.5</v>
      </c>
      <c r="B460" s="163">
        <v>5</v>
      </c>
      <c r="C460" s="162">
        <v>164.52</v>
      </c>
    </row>
    <row r="461" spans="1:3" x14ac:dyDescent="0.25">
      <c r="A461" s="160">
        <v>30</v>
      </c>
      <c r="B461" s="163">
        <v>5</v>
      </c>
      <c r="C461" s="162">
        <v>167.29</v>
      </c>
    </row>
    <row r="462" spans="1:3" x14ac:dyDescent="0.25">
      <c r="A462" s="160">
        <v>31</v>
      </c>
      <c r="B462" s="163">
        <v>5</v>
      </c>
      <c r="C462" s="162">
        <v>172.84</v>
      </c>
    </row>
    <row r="463" spans="1:3" x14ac:dyDescent="0.25">
      <c r="A463" s="160">
        <v>32</v>
      </c>
      <c r="B463" s="163">
        <v>5</v>
      </c>
      <c r="C463" s="162">
        <v>178.38</v>
      </c>
    </row>
    <row r="464" spans="1:3" x14ac:dyDescent="0.25">
      <c r="A464" s="160">
        <v>33</v>
      </c>
      <c r="B464" s="163">
        <v>5</v>
      </c>
      <c r="C464" s="162">
        <v>183.93</v>
      </c>
    </row>
    <row r="465" spans="1:3" x14ac:dyDescent="0.25">
      <c r="A465" s="160">
        <v>34</v>
      </c>
      <c r="B465" s="163">
        <v>5</v>
      </c>
      <c r="C465" s="162">
        <v>189.48</v>
      </c>
    </row>
    <row r="466" spans="1:3" x14ac:dyDescent="0.25">
      <c r="A466" s="160">
        <v>35</v>
      </c>
      <c r="B466" s="163">
        <v>5</v>
      </c>
      <c r="C466" s="162">
        <v>195.02</v>
      </c>
    </row>
    <row r="467" spans="1:3" x14ac:dyDescent="0.25">
      <c r="A467" s="160">
        <v>36</v>
      </c>
      <c r="B467" s="163">
        <v>5</v>
      </c>
      <c r="C467" s="162">
        <v>200.57</v>
      </c>
    </row>
    <row r="468" spans="1:3" x14ac:dyDescent="0.25">
      <c r="A468" s="160">
        <v>37</v>
      </c>
      <c r="B468" s="163">
        <v>5</v>
      </c>
      <c r="C468" s="162">
        <v>206.11</v>
      </c>
    </row>
    <row r="469" spans="1:3" x14ac:dyDescent="0.25">
      <c r="A469" s="160">
        <v>38</v>
      </c>
      <c r="B469" s="163">
        <v>5</v>
      </c>
      <c r="C469" s="162">
        <v>211.66</v>
      </c>
    </row>
    <row r="470" spans="1:3" x14ac:dyDescent="0.25">
      <c r="A470" s="160">
        <v>39</v>
      </c>
      <c r="B470" s="163">
        <v>5</v>
      </c>
      <c r="C470" s="162">
        <v>217.2</v>
      </c>
    </row>
    <row r="471" spans="1:3" x14ac:dyDescent="0.25">
      <c r="A471" s="160">
        <v>40</v>
      </c>
      <c r="B471" s="163">
        <v>5</v>
      </c>
      <c r="C471" s="162">
        <v>222.75</v>
      </c>
    </row>
    <row r="472" spans="1:3" x14ac:dyDescent="0.25">
      <c r="A472" s="160">
        <v>41</v>
      </c>
      <c r="B472" s="163">
        <v>5</v>
      </c>
      <c r="C472" s="162">
        <v>228.29</v>
      </c>
    </row>
    <row r="473" spans="1:3" x14ac:dyDescent="0.25">
      <c r="A473" s="160">
        <v>42</v>
      </c>
      <c r="B473" s="163">
        <v>5</v>
      </c>
      <c r="C473" s="162">
        <v>233.84</v>
      </c>
    </row>
    <row r="474" spans="1:3" x14ac:dyDescent="0.25">
      <c r="A474" s="160">
        <v>43</v>
      </c>
      <c r="B474" s="163">
        <v>5</v>
      </c>
      <c r="C474" s="162">
        <v>239.39</v>
      </c>
    </row>
    <row r="475" spans="1:3" x14ac:dyDescent="0.25">
      <c r="A475" s="160">
        <v>44</v>
      </c>
      <c r="B475" s="163">
        <v>5</v>
      </c>
      <c r="C475" s="162">
        <v>244.93</v>
      </c>
    </row>
    <row r="476" spans="1:3" x14ac:dyDescent="0.25">
      <c r="A476" s="160">
        <v>45</v>
      </c>
      <c r="B476" s="163">
        <v>5</v>
      </c>
      <c r="C476" s="162">
        <v>250.48</v>
      </c>
    </row>
    <row r="477" spans="1:3" x14ac:dyDescent="0.25">
      <c r="A477" s="160">
        <v>46</v>
      </c>
      <c r="B477" s="163">
        <v>5</v>
      </c>
      <c r="C477" s="162">
        <v>256.02</v>
      </c>
    </row>
    <row r="478" spans="1:3" x14ac:dyDescent="0.25">
      <c r="A478" s="160">
        <v>47</v>
      </c>
      <c r="B478" s="163">
        <v>5</v>
      </c>
      <c r="C478" s="162">
        <v>261.57</v>
      </c>
    </row>
    <row r="479" spans="1:3" x14ac:dyDescent="0.25">
      <c r="A479" s="160">
        <v>48</v>
      </c>
      <c r="B479" s="163">
        <v>5</v>
      </c>
      <c r="C479" s="162">
        <v>267.11</v>
      </c>
    </row>
    <row r="480" spans="1:3" x14ac:dyDescent="0.25">
      <c r="A480" s="160">
        <v>49</v>
      </c>
      <c r="B480" s="163">
        <v>5</v>
      </c>
      <c r="C480" s="162">
        <v>272.66000000000003</v>
      </c>
    </row>
    <row r="481" spans="1:3" x14ac:dyDescent="0.25">
      <c r="A481" s="160">
        <v>50</v>
      </c>
      <c r="B481" s="163">
        <v>5</v>
      </c>
      <c r="C481" s="162">
        <v>278.2</v>
      </c>
    </row>
    <row r="482" spans="1:3" x14ac:dyDescent="0.25">
      <c r="A482" s="160">
        <v>51</v>
      </c>
      <c r="B482" s="163">
        <v>5</v>
      </c>
      <c r="C482" s="162">
        <v>283.75</v>
      </c>
    </row>
    <row r="483" spans="1:3" x14ac:dyDescent="0.25">
      <c r="A483" s="160">
        <v>52</v>
      </c>
      <c r="B483" s="163">
        <v>5</v>
      </c>
      <c r="C483" s="162">
        <v>289.3</v>
      </c>
    </row>
    <row r="484" spans="1:3" x14ac:dyDescent="0.25">
      <c r="A484" s="160">
        <v>53</v>
      </c>
      <c r="B484" s="163">
        <v>5</v>
      </c>
      <c r="C484" s="162">
        <v>294.83999999999997</v>
      </c>
    </row>
    <row r="485" spans="1:3" x14ac:dyDescent="0.25">
      <c r="A485" s="160">
        <v>54</v>
      </c>
      <c r="B485" s="163">
        <v>5</v>
      </c>
      <c r="C485" s="162">
        <v>300.39</v>
      </c>
    </row>
    <row r="486" spans="1:3" x14ac:dyDescent="0.25">
      <c r="A486" s="160">
        <v>55</v>
      </c>
      <c r="B486" s="163">
        <v>5</v>
      </c>
      <c r="C486" s="162">
        <v>305.93</v>
      </c>
    </row>
    <row r="487" spans="1:3" x14ac:dyDescent="0.25">
      <c r="A487" s="160">
        <v>56</v>
      </c>
      <c r="B487" s="163">
        <v>5</v>
      </c>
      <c r="C487" s="162">
        <v>311.48</v>
      </c>
    </row>
    <row r="488" spans="1:3" x14ac:dyDescent="0.25">
      <c r="A488" s="160">
        <v>57</v>
      </c>
      <c r="B488" s="163">
        <v>5</v>
      </c>
      <c r="C488" s="162">
        <v>317.02</v>
      </c>
    </row>
    <row r="489" spans="1:3" x14ac:dyDescent="0.25">
      <c r="A489" s="160">
        <v>58</v>
      </c>
      <c r="B489" s="163">
        <v>5</v>
      </c>
      <c r="C489" s="162">
        <v>322.57</v>
      </c>
    </row>
    <row r="490" spans="1:3" x14ac:dyDescent="0.25">
      <c r="A490" s="160">
        <v>59</v>
      </c>
      <c r="B490" s="163">
        <v>5</v>
      </c>
      <c r="C490" s="162">
        <v>328.12</v>
      </c>
    </row>
    <row r="491" spans="1:3" x14ac:dyDescent="0.25">
      <c r="A491" s="160">
        <v>60</v>
      </c>
      <c r="B491" s="163">
        <v>5</v>
      </c>
      <c r="C491" s="162">
        <v>333.66</v>
      </c>
    </row>
    <row r="492" spans="1:3" x14ac:dyDescent="0.25">
      <c r="A492" s="160">
        <v>61</v>
      </c>
      <c r="B492" s="163">
        <v>5</v>
      </c>
      <c r="C492" s="162">
        <v>339.21</v>
      </c>
    </row>
    <row r="493" spans="1:3" x14ac:dyDescent="0.25">
      <c r="A493" s="160">
        <v>62</v>
      </c>
      <c r="B493" s="163">
        <v>5</v>
      </c>
      <c r="C493" s="162">
        <v>344.75</v>
      </c>
    </row>
    <row r="494" spans="1:3" x14ac:dyDescent="0.25">
      <c r="A494" s="160">
        <v>63</v>
      </c>
      <c r="B494" s="163">
        <v>5</v>
      </c>
      <c r="C494" s="162">
        <v>350.3</v>
      </c>
    </row>
    <row r="495" spans="1:3" x14ac:dyDescent="0.25">
      <c r="A495" s="160">
        <v>64</v>
      </c>
      <c r="B495" s="163">
        <v>5</v>
      </c>
      <c r="C495" s="162">
        <v>355.84</v>
      </c>
    </row>
    <row r="496" spans="1:3" x14ac:dyDescent="0.25">
      <c r="A496" s="160">
        <v>65</v>
      </c>
      <c r="B496" s="163">
        <v>5</v>
      </c>
      <c r="C496" s="162">
        <v>361.39</v>
      </c>
    </row>
    <row r="497" spans="1:3" x14ac:dyDescent="0.25">
      <c r="A497" s="160">
        <v>66</v>
      </c>
      <c r="B497" s="163">
        <v>5</v>
      </c>
      <c r="C497" s="162">
        <v>366.93</v>
      </c>
    </row>
    <row r="498" spans="1:3" x14ac:dyDescent="0.25">
      <c r="A498" s="160">
        <v>67</v>
      </c>
      <c r="B498" s="163">
        <v>5</v>
      </c>
      <c r="C498" s="162">
        <v>372.48</v>
      </c>
    </row>
    <row r="499" spans="1:3" x14ac:dyDescent="0.25">
      <c r="A499" s="160">
        <v>68</v>
      </c>
      <c r="B499" s="163">
        <v>5</v>
      </c>
      <c r="C499" s="162">
        <v>378.03</v>
      </c>
    </row>
    <row r="500" spans="1:3" x14ac:dyDescent="0.25">
      <c r="A500" s="160">
        <v>69</v>
      </c>
      <c r="B500" s="163">
        <v>5</v>
      </c>
      <c r="C500" s="162">
        <v>383.57</v>
      </c>
    </row>
    <row r="501" spans="1:3" x14ac:dyDescent="0.25">
      <c r="A501" s="160">
        <v>70</v>
      </c>
      <c r="B501" s="163">
        <v>5</v>
      </c>
      <c r="C501" s="162">
        <v>389.12</v>
      </c>
    </row>
    <row r="502" spans="1:3" x14ac:dyDescent="0.25">
      <c r="A502" s="160">
        <v>0.5</v>
      </c>
      <c r="B502" s="163">
        <v>6</v>
      </c>
      <c r="C502" s="162">
        <v>35.26</v>
      </c>
    </row>
    <row r="503" spans="1:3" x14ac:dyDescent="0.25">
      <c r="A503" s="160">
        <v>1</v>
      </c>
      <c r="B503" s="163">
        <v>6</v>
      </c>
      <c r="C503" s="162">
        <v>43.16</v>
      </c>
    </row>
    <row r="504" spans="1:3" x14ac:dyDescent="0.25">
      <c r="A504" s="160">
        <v>1.5</v>
      </c>
      <c r="B504" s="163">
        <v>6</v>
      </c>
      <c r="C504" s="162">
        <v>48.69</v>
      </c>
    </row>
    <row r="505" spans="1:3" x14ac:dyDescent="0.25">
      <c r="A505" s="160">
        <v>2</v>
      </c>
      <c r="B505" s="163">
        <v>6</v>
      </c>
      <c r="C505" s="162">
        <v>54.23</v>
      </c>
    </row>
    <row r="506" spans="1:3" x14ac:dyDescent="0.25">
      <c r="A506" s="160">
        <v>2.5</v>
      </c>
      <c r="B506" s="163">
        <v>6</v>
      </c>
      <c r="C506" s="162">
        <v>59.76</v>
      </c>
    </row>
    <row r="507" spans="1:3" x14ac:dyDescent="0.25">
      <c r="A507" s="160">
        <v>3</v>
      </c>
      <c r="B507" s="163">
        <v>6</v>
      </c>
      <c r="C507" s="162">
        <v>64.09</v>
      </c>
    </row>
    <row r="508" spans="1:3" x14ac:dyDescent="0.25">
      <c r="A508" s="160">
        <v>3.5</v>
      </c>
      <c r="B508" s="163">
        <v>6</v>
      </c>
      <c r="C508" s="162">
        <v>68.42</v>
      </c>
    </row>
    <row r="509" spans="1:3" x14ac:dyDescent="0.25">
      <c r="A509" s="160">
        <v>4</v>
      </c>
      <c r="B509" s="163">
        <v>6</v>
      </c>
      <c r="C509" s="162">
        <v>72.75</v>
      </c>
    </row>
    <row r="510" spans="1:3" x14ac:dyDescent="0.25">
      <c r="A510" s="160">
        <v>4.5</v>
      </c>
      <c r="B510" s="163">
        <v>6</v>
      </c>
      <c r="C510" s="162">
        <v>77.08</v>
      </c>
    </row>
    <row r="511" spans="1:3" x14ac:dyDescent="0.25">
      <c r="A511" s="160">
        <v>5</v>
      </c>
      <c r="B511" s="163">
        <v>6</v>
      </c>
      <c r="C511" s="162">
        <v>81.41</v>
      </c>
    </row>
    <row r="512" spans="1:3" x14ac:dyDescent="0.25">
      <c r="A512" s="160">
        <v>5.5</v>
      </c>
      <c r="B512" s="163">
        <v>6</v>
      </c>
      <c r="C512" s="162">
        <v>85.4</v>
      </c>
    </row>
    <row r="513" spans="1:3" x14ac:dyDescent="0.25">
      <c r="A513" s="160">
        <v>6</v>
      </c>
      <c r="B513" s="163">
        <v>6</v>
      </c>
      <c r="C513" s="162">
        <v>89.4</v>
      </c>
    </row>
    <row r="514" spans="1:3" x14ac:dyDescent="0.25">
      <c r="A514" s="160">
        <v>6.5</v>
      </c>
      <c r="B514" s="163">
        <v>6</v>
      </c>
      <c r="C514" s="162">
        <v>93.4</v>
      </c>
    </row>
    <row r="515" spans="1:3" x14ac:dyDescent="0.25">
      <c r="A515" s="160">
        <v>7</v>
      </c>
      <c r="B515" s="163">
        <v>6</v>
      </c>
      <c r="C515" s="162">
        <v>97.4</v>
      </c>
    </row>
    <row r="516" spans="1:3" x14ac:dyDescent="0.25">
      <c r="A516" s="160">
        <v>7.5</v>
      </c>
      <c r="B516" s="163">
        <v>6</v>
      </c>
      <c r="C516" s="162">
        <v>101.39</v>
      </c>
    </row>
    <row r="517" spans="1:3" x14ac:dyDescent="0.25">
      <c r="A517" s="160">
        <v>8</v>
      </c>
      <c r="B517" s="163">
        <v>6</v>
      </c>
      <c r="C517" s="162">
        <v>105.39</v>
      </c>
    </row>
    <row r="518" spans="1:3" x14ac:dyDescent="0.25">
      <c r="A518" s="160">
        <v>8.5</v>
      </c>
      <c r="B518" s="163">
        <v>6</v>
      </c>
      <c r="C518" s="162">
        <v>109.39</v>
      </c>
    </row>
    <row r="519" spans="1:3" x14ac:dyDescent="0.25">
      <c r="A519" s="160">
        <v>9</v>
      </c>
      <c r="B519" s="163">
        <v>6</v>
      </c>
      <c r="C519" s="162">
        <v>113.38</v>
      </c>
    </row>
    <row r="520" spans="1:3" x14ac:dyDescent="0.25">
      <c r="A520" s="160">
        <v>9.5</v>
      </c>
      <c r="B520" s="163">
        <v>6</v>
      </c>
      <c r="C520" s="162">
        <v>117.38</v>
      </c>
    </row>
    <row r="521" spans="1:3" x14ac:dyDescent="0.25">
      <c r="A521" s="160">
        <v>10</v>
      </c>
      <c r="B521" s="163">
        <v>6</v>
      </c>
      <c r="C521" s="162">
        <v>121.38</v>
      </c>
    </row>
    <row r="522" spans="1:3" x14ac:dyDescent="0.25">
      <c r="A522" s="160">
        <v>10.5</v>
      </c>
      <c r="B522" s="163">
        <v>6</v>
      </c>
      <c r="C522" s="162">
        <v>125.88</v>
      </c>
    </row>
    <row r="523" spans="1:3" x14ac:dyDescent="0.25">
      <c r="A523" s="160">
        <v>11</v>
      </c>
      <c r="B523" s="163">
        <v>6</v>
      </c>
      <c r="C523" s="162">
        <v>130.38999999999999</v>
      </c>
    </row>
    <row r="524" spans="1:3" x14ac:dyDescent="0.25">
      <c r="A524" s="160">
        <v>11.5</v>
      </c>
      <c r="B524" s="163">
        <v>6</v>
      </c>
      <c r="C524" s="162">
        <v>134.9</v>
      </c>
    </row>
    <row r="525" spans="1:3" x14ac:dyDescent="0.25">
      <c r="A525" s="160">
        <v>12</v>
      </c>
      <c r="B525" s="163">
        <v>6</v>
      </c>
      <c r="C525" s="162">
        <v>139.41</v>
      </c>
    </row>
    <row r="526" spans="1:3" x14ac:dyDescent="0.25">
      <c r="A526" s="160">
        <v>12.5</v>
      </c>
      <c r="B526" s="163">
        <v>6</v>
      </c>
      <c r="C526" s="162">
        <v>143.91999999999999</v>
      </c>
    </row>
    <row r="527" spans="1:3" x14ac:dyDescent="0.25">
      <c r="A527" s="160">
        <v>13</v>
      </c>
      <c r="B527" s="163">
        <v>6</v>
      </c>
      <c r="C527" s="162">
        <v>148.43</v>
      </c>
    </row>
    <row r="528" spans="1:3" x14ac:dyDescent="0.25">
      <c r="A528" s="160">
        <v>13.5</v>
      </c>
      <c r="B528" s="163">
        <v>6</v>
      </c>
      <c r="C528" s="162">
        <v>152.94</v>
      </c>
    </row>
    <row r="529" spans="1:3" x14ac:dyDescent="0.25">
      <c r="A529" s="160">
        <v>14</v>
      </c>
      <c r="B529" s="163">
        <v>6</v>
      </c>
      <c r="C529" s="162">
        <v>157.44999999999999</v>
      </c>
    </row>
    <row r="530" spans="1:3" x14ac:dyDescent="0.25">
      <c r="A530" s="160">
        <v>14.5</v>
      </c>
      <c r="B530" s="163">
        <v>6</v>
      </c>
      <c r="C530" s="162">
        <v>161.96</v>
      </c>
    </row>
    <row r="531" spans="1:3" x14ac:dyDescent="0.25">
      <c r="A531" s="160">
        <v>15</v>
      </c>
      <c r="B531" s="163">
        <v>6</v>
      </c>
      <c r="C531" s="162">
        <v>166.46</v>
      </c>
    </row>
    <row r="532" spans="1:3" x14ac:dyDescent="0.25">
      <c r="A532" s="160">
        <v>15.5</v>
      </c>
      <c r="B532" s="163">
        <v>6</v>
      </c>
      <c r="C532" s="162">
        <v>170.97</v>
      </c>
    </row>
    <row r="533" spans="1:3" x14ac:dyDescent="0.25">
      <c r="A533" s="160">
        <v>16</v>
      </c>
      <c r="B533" s="163">
        <v>6</v>
      </c>
      <c r="C533" s="162">
        <v>175.48</v>
      </c>
    </row>
    <row r="534" spans="1:3" x14ac:dyDescent="0.25">
      <c r="A534" s="160">
        <v>16.5</v>
      </c>
      <c r="B534" s="163">
        <v>6</v>
      </c>
      <c r="C534" s="162">
        <v>179.99</v>
      </c>
    </row>
    <row r="535" spans="1:3" x14ac:dyDescent="0.25">
      <c r="A535" s="160">
        <v>17</v>
      </c>
      <c r="B535" s="163">
        <v>6</v>
      </c>
      <c r="C535" s="162">
        <v>184.5</v>
      </c>
    </row>
    <row r="536" spans="1:3" x14ac:dyDescent="0.25">
      <c r="A536" s="160">
        <v>17.5</v>
      </c>
      <c r="B536" s="163">
        <v>6</v>
      </c>
      <c r="C536" s="162">
        <v>189.01</v>
      </c>
    </row>
    <row r="537" spans="1:3" x14ac:dyDescent="0.25">
      <c r="A537" s="160">
        <v>18</v>
      </c>
      <c r="B537" s="163">
        <v>6</v>
      </c>
      <c r="C537" s="162">
        <v>193.52</v>
      </c>
    </row>
    <row r="538" spans="1:3" x14ac:dyDescent="0.25">
      <c r="A538" s="160">
        <v>18.5</v>
      </c>
      <c r="B538" s="163">
        <v>6</v>
      </c>
      <c r="C538" s="162">
        <v>198.03</v>
      </c>
    </row>
    <row r="539" spans="1:3" x14ac:dyDescent="0.25">
      <c r="A539" s="160">
        <v>19</v>
      </c>
      <c r="B539" s="163">
        <v>6</v>
      </c>
      <c r="C539" s="162">
        <v>202.53</v>
      </c>
    </row>
    <row r="540" spans="1:3" x14ac:dyDescent="0.25">
      <c r="A540" s="160">
        <v>19.5</v>
      </c>
      <c r="B540" s="163">
        <v>6</v>
      </c>
      <c r="C540" s="162">
        <v>207.04</v>
      </c>
    </row>
    <row r="541" spans="1:3" x14ac:dyDescent="0.25">
      <c r="A541" s="160">
        <v>20</v>
      </c>
      <c r="B541" s="163">
        <v>6</v>
      </c>
      <c r="C541" s="162">
        <v>211.55</v>
      </c>
    </row>
    <row r="542" spans="1:3" x14ac:dyDescent="0.25">
      <c r="A542" s="160">
        <v>20.5</v>
      </c>
      <c r="B542" s="163">
        <v>6</v>
      </c>
      <c r="C542" s="162">
        <v>216.1</v>
      </c>
    </row>
    <row r="543" spans="1:3" x14ac:dyDescent="0.25">
      <c r="A543" s="160">
        <v>21</v>
      </c>
      <c r="B543" s="163">
        <v>6</v>
      </c>
      <c r="C543" s="162">
        <v>220.65</v>
      </c>
    </row>
    <row r="544" spans="1:3" x14ac:dyDescent="0.25">
      <c r="A544" s="160">
        <v>21.5</v>
      </c>
      <c r="B544" s="163">
        <v>6</v>
      </c>
      <c r="C544" s="162">
        <v>225.2</v>
      </c>
    </row>
    <row r="545" spans="1:3" x14ac:dyDescent="0.25">
      <c r="A545" s="160">
        <v>22</v>
      </c>
      <c r="B545" s="163">
        <v>6</v>
      </c>
      <c r="C545" s="162">
        <v>229.75</v>
      </c>
    </row>
    <row r="546" spans="1:3" x14ac:dyDescent="0.25">
      <c r="A546" s="160">
        <v>22.5</v>
      </c>
      <c r="B546" s="163">
        <v>6</v>
      </c>
      <c r="C546" s="162">
        <v>234.3</v>
      </c>
    </row>
    <row r="547" spans="1:3" x14ac:dyDescent="0.25">
      <c r="A547" s="160">
        <v>23</v>
      </c>
      <c r="B547" s="163">
        <v>6</v>
      </c>
      <c r="C547" s="162">
        <v>238.85</v>
      </c>
    </row>
    <row r="548" spans="1:3" x14ac:dyDescent="0.25">
      <c r="A548" s="160">
        <v>23.5</v>
      </c>
      <c r="B548" s="163">
        <v>6</v>
      </c>
      <c r="C548" s="162">
        <v>243.4</v>
      </c>
    </row>
    <row r="549" spans="1:3" x14ac:dyDescent="0.25">
      <c r="A549" s="160">
        <v>24</v>
      </c>
      <c r="B549" s="163">
        <v>6</v>
      </c>
      <c r="C549" s="162">
        <v>247.96</v>
      </c>
    </row>
    <row r="550" spans="1:3" x14ac:dyDescent="0.25">
      <c r="A550" s="160">
        <v>24.5</v>
      </c>
      <c r="B550" s="163">
        <v>6</v>
      </c>
      <c r="C550" s="162">
        <v>252.51</v>
      </c>
    </row>
    <row r="551" spans="1:3" x14ac:dyDescent="0.25">
      <c r="A551" s="160">
        <v>25</v>
      </c>
      <c r="B551" s="163">
        <v>6</v>
      </c>
      <c r="C551" s="162">
        <v>257.06</v>
      </c>
    </row>
    <row r="552" spans="1:3" x14ac:dyDescent="0.25">
      <c r="A552" s="160">
        <v>25.5</v>
      </c>
      <c r="B552" s="163">
        <v>6</v>
      </c>
      <c r="C552" s="162">
        <v>261.61</v>
      </c>
    </row>
    <row r="553" spans="1:3" x14ac:dyDescent="0.25">
      <c r="A553" s="160">
        <v>26</v>
      </c>
      <c r="B553" s="163">
        <v>6</v>
      </c>
      <c r="C553" s="162">
        <v>266.16000000000003</v>
      </c>
    </row>
    <row r="554" spans="1:3" x14ac:dyDescent="0.25">
      <c r="A554" s="160">
        <v>26.5</v>
      </c>
      <c r="B554" s="163">
        <v>6</v>
      </c>
      <c r="C554" s="162">
        <v>270.70999999999998</v>
      </c>
    </row>
    <row r="555" spans="1:3" x14ac:dyDescent="0.25">
      <c r="A555" s="160">
        <v>27</v>
      </c>
      <c r="B555" s="163">
        <v>6</v>
      </c>
      <c r="C555" s="162">
        <v>275.26</v>
      </c>
    </row>
    <row r="556" spans="1:3" x14ac:dyDescent="0.25">
      <c r="A556" s="160">
        <v>27.5</v>
      </c>
      <c r="B556" s="163">
        <v>6</v>
      </c>
      <c r="C556" s="162">
        <v>279.81</v>
      </c>
    </row>
    <row r="557" spans="1:3" x14ac:dyDescent="0.25">
      <c r="A557" s="160">
        <v>28</v>
      </c>
      <c r="B557" s="163">
        <v>6</v>
      </c>
      <c r="C557" s="162">
        <v>284.36</v>
      </c>
    </row>
    <row r="558" spans="1:3" x14ac:dyDescent="0.25">
      <c r="A558" s="160">
        <v>28.5</v>
      </c>
      <c r="B558" s="163">
        <v>6</v>
      </c>
      <c r="C558" s="162">
        <v>288.91000000000003</v>
      </c>
    </row>
    <row r="559" spans="1:3" x14ac:dyDescent="0.25">
      <c r="A559" s="160">
        <v>29</v>
      </c>
      <c r="B559" s="163">
        <v>6</v>
      </c>
      <c r="C559" s="162">
        <v>293.45999999999998</v>
      </c>
    </row>
    <row r="560" spans="1:3" x14ac:dyDescent="0.25">
      <c r="A560" s="160">
        <v>29.5</v>
      </c>
      <c r="B560" s="163">
        <v>6</v>
      </c>
      <c r="C560" s="162">
        <v>298.01</v>
      </c>
    </row>
    <row r="561" spans="1:3" x14ac:dyDescent="0.25">
      <c r="A561" s="160">
        <v>30</v>
      </c>
      <c r="B561" s="163">
        <v>6</v>
      </c>
      <c r="C561" s="162">
        <v>302.56</v>
      </c>
    </row>
    <row r="562" spans="1:3" x14ac:dyDescent="0.25">
      <c r="A562" s="160">
        <v>31</v>
      </c>
      <c r="B562" s="163">
        <v>6</v>
      </c>
      <c r="C562" s="162">
        <v>312.24</v>
      </c>
    </row>
    <row r="563" spans="1:3" x14ac:dyDescent="0.25">
      <c r="A563" s="160">
        <v>32</v>
      </c>
      <c r="B563" s="163">
        <v>6</v>
      </c>
      <c r="C563" s="162">
        <v>321.93</v>
      </c>
    </row>
    <row r="564" spans="1:3" x14ac:dyDescent="0.25">
      <c r="A564" s="160">
        <v>33</v>
      </c>
      <c r="B564" s="163">
        <v>6</v>
      </c>
      <c r="C564" s="162">
        <v>331.61</v>
      </c>
    </row>
    <row r="565" spans="1:3" x14ac:dyDescent="0.25">
      <c r="A565" s="160">
        <v>34</v>
      </c>
      <c r="B565" s="163">
        <v>6</v>
      </c>
      <c r="C565" s="162">
        <v>341.29</v>
      </c>
    </row>
    <row r="566" spans="1:3" x14ac:dyDescent="0.25">
      <c r="A566" s="160">
        <v>35</v>
      </c>
      <c r="B566" s="163">
        <v>6</v>
      </c>
      <c r="C566" s="162">
        <v>350.98</v>
      </c>
    </row>
    <row r="567" spans="1:3" x14ac:dyDescent="0.25">
      <c r="A567" s="160">
        <v>36</v>
      </c>
      <c r="B567" s="163">
        <v>6</v>
      </c>
      <c r="C567" s="162">
        <v>360.66</v>
      </c>
    </row>
    <row r="568" spans="1:3" x14ac:dyDescent="0.25">
      <c r="A568" s="160">
        <v>37</v>
      </c>
      <c r="B568" s="163">
        <v>6</v>
      </c>
      <c r="C568" s="162">
        <v>370.34</v>
      </c>
    </row>
    <row r="569" spans="1:3" x14ac:dyDescent="0.25">
      <c r="A569" s="160">
        <v>38</v>
      </c>
      <c r="B569" s="163">
        <v>6</v>
      </c>
      <c r="C569" s="162">
        <v>380.03</v>
      </c>
    </row>
    <row r="570" spans="1:3" x14ac:dyDescent="0.25">
      <c r="A570" s="160">
        <v>39</v>
      </c>
      <c r="B570" s="163">
        <v>6</v>
      </c>
      <c r="C570" s="162">
        <v>389.71</v>
      </c>
    </row>
    <row r="571" spans="1:3" x14ac:dyDescent="0.25">
      <c r="A571" s="160">
        <v>40</v>
      </c>
      <c r="B571" s="163">
        <v>6</v>
      </c>
      <c r="C571" s="162">
        <v>399.39</v>
      </c>
    </row>
    <row r="572" spans="1:3" x14ac:dyDescent="0.25">
      <c r="A572" s="160">
        <v>41</v>
      </c>
      <c r="B572" s="163">
        <v>6</v>
      </c>
      <c r="C572" s="162">
        <v>409.08</v>
      </c>
    </row>
    <row r="573" spans="1:3" x14ac:dyDescent="0.25">
      <c r="A573" s="160">
        <v>42</v>
      </c>
      <c r="B573" s="163">
        <v>6</v>
      </c>
      <c r="C573" s="162">
        <v>418.76</v>
      </c>
    </row>
    <row r="574" spans="1:3" x14ac:dyDescent="0.25">
      <c r="A574" s="160">
        <v>43</v>
      </c>
      <c r="B574" s="163">
        <v>6</v>
      </c>
      <c r="C574" s="162">
        <v>428.44</v>
      </c>
    </row>
    <row r="575" spans="1:3" x14ac:dyDescent="0.25">
      <c r="A575" s="160">
        <v>44</v>
      </c>
      <c r="B575" s="163">
        <v>6</v>
      </c>
      <c r="C575" s="162">
        <v>438.12</v>
      </c>
    </row>
    <row r="576" spans="1:3" x14ac:dyDescent="0.25">
      <c r="A576" s="160">
        <v>45</v>
      </c>
      <c r="B576" s="163">
        <v>6</v>
      </c>
      <c r="C576" s="162">
        <v>447.81</v>
      </c>
    </row>
    <row r="577" spans="1:3" x14ac:dyDescent="0.25">
      <c r="A577" s="160">
        <v>46</v>
      </c>
      <c r="B577" s="163">
        <v>6</v>
      </c>
      <c r="C577" s="162">
        <v>457.49</v>
      </c>
    </row>
    <row r="578" spans="1:3" x14ac:dyDescent="0.25">
      <c r="A578" s="160">
        <v>47</v>
      </c>
      <c r="B578" s="163">
        <v>6</v>
      </c>
      <c r="C578" s="162">
        <v>467.17</v>
      </c>
    </row>
    <row r="579" spans="1:3" x14ac:dyDescent="0.25">
      <c r="A579" s="160">
        <v>48</v>
      </c>
      <c r="B579" s="163">
        <v>6</v>
      </c>
      <c r="C579" s="162">
        <v>476.86</v>
      </c>
    </row>
    <row r="580" spans="1:3" x14ac:dyDescent="0.25">
      <c r="A580" s="160">
        <v>49</v>
      </c>
      <c r="B580" s="163">
        <v>6</v>
      </c>
      <c r="C580" s="162">
        <v>486.54</v>
      </c>
    </row>
    <row r="581" spans="1:3" x14ac:dyDescent="0.25">
      <c r="A581" s="160">
        <v>50</v>
      </c>
      <c r="B581" s="163">
        <v>6</v>
      </c>
      <c r="C581" s="162">
        <v>496.22</v>
      </c>
    </row>
    <row r="582" spans="1:3" x14ac:dyDescent="0.25">
      <c r="A582" s="160">
        <v>51</v>
      </c>
      <c r="B582" s="163">
        <v>6</v>
      </c>
      <c r="C582" s="162">
        <v>505.91</v>
      </c>
    </row>
    <row r="583" spans="1:3" x14ac:dyDescent="0.25">
      <c r="A583" s="160">
        <v>52</v>
      </c>
      <c r="B583" s="163">
        <v>6</v>
      </c>
      <c r="C583" s="162">
        <v>515.59</v>
      </c>
    </row>
    <row r="584" spans="1:3" x14ac:dyDescent="0.25">
      <c r="A584" s="160">
        <v>53</v>
      </c>
      <c r="B584" s="163">
        <v>6</v>
      </c>
      <c r="C584" s="162">
        <v>525.27</v>
      </c>
    </row>
    <row r="585" spans="1:3" x14ac:dyDescent="0.25">
      <c r="A585" s="160">
        <v>54</v>
      </c>
      <c r="B585" s="163">
        <v>6</v>
      </c>
      <c r="C585" s="162">
        <v>534.96</v>
      </c>
    </row>
    <row r="586" spans="1:3" x14ac:dyDescent="0.25">
      <c r="A586" s="160">
        <v>55</v>
      </c>
      <c r="B586" s="163">
        <v>6</v>
      </c>
      <c r="C586" s="162">
        <v>544.64</v>
      </c>
    </row>
    <row r="587" spans="1:3" x14ac:dyDescent="0.25">
      <c r="A587" s="160">
        <v>56</v>
      </c>
      <c r="B587" s="163">
        <v>6</v>
      </c>
      <c r="C587" s="162">
        <v>554.32000000000005</v>
      </c>
    </row>
    <row r="588" spans="1:3" x14ac:dyDescent="0.25">
      <c r="A588" s="160">
        <v>57</v>
      </c>
      <c r="B588" s="163">
        <v>6</v>
      </c>
      <c r="C588" s="162">
        <v>564.01</v>
      </c>
    </row>
    <row r="589" spans="1:3" x14ac:dyDescent="0.25">
      <c r="A589" s="160">
        <v>58</v>
      </c>
      <c r="B589" s="163">
        <v>6</v>
      </c>
      <c r="C589" s="162">
        <v>573.69000000000005</v>
      </c>
    </row>
    <row r="590" spans="1:3" x14ac:dyDescent="0.25">
      <c r="A590" s="160">
        <v>59</v>
      </c>
      <c r="B590" s="163">
        <v>6</v>
      </c>
      <c r="C590" s="162">
        <v>583.37</v>
      </c>
    </row>
    <row r="591" spans="1:3" x14ac:dyDescent="0.25">
      <c r="A591" s="160">
        <v>60</v>
      </c>
      <c r="B591" s="163">
        <v>6</v>
      </c>
      <c r="C591" s="162">
        <v>593.05999999999995</v>
      </c>
    </row>
    <row r="592" spans="1:3" x14ac:dyDescent="0.25">
      <c r="A592" s="160">
        <v>61</v>
      </c>
      <c r="B592" s="163">
        <v>6</v>
      </c>
      <c r="C592" s="162">
        <v>602.74</v>
      </c>
    </row>
    <row r="593" spans="1:3" x14ac:dyDescent="0.25">
      <c r="A593" s="160">
        <v>62</v>
      </c>
      <c r="B593" s="163">
        <v>6</v>
      </c>
      <c r="C593" s="162">
        <v>612.41999999999996</v>
      </c>
    </row>
    <row r="594" spans="1:3" x14ac:dyDescent="0.25">
      <c r="A594" s="160">
        <v>63</v>
      </c>
      <c r="B594" s="163">
        <v>6</v>
      </c>
      <c r="C594" s="162">
        <v>622.11</v>
      </c>
    </row>
    <row r="595" spans="1:3" x14ac:dyDescent="0.25">
      <c r="A595" s="160">
        <v>64</v>
      </c>
      <c r="B595" s="163">
        <v>6</v>
      </c>
      <c r="C595" s="162">
        <v>631.79</v>
      </c>
    </row>
    <row r="596" spans="1:3" x14ac:dyDescent="0.25">
      <c r="A596" s="160">
        <v>65</v>
      </c>
      <c r="B596" s="163">
        <v>6</v>
      </c>
      <c r="C596" s="162">
        <v>641.47</v>
      </c>
    </row>
    <row r="597" spans="1:3" x14ac:dyDescent="0.25">
      <c r="A597" s="160">
        <v>66</v>
      </c>
      <c r="B597" s="163">
        <v>6</v>
      </c>
      <c r="C597" s="162">
        <v>651.16</v>
      </c>
    </row>
    <row r="598" spans="1:3" x14ac:dyDescent="0.25">
      <c r="A598" s="160">
        <v>67</v>
      </c>
      <c r="B598" s="163">
        <v>6</v>
      </c>
      <c r="C598" s="162">
        <v>660.84</v>
      </c>
    </row>
    <row r="599" spans="1:3" x14ac:dyDescent="0.25">
      <c r="A599" s="160">
        <v>68</v>
      </c>
      <c r="B599" s="163">
        <v>6</v>
      </c>
      <c r="C599" s="162">
        <v>670.52</v>
      </c>
    </row>
    <row r="600" spans="1:3" x14ac:dyDescent="0.25">
      <c r="A600" s="160">
        <v>69</v>
      </c>
      <c r="B600" s="163">
        <v>6</v>
      </c>
      <c r="C600" s="162">
        <v>680.2</v>
      </c>
    </row>
    <row r="601" spans="1:3" x14ac:dyDescent="0.25">
      <c r="A601" s="160">
        <v>70</v>
      </c>
      <c r="B601" s="163">
        <v>6</v>
      </c>
      <c r="C601" s="162">
        <v>689.89</v>
      </c>
    </row>
    <row r="602" spans="1:3" x14ac:dyDescent="0.25">
      <c r="A602" s="160">
        <v>0.5</v>
      </c>
      <c r="B602" s="163">
        <v>7</v>
      </c>
      <c r="C602" s="162">
        <v>46.49</v>
      </c>
    </row>
    <row r="603" spans="1:3" x14ac:dyDescent="0.25">
      <c r="A603" s="160">
        <v>1</v>
      </c>
      <c r="B603" s="163">
        <v>7</v>
      </c>
      <c r="C603" s="162">
        <v>57.66</v>
      </c>
    </row>
    <row r="604" spans="1:3" x14ac:dyDescent="0.25">
      <c r="A604" s="160">
        <v>1.5</v>
      </c>
      <c r="B604" s="163">
        <v>7</v>
      </c>
      <c r="C604" s="162">
        <v>65.069999999999993</v>
      </c>
    </row>
    <row r="605" spans="1:3" x14ac:dyDescent="0.25">
      <c r="A605" s="160">
        <v>2</v>
      </c>
      <c r="B605" s="163">
        <v>7</v>
      </c>
      <c r="C605" s="162">
        <v>72.48</v>
      </c>
    </row>
    <row r="606" spans="1:3" x14ac:dyDescent="0.25">
      <c r="A606" s="160">
        <v>2.5</v>
      </c>
      <c r="B606" s="163">
        <v>7</v>
      </c>
      <c r="C606" s="162">
        <v>79.89</v>
      </c>
    </row>
    <row r="607" spans="1:3" x14ac:dyDescent="0.25">
      <c r="A607" s="160">
        <v>3</v>
      </c>
      <c r="B607" s="163">
        <v>7</v>
      </c>
      <c r="C607" s="162">
        <v>85.44</v>
      </c>
    </row>
    <row r="608" spans="1:3" x14ac:dyDescent="0.25">
      <c r="A608" s="160">
        <v>3.5</v>
      </c>
      <c r="B608" s="163">
        <v>7</v>
      </c>
      <c r="C608" s="162">
        <v>91</v>
      </c>
    </row>
    <row r="609" spans="1:3" x14ac:dyDescent="0.25">
      <c r="A609" s="160">
        <v>4</v>
      </c>
      <c r="B609" s="163">
        <v>7</v>
      </c>
      <c r="C609" s="162">
        <v>96.55</v>
      </c>
    </row>
    <row r="610" spans="1:3" x14ac:dyDescent="0.25">
      <c r="A610" s="160">
        <v>4.5</v>
      </c>
      <c r="B610" s="163">
        <v>7</v>
      </c>
      <c r="C610" s="162">
        <v>102.11</v>
      </c>
    </row>
    <row r="611" spans="1:3" x14ac:dyDescent="0.25">
      <c r="A611" s="160">
        <v>5</v>
      </c>
      <c r="B611" s="163">
        <v>7</v>
      </c>
      <c r="C611" s="162">
        <v>107.66</v>
      </c>
    </row>
    <row r="612" spans="1:3" x14ac:dyDescent="0.25">
      <c r="A612" s="160">
        <v>5.5</v>
      </c>
      <c r="B612" s="163">
        <v>7</v>
      </c>
      <c r="C612" s="162">
        <v>113.57</v>
      </c>
    </row>
    <row r="613" spans="1:3" x14ac:dyDescent="0.25">
      <c r="A613" s="160">
        <v>6</v>
      </c>
      <c r="B613" s="163">
        <v>7</v>
      </c>
      <c r="C613" s="162">
        <v>119.48</v>
      </c>
    </row>
    <row r="614" spans="1:3" x14ac:dyDescent="0.25">
      <c r="A614" s="160">
        <v>6.5</v>
      </c>
      <c r="B614" s="163">
        <v>7</v>
      </c>
      <c r="C614" s="162">
        <v>125.4</v>
      </c>
    </row>
    <row r="615" spans="1:3" x14ac:dyDescent="0.25">
      <c r="A615" s="160">
        <v>7</v>
      </c>
      <c r="B615" s="163">
        <v>7</v>
      </c>
      <c r="C615" s="162">
        <v>131.31</v>
      </c>
    </row>
    <row r="616" spans="1:3" x14ac:dyDescent="0.25">
      <c r="A616" s="160">
        <v>7.5</v>
      </c>
      <c r="B616" s="163">
        <v>7</v>
      </c>
      <c r="C616" s="162">
        <v>137.22</v>
      </c>
    </row>
    <row r="617" spans="1:3" x14ac:dyDescent="0.25">
      <c r="A617" s="160">
        <v>8</v>
      </c>
      <c r="B617" s="163">
        <v>7</v>
      </c>
      <c r="C617" s="162">
        <v>143.13</v>
      </c>
    </row>
    <row r="618" spans="1:3" x14ac:dyDescent="0.25">
      <c r="A618" s="160">
        <v>8.5</v>
      </c>
      <c r="B618" s="163">
        <v>7</v>
      </c>
      <c r="C618" s="162">
        <v>149.04</v>
      </c>
    </row>
    <row r="619" spans="1:3" x14ac:dyDescent="0.25">
      <c r="A619" s="160">
        <v>9</v>
      </c>
      <c r="B619" s="163">
        <v>7</v>
      </c>
      <c r="C619" s="162">
        <v>154.94999999999999</v>
      </c>
    </row>
    <row r="620" spans="1:3" x14ac:dyDescent="0.25">
      <c r="A620" s="160">
        <v>9.5</v>
      </c>
      <c r="B620" s="163">
        <v>7</v>
      </c>
      <c r="C620" s="162">
        <v>160.86000000000001</v>
      </c>
    </row>
    <row r="621" spans="1:3" x14ac:dyDescent="0.25">
      <c r="A621" s="160">
        <v>10</v>
      </c>
      <c r="B621" s="163">
        <v>7</v>
      </c>
      <c r="C621" s="162">
        <v>166.77</v>
      </c>
    </row>
    <row r="622" spans="1:3" x14ac:dyDescent="0.25">
      <c r="A622" s="160">
        <v>10.5</v>
      </c>
      <c r="B622" s="163">
        <v>7</v>
      </c>
      <c r="C622" s="162">
        <v>173.19</v>
      </c>
    </row>
    <row r="623" spans="1:3" x14ac:dyDescent="0.25">
      <c r="A623" s="160">
        <v>11</v>
      </c>
      <c r="B623" s="163">
        <v>7</v>
      </c>
      <c r="C623" s="162">
        <v>179.62</v>
      </c>
    </row>
    <row r="624" spans="1:3" x14ac:dyDescent="0.25">
      <c r="A624" s="160">
        <v>11.5</v>
      </c>
      <c r="B624" s="163">
        <v>7</v>
      </c>
      <c r="C624" s="162">
        <v>186.04</v>
      </c>
    </row>
    <row r="625" spans="1:3" x14ac:dyDescent="0.25">
      <c r="A625" s="160">
        <v>12</v>
      </c>
      <c r="B625" s="163">
        <v>7</v>
      </c>
      <c r="C625" s="162">
        <v>192.47</v>
      </c>
    </row>
    <row r="626" spans="1:3" x14ac:dyDescent="0.25">
      <c r="A626" s="160">
        <v>12.5</v>
      </c>
      <c r="B626" s="163">
        <v>7</v>
      </c>
      <c r="C626" s="162">
        <v>198.9</v>
      </c>
    </row>
    <row r="627" spans="1:3" x14ac:dyDescent="0.25">
      <c r="A627" s="160">
        <v>13</v>
      </c>
      <c r="B627" s="163">
        <v>7</v>
      </c>
      <c r="C627" s="162">
        <v>205.32</v>
      </c>
    </row>
    <row r="628" spans="1:3" x14ac:dyDescent="0.25">
      <c r="A628" s="160">
        <v>13.5</v>
      </c>
      <c r="B628" s="163">
        <v>7</v>
      </c>
      <c r="C628" s="162">
        <v>211.75</v>
      </c>
    </row>
    <row r="629" spans="1:3" x14ac:dyDescent="0.25">
      <c r="A629" s="160">
        <v>14</v>
      </c>
      <c r="B629" s="163">
        <v>7</v>
      </c>
      <c r="C629" s="162">
        <v>218.17</v>
      </c>
    </row>
    <row r="630" spans="1:3" x14ac:dyDescent="0.25">
      <c r="A630" s="160">
        <v>14.5</v>
      </c>
      <c r="B630" s="163">
        <v>7</v>
      </c>
      <c r="C630" s="162">
        <v>224.6</v>
      </c>
    </row>
    <row r="631" spans="1:3" x14ac:dyDescent="0.25">
      <c r="A631" s="160">
        <v>15</v>
      </c>
      <c r="B631" s="163">
        <v>7</v>
      </c>
      <c r="C631" s="162">
        <v>231.02</v>
      </c>
    </row>
    <row r="632" spans="1:3" x14ac:dyDescent="0.25">
      <c r="A632" s="160">
        <v>15.5</v>
      </c>
      <c r="B632" s="163">
        <v>7</v>
      </c>
      <c r="C632" s="162">
        <v>237.45</v>
      </c>
    </row>
    <row r="633" spans="1:3" x14ac:dyDescent="0.25">
      <c r="A633" s="160">
        <v>16</v>
      </c>
      <c r="B633" s="163">
        <v>7</v>
      </c>
      <c r="C633" s="162">
        <v>243.88</v>
      </c>
    </row>
    <row r="634" spans="1:3" x14ac:dyDescent="0.25">
      <c r="A634" s="160">
        <v>16.5</v>
      </c>
      <c r="B634" s="163">
        <v>7</v>
      </c>
      <c r="C634" s="162">
        <v>250.3</v>
      </c>
    </row>
    <row r="635" spans="1:3" x14ac:dyDescent="0.25">
      <c r="A635" s="160">
        <v>17</v>
      </c>
      <c r="B635" s="163">
        <v>7</v>
      </c>
      <c r="C635" s="162">
        <v>256.73</v>
      </c>
    </row>
    <row r="636" spans="1:3" x14ac:dyDescent="0.25">
      <c r="A636" s="160">
        <v>17.5</v>
      </c>
      <c r="B636" s="163">
        <v>7</v>
      </c>
      <c r="C636" s="162">
        <v>263.14999999999998</v>
      </c>
    </row>
    <row r="637" spans="1:3" x14ac:dyDescent="0.25">
      <c r="A637" s="160">
        <v>18</v>
      </c>
      <c r="B637" s="163">
        <v>7</v>
      </c>
      <c r="C637" s="162">
        <v>269.58</v>
      </c>
    </row>
    <row r="638" spans="1:3" x14ac:dyDescent="0.25">
      <c r="A638" s="160">
        <v>18.5</v>
      </c>
      <c r="B638" s="163">
        <v>7</v>
      </c>
      <c r="C638" s="162">
        <v>276</v>
      </c>
    </row>
    <row r="639" spans="1:3" x14ac:dyDescent="0.25">
      <c r="A639" s="160">
        <v>19</v>
      </c>
      <c r="B639" s="163">
        <v>7</v>
      </c>
      <c r="C639" s="162">
        <v>282.43</v>
      </c>
    </row>
    <row r="640" spans="1:3" x14ac:dyDescent="0.25">
      <c r="A640" s="160">
        <v>19.5</v>
      </c>
      <c r="B640" s="163">
        <v>7</v>
      </c>
      <c r="C640" s="162">
        <v>288.85000000000002</v>
      </c>
    </row>
    <row r="641" spans="1:3" x14ac:dyDescent="0.25">
      <c r="A641" s="160">
        <v>20</v>
      </c>
      <c r="B641" s="163">
        <v>7</v>
      </c>
      <c r="C641" s="162">
        <v>295.27999999999997</v>
      </c>
    </row>
    <row r="642" spans="1:3" x14ac:dyDescent="0.25">
      <c r="A642" s="160">
        <v>20.5</v>
      </c>
      <c r="B642" s="163">
        <v>7</v>
      </c>
      <c r="C642" s="162">
        <v>301.70999999999998</v>
      </c>
    </row>
    <row r="643" spans="1:3" x14ac:dyDescent="0.25">
      <c r="A643" s="160">
        <v>21</v>
      </c>
      <c r="B643" s="163">
        <v>7</v>
      </c>
      <c r="C643" s="162">
        <v>308.13</v>
      </c>
    </row>
    <row r="644" spans="1:3" x14ac:dyDescent="0.25">
      <c r="A644" s="160">
        <v>21.5</v>
      </c>
      <c r="B644" s="163">
        <v>7</v>
      </c>
      <c r="C644" s="162">
        <v>314.56</v>
      </c>
    </row>
    <row r="645" spans="1:3" x14ac:dyDescent="0.25">
      <c r="A645" s="160">
        <v>22</v>
      </c>
      <c r="B645" s="163">
        <v>7</v>
      </c>
      <c r="C645" s="162">
        <v>320.98</v>
      </c>
    </row>
    <row r="646" spans="1:3" x14ac:dyDescent="0.25">
      <c r="A646" s="160">
        <v>22.5</v>
      </c>
      <c r="B646" s="163">
        <v>7</v>
      </c>
      <c r="C646" s="162">
        <v>327.41000000000003</v>
      </c>
    </row>
    <row r="647" spans="1:3" x14ac:dyDescent="0.25">
      <c r="A647" s="160">
        <v>23</v>
      </c>
      <c r="B647" s="163">
        <v>7</v>
      </c>
      <c r="C647" s="162">
        <v>333.83</v>
      </c>
    </row>
    <row r="648" spans="1:3" x14ac:dyDescent="0.25">
      <c r="A648" s="160">
        <v>23.5</v>
      </c>
      <c r="B648" s="163">
        <v>7</v>
      </c>
      <c r="C648" s="162">
        <v>340.26</v>
      </c>
    </row>
    <row r="649" spans="1:3" x14ac:dyDescent="0.25">
      <c r="A649" s="160">
        <v>24</v>
      </c>
      <c r="B649" s="163">
        <v>7</v>
      </c>
      <c r="C649" s="162">
        <v>346.68</v>
      </c>
    </row>
    <row r="650" spans="1:3" x14ac:dyDescent="0.25">
      <c r="A650" s="160">
        <v>24.5</v>
      </c>
      <c r="B650" s="163">
        <v>7</v>
      </c>
      <c r="C650" s="162">
        <v>353.11</v>
      </c>
    </row>
    <row r="651" spans="1:3" x14ac:dyDescent="0.25">
      <c r="A651" s="160">
        <v>25</v>
      </c>
      <c r="B651" s="163">
        <v>7</v>
      </c>
      <c r="C651" s="162">
        <v>359.54</v>
      </c>
    </row>
    <row r="652" spans="1:3" x14ac:dyDescent="0.25">
      <c r="A652" s="160">
        <v>25.5</v>
      </c>
      <c r="B652" s="163">
        <v>7</v>
      </c>
      <c r="C652" s="162">
        <v>365.96</v>
      </c>
    </row>
    <row r="653" spans="1:3" x14ac:dyDescent="0.25">
      <c r="A653" s="160">
        <v>26</v>
      </c>
      <c r="B653" s="163">
        <v>7</v>
      </c>
      <c r="C653" s="162">
        <v>372.39</v>
      </c>
    </row>
    <row r="654" spans="1:3" x14ac:dyDescent="0.25">
      <c r="A654" s="160">
        <v>26.5</v>
      </c>
      <c r="B654" s="163">
        <v>7</v>
      </c>
      <c r="C654" s="162">
        <v>378.81</v>
      </c>
    </row>
    <row r="655" spans="1:3" x14ac:dyDescent="0.25">
      <c r="A655" s="160">
        <v>27</v>
      </c>
      <c r="B655" s="163">
        <v>7</v>
      </c>
      <c r="C655" s="162">
        <v>385.24</v>
      </c>
    </row>
    <row r="656" spans="1:3" x14ac:dyDescent="0.25">
      <c r="A656" s="160">
        <v>27.5</v>
      </c>
      <c r="B656" s="163">
        <v>7</v>
      </c>
      <c r="C656" s="162">
        <v>391.66</v>
      </c>
    </row>
    <row r="657" spans="1:3" x14ac:dyDescent="0.25">
      <c r="A657" s="160">
        <v>28</v>
      </c>
      <c r="B657" s="163">
        <v>7</v>
      </c>
      <c r="C657" s="162">
        <v>398.09</v>
      </c>
    </row>
    <row r="658" spans="1:3" x14ac:dyDescent="0.25">
      <c r="A658" s="160">
        <v>28.5</v>
      </c>
      <c r="B658" s="163">
        <v>7</v>
      </c>
      <c r="C658" s="162">
        <v>404.52</v>
      </c>
    </row>
    <row r="659" spans="1:3" x14ac:dyDescent="0.25">
      <c r="A659" s="160">
        <v>29</v>
      </c>
      <c r="B659" s="163">
        <v>7</v>
      </c>
      <c r="C659" s="162">
        <v>410.94</v>
      </c>
    </row>
    <row r="660" spans="1:3" x14ac:dyDescent="0.25">
      <c r="A660" s="160">
        <v>29.5</v>
      </c>
      <c r="B660" s="163">
        <v>7</v>
      </c>
      <c r="C660" s="162">
        <v>417.37</v>
      </c>
    </row>
    <row r="661" spans="1:3" x14ac:dyDescent="0.25">
      <c r="A661" s="160">
        <v>30</v>
      </c>
      <c r="B661" s="163">
        <v>7</v>
      </c>
      <c r="C661" s="162">
        <v>423.79</v>
      </c>
    </row>
    <row r="662" spans="1:3" x14ac:dyDescent="0.25">
      <c r="A662" s="160">
        <v>31</v>
      </c>
      <c r="B662" s="163">
        <v>7</v>
      </c>
      <c r="C662" s="162">
        <v>436.17</v>
      </c>
    </row>
    <row r="663" spans="1:3" x14ac:dyDescent="0.25">
      <c r="A663" s="160">
        <v>32</v>
      </c>
      <c r="B663" s="163">
        <v>7</v>
      </c>
      <c r="C663" s="162">
        <v>448.55</v>
      </c>
    </row>
    <row r="664" spans="1:3" x14ac:dyDescent="0.25">
      <c r="A664" s="160">
        <v>33</v>
      </c>
      <c r="B664" s="163">
        <v>7</v>
      </c>
      <c r="C664" s="162">
        <v>460.93</v>
      </c>
    </row>
    <row r="665" spans="1:3" x14ac:dyDescent="0.25">
      <c r="A665" s="160">
        <v>34</v>
      </c>
      <c r="B665" s="163">
        <v>7</v>
      </c>
      <c r="C665" s="162">
        <v>473.32</v>
      </c>
    </row>
    <row r="666" spans="1:3" x14ac:dyDescent="0.25">
      <c r="A666" s="160">
        <v>35</v>
      </c>
      <c r="B666" s="163">
        <v>7</v>
      </c>
      <c r="C666" s="162">
        <v>485.7</v>
      </c>
    </row>
    <row r="667" spans="1:3" x14ac:dyDescent="0.25">
      <c r="A667" s="160">
        <v>36</v>
      </c>
      <c r="B667" s="163">
        <v>7</v>
      </c>
      <c r="C667" s="162">
        <v>498.08</v>
      </c>
    </row>
    <row r="668" spans="1:3" x14ac:dyDescent="0.25">
      <c r="A668" s="160">
        <v>37</v>
      </c>
      <c r="B668" s="163">
        <v>7</v>
      </c>
      <c r="C668" s="162">
        <v>510.46</v>
      </c>
    </row>
    <row r="669" spans="1:3" x14ac:dyDescent="0.25">
      <c r="A669" s="160">
        <v>38</v>
      </c>
      <c r="B669" s="163">
        <v>7</v>
      </c>
      <c r="C669" s="162">
        <v>522.84</v>
      </c>
    </row>
    <row r="670" spans="1:3" x14ac:dyDescent="0.25">
      <c r="A670" s="160">
        <v>39</v>
      </c>
      <c r="B670" s="163">
        <v>7</v>
      </c>
      <c r="C670" s="162">
        <v>535.22</v>
      </c>
    </row>
    <row r="671" spans="1:3" x14ac:dyDescent="0.25">
      <c r="A671" s="160">
        <v>40</v>
      </c>
      <c r="B671" s="163">
        <v>7</v>
      </c>
      <c r="C671" s="162">
        <v>547.6</v>
      </c>
    </row>
    <row r="672" spans="1:3" x14ac:dyDescent="0.25">
      <c r="A672" s="160">
        <v>41</v>
      </c>
      <c r="B672" s="163">
        <v>7</v>
      </c>
      <c r="C672" s="162">
        <v>559.98</v>
      </c>
    </row>
    <row r="673" spans="1:3" x14ac:dyDescent="0.25">
      <c r="A673" s="160">
        <v>42</v>
      </c>
      <c r="B673" s="163">
        <v>7</v>
      </c>
      <c r="C673" s="162">
        <v>572.36</v>
      </c>
    </row>
    <row r="674" spans="1:3" x14ac:dyDescent="0.25">
      <c r="A674" s="160">
        <v>43</v>
      </c>
      <c r="B674" s="163">
        <v>7</v>
      </c>
      <c r="C674" s="162">
        <v>584.74</v>
      </c>
    </row>
    <row r="675" spans="1:3" x14ac:dyDescent="0.25">
      <c r="A675" s="160">
        <v>44</v>
      </c>
      <c r="B675" s="163">
        <v>7</v>
      </c>
      <c r="C675" s="162">
        <v>597.12</v>
      </c>
    </row>
    <row r="676" spans="1:3" x14ac:dyDescent="0.25">
      <c r="A676" s="160">
        <v>45</v>
      </c>
      <c r="B676" s="163">
        <v>7</v>
      </c>
      <c r="C676" s="162">
        <v>609.5</v>
      </c>
    </row>
    <row r="677" spans="1:3" x14ac:dyDescent="0.25">
      <c r="A677" s="160">
        <v>46</v>
      </c>
      <c r="B677" s="163">
        <v>7</v>
      </c>
      <c r="C677" s="162">
        <v>621.88</v>
      </c>
    </row>
    <row r="678" spans="1:3" x14ac:dyDescent="0.25">
      <c r="A678" s="160">
        <v>47</v>
      </c>
      <c r="B678" s="163">
        <v>7</v>
      </c>
      <c r="C678" s="162">
        <v>634.27</v>
      </c>
    </row>
    <row r="679" spans="1:3" x14ac:dyDescent="0.25">
      <c r="A679" s="160">
        <v>48</v>
      </c>
      <c r="B679" s="163">
        <v>7</v>
      </c>
      <c r="C679" s="162">
        <v>646.65</v>
      </c>
    </row>
    <row r="680" spans="1:3" x14ac:dyDescent="0.25">
      <c r="A680" s="160">
        <v>49</v>
      </c>
      <c r="B680" s="163">
        <v>7</v>
      </c>
      <c r="C680" s="162">
        <v>659.03</v>
      </c>
    </row>
    <row r="681" spans="1:3" x14ac:dyDescent="0.25">
      <c r="A681" s="160">
        <v>50</v>
      </c>
      <c r="B681" s="163">
        <v>7</v>
      </c>
      <c r="C681" s="162">
        <v>671.41</v>
      </c>
    </row>
    <row r="682" spans="1:3" x14ac:dyDescent="0.25">
      <c r="A682" s="160">
        <v>51</v>
      </c>
      <c r="B682" s="163">
        <v>7</v>
      </c>
      <c r="C682" s="162">
        <v>683.79</v>
      </c>
    </row>
    <row r="683" spans="1:3" x14ac:dyDescent="0.25">
      <c r="A683" s="160">
        <v>52</v>
      </c>
      <c r="B683" s="163">
        <v>7</v>
      </c>
      <c r="C683" s="162">
        <v>696.17</v>
      </c>
    </row>
    <row r="684" spans="1:3" x14ac:dyDescent="0.25">
      <c r="A684" s="160">
        <v>53</v>
      </c>
      <c r="B684" s="163">
        <v>7</v>
      </c>
      <c r="C684" s="162">
        <v>708.55</v>
      </c>
    </row>
    <row r="685" spans="1:3" x14ac:dyDescent="0.25">
      <c r="A685" s="160">
        <v>54</v>
      </c>
      <c r="B685" s="163">
        <v>7</v>
      </c>
      <c r="C685" s="162">
        <v>720.93</v>
      </c>
    </row>
    <row r="686" spans="1:3" x14ac:dyDescent="0.25">
      <c r="A686" s="160">
        <v>55</v>
      </c>
      <c r="B686" s="163">
        <v>7</v>
      </c>
      <c r="C686" s="162">
        <v>733.31</v>
      </c>
    </row>
    <row r="687" spans="1:3" x14ac:dyDescent="0.25">
      <c r="A687" s="160">
        <v>56</v>
      </c>
      <c r="B687" s="163">
        <v>7</v>
      </c>
      <c r="C687" s="162">
        <v>745.69</v>
      </c>
    </row>
    <row r="688" spans="1:3" x14ac:dyDescent="0.25">
      <c r="A688" s="160">
        <v>57</v>
      </c>
      <c r="B688" s="163">
        <v>7</v>
      </c>
      <c r="C688" s="162">
        <v>758.07</v>
      </c>
    </row>
    <row r="689" spans="1:3" x14ac:dyDescent="0.25">
      <c r="A689" s="160">
        <v>58</v>
      </c>
      <c r="B689" s="163">
        <v>7</v>
      </c>
      <c r="C689" s="162">
        <v>770.45</v>
      </c>
    </row>
    <row r="690" spans="1:3" x14ac:dyDescent="0.25">
      <c r="A690" s="160">
        <v>59</v>
      </c>
      <c r="B690" s="163">
        <v>7</v>
      </c>
      <c r="C690" s="162">
        <v>782.84</v>
      </c>
    </row>
    <row r="691" spans="1:3" x14ac:dyDescent="0.25">
      <c r="A691" s="160">
        <v>60</v>
      </c>
      <c r="B691" s="163">
        <v>7</v>
      </c>
      <c r="C691" s="162">
        <v>795.22</v>
      </c>
    </row>
    <row r="692" spans="1:3" x14ac:dyDescent="0.25">
      <c r="A692" s="160">
        <v>61</v>
      </c>
      <c r="B692" s="163">
        <v>7</v>
      </c>
      <c r="C692" s="162">
        <v>807.6</v>
      </c>
    </row>
    <row r="693" spans="1:3" x14ac:dyDescent="0.25">
      <c r="A693" s="160">
        <v>62</v>
      </c>
      <c r="B693" s="163">
        <v>7</v>
      </c>
      <c r="C693" s="162">
        <v>819.98</v>
      </c>
    </row>
    <row r="694" spans="1:3" x14ac:dyDescent="0.25">
      <c r="A694" s="160">
        <v>63</v>
      </c>
      <c r="B694" s="163">
        <v>7</v>
      </c>
      <c r="C694" s="162">
        <v>832.36</v>
      </c>
    </row>
    <row r="695" spans="1:3" x14ac:dyDescent="0.25">
      <c r="A695" s="160">
        <v>64</v>
      </c>
      <c r="B695" s="163">
        <v>7</v>
      </c>
      <c r="C695" s="162">
        <v>844.74</v>
      </c>
    </row>
    <row r="696" spans="1:3" x14ac:dyDescent="0.25">
      <c r="A696" s="160">
        <v>65</v>
      </c>
      <c r="B696" s="163">
        <v>7</v>
      </c>
      <c r="C696" s="162">
        <v>857.12</v>
      </c>
    </row>
    <row r="697" spans="1:3" x14ac:dyDescent="0.25">
      <c r="A697" s="160">
        <v>66</v>
      </c>
      <c r="B697" s="163">
        <v>7</v>
      </c>
      <c r="C697" s="162">
        <v>869.5</v>
      </c>
    </row>
    <row r="698" spans="1:3" x14ac:dyDescent="0.25">
      <c r="A698" s="160">
        <v>67</v>
      </c>
      <c r="B698" s="163">
        <v>7</v>
      </c>
      <c r="C698" s="162">
        <v>881.88</v>
      </c>
    </row>
    <row r="699" spans="1:3" x14ac:dyDescent="0.25">
      <c r="A699" s="160">
        <v>68</v>
      </c>
      <c r="B699" s="163">
        <v>7</v>
      </c>
      <c r="C699" s="162">
        <v>894.26</v>
      </c>
    </row>
    <row r="700" spans="1:3" x14ac:dyDescent="0.25">
      <c r="A700" s="160">
        <v>69</v>
      </c>
      <c r="B700" s="163">
        <v>7</v>
      </c>
      <c r="C700" s="162">
        <v>906.64</v>
      </c>
    </row>
    <row r="701" spans="1:3" x14ac:dyDescent="0.25">
      <c r="A701" s="160">
        <v>70</v>
      </c>
      <c r="B701" s="163">
        <v>7</v>
      </c>
      <c r="C701" s="162">
        <v>919.02</v>
      </c>
    </row>
  </sheetData>
  <sheetProtection password="C754" sheet="1" objects="1" scenarios="1" selectLockedCells="1"/>
  <dataConsolidate/>
  <mergeCells count="1">
    <mergeCell ref="E2:M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61"/>
  <sheetViews>
    <sheetView topLeftCell="A7" zoomScaleNormal="100" workbookViewId="0">
      <selection activeCell="C21" sqref="A1:C1261"/>
    </sheetView>
  </sheetViews>
  <sheetFormatPr baseColWidth="10" defaultRowHeight="15" x14ac:dyDescent="0.25"/>
  <sheetData>
    <row r="1" spans="1:5" x14ac:dyDescent="0.25">
      <c r="A1" s="6" t="s">
        <v>266</v>
      </c>
      <c r="B1" s="6" t="s">
        <v>267</v>
      </c>
      <c r="C1" s="6" t="s">
        <v>265</v>
      </c>
      <c r="D1" s="20"/>
      <c r="E1" s="20"/>
    </row>
    <row r="2" spans="1:5" x14ac:dyDescent="0.25">
      <c r="A2" s="20">
        <v>0.5</v>
      </c>
      <c r="B2" s="20">
        <v>1</v>
      </c>
      <c r="C2" s="20">
        <v>6.9</v>
      </c>
      <c r="D2" s="20"/>
      <c r="E2" s="20"/>
    </row>
    <row r="3" spans="1:5" x14ac:dyDescent="0.25">
      <c r="A3" s="20">
        <v>1</v>
      </c>
      <c r="B3" s="20">
        <v>1</v>
      </c>
      <c r="C3" s="20">
        <v>8.8000000000000007</v>
      </c>
      <c r="D3" s="20"/>
      <c r="E3" s="20"/>
    </row>
    <row r="4" spans="1:5" x14ac:dyDescent="0.25">
      <c r="A4" s="20">
        <v>1.5</v>
      </c>
      <c r="B4" s="20">
        <v>1</v>
      </c>
      <c r="C4" s="20">
        <v>10.35</v>
      </c>
      <c r="D4" s="20"/>
      <c r="E4" s="20"/>
    </row>
    <row r="5" spans="1:5" x14ac:dyDescent="0.25">
      <c r="A5" s="20">
        <v>2</v>
      </c>
      <c r="B5" s="20">
        <v>1</v>
      </c>
      <c r="C5" s="20">
        <v>11.45</v>
      </c>
      <c r="D5" s="20"/>
      <c r="E5" s="20"/>
    </row>
    <row r="6" spans="1:5" x14ac:dyDescent="0.25">
      <c r="A6" s="20">
        <v>2.5</v>
      </c>
      <c r="B6" s="20">
        <v>1</v>
      </c>
      <c r="C6" s="20">
        <v>12.55</v>
      </c>
      <c r="D6" s="20"/>
      <c r="E6" s="20"/>
    </row>
    <row r="7" spans="1:5" x14ac:dyDescent="0.25">
      <c r="A7" s="20">
        <v>3</v>
      </c>
      <c r="B7" s="20">
        <v>1</v>
      </c>
      <c r="C7" s="20">
        <v>13.65</v>
      </c>
      <c r="D7" s="20"/>
      <c r="E7" s="20"/>
    </row>
    <row r="8" spans="1:5" x14ac:dyDescent="0.25">
      <c r="A8" s="20">
        <v>3.5</v>
      </c>
      <c r="B8" s="20">
        <v>1</v>
      </c>
      <c r="C8" s="20">
        <v>14.75</v>
      </c>
      <c r="D8" s="20"/>
      <c r="E8" s="20"/>
    </row>
    <row r="9" spans="1:5" x14ac:dyDescent="0.25">
      <c r="A9" s="20">
        <v>4</v>
      </c>
      <c r="B9" s="20">
        <v>1</v>
      </c>
      <c r="C9" s="20">
        <v>15.85</v>
      </c>
      <c r="D9" s="20"/>
      <c r="E9" s="20"/>
    </row>
    <row r="10" spans="1:5" x14ac:dyDescent="0.25">
      <c r="A10" s="20">
        <v>4.5</v>
      </c>
      <c r="B10" s="20">
        <v>1</v>
      </c>
      <c r="C10" s="20">
        <v>16.95</v>
      </c>
      <c r="D10" s="20"/>
      <c r="E10" s="20"/>
    </row>
    <row r="11" spans="1:5" x14ac:dyDescent="0.25">
      <c r="A11" s="20">
        <v>5</v>
      </c>
      <c r="B11" s="20">
        <v>1</v>
      </c>
      <c r="C11" s="20">
        <v>18.05</v>
      </c>
      <c r="D11" s="20"/>
      <c r="E11" s="20"/>
    </row>
    <row r="12" spans="1:5" x14ac:dyDescent="0.25">
      <c r="A12" s="20">
        <v>5.5</v>
      </c>
      <c r="B12" s="20">
        <v>1</v>
      </c>
      <c r="C12" s="20">
        <v>19.149999999999999</v>
      </c>
      <c r="D12" s="20"/>
      <c r="E12" s="20"/>
    </row>
    <row r="13" spans="1:5" x14ac:dyDescent="0.25">
      <c r="A13" s="20">
        <v>6</v>
      </c>
      <c r="B13" s="20">
        <v>1</v>
      </c>
      <c r="C13" s="20">
        <v>20.25</v>
      </c>
      <c r="D13" s="20"/>
      <c r="E13" s="20"/>
    </row>
    <row r="14" spans="1:5" x14ac:dyDescent="0.25">
      <c r="A14" s="20">
        <v>6.5</v>
      </c>
      <c r="B14" s="20">
        <v>1</v>
      </c>
      <c r="C14" s="20">
        <v>21.35</v>
      </c>
      <c r="D14" s="20"/>
      <c r="E14" s="20"/>
    </row>
    <row r="15" spans="1:5" x14ac:dyDescent="0.25">
      <c r="A15" s="20">
        <v>7</v>
      </c>
      <c r="B15" s="20">
        <v>1</v>
      </c>
      <c r="C15" s="20">
        <v>22.45</v>
      </c>
      <c r="D15" s="20"/>
      <c r="E15" s="20"/>
    </row>
    <row r="16" spans="1:5" x14ac:dyDescent="0.25">
      <c r="A16" s="20">
        <v>7.5</v>
      </c>
      <c r="B16" s="20">
        <v>1</v>
      </c>
      <c r="C16" s="20">
        <v>23.55</v>
      </c>
      <c r="D16" s="20"/>
      <c r="E16" s="20"/>
    </row>
    <row r="17" spans="1:5" x14ac:dyDescent="0.25">
      <c r="A17" s="20">
        <v>8</v>
      </c>
      <c r="B17" s="20">
        <v>1</v>
      </c>
      <c r="C17" s="20">
        <v>24.65</v>
      </c>
      <c r="D17" s="20"/>
      <c r="E17" s="20"/>
    </row>
    <row r="18" spans="1:5" x14ac:dyDescent="0.25">
      <c r="A18" s="20">
        <v>8.5</v>
      </c>
      <c r="B18" s="20">
        <v>1</v>
      </c>
      <c r="C18" s="20">
        <v>25.75</v>
      </c>
      <c r="D18" s="20"/>
      <c r="E18" s="20"/>
    </row>
    <row r="19" spans="1:5" x14ac:dyDescent="0.25">
      <c r="A19" s="20">
        <v>9</v>
      </c>
      <c r="B19" s="20">
        <v>1</v>
      </c>
      <c r="C19" s="20">
        <v>26.85</v>
      </c>
      <c r="D19" s="20"/>
      <c r="E19" s="20"/>
    </row>
    <row r="20" spans="1:5" x14ac:dyDescent="0.25">
      <c r="A20" s="20">
        <v>9.5</v>
      </c>
      <c r="B20" s="20">
        <v>1</v>
      </c>
      <c r="C20" s="20">
        <v>27.95</v>
      </c>
      <c r="D20" s="20"/>
      <c r="E20" s="20"/>
    </row>
    <row r="21" spans="1:5" x14ac:dyDescent="0.25">
      <c r="A21" s="20">
        <v>10</v>
      </c>
      <c r="B21" s="20">
        <v>1</v>
      </c>
      <c r="C21" s="20">
        <v>29.05</v>
      </c>
      <c r="D21" s="20"/>
      <c r="E21" s="20"/>
    </row>
    <row r="22" spans="1:5" x14ac:dyDescent="0.25">
      <c r="A22" s="20">
        <v>10.5</v>
      </c>
      <c r="B22" s="20">
        <v>1</v>
      </c>
      <c r="C22" s="20">
        <v>30.4</v>
      </c>
      <c r="D22" s="20"/>
      <c r="E22" s="20"/>
    </row>
    <row r="23" spans="1:5" x14ac:dyDescent="0.25">
      <c r="A23" s="20">
        <v>11</v>
      </c>
      <c r="B23" s="20">
        <v>1</v>
      </c>
      <c r="C23" s="20">
        <v>31.75</v>
      </c>
      <c r="D23" s="20"/>
      <c r="E23" s="20"/>
    </row>
    <row r="24" spans="1:5" x14ac:dyDescent="0.25">
      <c r="A24" s="20">
        <v>11.5</v>
      </c>
      <c r="B24" s="20">
        <v>1</v>
      </c>
      <c r="C24" s="20">
        <v>33.1</v>
      </c>
      <c r="D24" s="20"/>
      <c r="E24" s="20"/>
    </row>
    <row r="25" spans="1:5" x14ac:dyDescent="0.25">
      <c r="A25" s="20">
        <v>12</v>
      </c>
      <c r="B25" s="20">
        <v>1</v>
      </c>
      <c r="C25" s="20">
        <v>34.450000000000003</v>
      </c>
      <c r="D25" s="20"/>
      <c r="E25" s="20"/>
    </row>
    <row r="26" spans="1:5" x14ac:dyDescent="0.25">
      <c r="A26" s="20">
        <v>12.5</v>
      </c>
      <c r="B26" s="20">
        <v>1</v>
      </c>
      <c r="C26" s="20">
        <v>35.799999999999997</v>
      </c>
      <c r="D26" s="20"/>
      <c r="E26" s="20"/>
    </row>
    <row r="27" spans="1:5" x14ac:dyDescent="0.25">
      <c r="A27" s="20">
        <v>13</v>
      </c>
      <c r="B27" s="20">
        <v>1</v>
      </c>
      <c r="C27" s="20">
        <v>37.15</v>
      </c>
      <c r="D27" s="20"/>
      <c r="E27" s="20"/>
    </row>
    <row r="28" spans="1:5" x14ac:dyDescent="0.25">
      <c r="A28" s="20">
        <v>13.5</v>
      </c>
      <c r="B28" s="20">
        <v>1</v>
      </c>
      <c r="C28" s="20">
        <v>38.5</v>
      </c>
      <c r="D28" s="20"/>
      <c r="E28" s="20"/>
    </row>
    <row r="29" spans="1:5" x14ac:dyDescent="0.25">
      <c r="A29" s="20">
        <v>14</v>
      </c>
      <c r="B29" s="20">
        <v>1</v>
      </c>
      <c r="C29" s="20">
        <v>39.85</v>
      </c>
      <c r="D29" s="20"/>
      <c r="E29" s="20"/>
    </row>
    <row r="30" spans="1:5" x14ac:dyDescent="0.25">
      <c r="A30" s="20">
        <v>14.5</v>
      </c>
      <c r="B30" s="20">
        <v>1</v>
      </c>
      <c r="C30" s="20">
        <v>41.2</v>
      </c>
      <c r="D30" s="20"/>
      <c r="E30" s="20"/>
    </row>
    <row r="31" spans="1:5" x14ac:dyDescent="0.25">
      <c r="A31" s="20">
        <v>15</v>
      </c>
      <c r="B31" s="20">
        <v>1</v>
      </c>
      <c r="C31" s="20">
        <v>42.55</v>
      </c>
      <c r="D31" s="20"/>
      <c r="E31" s="20"/>
    </row>
    <row r="32" spans="1:5" x14ac:dyDescent="0.25">
      <c r="A32" s="20">
        <v>15.5</v>
      </c>
      <c r="B32" s="20">
        <v>1</v>
      </c>
      <c r="C32" s="20">
        <v>43.9</v>
      </c>
      <c r="D32" s="20"/>
      <c r="E32" s="20"/>
    </row>
    <row r="33" spans="1:5" x14ac:dyDescent="0.25">
      <c r="A33" s="20">
        <v>16</v>
      </c>
      <c r="B33" s="20">
        <v>1</v>
      </c>
      <c r="C33" s="20">
        <v>45.25</v>
      </c>
      <c r="D33" s="20"/>
      <c r="E33" s="20"/>
    </row>
    <row r="34" spans="1:5" x14ac:dyDescent="0.25">
      <c r="A34" s="20">
        <v>16.5</v>
      </c>
      <c r="B34" s="20">
        <v>1</v>
      </c>
      <c r="C34" s="20">
        <v>46.6</v>
      </c>
      <c r="D34" s="20"/>
      <c r="E34" s="20"/>
    </row>
    <row r="35" spans="1:5" x14ac:dyDescent="0.25">
      <c r="A35" s="20">
        <v>17</v>
      </c>
      <c r="B35" s="20">
        <v>1</v>
      </c>
      <c r="C35" s="20">
        <v>47.95</v>
      </c>
      <c r="D35" s="20"/>
      <c r="E35" s="20"/>
    </row>
    <row r="36" spans="1:5" x14ac:dyDescent="0.25">
      <c r="A36" s="20">
        <v>17.5</v>
      </c>
      <c r="B36" s="20">
        <v>1</v>
      </c>
      <c r="C36" s="20">
        <v>49.3</v>
      </c>
      <c r="D36" s="20"/>
      <c r="E36" s="20"/>
    </row>
    <row r="37" spans="1:5" x14ac:dyDescent="0.25">
      <c r="A37" s="20">
        <v>18</v>
      </c>
      <c r="B37" s="20">
        <v>1</v>
      </c>
      <c r="C37" s="20">
        <v>50.65</v>
      </c>
      <c r="D37" s="20"/>
      <c r="E37" s="20"/>
    </row>
    <row r="38" spans="1:5" x14ac:dyDescent="0.25">
      <c r="A38" s="20">
        <v>18.5</v>
      </c>
      <c r="B38" s="20">
        <v>1</v>
      </c>
      <c r="C38" s="20">
        <v>52</v>
      </c>
      <c r="D38" s="20"/>
      <c r="E38" s="20"/>
    </row>
    <row r="39" spans="1:5" x14ac:dyDescent="0.25">
      <c r="A39" s="20">
        <v>19</v>
      </c>
      <c r="B39" s="20">
        <v>1</v>
      </c>
      <c r="C39" s="20">
        <v>53.55</v>
      </c>
      <c r="D39" s="20"/>
      <c r="E39" s="20"/>
    </row>
    <row r="40" spans="1:5" x14ac:dyDescent="0.25">
      <c r="A40" s="20">
        <v>19.5</v>
      </c>
      <c r="B40" s="20">
        <v>1</v>
      </c>
      <c r="C40" s="20">
        <v>54.7</v>
      </c>
      <c r="D40" s="20"/>
      <c r="E40" s="20"/>
    </row>
    <row r="41" spans="1:5" x14ac:dyDescent="0.25">
      <c r="A41" s="20">
        <v>20</v>
      </c>
      <c r="B41" s="20">
        <v>1</v>
      </c>
      <c r="C41" s="20">
        <v>56.05</v>
      </c>
      <c r="D41" s="20"/>
      <c r="E41" s="20"/>
    </row>
    <row r="42" spans="1:5" x14ac:dyDescent="0.25">
      <c r="A42" s="20">
        <v>20.5</v>
      </c>
      <c r="B42" s="20">
        <v>1</v>
      </c>
      <c r="C42" s="20">
        <v>57.95</v>
      </c>
      <c r="D42" s="20"/>
      <c r="E42" s="20"/>
    </row>
    <row r="43" spans="1:5" x14ac:dyDescent="0.25">
      <c r="A43" s="20">
        <v>21</v>
      </c>
      <c r="B43" s="20">
        <v>1</v>
      </c>
      <c r="C43" s="20">
        <v>59.85</v>
      </c>
      <c r="D43" s="20"/>
      <c r="E43" s="20"/>
    </row>
    <row r="44" spans="1:5" x14ac:dyDescent="0.25">
      <c r="A44" s="20">
        <v>21.5</v>
      </c>
      <c r="B44" s="20">
        <v>1</v>
      </c>
      <c r="C44" s="20">
        <v>61.75</v>
      </c>
      <c r="D44" s="20"/>
      <c r="E44" s="20"/>
    </row>
    <row r="45" spans="1:5" x14ac:dyDescent="0.25">
      <c r="A45" s="20">
        <v>22</v>
      </c>
      <c r="B45" s="20">
        <v>1</v>
      </c>
      <c r="C45" s="20">
        <v>63.65</v>
      </c>
      <c r="D45" s="20"/>
      <c r="E45" s="20"/>
    </row>
    <row r="46" spans="1:5" x14ac:dyDescent="0.25">
      <c r="A46" s="20">
        <v>22.5</v>
      </c>
      <c r="B46" s="20">
        <v>1</v>
      </c>
      <c r="C46" s="20">
        <v>65.55</v>
      </c>
      <c r="D46" s="20"/>
      <c r="E46" s="20"/>
    </row>
    <row r="47" spans="1:5" x14ac:dyDescent="0.25">
      <c r="A47" s="20">
        <v>23</v>
      </c>
      <c r="B47" s="20">
        <v>1</v>
      </c>
      <c r="C47" s="20">
        <v>67.45</v>
      </c>
      <c r="D47" s="20"/>
      <c r="E47" s="20"/>
    </row>
    <row r="48" spans="1:5" x14ac:dyDescent="0.25">
      <c r="A48" s="20">
        <v>23.5</v>
      </c>
      <c r="B48" s="20">
        <v>1</v>
      </c>
      <c r="C48" s="20">
        <v>69.349999999999994</v>
      </c>
      <c r="D48" s="20"/>
      <c r="E48" s="20"/>
    </row>
    <row r="49" spans="1:5" x14ac:dyDescent="0.25">
      <c r="A49" s="20">
        <v>24</v>
      </c>
      <c r="B49" s="20">
        <v>1</v>
      </c>
      <c r="C49" s="20">
        <v>71.25</v>
      </c>
      <c r="D49" s="20"/>
      <c r="E49" s="20"/>
    </row>
    <row r="50" spans="1:5" x14ac:dyDescent="0.25">
      <c r="A50" s="20">
        <v>24.5</v>
      </c>
      <c r="B50" s="20">
        <v>1</v>
      </c>
      <c r="C50" s="20">
        <v>73.150000000000006</v>
      </c>
      <c r="D50" s="20"/>
      <c r="E50" s="20"/>
    </row>
    <row r="51" spans="1:5" x14ac:dyDescent="0.25">
      <c r="A51" s="20">
        <v>25</v>
      </c>
      <c r="B51" s="20">
        <v>1</v>
      </c>
      <c r="C51" s="20">
        <v>75.05</v>
      </c>
      <c r="D51" s="20"/>
      <c r="E51" s="20"/>
    </row>
    <row r="52" spans="1:5" x14ac:dyDescent="0.25">
      <c r="A52" s="20">
        <v>25.5</v>
      </c>
      <c r="B52" s="20">
        <v>1</v>
      </c>
      <c r="C52" s="20">
        <v>76.95</v>
      </c>
      <c r="D52" s="20"/>
      <c r="E52" s="20"/>
    </row>
    <row r="53" spans="1:5" x14ac:dyDescent="0.25">
      <c r="A53" s="20">
        <v>26</v>
      </c>
      <c r="B53" s="20">
        <v>1</v>
      </c>
      <c r="C53" s="20">
        <v>78.849999999999994</v>
      </c>
      <c r="D53" s="20"/>
      <c r="E53" s="20"/>
    </row>
    <row r="54" spans="1:5" x14ac:dyDescent="0.25">
      <c r="A54" s="20">
        <v>26.5</v>
      </c>
      <c r="B54" s="20">
        <v>1</v>
      </c>
      <c r="C54" s="20">
        <v>80.75</v>
      </c>
      <c r="D54" s="20"/>
      <c r="E54" s="20"/>
    </row>
    <row r="55" spans="1:5" x14ac:dyDescent="0.25">
      <c r="A55" s="20">
        <v>27</v>
      </c>
      <c r="B55" s="20">
        <v>1</v>
      </c>
      <c r="C55" s="20">
        <v>82.65</v>
      </c>
      <c r="D55" s="20"/>
      <c r="E55" s="20"/>
    </row>
    <row r="56" spans="1:5" x14ac:dyDescent="0.25">
      <c r="A56" s="20">
        <v>27.5</v>
      </c>
      <c r="B56" s="20">
        <v>1</v>
      </c>
      <c r="C56" s="20">
        <v>84.55</v>
      </c>
      <c r="D56" s="20"/>
      <c r="E56" s="20"/>
    </row>
    <row r="57" spans="1:5" x14ac:dyDescent="0.25">
      <c r="A57" s="20">
        <v>28</v>
      </c>
      <c r="B57" s="20">
        <v>1</v>
      </c>
      <c r="C57" s="20">
        <v>86.45</v>
      </c>
      <c r="D57" s="20"/>
      <c r="E57" s="20"/>
    </row>
    <row r="58" spans="1:5" x14ac:dyDescent="0.25">
      <c r="A58" s="20">
        <v>28.5</v>
      </c>
      <c r="B58" s="20">
        <v>1</v>
      </c>
      <c r="C58" s="20">
        <v>88.35</v>
      </c>
      <c r="D58" s="20"/>
      <c r="E58" s="20"/>
    </row>
    <row r="59" spans="1:5" x14ac:dyDescent="0.25">
      <c r="A59" s="20">
        <v>29</v>
      </c>
      <c r="B59" s="20">
        <v>1</v>
      </c>
      <c r="C59" s="20">
        <v>90.25</v>
      </c>
      <c r="D59" s="20"/>
      <c r="E59" s="20"/>
    </row>
    <row r="60" spans="1:5" x14ac:dyDescent="0.25">
      <c r="A60" s="20">
        <v>29.5</v>
      </c>
      <c r="B60" s="20">
        <v>1</v>
      </c>
      <c r="C60" s="20">
        <v>92.15</v>
      </c>
      <c r="D60" s="20"/>
      <c r="E60" s="20"/>
    </row>
    <row r="61" spans="1:5" x14ac:dyDescent="0.25">
      <c r="A61" s="20">
        <v>30</v>
      </c>
      <c r="B61" s="20">
        <v>1</v>
      </c>
      <c r="C61" s="20">
        <v>94.05</v>
      </c>
      <c r="D61" s="20"/>
      <c r="E61" s="20"/>
    </row>
    <row r="62" spans="1:5" x14ac:dyDescent="0.25">
      <c r="A62" s="20">
        <v>30.5</v>
      </c>
      <c r="B62" s="20">
        <v>1</v>
      </c>
      <c r="C62" s="20">
        <f>C61+1.9</f>
        <v>95.95</v>
      </c>
      <c r="D62" s="20"/>
      <c r="E62" s="20"/>
    </row>
    <row r="63" spans="1:5" x14ac:dyDescent="0.25">
      <c r="A63" s="20">
        <v>31</v>
      </c>
      <c r="B63" s="20">
        <v>1</v>
      </c>
      <c r="C63" s="21">
        <f>C62+1.9</f>
        <v>97.850000000000009</v>
      </c>
      <c r="D63" s="20"/>
      <c r="E63" s="20"/>
    </row>
    <row r="64" spans="1:5" x14ac:dyDescent="0.25">
      <c r="A64" s="20">
        <v>31.5</v>
      </c>
      <c r="B64" s="20">
        <v>1</v>
      </c>
      <c r="C64" s="20">
        <f t="shared" ref="C64:C127" si="0">C63+1.9</f>
        <v>99.750000000000014</v>
      </c>
      <c r="D64" s="20"/>
      <c r="E64" s="20"/>
    </row>
    <row r="65" spans="1:5" x14ac:dyDescent="0.25">
      <c r="A65" s="20">
        <v>32</v>
      </c>
      <c r="B65" s="20">
        <v>1</v>
      </c>
      <c r="C65" s="20">
        <f t="shared" si="0"/>
        <v>101.65000000000002</v>
      </c>
      <c r="D65" s="20"/>
      <c r="E65" s="20"/>
    </row>
    <row r="66" spans="1:5" x14ac:dyDescent="0.25">
      <c r="A66" s="20">
        <v>32.5</v>
      </c>
      <c r="B66" s="20">
        <v>1</v>
      </c>
      <c r="C66" s="22">
        <f t="shared" si="0"/>
        <v>103.55000000000003</v>
      </c>
      <c r="D66" s="20"/>
      <c r="E66" s="20"/>
    </row>
    <row r="67" spans="1:5" x14ac:dyDescent="0.25">
      <c r="A67" s="20">
        <v>33</v>
      </c>
      <c r="B67" s="20">
        <v>1</v>
      </c>
      <c r="C67" s="20">
        <f t="shared" si="0"/>
        <v>105.45000000000003</v>
      </c>
      <c r="D67" s="20"/>
      <c r="E67" s="20"/>
    </row>
    <row r="68" spans="1:5" x14ac:dyDescent="0.25">
      <c r="A68" s="20">
        <v>33.5</v>
      </c>
      <c r="B68" s="20">
        <v>1</v>
      </c>
      <c r="C68" s="20">
        <f t="shared" si="0"/>
        <v>107.35000000000004</v>
      </c>
      <c r="D68" s="20"/>
      <c r="E68" s="20"/>
    </row>
    <row r="69" spans="1:5" x14ac:dyDescent="0.25">
      <c r="A69" s="20">
        <v>34</v>
      </c>
      <c r="B69" s="20">
        <v>1</v>
      </c>
      <c r="C69" s="20">
        <f t="shared" si="0"/>
        <v>109.25000000000004</v>
      </c>
      <c r="D69" s="20"/>
      <c r="E69" s="20"/>
    </row>
    <row r="70" spans="1:5" x14ac:dyDescent="0.25">
      <c r="A70" s="20">
        <v>34.5</v>
      </c>
      <c r="B70" s="20">
        <v>1</v>
      </c>
      <c r="C70" s="20">
        <f t="shared" si="0"/>
        <v>111.15000000000005</v>
      </c>
      <c r="D70" s="20"/>
      <c r="E70" s="20"/>
    </row>
    <row r="71" spans="1:5" x14ac:dyDescent="0.25">
      <c r="A71" s="20">
        <v>35</v>
      </c>
      <c r="B71" s="20">
        <v>1</v>
      </c>
      <c r="C71" s="20">
        <f t="shared" si="0"/>
        <v>113.05000000000005</v>
      </c>
      <c r="D71" s="20"/>
      <c r="E71" s="20"/>
    </row>
    <row r="72" spans="1:5" x14ac:dyDescent="0.25">
      <c r="A72" s="20">
        <v>35.5</v>
      </c>
      <c r="B72" s="20">
        <v>1</v>
      </c>
      <c r="C72" s="20">
        <f t="shared" si="0"/>
        <v>114.95000000000006</v>
      </c>
      <c r="D72" s="20"/>
      <c r="E72" s="20"/>
    </row>
    <row r="73" spans="1:5" x14ac:dyDescent="0.25">
      <c r="A73" s="20">
        <v>36</v>
      </c>
      <c r="B73" s="20">
        <v>1</v>
      </c>
      <c r="C73" s="20">
        <f t="shared" si="0"/>
        <v>116.85000000000007</v>
      </c>
      <c r="D73" s="20"/>
      <c r="E73" s="20"/>
    </row>
    <row r="74" spans="1:5" x14ac:dyDescent="0.25">
      <c r="A74" s="20">
        <v>36.5</v>
      </c>
      <c r="B74" s="20">
        <v>1</v>
      </c>
      <c r="C74" s="20">
        <f t="shared" si="0"/>
        <v>118.75000000000007</v>
      </c>
      <c r="D74" s="20"/>
      <c r="E74" s="20"/>
    </row>
    <row r="75" spans="1:5" x14ac:dyDescent="0.25">
      <c r="A75" s="20">
        <v>37</v>
      </c>
      <c r="B75" s="20">
        <v>1</v>
      </c>
      <c r="C75" s="20">
        <f t="shared" si="0"/>
        <v>120.65000000000008</v>
      </c>
      <c r="D75" s="20"/>
      <c r="E75" s="20"/>
    </row>
    <row r="76" spans="1:5" x14ac:dyDescent="0.25">
      <c r="A76" s="20">
        <v>37.5</v>
      </c>
      <c r="B76" s="20">
        <v>1</v>
      </c>
      <c r="C76" s="20">
        <f t="shared" si="0"/>
        <v>122.55000000000008</v>
      </c>
      <c r="D76" s="20"/>
      <c r="E76" s="20"/>
    </row>
    <row r="77" spans="1:5" x14ac:dyDescent="0.25">
      <c r="A77" s="20">
        <v>38</v>
      </c>
      <c r="B77" s="20">
        <v>1</v>
      </c>
      <c r="C77" s="20">
        <f t="shared" si="0"/>
        <v>124.45000000000009</v>
      </c>
      <c r="D77" s="20"/>
      <c r="E77" s="20"/>
    </row>
    <row r="78" spans="1:5" x14ac:dyDescent="0.25">
      <c r="A78" s="20">
        <v>38.5</v>
      </c>
      <c r="B78" s="20">
        <v>1</v>
      </c>
      <c r="C78" s="20">
        <f t="shared" si="0"/>
        <v>126.35000000000009</v>
      </c>
      <c r="D78" s="20"/>
      <c r="E78" s="20"/>
    </row>
    <row r="79" spans="1:5" x14ac:dyDescent="0.25">
      <c r="A79" s="20">
        <v>39</v>
      </c>
      <c r="B79" s="20">
        <v>1</v>
      </c>
      <c r="C79" s="20">
        <f t="shared" si="0"/>
        <v>128.25000000000009</v>
      </c>
      <c r="D79" s="20"/>
      <c r="E79" s="20"/>
    </row>
    <row r="80" spans="1:5" x14ac:dyDescent="0.25">
      <c r="A80" s="20">
        <v>39.5</v>
      </c>
      <c r="B80" s="20">
        <v>1</v>
      </c>
      <c r="C80" s="20">
        <f t="shared" si="0"/>
        <v>130.15000000000009</v>
      </c>
      <c r="D80" s="20"/>
      <c r="E80" s="20"/>
    </row>
    <row r="81" spans="1:5" x14ac:dyDescent="0.25">
      <c r="A81" s="20">
        <v>40</v>
      </c>
      <c r="B81" s="20">
        <v>1</v>
      </c>
      <c r="C81" s="20">
        <f t="shared" si="0"/>
        <v>132.0500000000001</v>
      </c>
      <c r="D81" s="20"/>
      <c r="E81" s="20"/>
    </row>
    <row r="82" spans="1:5" x14ac:dyDescent="0.25">
      <c r="A82" s="20">
        <v>40.5</v>
      </c>
      <c r="B82" s="20">
        <v>1</v>
      </c>
      <c r="C82" s="20">
        <f t="shared" si="0"/>
        <v>133.9500000000001</v>
      </c>
      <c r="D82" s="20"/>
      <c r="E82" s="20"/>
    </row>
    <row r="83" spans="1:5" x14ac:dyDescent="0.25">
      <c r="A83" s="20">
        <v>41</v>
      </c>
      <c r="B83" s="20">
        <v>1</v>
      </c>
      <c r="C83" s="20">
        <f t="shared" si="0"/>
        <v>135.85000000000011</v>
      </c>
      <c r="D83" s="20"/>
      <c r="E83" s="20"/>
    </row>
    <row r="84" spans="1:5" x14ac:dyDescent="0.25">
      <c r="A84" s="20">
        <v>41.5</v>
      </c>
      <c r="B84" s="20">
        <v>1</v>
      </c>
      <c r="C84" s="20">
        <f t="shared" si="0"/>
        <v>137.75000000000011</v>
      </c>
      <c r="D84" s="20"/>
      <c r="E84" s="20"/>
    </row>
    <row r="85" spans="1:5" x14ac:dyDescent="0.25">
      <c r="A85" s="20">
        <v>42</v>
      </c>
      <c r="B85" s="20">
        <v>1</v>
      </c>
      <c r="C85" s="20">
        <f t="shared" si="0"/>
        <v>139.65000000000012</v>
      </c>
      <c r="D85" s="20"/>
      <c r="E85" s="20"/>
    </row>
    <row r="86" spans="1:5" x14ac:dyDescent="0.25">
      <c r="A86" s="20">
        <v>42.5</v>
      </c>
      <c r="B86" s="20">
        <v>1</v>
      </c>
      <c r="C86" s="20">
        <f t="shared" si="0"/>
        <v>141.55000000000013</v>
      </c>
      <c r="D86" s="20"/>
      <c r="E86" s="20"/>
    </row>
    <row r="87" spans="1:5" x14ac:dyDescent="0.25">
      <c r="A87" s="20">
        <v>43</v>
      </c>
      <c r="B87" s="20">
        <v>1</v>
      </c>
      <c r="C87" s="20">
        <f t="shared" si="0"/>
        <v>143.45000000000013</v>
      </c>
      <c r="D87" s="20"/>
      <c r="E87" s="20"/>
    </row>
    <row r="88" spans="1:5" x14ac:dyDescent="0.25">
      <c r="A88" s="20">
        <v>43.5</v>
      </c>
      <c r="B88" s="20">
        <v>1</v>
      </c>
      <c r="C88" s="20">
        <f t="shared" si="0"/>
        <v>145.35000000000014</v>
      </c>
      <c r="D88" s="20"/>
      <c r="E88" s="20"/>
    </row>
    <row r="89" spans="1:5" x14ac:dyDescent="0.25">
      <c r="A89" s="20">
        <v>44</v>
      </c>
      <c r="B89" s="20">
        <v>1</v>
      </c>
      <c r="C89" s="20">
        <f t="shared" si="0"/>
        <v>147.25000000000014</v>
      </c>
      <c r="D89" s="20"/>
      <c r="E89" s="20"/>
    </row>
    <row r="90" spans="1:5" x14ac:dyDescent="0.25">
      <c r="A90" s="20">
        <v>44.5</v>
      </c>
      <c r="B90" s="20">
        <v>1</v>
      </c>
      <c r="C90" s="20">
        <f t="shared" si="0"/>
        <v>149.15000000000015</v>
      </c>
      <c r="D90" s="20"/>
      <c r="E90" s="20"/>
    </row>
    <row r="91" spans="1:5" x14ac:dyDescent="0.25">
      <c r="A91" s="20">
        <v>45</v>
      </c>
      <c r="B91" s="20">
        <v>1</v>
      </c>
      <c r="C91" s="20">
        <f t="shared" si="0"/>
        <v>151.05000000000015</v>
      </c>
      <c r="D91" s="20"/>
      <c r="E91" s="20"/>
    </row>
    <row r="92" spans="1:5" x14ac:dyDescent="0.25">
      <c r="A92" s="20">
        <v>45.5</v>
      </c>
      <c r="B92" s="20">
        <v>1</v>
      </c>
      <c r="C92" s="20">
        <f t="shared" si="0"/>
        <v>152.95000000000016</v>
      </c>
      <c r="D92" s="20"/>
      <c r="E92" s="20"/>
    </row>
    <row r="93" spans="1:5" x14ac:dyDescent="0.25">
      <c r="A93" s="20">
        <v>46</v>
      </c>
      <c r="B93" s="20">
        <v>1</v>
      </c>
      <c r="C93" s="20">
        <f t="shared" si="0"/>
        <v>154.85000000000016</v>
      </c>
      <c r="D93" s="20"/>
      <c r="E93" s="20"/>
    </row>
    <row r="94" spans="1:5" x14ac:dyDescent="0.25">
      <c r="A94" s="20">
        <v>46.5</v>
      </c>
      <c r="B94" s="20">
        <v>1</v>
      </c>
      <c r="C94" s="20">
        <f t="shared" si="0"/>
        <v>156.75000000000017</v>
      </c>
      <c r="D94" s="20"/>
      <c r="E94" s="20"/>
    </row>
    <row r="95" spans="1:5" x14ac:dyDescent="0.25">
      <c r="A95" s="20">
        <v>47</v>
      </c>
      <c r="B95" s="20">
        <v>1</v>
      </c>
      <c r="C95" s="20">
        <f t="shared" si="0"/>
        <v>158.65000000000018</v>
      </c>
      <c r="D95" s="20"/>
      <c r="E95" s="20"/>
    </row>
    <row r="96" spans="1:5" x14ac:dyDescent="0.25">
      <c r="A96" s="20">
        <v>47.5</v>
      </c>
      <c r="B96" s="20">
        <v>1</v>
      </c>
      <c r="C96" s="20">
        <f t="shared" si="0"/>
        <v>160.55000000000018</v>
      </c>
      <c r="D96" s="20"/>
      <c r="E96" s="20"/>
    </row>
    <row r="97" spans="1:5" x14ac:dyDescent="0.25">
      <c r="A97" s="20">
        <v>48</v>
      </c>
      <c r="B97" s="20">
        <v>1</v>
      </c>
      <c r="C97" s="20">
        <f t="shared" si="0"/>
        <v>162.45000000000019</v>
      </c>
      <c r="D97" s="20"/>
      <c r="E97" s="20"/>
    </row>
    <row r="98" spans="1:5" x14ac:dyDescent="0.25">
      <c r="A98" s="20">
        <v>48.5</v>
      </c>
      <c r="B98" s="20">
        <v>1</v>
      </c>
      <c r="C98" s="20">
        <f t="shared" si="0"/>
        <v>164.35000000000019</v>
      </c>
      <c r="D98" s="20"/>
      <c r="E98" s="20"/>
    </row>
    <row r="99" spans="1:5" x14ac:dyDescent="0.25">
      <c r="A99" s="20">
        <v>49</v>
      </c>
      <c r="B99" s="20">
        <v>1</v>
      </c>
      <c r="C99" s="20">
        <f t="shared" si="0"/>
        <v>166.2500000000002</v>
      </c>
      <c r="D99" s="20"/>
      <c r="E99" s="20"/>
    </row>
    <row r="100" spans="1:5" x14ac:dyDescent="0.25">
      <c r="A100" s="20">
        <v>49.5</v>
      </c>
      <c r="B100" s="20">
        <v>1</v>
      </c>
      <c r="C100" s="20">
        <f t="shared" si="0"/>
        <v>168.1500000000002</v>
      </c>
      <c r="D100" s="20"/>
      <c r="E100" s="20"/>
    </row>
    <row r="101" spans="1:5" x14ac:dyDescent="0.25">
      <c r="A101" s="20">
        <v>50</v>
      </c>
      <c r="B101" s="20">
        <v>1</v>
      </c>
      <c r="C101" s="20">
        <f t="shared" si="0"/>
        <v>170.05000000000021</v>
      </c>
      <c r="D101" s="20"/>
      <c r="E101" s="20"/>
    </row>
    <row r="102" spans="1:5" x14ac:dyDescent="0.25">
      <c r="A102" s="20">
        <v>50.5</v>
      </c>
      <c r="B102" s="20">
        <v>1</v>
      </c>
      <c r="C102" s="20">
        <f t="shared" si="0"/>
        <v>171.95000000000022</v>
      </c>
      <c r="D102" s="20"/>
      <c r="E102" s="20"/>
    </row>
    <row r="103" spans="1:5" x14ac:dyDescent="0.25">
      <c r="A103" s="20">
        <v>51</v>
      </c>
      <c r="B103" s="20">
        <v>1</v>
      </c>
      <c r="C103" s="20">
        <f t="shared" si="0"/>
        <v>173.85000000000022</v>
      </c>
      <c r="D103" s="20"/>
      <c r="E103" s="20"/>
    </row>
    <row r="104" spans="1:5" x14ac:dyDescent="0.25">
      <c r="A104" s="20">
        <v>51.5</v>
      </c>
      <c r="B104" s="20">
        <v>1</v>
      </c>
      <c r="C104" s="20">
        <f t="shared" si="0"/>
        <v>175.75000000000023</v>
      </c>
      <c r="D104" s="20"/>
      <c r="E104" s="20"/>
    </row>
    <row r="105" spans="1:5" x14ac:dyDescent="0.25">
      <c r="A105" s="20">
        <v>52</v>
      </c>
      <c r="B105" s="20">
        <v>1</v>
      </c>
      <c r="C105" s="20">
        <f t="shared" si="0"/>
        <v>177.65000000000023</v>
      </c>
      <c r="D105" s="20"/>
      <c r="E105" s="20"/>
    </row>
    <row r="106" spans="1:5" x14ac:dyDescent="0.25">
      <c r="A106" s="20">
        <v>52.5</v>
      </c>
      <c r="B106" s="20">
        <v>1</v>
      </c>
      <c r="C106" s="20">
        <f t="shared" si="0"/>
        <v>179.55000000000024</v>
      </c>
      <c r="D106" s="20"/>
      <c r="E106" s="20"/>
    </row>
    <row r="107" spans="1:5" x14ac:dyDescent="0.25">
      <c r="A107" s="20">
        <v>53</v>
      </c>
      <c r="B107" s="20">
        <v>1</v>
      </c>
      <c r="C107" s="20">
        <f t="shared" si="0"/>
        <v>181.45000000000024</v>
      </c>
      <c r="D107" s="20"/>
      <c r="E107" s="20"/>
    </row>
    <row r="108" spans="1:5" x14ac:dyDescent="0.25">
      <c r="A108" s="20">
        <v>53.5</v>
      </c>
      <c r="B108" s="20">
        <v>1</v>
      </c>
      <c r="C108" s="20">
        <f t="shared" si="0"/>
        <v>183.35000000000025</v>
      </c>
      <c r="D108" s="20"/>
      <c r="E108" s="20"/>
    </row>
    <row r="109" spans="1:5" x14ac:dyDescent="0.25">
      <c r="A109" s="20">
        <v>54</v>
      </c>
      <c r="B109" s="20">
        <v>1</v>
      </c>
      <c r="C109" s="20">
        <f t="shared" si="0"/>
        <v>185.25000000000026</v>
      </c>
      <c r="D109" s="20"/>
      <c r="E109" s="20"/>
    </row>
    <row r="110" spans="1:5" x14ac:dyDescent="0.25">
      <c r="A110" s="20">
        <v>54.5</v>
      </c>
      <c r="B110" s="20">
        <v>1</v>
      </c>
      <c r="C110" s="20">
        <f t="shared" si="0"/>
        <v>187.15000000000026</v>
      </c>
      <c r="D110" s="20"/>
      <c r="E110" s="20"/>
    </row>
    <row r="111" spans="1:5" x14ac:dyDescent="0.25">
      <c r="A111" s="20">
        <v>55</v>
      </c>
      <c r="B111" s="20">
        <v>1</v>
      </c>
      <c r="C111" s="20">
        <f t="shared" si="0"/>
        <v>189.05000000000027</v>
      </c>
      <c r="D111" s="20"/>
      <c r="E111" s="20"/>
    </row>
    <row r="112" spans="1:5" x14ac:dyDescent="0.25">
      <c r="A112" s="20">
        <v>55.5</v>
      </c>
      <c r="B112" s="20">
        <v>1</v>
      </c>
      <c r="C112" s="20">
        <f t="shared" si="0"/>
        <v>190.95000000000027</v>
      </c>
      <c r="D112" s="20"/>
      <c r="E112" s="20"/>
    </row>
    <row r="113" spans="1:5" x14ac:dyDescent="0.25">
      <c r="A113" s="20">
        <v>56</v>
      </c>
      <c r="B113" s="20">
        <v>1</v>
      </c>
      <c r="C113" s="20">
        <f t="shared" si="0"/>
        <v>192.85000000000028</v>
      </c>
      <c r="D113" s="20"/>
      <c r="E113" s="20"/>
    </row>
    <row r="114" spans="1:5" x14ac:dyDescent="0.25">
      <c r="A114" s="20">
        <v>56.5</v>
      </c>
      <c r="B114" s="20">
        <v>1</v>
      </c>
      <c r="C114" s="20">
        <f t="shared" si="0"/>
        <v>194.75000000000028</v>
      </c>
      <c r="D114" s="20"/>
      <c r="E114" s="20"/>
    </row>
    <row r="115" spans="1:5" x14ac:dyDescent="0.25">
      <c r="A115" s="20">
        <v>57</v>
      </c>
      <c r="B115" s="20">
        <v>1</v>
      </c>
      <c r="C115" s="20">
        <f t="shared" si="0"/>
        <v>196.65000000000029</v>
      </c>
      <c r="D115" s="20"/>
      <c r="E115" s="20"/>
    </row>
    <row r="116" spans="1:5" x14ac:dyDescent="0.25">
      <c r="A116" s="20">
        <v>57.5</v>
      </c>
      <c r="B116" s="20">
        <v>1</v>
      </c>
      <c r="C116" s="20">
        <f t="shared" si="0"/>
        <v>198.5500000000003</v>
      </c>
      <c r="D116" s="20"/>
      <c r="E116" s="20"/>
    </row>
    <row r="117" spans="1:5" x14ac:dyDescent="0.25">
      <c r="A117" s="20">
        <v>58</v>
      </c>
      <c r="B117" s="20">
        <v>1</v>
      </c>
      <c r="C117" s="20">
        <f t="shared" si="0"/>
        <v>200.4500000000003</v>
      </c>
      <c r="D117" s="20"/>
      <c r="E117" s="20"/>
    </row>
    <row r="118" spans="1:5" x14ac:dyDescent="0.25">
      <c r="A118" s="20">
        <v>58.5</v>
      </c>
      <c r="B118" s="20">
        <v>1</v>
      </c>
      <c r="C118" s="20">
        <f t="shared" si="0"/>
        <v>202.35000000000031</v>
      </c>
      <c r="D118" s="20"/>
      <c r="E118" s="20"/>
    </row>
    <row r="119" spans="1:5" x14ac:dyDescent="0.25">
      <c r="A119" s="20">
        <v>59</v>
      </c>
      <c r="B119" s="20">
        <v>1</v>
      </c>
      <c r="C119" s="20">
        <f t="shared" si="0"/>
        <v>204.25000000000031</v>
      </c>
      <c r="D119" s="20"/>
      <c r="E119" s="20"/>
    </row>
    <row r="120" spans="1:5" x14ac:dyDescent="0.25">
      <c r="A120" s="20">
        <v>59.5</v>
      </c>
      <c r="B120" s="20">
        <v>1</v>
      </c>
      <c r="C120" s="20">
        <f t="shared" si="0"/>
        <v>206.15000000000032</v>
      </c>
      <c r="D120" s="20"/>
      <c r="E120" s="20"/>
    </row>
    <row r="121" spans="1:5" x14ac:dyDescent="0.25">
      <c r="A121" s="20">
        <v>60</v>
      </c>
      <c r="B121" s="20">
        <v>1</v>
      </c>
      <c r="C121" s="20">
        <f t="shared" si="0"/>
        <v>208.05000000000032</v>
      </c>
      <c r="D121" s="20"/>
      <c r="E121" s="20"/>
    </row>
    <row r="122" spans="1:5" x14ac:dyDescent="0.25">
      <c r="A122" s="20">
        <v>60.5</v>
      </c>
      <c r="B122" s="20">
        <v>1</v>
      </c>
      <c r="C122" s="20">
        <f t="shared" si="0"/>
        <v>209.95000000000033</v>
      </c>
      <c r="D122" s="20"/>
      <c r="E122" s="20"/>
    </row>
    <row r="123" spans="1:5" x14ac:dyDescent="0.25">
      <c r="A123" s="20">
        <v>61</v>
      </c>
      <c r="B123" s="20">
        <v>1</v>
      </c>
      <c r="C123" s="20">
        <f t="shared" si="0"/>
        <v>211.85000000000034</v>
      </c>
      <c r="D123" s="20"/>
      <c r="E123" s="20"/>
    </row>
    <row r="124" spans="1:5" x14ac:dyDescent="0.25">
      <c r="A124" s="20">
        <v>61.5</v>
      </c>
      <c r="B124" s="20">
        <v>1</v>
      </c>
      <c r="C124" s="20">
        <f t="shared" si="0"/>
        <v>213.75000000000034</v>
      </c>
      <c r="D124" s="20"/>
      <c r="E124" s="20"/>
    </row>
    <row r="125" spans="1:5" x14ac:dyDescent="0.25">
      <c r="A125" s="20">
        <v>62</v>
      </c>
      <c r="B125" s="20">
        <v>1</v>
      </c>
      <c r="C125" s="20">
        <f t="shared" si="0"/>
        <v>215.65000000000035</v>
      </c>
      <c r="D125" s="20"/>
      <c r="E125" s="20"/>
    </row>
    <row r="126" spans="1:5" x14ac:dyDescent="0.25">
      <c r="A126" s="20">
        <v>62.5</v>
      </c>
      <c r="B126" s="20">
        <v>1</v>
      </c>
      <c r="C126" s="20">
        <f t="shared" si="0"/>
        <v>217.55000000000035</v>
      </c>
      <c r="D126" s="20"/>
      <c r="E126" s="20"/>
    </row>
    <row r="127" spans="1:5" x14ac:dyDescent="0.25">
      <c r="A127" s="20">
        <v>63</v>
      </c>
      <c r="B127" s="20">
        <v>1</v>
      </c>
      <c r="C127" s="20">
        <f t="shared" si="0"/>
        <v>219.45000000000036</v>
      </c>
      <c r="D127" s="20"/>
      <c r="E127" s="20"/>
    </row>
    <row r="128" spans="1:5" x14ac:dyDescent="0.25">
      <c r="A128" s="20">
        <v>63.5</v>
      </c>
      <c r="B128" s="20">
        <v>1</v>
      </c>
      <c r="C128" s="20">
        <f t="shared" ref="C128:C141" si="1">C127+1.9</f>
        <v>221.35000000000036</v>
      </c>
      <c r="D128" s="20"/>
      <c r="E128" s="20"/>
    </row>
    <row r="129" spans="1:5" x14ac:dyDescent="0.25">
      <c r="A129" s="20">
        <v>64</v>
      </c>
      <c r="B129" s="20">
        <v>1</v>
      </c>
      <c r="C129" s="20">
        <f t="shared" si="1"/>
        <v>223.25000000000037</v>
      </c>
      <c r="D129" s="20"/>
      <c r="E129" s="20"/>
    </row>
    <row r="130" spans="1:5" x14ac:dyDescent="0.25">
      <c r="A130" s="20">
        <v>64.5</v>
      </c>
      <c r="B130" s="20">
        <v>1</v>
      </c>
      <c r="C130" s="20">
        <f t="shared" si="1"/>
        <v>225.15000000000038</v>
      </c>
      <c r="D130" s="20"/>
      <c r="E130" s="20"/>
    </row>
    <row r="131" spans="1:5" x14ac:dyDescent="0.25">
      <c r="A131" s="20">
        <v>65</v>
      </c>
      <c r="B131" s="20">
        <v>1</v>
      </c>
      <c r="C131" s="20">
        <f t="shared" si="1"/>
        <v>227.05000000000038</v>
      </c>
      <c r="D131" s="20"/>
      <c r="E131" s="20"/>
    </row>
    <row r="132" spans="1:5" x14ac:dyDescent="0.25">
      <c r="A132" s="20">
        <v>65.5</v>
      </c>
      <c r="B132" s="20">
        <v>1</v>
      </c>
      <c r="C132" s="20">
        <f t="shared" si="1"/>
        <v>228.95000000000039</v>
      </c>
      <c r="D132" s="20"/>
      <c r="E132" s="20"/>
    </row>
    <row r="133" spans="1:5" x14ac:dyDescent="0.25">
      <c r="A133" s="20">
        <v>66</v>
      </c>
      <c r="B133" s="20">
        <v>1</v>
      </c>
      <c r="C133" s="20">
        <f t="shared" si="1"/>
        <v>230.85000000000039</v>
      </c>
      <c r="D133" s="20"/>
      <c r="E133" s="20"/>
    </row>
    <row r="134" spans="1:5" x14ac:dyDescent="0.25">
      <c r="A134" s="20">
        <v>66.5</v>
      </c>
      <c r="B134" s="20">
        <v>1</v>
      </c>
      <c r="C134" s="20">
        <f t="shared" si="1"/>
        <v>232.7500000000004</v>
      </c>
      <c r="D134" s="20"/>
      <c r="E134" s="20"/>
    </row>
    <row r="135" spans="1:5" x14ac:dyDescent="0.25">
      <c r="A135" s="20">
        <v>67</v>
      </c>
      <c r="B135" s="20">
        <v>1</v>
      </c>
      <c r="C135" s="20">
        <f t="shared" si="1"/>
        <v>234.6500000000004</v>
      </c>
      <c r="D135" s="20"/>
      <c r="E135" s="20"/>
    </row>
    <row r="136" spans="1:5" x14ac:dyDescent="0.25">
      <c r="A136" s="20">
        <v>67.5</v>
      </c>
      <c r="B136" s="20">
        <v>1</v>
      </c>
      <c r="C136" s="20">
        <f t="shared" si="1"/>
        <v>236.55000000000041</v>
      </c>
      <c r="D136" s="20"/>
      <c r="E136" s="20"/>
    </row>
    <row r="137" spans="1:5" x14ac:dyDescent="0.25">
      <c r="A137" s="20">
        <v>68</v>
      </c>
      <c r="B137" s="20">
        <v>1</v>
      </c>
      <c r="C137" s="20">
        <f t="shared" si="1"/>
        <v>238.45000000000041</v>
      </c>
      <c r="D137" s="20"/>
      <c r="E137" s="20"/>
    </row>
    <row r="138" spans="1:5" x14ac:dyDescent="0.25">
      <c r="A138" s="20">
        <v>68.5</v>
      </c>
      <c r="B138" s="20">
        <v>1</v>
      </c>
      <c r="C138" s="20">
        <f t="shared" si="1"/>
        <v>240.35000000000042</v>
      </c>
      <c r="D138" s="20"/>
      <c r="E138" s="20"/>
    </row>
    <row r="139" spans="1:5" x14ac:dyDescent="0.25">
      <c r="A139" s="20">
        <v>69</v>
      </c>
      <c r="B139" s="20">
        <v>1</v>
      </c>
      <c r="C139" s="20">
        <f t="shared" si="1"/>
        <v>242.25000000000043</v>
      </c>
      <c r="D139" s="20"/>
      <c r="E139" s="20"/>
    </row>
    <row r="140" spans="1:5" x14ac:dyDescent="0.25">
      <c r="A140" s="20">
        <v>69.5</v>
      </c>
      <c r="B140" s="20">
        <v>1</v>
      </c>
      <c r="C140" s="20">
        <f t="shared" si="1"/>
        <v>244.15000000000043</v>
      </c>
      <c r="D140" s="20"/>
      <c r="E140" s="20"/>
    </row>
    <row r="141" spans="1:5" x14ac:dyDescent="0.25">
      <c r="A141" s="20">
        <v>70</v>
      </c>
      <c r="B141" s="20">
        <v>1</v>
      </c>
      <c r="C141" s="20">
        <f t="shared" si="1"/>
        <v>246.05000000000044</v>
      </c>
      <c r="D141" s="20"/>
      <c r="E141" s="20"/>
    </row>
    <row r="142" spans="1:5" x14ac:dyDescent="0.25">
      <c r="A142" s="20">
        <v>0.5</v>
      </c>
      <c r="B142" s="20">
        <v>2</v>
      </c>
      <c r="C142" s="20">
        <v>6.9</v>
      </c>
      <c r="D142" s="20"/>
      <c r="E142" s="20"/>
    </row>
    <row r="143" spans="1:5" x14ac:dyDescent="0.25">
      <c r="A143" s="20">
        <v>1</v>
      </c>
      <c r="B143" s="20">
        <v>2</v>
      </c>
      <c r="C143" s="20">
        <v>8.8000000000000007</v>
      </c>
      <c r="D143" s="20"/>
      <c r="E143" s="20"/>
    </row>
    <row r="144" spans="1:5" x14ac:dyDescent="0.25">
      <c r="A144" s="20">
        <v>1.5</v>
      </c>
      <c r="B144" s="20">
        <v>2</v>
      </c>
      <c r="C144" s="20">
        <v>10.35</v>
      </c>
      <c r="D144" s="20"/>
      <c r="E144" s="20"/>
    </row>
    <row r="145" spans="1:5" x14ac:dyDescent="0.25">
      <c r="A145" s="20">
        <v>2</v>
      </c>
      <c r="B145" s="20">
        <v>2</v>
      </c>
      <c r="C145" s="20">
        <v>11.45</v>
      </c>
      <c r="D145" s="20"/>
      <c r="E145" s="20"/>
    </row>
    <row r="146" spans="1:5" x14ac:dyDescent="0.25">
      <c r="A146" s="20">
        <v>2.5</v>
      </c>
      <c r="B146" s="20">
        <v>2</v>
      </c>
      <c r="C146" s="20">
        <v>12.55</v>
      </c>
      <c r="D146" s="20"/>
      <c r="E146" s="20"/>
    </row>
    <row r="147" spans="1:5" x14ac:dyDescent="0.25">
      <c r="A147" s="20">
        <v>3</v>
      </c>
      <c r="B147" s="20">
        <v>2</v>
      </c>
      <c r="C147" s="20">
        <v>13.65</v>
      </c>
      <c r="D147" s="20"/>
      <c r="E147" s="20"/>
    </row>
    <row r="148" spans="1:5" x14ac:dyDescent="0.25">
      <c r="A148" s="20">
        <v>3.5</v>
      </c>
      <c r="B148" s="20">
        <v>2</v>
      </c>
      <c r="C148" s="20">
        <v>14.75</v>
      </c>
      <c r="D148" s="20"/>
      <c r="E148" s="20"/>
    </row>
    <row r="149" spans="1:5" x14ac:dyDescent="0.25">
      <c r="A149" s="20">
        <v>4</v>
      </c>
      <c r="B149" s="20">
        <v>2</v>
      </c>
      <c r="C149" s="20">
        <v>15.85</v>
      </c>
      <c r="D149" s="20"/>
      <c r="E149" s="20"/>
    </row>
    <row r="150" spans="1:5" x14ac:dyDescent="0.25">
      <c r="A150" s="20">
        <v>4.5</v>
      </c>
      <c r="B150" s="20">
        <v>2</v>
      </c>
      <c r="C150" s="20">
        <v>16.95</v>
      </c>
      <c r="D150" s="20"/>
      <c r="E150" s="20"/>
    </row>
    <row r="151" spans="1:5" x14ac:dyDescent="0.25">
      <c r="A151" s="20">
        <v>5</v>
      </c>
      <c r="B151" s="20">
        <v>2</v>
      </c>
      <c r="C151" s="20">
        <v>18.05</v>
      </c>
      <c r="D151" s="20"/>
      <c r="E151" s="20"/>
    </row>
    <row r="152" spans="1:5" x14ac:dyDescent="0.25">
      <c r="A152" s="20">
        <v>5.5</v>
      </c>
      <c r="B152" s="20">
        <v>2</v>
      </c>
      <c r="C152" s="20">
        <v>19.149999999999999</v>
      </c>
      <c r="D152" s="20"/>
      <c r="E152" s="20"/>
    </row>
    <row r="153" spans="1:5" x14ac:dyDescent="0.25">
      <c r="A153" s="20">
        <v>6</v>
      </c>
      <c r="B153" s="20">
        <v>2</v>
      </c>
      <c r="C153" s="20">
        <v>20.25</v>
      </c>
      <c r="D153" s="20"/>
      <c r="E153" s="20"/>
    </row>
    <row r="154" spans="1:5" x14ac:dyDescent="0.25">
      <c r="A154" s="20">
        <v>6.5</v>
      </c>
      <c r="B154" s="20">
        <v>2</v>
      </c>
      <c r="C154" s="20">
        <v>21.35</v>
      </c>
      <c r="D154" s="20"/>
      <c r="E154" s="20"/>
    </row>
    <row r="155" spans="1:5" x14ac:dyDescent="0.25">
      <c r="A155" s="20">
        <v>7</v>
      </c>
      <c r="B155" s="20">
        <v>2</v>
      </c>
      <c r="C155" s="20">
        <v>22.45</v>
      </c>
      <c r="D155" s="20"/>
      <c r="E155" s="20"/>
    </row>
    <row r="156" spans="1:5" x14ac:dyDescent="0.25">
      <c r="A156" s="20">
        <v>7.5</v>
      </c>
      <c r="B156" s="20">
        <v>2</v>
      </c>
      <c r="C156" s="20">
        <v>23.55</v>
      </c>
      <c r="D156" s="20"/>
      <c r="E156" s="20"/>
    </row>
    <row r="157" spans="1:5" x14ac:dyDescent="0.25">
      <c r="A157" s="20">
        <v>8</v>
      </c>
      <c r="B157" s="20">
        <v>2</v>
      </c>
      <c r="C157" s="20">
        <v>24.65</v>
      </c>
      <c r="D157" s="20"/>
      <c r="E157" s="20"/>
    </row>
    <row r="158" spans="1:5" x14ac:dyDescent="0.25">
      <c r="A158" s="20">
        <v>8.5</v>
      </c>
      <c r="B158" s="20">
        <v>2</v>
      </c>
      <c r="C158" s="20">
        <v>25.75</v>
      </c>
      <c r="D158" s="20"/>
      <c r="E158" s="20"/>
    </row>
    <row r="159" spans="1:5" x14ac:dyDescent="0.25">
      <c r="A159" s="20">
        <v>9</v>
      </c>
      <c r="B159" s="20">
        <v>2</v>
      </c>
      <c r="C159" s="20">
        <v>26.85</v>
      </c>
      <c r="D159" s="20"/>
      <c r="E159" s="20"/>
    </row>
    <row r="160" spans="1:5" x14ac:dyDescent="0.25">
      <c r="A160" s="20">
        <v>9.5</v>
      </c>
      <c r="B160" s="20">
        <v>2</v>
      </c>
      <c r="C160" s="20">
        <v>27.95</v>
      </c>
      <c r="D160" s="20"/>
      <c r="E160" s="20"/>
    </row>
    <row r="161" spans="1:5" x14ac:dyDescent="0.25">
      <c r="A161" s="20">
        <v>10</v>
      </c>
      <c r="B161" s="20">
        <v>2</v>
      </c>
      <c r="C161" s="20">
        <v>29.05</v>
      </c>
      <c r="D161" s="20"/>
      <c r="E161" s="20"/>
    </row>
    <row r="162" spans="1:5" x14ac:dyDescent="0.25">
      <c r="A162" s="20">
        <v>10.5</v>
      </c>
      <c r="B162" s="20">
        <v>2</v>
      </c>
      <c r="C162" s="20">
        <v>30.4</v>
      </c>
      <c r="D162" s="20"/>
      <c r="E162" s="20"/>
    </row>
    <row r="163" spans="1:5" x14ac:dyDescent="0.25">
      <c r="A163" s="20">
        <v>11</v>
      </c>
      <c r="B163" s="20">
        <v>2</v>
      </c>
      <c r="C163" s="20">
        <v>31.75</v>
      </c>
      <c r="D163" s="20"/>
      <c r="E163" s="20"/>
    </row>
    <row r="164" spans="1:5" x14ac:dyDescent="0.25">
      <c r="A164" s="20">
        <v>11.5</v>
      </c>
      <c r="B164" s="20">
        <v>2</v>
      </c>
      <c r="C164" s="20">
        <v>33.1</v>
      </c>
      <c r="D164" s="20"/>
      <c r="E164" s="20"/>
    </row>
    <row r="165" spans="1:5" x14ac:dyDescent="0.25">
      <c r="A165" s="20">
        <v>12</v>
      </c>
      <c r="B165" s="20">
        <v>2</v>
      </c>
      <c r="C165" s="20">
        <v>34.450000000000003</v>
      </c>
      <c r="D165" s="20"/>
      <c r="E165" s="20"/>
    </row>
    <row r="166" spans="1:5" x14ac:dyDescent="0.25">
      <c r="A166" s="20">
        <v>12.5</v>
      </c>
      <c r="B166" s="20">
        <v>2</v>
      </c>
      <c r="C166" s="20">
        <v>35.799999999999997</v>
      </c>
      <c r="D166" s="20"/>
      <c r="E166" s="20"/>
    </row>
    <row r="167" spans="1:5" x14ac:dyDescent="0.25">
      <c r="A167" s="20">
        <v>13</v>
      </c>
      <c r="B167" s="20">
        <v>2</v>
      </c>
      <c r="C167" s="20">
        <v>37.15</v>
      </c>
      <c r="D167" s="20"/>
      <c r="E167" s="20"/>
    </row>
    <row r="168" spans="1:5" x14ac:dyDescent="0.25">
      <c r="A168" s="20">
        <v>13.5</v>
      </c>
      <c r="B168" s="20">
        <v>2</v>
      </c>
      <c r="C168" s="20">
        <v>38.5</v>
      </c>
      <c r="D168" s="20"/>
      <c r="E168" s="20"/>
    </row>
    <row r="169" spans="1:5" x14ac:dyDescent="0.25">
      <c r="A169" s="20">
        <v>14</v>
      </c>
      <c r="B169" s="20">
        <v>2</v>
      </c>
      <c r="C169" s="20">
        <v>39.85</v>
      </c>
      <c r="D169" s="20"/>
      <c r="E169" s="20"/>
    </row>
    <row r="170" spans="1:5" x14ac:dyDescent="0.25">
      <c r="A170" s="20">
        <v>14.5</v>
      </c>
      <c r="B170" s="20">
        <v>2</v>
      </c>
      <c r="C170" s="20">
        <v>41.2</v>
      </c>
      <c r="D170" s="20"/>
      <c r="E170" s="20"/>
    </row>
    <row r="171" spans="1:5" x14ac:dyDescent="0.25">
      <c r="A171" s="20">
        <v>15</v>
      </c>
      <c r="B171" s="20">
        <v>2</v>
      </c>
      <c r="C171" s="20">
        <v>42.55</v>
      </c>
      <c r="D171" s="20"/>
      <c r="E171" s="20"/>
    </row>
    <row r="172" spans="1:5" x14ac:dyDescent="0.25">
      <c r="A172" s="20">
        <v>15.5</v>
      </c>
      <c r="B172" s="20">
        <v>2</v>
      </c>
      <c r="C172" s="20">
        <v>43.9</v>
      </c>
      <c r="D172" s="20"/>
      <c r="E172" s="20"/>
    </row>
    <row r="173" spans="1:5" x14ac:dyDescent="0.25">
      <c r="A173" s="20">
        <v>16</v>
      </c>
      <c r="B173" s="20">
        <v>2</v>
      </c>
      <c r="C173" s="20">
        <v>45.25</v>
      </c>
      <c r="D173" s="20"/>
      <c r="E173" s="20"/>
    </row>
    <row r="174" spans="1:5" x14ac:dyDescent="0.25">
      <c r="A174" s="20">
        <v>16.5</v>
      </c>
      <c r="B174" s="20">
        <v>2</v>
      </c>
      <c r="C174" s="20">
        <v>46.6</v>
      </c>
      <c r="D174" s="20"/>
      <c r="E174" s="20"/>
    </row>
    <row r="175" spans="1:5" x14ac:dyDescent="0.25">
      <c r="A175" s="20">
        <v>17</v>
      </c>
      <c r="B175" s="20">
        <v>2</v>
      </c>
      <c r="C175" s="20">
        <v>47.95</v>
      </c>
      <c r="D175" s="20"/>
      <c r="E175" s="20"/>
    </row>
    <row r="176" spans="1:5" x14ac:dyDescent="0.25">
      <c r="A176" s="20">
        <v>17.5</v>
      </c>
      <c r="B176" s="20">
        <v>2</v>
      </c>
      <c r="C176" s="20">
        <v>49.3</v>
      </c>
      <c r="D176" s="20"/>
      <c r="E176" s="20"/>
    </row>
    <row r="177" spans="1:5" x14ac:dyDescent="0.25">
      <c r="A177" s="20">
        <v>18</v>
      </c>
      <c r="B177" s="20">
        <v>2</v>
      </c>
      <c r="C177" s="20">
        <v>50.65</v>
      </c>
      <c r="D177" s="20"/>
      <c r="E177" s="20"/>
    </row>
    <row r="178" spans="1:5" x14ac:dyDescent="0.25">
      <c r="A178" s="20">
        <v>18.5</v>
      </c>
      <c r="B178" s="20">
        <v>2</v>
      </c>
      <c r="C178" s="20">
        <v>52</v>
      </c>
      <c r="D178" s="20"/>
      <c r="E178" s="20"/>
    </row>
    <row r="179" spans="1:5" x14ac:dyDescent="0.25">
      <c r="A179" s="20">
        <v>19</v>
      </c>
      <c r="B179" s="20">
        <v>2</v>
      </c>
      <c r="C179" s="20">
        <v>53.55</v>
      </c>
      <c r="D179" s="20"/>
      <c r="E179" s="20"/>
    </row>
    <row r="180" spans="1:5" x14ac:dyDescent="0.25">
      <c r="A180" s="20">
        <v>19.5</v>
      </c>
      <c r="B180" s="20">
        <v>2</v>
      </c>
      <c r="C180" s="20">
        <v>54.7</v>
      </c>
      <c r="D180" s="20"/>
      <c r="E180" s="20"/>
    </row>
    <row r="181" spans="1:5" x14ac:dyDescent="0.25">
      <c r="A181" s="20">
        <v>20</v>
      </c>
      <c r="B181" s="20">
        <v>2</v>
      </c>
      <c r="C181" s="20">
        <v>56.05</v>
      </c>
      <c r="D181" s="20"/>
      <c r="E181" s="20"/>
    </row>
    <row r="182" spans="1:5" x14ac:dyDescent="0.25">
      <c r="A182" s="20">
        <v>20.5</v>
      </c>
      <c r="B182" s="20">
        <v>2</v>
      </c>
      <c r="C182" s="20">
        <v>57.95</v>
      </c>
      <c r="D182" s="20"/>
      <c r="E182" s="20"/>
    </row>
    <row r="183" spans="1:5" x14ac:dyDescent="0.25">
      <c r="A183" s="20">
        <v>21</v>
      </c>
      <c r="B183" s="20">
        <v>2</v>
      </c>
      <c r="C183" s="20">
        <v>59.85</v>
      </c>
      <c r="D183" s="20"/>
      <c r="E183" s="20"/>
    </row>
    <row r="184" spans="1:5" x14ac:dyDescent="0.25">
      <c r="A184" s="20">
        <v>21.5</v>
      </c>
      <c r="B184" s="20">
        <v>2</v>
      </c>
      <c r="C184" s="20">
        <v>61.75</v>
      </c>
      <c r="D184" s="20"/>
      <c r="E184" s="20"/>
    </row>
    <row r="185" spans="1:5" x14ac:dyDescent="0.25">
      <c r="A185" s="20">
        <v>22</v>
      </c>
      <c r="B185" s="20">
        <v>2</v>
      </c>
      <c r="C185" s="20">
        <v>63.65</v>
      </c>
      <c r="D185" s="20"/>
      <c r="E185" s="20"/>
    </row>
    <row r="186" spans="1:5" x14ac:dyDescent="0.25">
      <c r="A186" s="20">
        <v>22.5</v>
      </c>
      <c r="B186" s="20">
        <v>2</v>
      </c>
      <c r="C186" s="20">
        <v>65.55</v>
      </c>
      <c r="D186" s="20"/>
      <c r="E186" s="20"/>
    </row>
    <row r="187" spans="1:5" x14ac:dyDescent="0.25">
      <c r="A187" s="20">
        <v>23</v>
      </c>
      <c r="B187" s="20">
        <v>2</v>
      </c>
      <c r="C187" s="20">
        <v>67.45</v>
      </c>
      <c r="D187" s="20"/>
      <c r="E187" s="20"/>
    </row>
    <row r="188" spans="1:5" x14ac:dyDescent="0.25">
      <c r="A188" s="20">
        <v>23.5</v>
      </c>
      <c r="B188" s="20">
        <v>2</v>
      </c>
      <c r="C188" s="20">
        <v>69.349999999999994</v>
      </c>
      <c r="D188" s="20"/>
      <c r="E188" s="20"/>
    </row>
    <row r="189" spans="1:5" x14ac:dyDescent="0.25">
      <c r="A189" s="20">
        <v>24</v>
      </c>
      <c r="B189" s="20">
        <v>2</v>
      </c>
      <c r="C189" s="20">
        <v>71.25</v>
      </c>
      <c r="D189" s="20"/>
      <c r="E189" s="20"/>
    </row>
    <row r="190" spans="1:5" x14ac:dyDescent="0.25">
      <c r="A190" s="20">
        <v>24.5</v>
      </c>
      <c r="B190" s="20">
        <v>2</v>
      </c>
      <c r="C190" s="20">
        <v>73.150000000000006</v>
      </c>
      <c r="D190" s="20"/>
      <c r="E190" s="20"/>
    </row>
    <row r="191" spans="1:5" x14ac:dyDescent="0.25">
      <c r="A191" s="20">
        <v>25</v>
      </c>
      <c r="B191" s="20">
        <v>2</v>
      </c>
      <c r="C191" s="20">
        <v>75.05</v>
      </c>
      <c r="D191" s="20"/>
      <c r="E191" s="20"/>
    </row>
    <row r="192" spans="1:5" x14ac:dyDescent="0.25">
      <c r="A192" s="20">
        <v>25.5</v>
      </c>
      <c r="B192" s="20">
        <v>2</v>
      </c>
      <c r="C192" s="20">
        <v>76.95</v>
      </c>
      <c r="D192" s="20"/>
      <c r="E192" s="20"/>
    </row>
    <row r="193" spans="1:5" x14ac:dyDescent="0.25">
      <c r="A193" s="20">
        <v>26</v>
      </c>
      <c r="B193" s="20">
        <v>2</v>
      </c>
      <c r="C193" s="20">
        <v>78.849999999999994</v>
      </c>
      <c r="D193" s="20"/>
      <c r="E193" s="20"/>
    </row>
    <row r="194" spans="1:5" x14ac:dyDescent="0.25">
      <c r="A194" s="20">
        <v>26.5</v>
      </c>
      <c r="B194" s="20">
        <v>2</v>
      </c>
      <c r="C194" s="20">
        <v>80.75</v>
      </c>
      <c r="D194" s="20"/>
      <c r="E194" s="20"/>
    </row>
    <row r="195" spans="1:5" x14ac:dyDescent="0.25">
      <c r="A195" s="20">
        <v>27</v>
      </c>
      <c r="B195" s="20">
        <v>2</v>
      </c>
      <c r="C195" s="20">
        <v>82.65</v>
      </c>
      <c r="D195" s="20"/>
      <c r="E195" s="20"/>
    </row>
    <row r="196" spans="1:5" x14ac:dyDescent="0.25">
      <c r="A196" s="20">
        <v>27.5</v>
      </c>
      <c r="B196" s="20">
        <v>2</v>
      </c>
      <c r="C196" s="20">
        <v>84.55</v>
      </c>
      <c r="D196" s="20"/>
      <c r="E196" s="20"/>
    </row>
    <row r="197" spans="1:5" x14ac:dyDescent="0.25">
      <c r="A197" s="20">
        <v>28</v>
      </c>
      <c r="B197" s="20">
        <v>2</v>
      </c>
      <c r="C197" s="20">
        <v>86.45</v>
      </c>
      <c r="D197" s="20"/>
      <c r="E197" s="20"/>
    </row>
    <row r="198" spans="1:5" x14ac:dyDescent="0.25">
      <c r="A198" s="20">
        <v>28.5</v>
      </c>
      <c r="B198" s="20">
        <v>2</v>
      </c>
      <c r="C198" s="20">
        <v>88.35</v>
      </c>
      <c r="D198" s="20"/>
      <c r="E198" s="20"/>
    </row>
    <row r="199" spans="1:5" x14ac:dyDescent="0.25">
      <c r="A199" s="20">
        <v>29</v>
      </c>
      <c r="B199" s="20">
        <v>2</v>
      </c>
      <c r="C199" s="20">
        <v>90.25</v>
      </c>
      <c r="D199" s="20"/>
      <c r="E199" s="20"/>
    </row>
    <row r="200" spans="1:5" x14ac:dyDescent="0.25">
      <c r="A200" s="20">
        <v>29.5</v>
      </c>
      <c r="B200" s="20">
        <v>2</v>
      </c>
      <c r="C200" s="20">
        <v>92.15</v>
      </c>
      <c r="D200" s="20"/>
      <c r="E200" s="20"/>
    </row>
    <row r="201" spans="1:5" x14ac:dyDescent="0.25">
      <c r="A201" s="20">
        <v>30</v>
      </c>
      <c r="B201" s="20">
        <v>2</v>
      </c>
      <c r="C201" s="20">
        <v>94.05</v>
      </c>
      <c r="D201" s="20"/>
      <c r="E201" s="20"/>
    </row>
    <row r="202" spans="1:5" x14ac:dyDescent="0.25">
      <c r="A202" s="20">
        <v>30.5</v>
      </c>
      <c r="B202" s="20">
        <v>2</v>
      </c>
      <c r="C202" s="20">
        <f>C201+1.9</f>
        <v>95.95</v>
      </c>
      <c r="D202" s="20"/>
      <c r="E202" s="20"/>
    </row>
    <row r="203" spans="1:5" x14ac:dyDescent="0.25">
      <c r="A203" s="20">
        <v>31</v>
      </c>
      <c r="B203" s="20">
        <v>2</v>
      </c>
      <c r="C203" s="20">
        <f>C202+1.9</f>
        <v>97.850000000000009</v>
      </c>
      <c r="D203" s="20"/>
      <c r="E203" s="20"/>
    </row>
    <row r="204" spans="1:5" x14ac:dyDescent="0.25">
      <c r="A204" s="20">
        <v>31.5</v>
      </c>
      <c r="B204" s="20">
        <v>2</v>
      </c>
      <c r="C204" s="20">
        <f t="shared" ref="C204:C267" si="2">C203+1.9</f>
        <v>99.750000000000014</v>
      </c>
      <c r="D204" s="20"/>
      <c r="E204" s="20"/>
    </row>
    <row r="205" spans="1:5" x14ac:dyDescent="0.25">
      <c r="A205" s="20">
        <v>32</v>
      </c>
      <c r="B205" s="20">
        <v>2</v>
      </c>
      <c r="C205" s="20">
        <f t="shared" si="2"/>
        <v>101.65000000000002</v>
      </c>
      <c r="D205" s="20"/>
      <c r="E205" s="20"/>
    </row>
    <row r="206" spans="1:5" x14ac:dyDescent="0.25">
      <c r="A206" s="20">
        <v>32.5</v>
      </c>
      <c r="B206" s="20">
        <v>2</v>
      </c>
      <c r="C206" s="20">
        <f t="shared" si="2"/>
        <v>103.55000000000003</v>
      </c>
      <c r="D206" s="20"/>
      <c r="E206" s="20"/>
    </row>
    <row r="207" spans="1:5" x14ac:dyDescent="0.25">
      <c r="A207" s="20">
        <v>33</v>
      </c>
      <c r="B207" s="20">
        <v>2</v>
      </c>
      <c r="C207" s="20">
        <f t="shared" si="2"/>
        <v>105.45000000000003</v>
      </c>
      <c r="D207" s="20"/>
      <c r="E207" s="20"/>
    </row>
    <row r="208" spans="1:5" x14ac:dyDescent="0.25">
      <c r="A208" s="20">
        <v>33.5</v>
      </c>
      <c r="B208" s="20">
        <v>2</v>
      </c>
      <c r="C208" s="20">
        <f t="shared" si="2"/>
        <v>107.35000000000004</v>
      </c>
      <c r="D208" s="20"/>
      <c r="E208" s="20"/>
    </row>
    <row r="209" spans="1:5" x14ac:dyDescent="0.25">
      <c r="A209" s="20">
        <v>34</v>
      </c>
      <c r="B209" s="20">
        <v>2</v>
      </c>
      <c r="C209" s="20">
        <f t="shared" si="2"/>
        <v>109.25000000000004</v>
      </c>
      <c r="D209" s="20"/>
      <c r="E209" s="20"/>
    </row>
    <row r="210" spans="1:5" x14ac:dyDescent="0.25">
      <c r="A210" s="20">
        <v>34.5</v>
      </c>
      <c r="B210" s="20">
        <v>2</v>
      </c>
      <c r="C210" s="20">
        <f t="shared" si="2"/>
        <v>111.15000000000005</v>
      </c>
      <c r="D210" s="20"/>
      <c r="E210" s="20"/>
    </row>
    <row r="211" spans="1:5" x14ac:dyDescent="0.25">
      <c r="A211" s="20">
        <v>35</v>
      </c>
      <c r="B211" s="20">
        <v>2</v>
      </c>
      <c r="C211" s="20">
        <f t="shared" si="2"/>
        <v>113.05000000000005</v>
      </c>
      <c r="D211" s="20"/>
      <c r="E211" s="20"/>
    </row>
    <row r="212" spans="1:5" x14ac:dyDescent="0.25">
      <c r="A212" s="20">
        <v>35.5</v>
      </c>
      <c r="B212" s="20">
        <v>2</v>
      </c>
      <c r="C212" s="20">
        <f t="shared" si="2"/>
        <v>114.95000000000006</v>
      </c>
      <c r="D212" s="20"/>
      <c r="E212" s="20"/>
    </row>
    <row r="213" spans="1:5" x14ac:dyDescent="0.25">
      <c r="A213" s="20">
        <v>36</v>
      </c>
      <c r="B213" s="20">
        <v>2</v>
      </c>
      <c r="C213" s="20">
        <f t="shared" si="2"/>
        <v>116.85000000000007</v>
      </c>
      <c r="D213" s="20"/>
      <c r="E213" s="20"/>
    </row>
    <row r="214" spans="1:5" x14ac:dyDescent="0.25">
      <c r="A214" s="20">
        <v>36.5</v>
      </c>
      <c r="B214" s="20">
        <v>2</v>
      </c>
      <c r="C214" s="20">
        <f t="shared" si="2"/>
        <v>118.75000000000007</v>
      </c>
      <c r="D214" s="20"/>
      <c r="E214" s="20"/>
    </row>
    <row r="215" spans="1:5" x14ac:dyDescent="0.25">
      <c r="A215" s="20">
        <v>37</v>
      </c>
      <c r="B215" s="20">
        <v>2</v>
      </c>
      <c r="C215" s="20">
        <f t="shared" si="2"/>
        <v>120.65000000000008</v>
      </c>
      <c r="D215" s="20"/>
      <c r="E215" s="20"/>
    </row>
    <row r="216" spans="1:5" x14ac:dyDescent="0.25">
      <c r="A216" s="20">
        <v>37.5</v>
      </c>
      <c r="B216" s="20">
        <v>2</v>
      </c>
      <c r="C216" s="20">
        <f t="shared" si="2"/>
        <v>122.55000000000008</v>
      </c>
      <c r="D216" s="20"/>
      <c r="E216" s="20"/>
    </row>
    <row r="217" spans="1:5" x14ac:dyDescent="0.25">
      <c r="A217" s="20">
        <v>38</v>
      </c>
      <c r="B217" s="20">
        <v>2</v>
      </c>
      <c r="C217" s="20">
        <f t="shared" si="2"/>
        <v>124.45000000000009</v>
      </c>
      <c r="D217" s="20"/>
      <c r="E217" s="20"/>
    </row>
    <row r="218" spans="1:5" x14ac:dyDescent="0.25">
      <c r="A218" s="20">
        <v>38.5</v>
      </c>
      <c r="B218" s="20">
        <v>2</v>
      </c>
      <c r="C218" s="20">
        <f t="shared" si="2"/>
        <v>126.35000000000009</v>
      </c>
      <c r="D218" s="20"/>
      <c r="E218" s="20"/>
    </row>
    <row r="219" spans="1:5" x14ac:dyDescent="0.25">
      <c r="A219" s="20">
        <v>39</v>
      </c>
      <c r="B219" s="20">
        <v>2</v>
      </c>
      <c r="C219" s="20">
        <f t="shared" si="2"/>
        <v>128.25000000000009</v>
      </c>
      <c r="D219" s="20"/>
      <c r="E219" s="20"/>
    </row>
    <row r="220" spans="1:5" x14ac:dyDescent="0.25">
      <c r="A220" s="20">
        <v>39.5</v>
      </c>
      <c r="B220" s="20">
        <v>2</v>
      </c>
      <c r="C220" s="20">
        <f t="shared" si="2"/>
        <v>130.15000000000009</v>
      </c>
      <c r="D220" s="20"/>
      <c r="E220" s="20"/>
    </row>
    <row r="221" spans="1:5" x14ac:dyDescent="0.25">
      <c r="A221" s="20">
        <v>40</v>
      </c>
      <c r="B221" s="20">
        <v>2</v>
      </c>
      <c r="C221" s="20">
        <f t="shared" si="2"/>
        <v>132.0500000000001</v>
      </c>
      <c r="D221" s="20"/>
      <c r="E221" s="20"/>
    </row>
    <row r="222" spans="1:5" x14ac:dyDescent="0.25">
      <c r="A222" s="20">
        <v>40.5</v>
      </c>
      <c r="B222" s="20">
        <v>2</v>
      </c>
      <c r="C222" s="20">
        <f t="shared" si="2"/>
        <v>133.9500000000001</v>
      </c>
      <c r="D222" s="20"/>
      <c r="E222" s="20"/>
    </row>
    <row r="223" spans="1:5" x14ac:dyDescent="0.25">
      <c r="A223" s="20">
        <v>41</v>
      </c>
      <c r="B223" s="20">
        <v>2</v>
      </c>
      <c r="C223" s="20">
        <f t="shared" si="2"/>
        <v>135.85000000000011</v>
      </c>
      <c r="D223" s="20"/>
      <c r="E223" s="20"/>
    </row>
    <row r="224" spans="1:5" x14ac:dyDescent="0.25">
      <c r="A224" s="20">
        <v>41.5</v>
      </c>
      <c r="B224" s="20">
        <v>2</v>
      </c>
      <c r="C224" s="20">
        <f t="shared" si="2"/>
        <v>137.75000000000011</v>
      </c>
      <c r="D224" s="20"/>
      <c r="E224" s="20"/>
    </row>
    <row r="225" spans="1:5" x14ac:dyDescent="0.25">
      <c r="A225" s="20">
        <v>42</v>
      </c>
      <c r="B225" s="20">
        <v>2</v>
      </c>
      <c r="C225" s="20">
        <f t="shared" si="2"/>
        <v>139.65000000000012</v>
      </c>
      <c r="D225" s="20"/>
      <c r="E225" s="20"/>
    </row>
    <row r="226" spans="1:5" x14ac:dyDescent="0.25">
      <c r="A226" s="20">
        <v>42.5</v>
      </c>
      <c r="B226" s="20">
        <v>2</v>
      </c>
      <c r="C226" s="20">
        <f t="shared" si="2"/>
        <v>141.55000000000013</v>
      </c>
      <c r="D226" s="20"/>
      <c r="E226" s="20"/>
    </row>
    <row r="227" spans="1:5" x14ac:dyDescent="0.25">
      <c r="A227" s="20">
        <v>43</v>
      </c>
      <c r="B227" s="20">
        <v>2</v>
      </c>
      <c r="C227" s="20">
        <f t="shared" si="2"/>
        <v>143.45000000000013</v>
      </c>
      <c r="D227" s="20"/>
      <c r="E227" s="20"/>
    </row>
    <row r="228" spans="1:5" x14ac:dyDescent="0.25">
      <c r="A228" s="20">
        <v>43.5</v>
      </c>
      <c r="B228" s="20">
        <v>2</v>
      </c>
      <c r="C228" s="20">
        <f t="shared" si="2"/>
        <v>145.35000000000014</v>
      </c>
      <c r="D228" s="20"/>
      <c r="E228" s="20"/>
    </row>
    <row r="229" spans="1:5" x14ac:dyDescent="0.25">
      <c r="A229" s="20">
        <v>44</v>
      </c>
      <c r="B229" s="20">
        <v>2</v>
      </c>
      <c r="C229" s="20">
        <f t="shared" si="2"/>
        <v>147.25000000000014</v>
      </c>
      <c r="D229" s="20"/>
      <c r="E229" s="20"/>
    </row>
    <row r="230" spans="1:5" x14ac:dyDescent="0.25">
      <c r="A230" s="20">
        <v>44.5</v>
      </c>
      <c r="B230" s="20">
        <v>2</v>
      </c>
      <c r="C230" s="20">
        <f t="shared" si="2"/>
        <v>149.15000000000015</v>
      </c>
      <c r="D230" s="20"/>
      <c r="E230" s="20"/>
    </row>
    <row r="231" spans="1:5" x14ac:dyDescent="0.25">
      <c r="A231" s="20">
        <v>45</v>
      </c>
      <c r="B231" s="20">
        <v>2</v>
      </c>
      <c r="C231" s="20">
        <f t="shared" si="2"/>
        <v>151.05000000000015</v>
      </c>
      <c r="D231" s="20"/>
      <c r="E231" s="20"/>
    </row>
    <row r="232" spans="1:5" x14ac:dyDescent="0.25">
      <c r="A232" s="20">
        <v>45.5</v>
      </c>
      <c r="B232" s="20">
        <v>2</v>
      </c>
      <c r="C232" s="20">
        <f t="shared" si="2"/>
        <v>152.95000000000016</v>
      </c>
      <c r="D232" s="20"/>
      <c r="E232" s="20"/>
    </row>
    <row r="233" spans="1:5" x14ac:dyDescent="0.25">
      <c r="A233" s="20">
        <v>46</v>
      </c>
      <c r="B233" s="20">
        <v>2</v>
      </c>
      <c r="C233" s="20">
        <f t="shared" si="2"/>
        <v>154.85000000000016</v>
      </c>
      <c r="D233" s="20"/>
      <c r="E233" s="20"/>
    </row>
    <row r="234" spans="1:5" x14ac:dyDescent="0.25">
      <c r="A234" s="20">
        <v>46.5</v>
      </c>
      <c r="B234" s="20">
        <v>2</v>
      </c>
      <c r="C234" s="20">
        <f t="shared" si="2"/>
        <v>156.75000000000017</v>
      </c>
      <c r="D234" s="20"/>
      <c r="E234" s="20"/>
    </row>
    <row r="235" spans="1:5" x14ac:dyDescent="0.25">
      <c r="A235" s="20">
        <v>47</v>
      </c>
      <c r="B235" s="20">
        <v>2</v>
      </c>
      <c r="C235" s="20">
        <f t="shared" si="2"/>
        <v>158.65000000000018</v>
      </c>
      <c r="D235" s="20"/>
      <c r="E235" s="20"/>
    </row>
    <row r="236" spans="1:5" x14ac:dyDescent="0.25">
      <c r="A236" s="20">
        <v>47.5</v>
      </c>
      <c r="B236" s="20">
        <v>2</v>
      </c>
      <c r="C236" s="20">
        <f t="shared" si="2"/>
        <v>160.55000000000018</v>
      </c>
      <c r="D236" s="20"/>
      <c r="E236" s="20"/>
    </row>
    <row r="237" spans="1:5" x14ac:dyDescent="0.25">
      <c r="A237" s="20">
        <v>48</v>
      </c>
      <c r="B237" s="20">
        <v>2</v>
      </c>
      <c r="C237" s="20">
        <f t="shared" si="2"/>
        <v>162.45000000000019</v>
      </c>
      <c r="D237" s="20"/>
      <c r="E237" s="20"/>
    </row>
    <row r="238" spans="1:5" x14ac:dyDescent="0.25">
      <c r="A238" s="20">
        <v>48.5</v>
      </c>
      <c r="B238" s="20">
        <v>2</v>
      </c>
      <c r="C238" s="20">
        <f t="shared" si="2"/>
        <v>164.35000000000019</v>
      </c>
      <c r="D238" s="20"/>
      <c r="E238" s="20"/>
    </row>
    <row r="239" spans="1:5" x14ac:dyDescent="0.25">
      <c r="A239" s="20">
        <v>49</v>
      </c>
      <c r="B239" s="20">
        <v>2</v>
      </c>
      <c r="C239" s="20">
        <f t="shared" si="2"/>
        <v>166.2500000000002</v>
      </c>
      <c r="D239" s="20"/>
      <c r="E239" s="20"/>
    </row>
    <row r="240" spans="1:5" x14ac:dyDescent="0.25">
      <c r="A240" s="20">
        <v>49.5</v>
      </c>
      <c r="B240" s="20">
        <v>2</v>
      </c>
      <c r="C240" s="20">
        <f t="shared" si="2"/>
        <v>168.1500000000002</v>
      </c>
      <c r="D240" s="20"/>
      <c r="E240" s="20"/>
    </row>
    <row r="241" spans="1:5" x14ac:dyDescent="0.25">
      <c r="A241" s="20">
        <v>50</v>
      </c>
      <c r="B241" s="20">
        <v>2</v>
      </c>
      <c r="C241" s="20">
        <f t="shared" si="2"/>
        <v>170.05000000000021</v>
      </c>
      <c r="D241" s="20"/>
      <c r="E241" s="20"/>
    </row>
    <row r="242" spans="1:5" x14ac:dyDescent="0.25">
      <c r="A242" s="20">
        <v>50.5</v>
      </c>
      <c r="B242" s="20">
        <v>2</v>
      </c>
      <c r="C242" s="20">
        <f t="shared" si="2"/>
        <v>171.95000000000022</v>
      </c>
      <c r="D242" s="20"/>
      <c r="E242" s="20"/>
    </row>
    <row r="243" spans="1:5" x14ac:dyDescent="0.25">
      <c r="A243" s="20">
        <v>51</v>
      </c>
      <c r="B243" s="20">
        <v>2</v>
      </c>
      <c r="C243" s="20">
        <f t="shared" si="2"/>
        <v>173.85000000000022</v>
      </c>
      <c r="D243" s="20"/>
      <c r="E243" s="20"/>
    </row>
    <row r="244" spans="1:5" x14ac:dyDescent="0.25">
      <c r="A244" s="20">
        <v>51.5</v>
      </c>
      <c r="B244" s="20">
        <v>2</v>
      </c>
      <c r="C244" s="20">
        <f t="shared" si="2"/>
        <v>175.75000000000023</v>
      </c>
      <c r="D244" s="20"/>
      <c r="E244" s="20"/>
    </row>
    <row r="245" spans="1:5" x14ac:dyDescent="0.25">
      <c r="A245" s="20">
        <v>52</v>
      </c>
      <c r="B245" s="20">
        <v>2</v>
      </c>
      <c r="C245" s="20">
        <f t="shared" si="2"/>
        <v>177.65000000000023</v>
      </c>
      <c r="D245" s="20"/>
      <c r="E245" s="20"/>
    </row>
    <row r="246" spans="1:5" x14ac:dyDescent="0.25">
      <c r="A246" s="20">
        <v>52.5</v>
      </c>
      <c r="B246" s="20">
        <v>2</v>
      </c>
      <c r="C246" s="20">
        <f t="shared" si="2"/>
        <v>179.55000000000024</v>
      </c>
      <c r="D246" s="20"/>
      <c r="E246" s="20"/>
    </row>
    <row r="247" spans="1:5" x14ac:dyDescent="0.25">
      <c r="A247" s="20">
        <v>53</v>
      </c>
      <c r="B247" s="20">
        <v>2</v>
      </c>
      <c r="C247" s="20">
        <f t="shared" si="2"/>
        <v>181.45000000000024</v>
      </c>
      <c r="D247" s="20"/>
      <c r="E247" s="20"/>
    </row>
    <row r="248" spans="1:5" x14ac:dyDescent="0.25">
      <c r="A248" s="20">
        <v>53.5</v>
      </c>
      <c r="B248" s="20">
        <v>2</v>
      </c>
      <c r="C248" s="20">
        <f t="shared" si="2"/>
        <v>183.35000000000025</v>
      </c>
      <c r="D248" s="20"/>
      <c r="E248" s="20"/>
    </row>
    <row r="249" spans="1:5" x14ac:dyDescent="0.25">
      <c r="A249" s="20">
        <v>54</v>
      </c>
      <c r="B249" s="20">
        <v>2</v>
      </c>
      <c r="C249" s="20">
        <f t="shared" si="2"/>
        <v>185.25000000000026</v>
      </c>
      <c r="D249" s="20"/>
      <c r="E249" s="20"/>
    </row>
    <row r="250" spans="1:5" x14ac:dyDescent="0.25">
      <c r="A250" s="20">
        <v>54.5</v>
      </c>
      <c r="B250" s="20">
        <v>2</v>
      </c>
      <c r="C250" s="20">
        <f t="shared" si="2"/>
        <v>187.15000000000026</v>
      </c>
      <c r="D250" s="20"/>
      <c r="E250" s="20"/>
    </row>
    <row r="251" spans="1:5" x14ac:dyDescent="0.25">
      <c r="A251" s="20">
        <v>55</v>
      </c>
      <c r="B251" s="20">
        <v>2</v>
      </c>
      <c r="C251" s="20">
        <f t="shared" si="2"/>
        <v>189.05000000000027</v>
      </c>
      <c r="D251" s="20"/>
      <c r="E251" s="20"/>
    </row>
    <row r="252" spans="1:5" x14ac:dyDescent="0.25">
      <c r="A252" s="20">
        <v>55.5</v>
      </c>
      <c r="B252" s="20">
        <v>2</v>
      </c>
      <c r="C252" s="20">
        <f t="shared" si="2"/>
        <v>190.95000000000027</v>
      </c>
      <c r="D252" s="20"/>
      <c r="E252" s="20"/>
    </row>
    <row r="253" spans="1:5" x14ac:dyDescent="0.25">
      <c r="A253" s="20">
        <v>56</v>
      </c>
      <c r="B253" s="20">
        <v>2</v>
      </c>
      <c r="C253" s="20">
        <f t="shared" si="2"/>
        <v>192.85000000000028</v>
      </c>
      <c r="D253" s="20"/>
      <c r="E253" s="20"/>
    </row>
    <row r="254" spans="1:5" x14ac:dyDescent="0.25">
      <c r="A254" s="20">
        <v>56.5</v>
      </c>
      <c r="B254" s="20">
        <v>2</v>
      </c>
      <c r="C254" s="20">
        <f t="shared" si="2"/>
        <v>194.75000000000028</v>
      </c>
      <c r="D254" s="20"/>
      <c r="E254" s="20"/>
    </row>
    <row r="255" spans="1:5" x14ac:dyDescent="0.25">
      <c r="A255" s="20">
        <v>57</v>
      </c>
      <c r="B255" s="20">
        <v>2</v>
      </c>
      <c r="C255" s="20">
        <f t="shared" si="2"/>
        <v>196.65000000000029</v>
      </c>
      <c r="D255" s="20"/>
      <c r="E255" s="20"/>
    </row>
    <row r="256" spans="1:5" x14ac:dyDescent="0.25">
      <c r="A256" s="20">
        <v>57.5</v>
      </c>
      <c r="B256" s="20">
        <v>2</v>
      </c>
      <c r="C256" s="20">
        <f t="shared" si="2"/>
        <v>198.5500000000003</v>
      </c>
      <c r="D256" s="20"/>
      <c r="E256" s="20"/>
    </row>
    <row r="257" spans="1:5" x14ac:dyDescent="0.25">
      <c r="A257" s="20">
        <v>58</v>
      </c>
      <c r="B257" s="20">
        <v>2</v>
      </c>
      <c r="C257" s="20">
        <f t="shared" si="2"/>
        <v>200.4500000000003</v>
      </c>
      <c r="D257" s="20"/>
      <c r="E257" s="20"/>
    </row>
    <row r="258" spans="1:5" x14ac:dyDescent="0.25">
      <c r="A258" s="20">
        <v>58.5</v>
      </c>
      <c r="B258" s="20">
        <v>2</v>
      </c>
      <c r="C258" s="20">
        <f t="shared" si="2"/>
        <v>202.35000000000031</v>
      </c>
      <c r="D258" s="20"/>
      <c r="E258" s="20"/>
    </row>
    <row r="259" spans="1:5" x14ac:dyDescent="0.25">
      <c r="A259" s="20">
        <v>59</v>
      </c>
      <c r="B259" s="20">
        <v>2</v>
      </c>
      <c r="C259" s="20">
        <f t="shared" si="2"/>
        <v>204.25000000000031</v>
      </c>
      <c r="D259" s="20"/>
      <c r="E259" s="20"/>
    </row>
    <row r="260" spans="1:5" x14ac:dyDescent="0.25">
      <c r="A260" s="20">
        <v>59.5</v>
      </c>
      <c r="B260" s="20">
        <v>2</v>
      </c>
      <c r="C260" s="20">
        <f t="shared" si="2"/>
        <v>206.15000000000032</v>
      </c>
      <c r="D260" s="20"/>
      <c r="E260" s="20"/>
    </row>
    <row r="261" spans="1:5" x14ac:dyDescent="0.25">
      <c r="A261" s="20">
        <v>60</v>
      </c>
      <c r="B261" s="20">
        <v>2</v>
      </c>
      <c r="C261" s="20">
        <f t="shared" si="2"/>
        <v>208.05000000000032</v>
      </c>
      <c r="D261" s="20"/>
      <c r="E261" s="20"/>
    </row>
    <row r="262" spans="1:5" x14ac:dyDescent="0.25">
      <c r="A262" s="20">
        <v>60.5</v>
      </c>
      <c r="B262" s="20">
        <v>2</v>
      </c>
      <c r="C262" s="20">
        <f t="shared" si="2"/>
        <v>209.95000000000033</v>
      </c>
      <c r="D262" s="20"/>
      <c r="E262" s="20"/>
    </row>
    <row r="263" spans="1:5" x14ac:dyDescent="0.25">
      <c r="A263" s="20">
        <v>61</v>
      </c>
      <c r="B263" s="20">
        <v>2</v>
      </c>
      <c r="C263" s="20">
        <f t="shared" si="2"/>
        <v>211.85000000000034</v>
      </c>
      <c r="D263" s="20"/>
      <c r="E263" s="20"/>
    </row>
    <row r="264" spans="1:5" x14ac:dyDescent="0.25">
      <c r="A264" s="20">
        <v>61.5</v>
      </c>
      <c r="B264" s="20">
        <v>2</v>
      </c>
      <c r="C264" s="20">
        <f t="shared" si="2"/>
        <v>213.75000000000034</v>
      </c>
      <c r="D264" s="20"/>
      <c r="E264" s="20"/>
    </row>
    <row r="265" spans="1:5" x14ac:dyDescent="0.25">
      <c r="A265" s="20">
        <v>62</v>
      </c>
      <c r="B265" s="20">
        <v>2</v>
      </c>
      <c r="C265" s="20">
        <f t="shared" si="2"/>
        <v>215.65000000000035</v>
      </c>
      <c r="D265" s="20"/>
      <c r="E265" s="20"/>
    </row>
    <row r="266" spans="1:5" x14ac:dyDescent="0.25">
      <c r="A266" s="20">
        <v>62.5</v>
      </c>
      <c r="B266" s="20">
        <v>2</v>
      </c>
      <c r="C266" s="20">
        <f t="shared" si="2"/>
        <v>217.55000000000035</v>
      </c>
      <c r="D266" s="20"/>
      <c r="E266" s="20"/>
    </row>
    <row r="267" spans="1:5" x14ac:dyDescent="0.25">
      <c r="A267" s="20">
        <v>63</v>
      </c>
      <c r="B267" s="20">
        <v>2</v>
      </c>
      <c r="C267" s="20">
        <f t="shared" si="2"/>
        <v>219.45000000000036</v>
      </c>
      <c r="D267" s="20"/>
      <c r="E267" s="20"/>
    </row>
    <row r="268" spans="1:5" x14ac:dyDescent="0.25">
      <c r="A268" s="20">
        <v>63.5</v>
      </c>
      <c r="B268" s="20">
        <v>2</v>
      </c>
      <c r="C268" s="20">
        <f t="shared" ref="C268:C281" si="3">C267+1.9</f>
        <v>221.35000000000036</v>
      </c>
      <c r="D268" s="20"/>
      <c r="E268" s="20"/>
    </row>
    <row r="269" spans="1:5" x14ac:dyDescent="0.25">
      <c r="A269" s="20">
        <v>64</v>
      </c>
      <c r="B269" s="20">
        <v>2</v>
      </c>
      <c r="C269" s="20">
        <f t="shared" si="3"/>
        <v>223.25000000000037</v>
      </c>
      <c r="D269" s="20"/>
      <c r="E269" s="20"/>
    </row>
    <row r="270" spans="1:5" x14ac:dyDescent="0.25">
      <c r="A270" s="20">
        <v>64.5</v>
      </c>
      <c r="B270" s="20">
        <v>2</v>
      </c>
      <c r="C270" s="20">
        <f t="shared" si="3"/>
        <v>225.15000000000038</v>
      </c>
      <c r="D270" s="20"/>
      <c r="E270" s="20"/>
    </row>
    <row r="271" spans="1:5" x14ac:dyDescent="0.25">
      <c r="A271" s="20">
        <v>65</v>
      </c>
      <c r="B271" s="20">
        <v>2</v>
      </c>
      <c r="C271" s="20">
        <f t="shared" si="3"/>
        <v>227.05000000000038</v>
      </c>
      <c r="D271" s="20"/>
      <c r="E271" s="20"/>
    </row>
    <row r="272" spans="1:5" x14ac:dyDescent="0.25">
      <c r="A272" s="20">
        <v>65.5</v>
      </c>
      <c r="B272" s="20">
        <v>2</v>
      </c>
      <c r="C272" s="20">
        <f t="shared" si="3"/>
        <v>228.95000000000039</v>
      </c>
      <c r="D272" s="20"/>
      <c r="E272" s="20"/>
    </row>
    <row r="273" spans="1:5" x14ac:dyDescent="0.25">
      <c r="A273" s="20">
        <v>66</v>
      </c>
      <c r="B273" s="20">
        <v>2</v>
      </c>
      <c r="C273" s="20">
        <f t="shared" si="3"/>
        <v>230.85000000000039</v>
      </c>
      <c r="D273" s="20"/>
      <c r="E273" s="20"/>
    </row>
    <row r="274" spans="1:5" x14ac:dyDescent="0.25">
      <c r="A274" s="20">
        <v>66.5</v>
      </c>
      <c r="B274" s="20">
        <v>2</v>
      </c>
      <c r="C274" s="20">
        <f t="shared" si="3"/>
        <v>232.7500000000004</v>
      </c>
      <c r="D274" s="20"/>
      <c r="E274" s="20"/>
    </row>
    <row r="275" spans="1:5" x14ac:dyDescent="0.25">
      <c r="A275" s="20">
        <v>67</v>
      </c>
      <c r="B275" s="20">
        <v>2</v>
      </c>
      <c r="C275" s="20">
        <f t="shared" si="3"/>
        <v>234.6500000000004</v>
      </c>
      <c r="D275" s="20"/>
      <c r="E275" s="20"/>
    </row>
    <row r="276" spans="1:5" x14ac:dyDescent="0.25">
      <c r="A276" s="20">
        <v>67.5</v>
      </c>
      <c r="B276" s="20">
        <v>2</v>
      </c>
      <c r="C276" s="20">
        <f t="shared" si="3"/>
        <v>236.55000000000041</v>
      </c>
      <c r="D276" s="20"/>
      <c r="E276" s="20"/>
    </row>
    <row r="277" spans="1:5" x14ac:dyDescent="0.25">
      <c r="A277" s="20">
        <v>68</v>
      </c>
      <c r="B277" s="20">
        <v>2</v>
      </c>
      <c r="C277" s="20">
        <f t="shared" si="3"/>
        <v>238.45000000000041</v>
      </c>
      <c r="D277" s="20"/>
      <c r="E277" s="20"/>
    </row>
    <row r="278" spans="1:5" x14ac:dyDescent="0.25">
      <c r="A278" s="20">
        <v>68.5</v>
      </c>
      <c r="B278" s="20">
        <v>2</v>
      </c>
      <c r="C278" s="20">
        <f t="shared" si="3"/>
        <v>240.35000000000042</v>
      </c>
      <c r="D278" s="20"/>
      <c r="E278" s="20"/>
    </row>
    <row r="279" spans="1:5" x14ac:dyDescent="0.25">
      <c r="A279" s="20">
        <v>69</v>
      </c>
      <c r="B279" s="20">
        <v>2</v>
      </c>
      <c r="C279" s="20">
        <f t="shared" si="3"/>
        <v>242.25000000000043</v>
      </c>
      <c r="D279" s="20"/>
      <c r="E279" s="20"/>
    </row>
    <row r="280" spans="1:5" x14ac:dyDescent="0.25">
      <c r="A280" s="20">
        <v>69.5</v>
      </c>
      <c r="B280" s="20">
        <v>2</v>
      </c>
      <c r="C280" s="20">
        <f t="shared" si="3"/>
        <v>244.15000000000043</v>
      </c>
      <c r="D280" s="20"/>
      <c r="E280" s="20"/>
    </row>
    <row r="281" spans="1:5" x14ac:dyDescent="0.25">
      <c r="A281" s="20">
        <v>70</v>
      </c>
      <c r="B281" s="20">
        <v>2</v>
      </c>
      <c r="C281" s="20">
        <f t="shared" si="3"/>
        <v>246.05000000000044</v>
      </c>
      <c r="D281" s="20"/>
      <c r="E281" s="20"/>
    </row>
    <row r="282" spans="1:5" x14ac:dyDescent="0.25">
      <c r="A282" s="20">
        <v>0.5</v>
      </c>
      <c r="B282" s="20">
        <v>3</v>
      </c>
      <c r="C282" s="20">
        <v>9.4</v>
      </c>
      <c r="D282" s="20"/>
      <c r="E282" s="20"/>
    </row>
    <row r="283" spans="1:5" x14ac:dyDescent="0.25">
      <c r="A283" s="20">
        <v>1</v>
      </c>
      <c r="B283" s="20">
        <v>3</v>
      </c>
      <c r="C283" s="20">
        <v>11.8</v>
      </c>
      <c r="D283" s="20"/>
      <c r="E283" s="20"/>
    </row>
    <row r="284" spans="1:5" x14ac:dyDescent="0.25">
      <c r="A284" s="20">
        <v>1.5</v>
      </c>
      <c r="B284" s="20">
        <v>3</v>
      </c>
      <c r="C284" s="20">
        <v>13.9</v>
      </c>
      <c r="D284" s="20"/>
      <c r="E284" s="20"/>
    </row>
    <row r="285" spans="1:5" x14ac:dyDescent="0.25">
      <c r="A285" s="20">
        <v>2</v>
      </c>
      <c r="B285" s="20">
        <v>3</v>
      </c>
      <c r="C285" s="20">
        <v>15.65</v>
      </c>
      <c r="D285" s="20"/>
      <c r="E285" s="20"/>
    </row>
    <row r="286" spans="1:5" x14ac:dyDescent="0.25">
      <c r="A286" s="20">
        <v>2.5</v>
      </c>
      <c r="B286" s="20">
        <v>3</v>
      </c>
      <c r="C286" s="20">
        <v>17.399999999999999</v>
      </c>
      <c r="D286" s="20"/>
      <c r="E286" s="20"/>
    </row>
    <row r="287" spans="1:5" x14ac:dyDescent="0.25">
      <c r="A287" s="20">
        <v>3</v>
      </c>
      <c r="B287" s="20">
        <v>3</v>
      </c>
      <c r="C287" s="20">
        <v>19.149999999999999</v>
      </c>
      <c r="D287" s="20"/>
      <c r="E287" s="20"/>
    </row>
    <row r="288" spans="1:5" x14ac:dyDescent="0.25">
      <c r="A288" s="20">
        <v>3.5</v>
      </c>
      <c r="B288" s="20">
        <v>3</v>
      </c>
      <c r="C288" s="20">
        <v>20.9</v>
      </c>
      <c r="D288" s="20"/>
      <c r="E288" s="20"/>
    </row>
    <row r="289" spans="1:5" x14ac:dyDescent="0.25">
      <c r="A289" s="20">
        <v>4</v>
      </c>
      <c r="B289" s="20">
        <v>3</v>
      </c>
      <c r="C289" s="20">
        <v>22.65</v>
      </c>
      <c r="D289" s="20"/>
      <c r="E289" s="20"/>
    </row>
    <row r="290" spans="1:5" x14ac:dyDescent="0.25">
      <c r="A290" s="20">
        <v>4.5</v>
      </c>
      <c r="B290" s="20">
        <v>3</v>
      </c>
      <c r="C290" s="20">
        <v>24.4</v>
      </c>
      <c r="D290" s="20"/>
      <c r="E290" s="20"/>
    </row>
    <row r="291" spans="1:5" x14ac:dyDescent="0.25">
      <c r="A291" s="20">
        <v>5</v>
      </c>
      <c r="B291" s="20">
        <v>3</v>
      </c>
      <c r="C291" s="20">
        <v>26.15</v>
      </c>
      <c r="D291" s="20"/>
      <c r="E291" s="20"/>
    </row>
    <row r="292" spans="1:5" x14ac:dyDescent="0.25">
      <c r="A292" s="20">
        <v>5.5</v>
      </c>
      <c r="B292" s="20">
        <v>3</v>
      </c>
      <c r="C292" s="20">
        <v>27.9</v>
      </c>
      <c r="D292" s="20"/>
      <c r="E292" s="20"/>
    </row>
    <row r="293" spans="1:5" x14ac:dyDescent="0.25">
      <c r="A293" s="20">
        <v>6</v>
      </c>
      <c r="B293" s="20">
        <v>3</v>
      </c>
      <c r="C293" s="20">
        <v>29.65</v>
      </c>
      <c r="D293" s="20"/>
      <c r="E293" s="20"/>
    </row>
    <row r="294" spans="1:5" x14ac:dyDescent="0.25">
      <c r="A294" s="20">
        <v>6.5</v>
      </c>
      <c r="B294" s="20">
        <v>3</v>
      </c>
      <c r="C294" s="20">
        <v>31.4</v>
      </c>
      <c r="D294" s="20"/>
      <c r="E294" s="20"/>
    </row>
    <row r="295" spans="1:5" x14ac:dyDescent="0.25">
      <c r="A295" s="20">
        <v>7</v>
      </c>
      <c r="B295" s="20">
        <v>3</v>
      </c>
      <c r="C295" s="20">
        <v>33.15</v>
      </c>
      <c r="D295" s="20"/>
      <c r="E295" s="20"/>
    </row>
    <row r="296" spans="1:5" x14ac:dyDescent="0.25">
      <c r="A296" s="20">
        <v>7.5</v>
      </c>
      <c r="B296" s="20">
        <v>3</v>
      </c>
      <c r="C296" s="20">
        <v>34.9</v>
      </c>
      <c r="D296" s="20"/>
      <c r="E296" s="20"/>
    </row>
    <row r="297" spans="1:5" x14ac:dyDescent="0.25">
      <c r="A297" s="20">
        <v>8</v>
      </c>
      <c r="B297" s="20">
        <v>3</v>
      </c>
      <c r="C297" s="20">
        <v>36.65</v>
      </c>
      <c r="D297" s="20"/>
      <c r="E297" s="20"/>
    </row>
    <row r="298" spans="1:5" x14ac:dyDescent="0.25">
      <c r="A298" s="20">
        <v>8.5</v>
      </c>
      <c r="B298" s="20">
        <v>3</v>
      </c>
      <c r="C298" s="20">
        <v>38.4</v>
      </c>
      <c r="D298" s="20"/>
      <c r="E298" s="20"/>
    </row>
    <row r="299" spans="1:5" x14ac:dyDescent="0.25">
      <c r="A299" s="20">
        <v>9</v>
      </c>
      <c r="B299" s="20">
        <v>3</v>
      </c>
      <c r="C299" s="20">
        <v>40.15</v>
      </c>
      <c r="D299" s="20"/>
      <c r="E299" s="20"/>
    </row>
    <row r="300" spans="1:5" x14ac:dyDescent="0.25">
      <c r="A300" s="20">
        <v>9.5</v>
      </c>
      <c r="B300" s="20">
        <v>3</v>
      </c>
      <c r="C300" s="20">
        <v>41.9</v>
      </c>
      <c r="D300" s="20"/>
      <c r="E300" s="20"/>
    </row>
    <row r="301" spans="1:5" x14ac:dyDescent="0.25">
      <c r="A301" s="20">
        <v>10</v>
      </c>
      <c r="B301" s="20">
        <v>3</v>
      </c>
      <c r="C301" s="20">
        <v>43.65</v>
      </c>
      <c r="D301" s="20"/>
      <c r="E301" s="20"/>
    </row>
    <row r="302" spans="1:5" x14ac:dyDescent="0.25">
      <c r="A302" s="20">
        <v>10.5</v>
      </c>
      <c r="B302" s="20">
        <v>3</v>
      </c>
      <c r="C302" s="20">
        <v>45.65</v>
      </c>
      <c r="D302" s="20"/>
      <c r="E302" s="20"/>
    </row>
    <row r="303" spans="1:5" x14ac:dyDescent="0.25">
      <c r="A303" s="20">
        <v>11</v>
      </c>
      <c r="B303" s="20">
        <v>3</v>
      </c>
      <c r="C303" s="20">
        <v>47.65</v>
      </c>
      <c r="D303" s="20"/>
      <c r="E303" s="20"/>
    </row>
    <row r="304" spans="1:5" x14ac:dyDescent="0.25">
      <c r="A304" s="20">
        <v>11.5</v>
      </c>
      <c r="B304" s="20">
        <v>3</v>
      </c>
      <c r="C304" s="20">
        <v>49.65</v>
      </c>
      <c r="D304" s="20"/>
      <c r="E304" s="20"/>
    </row>
    <row r="305" spans="1:5" x14ac:dyDescent="0.25">
      <c r="A305" s="20">
        <v>12</v>
      </c>
      <c r="B305" s="20">
        <v>3</v>
      </c>
      <c r="C305" s="20">
        <v>51.65</v>
      </c>
      <c r="D305" s="20"/>
      <c r="E305" s="20"/>
    </row>
    <row r="306" spans="1:5" x14ac:dyDescent="0.25">
      <c r="A306" s="20">
        <v>12.5</v>
      </c>
      <c r="B306" s="20">
        <v>3</v>
      </c>
      <c r="C306" s="20">
        <v>53.65</v>
      </c>
      <c r="D306" s="20"/>
      <c r="E306" s="20"/>
    </row>
    <row r="307" spans="1:5" x14ac:dyDescent="0.25">
      <c r="A307" s="20">
        <v>13</v>
      </c>
      <c r="B307" s="20">
        <v>3</v>
      </c>
      <c r="C307" s="20">
        <v>55.65</v>
      </c>
      <c r="D307" s="20"/>
      <c r="E307" s="20"/>
    </row>
    <row r="308" spans="1:5" x14ac:dyDescent="0.25">
      <c r="A308" s="20">
        <v>13.5</v>
      </c>
      <c r="B308" s="20">
        <v>3</v>
      </c>
      <c r="C308" s="20">
        <v>57.65</v>
      </c>
      <c r="D308" s="20"/>
      <c r="E308" s="20"/>
    </row>
    <row r="309" spans="1:5" x14ac:dyDescent="0.25">
      <c r="A309" s="20">
        <v>14</v>
      </c>
      <c r="B309" s="20">
        <v>3</v>
      </c>
      <c r="C309" s="20">
        <v>59.65</v>
      </c>
      <c r="D309" s="20"/>
      <c r="E309" s="20"/>
    </row>
    <row r="310" spans="1:5" x14ac:dyDescent="0.25">
      <c r="A310" s="20">
        <v>14.5</v>
      </c>
      <c r="B310" s="20">
        <v>3</v>
      </c>
      <c r="C310" s="20">
        <v>61.65</v>
      </c>
      <c r="D310" s="20"/>
      <c r="E310" s="20"/>
    </row>
    <row r="311" spans="1:5" x14ac:dyDescent="0.25">
      <c r="A311" s="20">
        <v>15</v>
      </c>
      <c r="B311" s="20">
        <v>3</v>
      </c>
      <c r="C311" s="20">
        <v>63.65</v>
      </c>
      <c r="D311" s="20"/>
      <c r="E311" s="20"/>
    </row>
    <row r="312" spans="1:5" x14ac:dyDescent="0.25">
      <c r="A312" s="20">
        <v>15.5</v>
      </c>
      <c r="B312" s="20">
        <v>3</v>
      </c>
      <c r="C312" s="20">
        <v>65.650000000000006</v>
      </c>
      <c r="D312" s="20"/>
      <c r="E312" s="20"/>
    </row>
    <row r="313" spans="1:5" x14ac:dyDescent="0.25">
      <c r="A313" s="20">
        <v>16</v>
      </c>
      <c r="B313" s="20">
        <v>3</v>
      </c>
      <c r="C313" s="20">
        <v>67.650000000000006</v>
      </c>
      <c r="D313" s="20"/>
      <c r="E313" s="20"/>
    </row>
    <row r="314" spans="1:5" x14ac:dyDescent="0.25">
      <c r="A314" s="20">
        <v>16.5</v>
      </c>
      <c r="B314" s="20">
        <v>3</v>
      </c>
      <c r="C314" s="20">
        <v>69.650000000000006</v>
      </c>
      <c r="D314" s="20"/>
      <c r="E314" s="20"/>
    </row>
    <row r="315" spans="1:5" x14ac:dyDescent="0.25">
      <c r="A315" s="20">
        <v>17</v>
      </c>
      <c r="B315" s="20">
        <v>3</v>
      </c>
      <c r="C315" s="20">
        <v>71.650000000000006</v>
      </c>
      <c r="D315" s="20"/>
      <c r="E315" s="20"/>
    </row>
    <row r="316" spans="1:5" x14ac:dyDescent="0.25">
      <c r="A316" s="20">
        <v>17.5</v>
      </c>
      <c r="B316" s="20">
        <v>3</v>
      </c>
      <c r="C316" s="20">
        <v>73.650000000000006</v>
      </c>
      <c r="D316" s="20"/>
      <c r="E316" s="20"/>
    </row>
    <row r="317" spans="1:5" x14ac:dyDescent="0.25">
      <c r="A317" s="20">
        <v>18</v>
      </c>
      <c r="B317" s="20">
        <v>3</v>
      </c>
      <c r="C317" s="20">
        <v>75.650000000000006</v>
      </c>
      <c r="D317" s="20"/>
      <c r="E317" s="20"/>
    </row>
    <row r="318" spans="1:5" x14ac:dyDescent="0.25">
      <c r="A318" s="20">
        <v>18.5</v>
      </c>
      <c r="B318" s="20">
        <v>3</v>
      </c>
      <c r="C318" s="20">
        <v>77.650000000000006</v>
      </c>
      <c r="D318" s="20"/>
      <c r="E318" s="20"/>
    </row>
    <row r="319" spans="1:5" x14ac:dyDescent="0.25">
      <c r="A319" s="20">
        <v>19</v>
      </c>
      <c r="B319" s="20">
        <v>3</v>
      </c>
      <c r="C319" s="20">
        <v>79.650000000000006</v>
      </c>
      <c r="D319" s="20"/>
      <c r="E319" s="20"/>
    </row>
    <row r="320" spans="1:5" x14ac:dyDescent="0.25">
      <c r="A320" s="20">
        <v>19.5</v>
      </c>
      <c r="B320" s="20">
        <v>3</v>
      </c>
      <c r="C320" s="20">
        <v>81.650000000000006</v>
      </c>
      <c r="D320" s="20"/>
      <c r="E320" s="20"/>
    </row>
    <row r="321" spans="1:5" x14ac:dyDescent="0.25">
      <c r="A321" s="20">
        <v>20</v>
      </c>
      <c r="B321" s="20">
        <v>3</v>
      </c>
      <c r="C321" s="20">
        <v>83.65</v>
      </c>
      <c r="D321" s="20"/>
      <c r="E321" s="20"/>
    </row>
    <row r="322" spans="1:5" x14ac:dyDescent="0.25">
      <c r="A322" s="20">
        <v>20.5</v>
      </c>
      <c r="B322" s="20">
        <v>3</v>
      </c>
      <c r="C322" s="20">
        <v>86.15</v>
      </c>
      <c r="D322" s="20"/>
      <c r="E322" s="20"/>
    </row>
    <row r="323" spans="1:5" x14ac:dyDescent="0.25">
      <c r="A323" s="20">
        <v>21</v>
      </c>
      <c r="B323" s="20">
        <v>3</v>
      </c>
      <c r="C323" s="20">
        <v>88.65</v>
      </c>
      <c r="D323" s="20"/>
      <c r="E323" s="20"/>
    </row>
    <row r="324" spans="1:5" x14ac:dyDescent="0.25">
      <c r="A324" s="20">
        <v>21.5</v>
      </c>
      <c r="B324" s="20">
        <v>3</v>
      </c>
      <c r="C324" s="20">
        <v>91.15</v>
      </c>
      <c r="D324" s="20"/>
      <c r="E324" s="20"/>
    </row>
    <row r="325" spans="1:5" x14ac:dyDescent="0.25">
      <c r="A325" s="20">
        <v>22</v>
      </c>
      <c r="B325" s="20">
        <v>3</v>
      </c>
      <c r="C325" s="20">
        <v>93.65</v>
      </c>
      <c r="D325" s="20"/>
      <c r="E325" s="20"/>
    </row>
    <row r="326" spans="1:5" x14ac:dyDescent="0.25">
      <c r="A326" s="20">
        <v>22.5</v>
      </c>
      <c r="B326" s="20">
        <v>3</v>
      </c>
      <c r="C326" s="20">
        <v>96.15</v>
      </c>
      <c r="D326" s="20"/>
      <c r="E326" s="20"/>
    </row>
    <row r="327" spans="1:5" x14ac:dyDescent="0.25">
      <c r="A327" s="20">
        <v>23</v>
      </c>
      <c r="B327" s="20">
        <v>3</v>
      </c>
      <c r="C327" s="20">
        <v>98.65</v>
      </c>
      <c r="D327" s="20"/>
      <c r="E327" s="20"/>
    </row>
    <row r="328" spans="1:5" x14ac:dyDescent="0.25">
      <c r="A328" s="20">
        <v>23.5</v>
      </c>
      <c r="B328" s="20">
        <v>3</v>
      </c>
      <c r="C328" s="20">
        <v>101.15</v>
      </c>
      <c r="D328" s="20"/>
      <c r="E328" s="20"/>
    </row>
    <row r="329" spans="1:5" x14ac:dyDescent="0.25">
      <c r="A329" s="20">
        <v>24</v>
      </c>
      <c r="B329" s="20">
        <v>3</v>
      </c>
      <c r="C329" s="20">
        <v>103.65</v>
      </c>
      <c r="D329" s="20"/>
      <c r="E329" s="20"/>
    </row>
    <row r="330" spans="1:5" x14ac:dyDescent="0.25">
      <c r="A330" s="20">
        <v>24.5</v>
      </c>
      <c r="B330" s="20">
        <v>3</v>
      </c>
      <c r="C330" s="20">
        <v>106.15</v>
      </c>
      <c r="D330" s="20"/>
      <c r="E330" s="20"/>
    </row>
    <row r="331" spans="1:5" x14ac:dyDescent="0.25">
      <c r="A331" s="20">
        <v>25</v>
      </c>
      <c r="B331" s="20">
        <v>3</v>
      </c>
      <c r="C331" s="20">
        <v>108.65</v>
      </c>
      <c r="D331" s="20"/>
      <c r="E331" s="20"/>
    </row>
    <row r="332" spans="1:5" x14ac:dyDescent="0.25">
      <c r="A332" s="20">
        <v>25.5</v>
      </c>
      <c r="B332" s="20">
        <v>3</v>
      </c>
      <c r="C332" s="20">
        <v>111.15</v>
      </c>
      <c r="D332" s="20"/>
      <c r="E332" s="20"/>
    </row>
    <row r="333" spans="1:5" x14ac:dyDescent="0.25">
      <c r="A333" s="20">
        <v>26</v>
      </c>
      <c r="B333" s="20">
        <v>3</v>
      </c>
      <c r="C333" s="20">
        <v>113.65</v>
      </c>
      <c r="D333" s="20"/>
      <c r="E333" s="20"/>
    </row>
    <row r="334" spans="1:5" x14ac:dyDescent="0.25">
      <c r="A334" s="20">
        <v>26.5</v>
      </c>
      <c r="B334" s="20">
        <v>3</v>
      </c>
      <c r="C334" s="20">
        <v>116.15</v>
      </c>
      <c r="D334" s="20"/>
      <c r="E334" s="20"/>
    </row>
    <row r="335" spans="1:5" x14ac:dyDescent="0.25">
      <c r="A335" s="20">
        <v>27</v>
      </c>
      <c r="B335" s="20">
        <v>3</v>
      </c>
      <c r="C335" s="20">
        <v>118.65</v>
      </c>
      <c r="D335" s="20"/>
      <c r="E335" s="20"/>
    </row>
    <row r="336" spans="1:5" x14ac:dyDescent="0.25">
      <c r="A336" s="20">
        <v>27.5</v>
      </c>
      <c r="B336" s="20">
        <v>3</v>
      </c>
      <c r="C336" s="20">
        <v>121.15</v>
      </c>
      <c r="D336" s="20"/>
      <c r="E336" s="20"/>
    </row>
    <row r="337" spans="1:5" x14ac:dyDescent="0.25">
      <c r="A337" s="20">
        <v>28</v>
      </c>
      <c r="B337" s="20">
        <v>3</v>
      </c>
      <c r="C337" s="20">
        <v>123.65</v>
      </c>
      <c r="D337" s="20"/>
      <c r="E337" s="20"/>
    </row>
    <row r="338" spans="1:5" x14ac:dyDescent="0.25">
      <c r="A338" s="20">
        <v>28.5</v>
      </c>
      <c r="B338" s="20">
        <v>3</v>
      </c>
      <c r="C338" s="20">
        <v>126.15</v>
      </c>
      <c r="D338" s="20"/>
      <c r="E338" s="20"/>
    </row>
    <row r="339" spans="1:5" x14ac:dyDescent="0.25">
      <c r="A339" s="20">
        <v>29</v>
      </c>
      <c r="B339" s="20">
        <v>3</v>
      </c>
      <c r="C339" s="20">
        <v>128.65</v>
      </c>
      <c r="D339" s="20"/>
      <c r="E339" s="20"/>
    </row>
    <row r="340" spans="1:5" x14ac:dyDescent="0.25">
      <c r="A340" s="20">
        <v>29.5</v>
      </c>
      <c r="B340" s="20">
        <v>3</v>
      </c>
      <c r="C340" s="20">
        <v>131.15</v>
      </c>
      <c r="D340" s="20"/>
      <c r="E340" s="20"/>
    </row>
    <row r="341" spans="1:5" x14ac:dyDescent="0.25">
      <c r="A341" s="20">
        <v>30</v>
      </c>
      <c r="B341" s="20">
        <v>3</v>
      </c>
      <c r="C341" s="20">
        <v>133.65</v>
      </c>
      <c r="D341" s="20"/>
      <c r="E341" s="20"/>
    </row>
    <row r="342" spans="1:5" x14ac:dyDescent="0.25">
      <c r="A342" s="20">
        <v>30.5</v>
      </c>
      <c r="B342" s="20">
        <v>3</v>
      </c>
      <c r="C342" s="20">
        <f t="shared" ref="C342:C348" si="4">C341+2.5</f>
        <v>136.15</v>
      </c>
      <c r="D342" s="20"/>
      <c r="E342" s="20"/>
    </row>
    <row r="343" spans="1:5" x14ac:dyDescent="0.25">
      <c r="A343" s="20">
        <v>31</v>
      </c>
      <c r="B343" s="20">
        <v>3</v>
      </c>
      <c r="C343" s="20">
        <f t="shared" si="4"/>
        <v>138.65</v>
      </c>
      <c r="D343" s="20"/>
      <c r="E343" s="20"/>
    </row>
    <row r="344" spans="1:5" x14ac:dyDescent="0.25">
      <c r="A344" s="20">
        <v>31.5</v>
      </c>
      <c r="B344" s="20">
        <v>3</v>
      </c>
      <c r="C344" s="20">
        <f t="shared" si="4"/>
        <v>141.15</v>
      </c>
      <c r="D344" s="20"/>
      <c r="E344" s="20"/>
    </row>
    <row r="345" spans="1:5" x14ac:dyDescent="0.25">
      <c r="A345" s="20">
        <v>32</v>
      </c>
      <c r="B345" s="20">
        <v>3</v>
      </c>
      <c r="C345" s="20">
        <f t="shared" si="4"/>
        <v>143.65</v>
      </c>
      <c r="D345" s="20"/>
      <c r="E345" s="20"/>
    </row>
    <row r="346" spans="1:5" x14ac:dyDescent="0.25">
      <c r="A346" s="20">
        <v>32.5</v>
      </c>
      <c r="B346" s="20">
        <v>3</v>
      </c>
      <c r="C346" s="20">
        <f t="shared" si="4"/>
        <v>146.15</v>
      </c>
      <c r="D346" s="20"/>
      <c r="E346" s="20"/>
    </row>
    <row r="347" spans="1:5" x14ac:dyDescent="0.25">
      <c r="A347" s="20">
        <v>33</v>
      </c>
      <c r="B347" s="20">
        <v>3</v>
      </c>
      <c r="C347" s="20">
        <f t="shared" si="4"/>
        <v>148.65</v>
      </c>
      <c r="D347" s="20"/>
      <c r="E347" s="20"/>
    </row>
    <row r="348" spans="1:5" x14ac:dyDescent="0.25">
      <c r="A348" s="20">
        <v>33.5</v>
      </c>
      <c r="B348" s="20">
        <v>3</v>
      </c>
      <c r="C348" s="20">
        <f t="shared" si="4"/>
        <v>151.15</v>
      </c>
      <c r="D348" s="20"/>
      <c r="E348" s="20"/>
    </row>
    <row r="349" spans="1:5" x14ac:dyDescent="0.25">
      <c r="A349" s="20">
        <v>34</v>
      </c>
      <c r="B349" s="20">
        <v>3</v>
      </c>
      <c r="C349" s="20">
        <f t="shared" ref="C349:C388" si="5">C348+2.5</f>
        <v>153.65</v>
      </c>
      <c r="D349" s="20"/>
      <c r="E349" s="20"/>
    </row>
    <row r="350" spans="1:5" x14ac:dyDescent="0.25">
      <c r="A350" s="20">
        <v>34.5</v>
      </c>
      <c r="B350" s="20">
        <v>3</v>
      </c>
      <c r="C350" s="20">
        <f t="shared" si="5"/>
        <v>156.15</v>
      </c>
      <c r="D350" s="20"/>
      <c r="E350" s="20"/>
    </row>
    <row r="351" spans="1:5" x14ac:dyDescent="0.25">
      <c r="A351" s="20">
        <v>35</v>
      </c>
      <c r="B351" s="20">
        <v>3</v>
      </c>
      <c r="C351" s="20">
        <f t="shared" si="5"/>
        <v>158.65</v>
      </c>
      <c r="D351" s="20"/>
      <c r="E351" s="20"/>
    </row>
    <row r="352" spans="1:5" x14ac:dyDescent="0.25">
      <c r="A352" s="20">
        <v>35.5</v>
      </c>
      <c r="B352" s="20">
        <v>3</v>
      </c>
      <c r="C352" s="20">
        <f t="shared" si="5"/>
        <v>161.15</v>
      </c>
      <c r="D352" s="20"/>
      <c r="E352" s="20"/>
    </row>
    <row r="353" spans="1:5" x14ac:dyDescent="0.25">
      <c r="A353" s="20">
        <v>36</v>
      </c>
      <c r="B353" s="20">
        <v>3</v>
      </c>
      <c r="C353" s="20">
        <f t="shared" si="5"/>
        <v>163.65</v>
      </c>
      <c r="D353" s="20"/>
      <c r="E353" s="20"/>
    </row>
    <row r="354" spans="1:5" x14ac:dyDescent="0.25">
      <c r="A354" s="20">
        <v>36.5</v>
      </c>
      <c r="B354" s="20">
        <v>3</v>
      </c>
      <c r="C354" s="20">
        <f t="shared" si="5"/>
        <v>166.15</v>
      </c>
      <c r="D354" s="20"/>
      <c r="E354" s="20"/>
    </row>
    <row r="355" spans="1:5" x14ac:dyDescent="0.25">
      <c r="A355" s="20">
        <v>37</v>
      </c>
      <c r="B355" s="20">
        <v>3</v>
      </c>
      <c r="C355" s="20">
        <f t="shared" si="5"/>
        <v>168.65</v>
      </c>
      <c r="D355" s="20"/>
      <c r="E355" s="20"/>
    </row>
    <row r="356" spans="1:5" x14ac:dyDescent="0.25">
      <c r="A356" s="20">
        <v>37.5</v>
      </c>
      <c r="B356" s="20">
        <v>3</v>
      </c>
      <c r="C356" s="20">
        <f t="shared" si="5"/>
        <v>171.15</v>
      </c>
      <c r="D356" s="20"/>
      <c r="E356" s="20"/>
    </row>
    <row r="357" spans="1:5" x14ac:dyDescent="0.25">
      <c r="A357" s="20">
        <v>38</v>
      </c>
      <c r="B357" s="20">
        <v>3</v>
      </c>
      <c r="C357" s="20">
        <f t="shared" si="5"/>
        <v>173.65</v>
      </c>
      <c r="D357" s="20"/>
      <c r="E357" s="20"/>
    </row>
    <row r="358" spans="1:5" x14ac:dyDescent="0.25">
      <c r="A358" s="20">
        <v>38.5</v>
      </c>
      <c r="B358" s="20">
        <v>3</v>
      </c>
      <c r="C358" s="20">
        <f t="shared" si="5"/>
        <v>176.15</v>
      </c>
      <c r="D358" s="20"/>
      <c r="E358" s="20"/>
    </row>
    <row r="359" spans="1:5" x14ac:dyDescent="0.25">
      <c r="A359" s="20">
        <v>39</v>
      </c>
      <c r="B359" s="20">
        <v>3</v>
      </c>
      <c r="C359" s="20">
        <f t="shared" si="5"/>
        <v>178.65</v>
      </c>
      <c r="D359" s="20"/>
      <c r="E359" s="20"/>
    </row>
    <row r="360" spans="1:5" x14ac:dyDescent="0.25">
      <c r="A360" s="20">
        <v>39.5</v>
      </c>
      <c r="B360" s="20">
        <v>3</v>
      </c>
      <c r="C360" s="20">
        <f t="shared" si="5"/>
        <v>181.15</v>
      </c>
      <c r="D360" s="20"/>
      <c r="E360" s="20"/>
    </row>
    <row r="361" spans="1:5" x14ac:dyDescent="0.25">
      <c r="A361" s="20">
        <v>40</v>
      </c>
      <c r="B361" s="20">
        <v>3</v>
      </c>
      <c r="C361" s="20">
        <f t="shared" si="5"/>
        <v>183.65</v>
      </c>
      <c r="D361" s="20"/>
      <c r="E361" s="20"/>
    </row>
    <row r="362" spans="1:5" x14ac:dyDescent="0.25">
      <c r="A362" s="20">
        <v>40.5</v>
      </c>
      <c r="B362" s="20">
        <v>3</v>
      </c>
      <c r="C362" s="20">
        <f t="shared" si="5"/>
        <v>186.15</v>
      </c>
      <c r="D362" s="20"/>
      <c r="E362" s="20"/>
    </row>
    <row r="363" spans="1:5" x14ac:dyDescent="0.25">
      <c r="A363" s="20">
        <v>41</v>
      </c>
      <c r="B363" s="20">
        <v>3</v>
      </c>
      <c r="C363" s="20">
        <f t="shared" si="5"/>
        <v>188.65</v>
      </c>
      <c r="D363" s="20"/>
      <c r="E363" s="20"/>
    </row>
    <row r="364" spans="1:5" x14ac:dyDescent="0.25">
      <c r="A364" s="20">
        <v>41.5</v>
      </c>
      <c r="B364" s="20">
        <v>3</v>
      </c>
      <c r="C364" s="20">
        <f t="shared" si="5"/>
        <v>191.15</v>
      </c>
      <c r="D364" s="20"/>
      <c r="E364" s="20"/>
    </row>
    <row r="365" spans="1:5" x14ac:dyDescent="0.25">
      <c r="A365" s="20">
        <v>42</v>
      </c>
      <c r="B365" s="20">
        <v>3</v>
      </c>
      <c r="C365" s="20">
        <f t="shared" si="5"/>
        <v>193.65</v>
      </c>
      <c r="D365" s="20"/>
      <c r="E365" s="20"/>
    </row>
    <row r="366" spans="1:5" x14ac:dyDescent="0.25">
      <c r="A366" s="20">
        <v>42.5</v>
      </c>
      <c r="B366" s="20">
        <v>3</v>
      </c>
      <c r="C366" s="20">
        <f t="shared" si="5"/>
        <v>196.15</v>
      </c>
      <c r="D366" s="20"/>
      <c r="E366" s="20"/>
    </row>
    <row r="367" spans="1:5" x14ac:dyDescent="0.25">
      <c r="A367" s="20">
        <v>43</v>
      </c>
      <c r="B367" s="20">
        <v>3</v>
      </c>
      <c r="C367" s="20">
        <f t="shared" si="5"/>
        <v>198.65</v>
      </c>
      <c r="D367" s="20"/>
      <c r="E367" s="20"/>
    </row>
    <row r="368" spans="1:5" x14ac:dyDescent="0.25">
      <c r="A368" s="20">
        <v>43.5</v>
      </c>
      <c r="B368" s="20">
        <v>3</v>
      </c>
      <c r="C368" s="20">
        <f t="shared" si="5"/>
        <v>201.15</v>
      </c>
      <c r="D368" s="20"/>
      <c r="E368" s="20"/>
    </row>
    <row r="369" spans="1:5" x14ac:dyDescent="0.25">
      <c r="A369" s="20">
        <v>44</v>
      </c>
      <c r="B369" s="20">
        <v>3</v>
      </c>
      <c r="C369" s="20">
        <f t="shared" si="5"/>
        <v>203.65</v>
      </c>
      <c r="D369" s="20"/>
      <c r="E369" s="20"/>
    </row>
    <row r="370" spans="1:5" x14ac:dyDescent="0.25">
      <c r="A370" s="20">
        <v>44.5</v>
      </c>
      <c r="B370" s="20">
        <v>3</v>
      </c>
      <c r="C370" s="20">
        <f t="shared" si="5"/>
        <v>206.15</v>
      </c>
      <c r="D370" s="20"/>
      <c r="E370" s="20"/>
    </row>
    <row r="371" spans="1:5" x14ac:dyDescent="0.25">
      <c r="A371" s="20">
        <v>45</v>
      </c>
      <c r="B371" s="20">
        <v>3</v>
      </c>
      <c r="C371" s="20">
        <f t="shared" si="5"/>
        <v>208.65</v>
      </c>
      <c r="D371" s="20"/>
      <c r="E371" s="20"/>
    </row>
    <row r="372" spans="1:5" x14ac:dyDescent="0.25">
      <c r="A372" s="20">
        <v>45.5</v>
      </c>
      <c r="B372" s="20">
        <v>3</v>
      </c>
      <c r="C372" s="20">
        <f t="shared" si="5"/>
        <v>211.15</v>
      </c>
      <c r="D372" s="20"/>
      <c r="E372" s="20"/>
    </row>
    <row r="373" spans="1:5" x14ac:dyDescent="0.25">
      <c r="A373" s="20">
        <v>46</v>
      </c>
      <c r="B373" s="20">
        <v>3</v>
      </c>
      <c r="C373" s="20">
        <f t="shared" si="5"/>
        <v>213.65</v>
      </c>
      <c r="D373" s="20"/>
      <c r="E373" s="20"/>
    </row>
    <row r="374" spans="1:5" x14ac:dyDescent="0.25">
      <c r="A374" s="20">
        <v>46.5</v>
      </c>
      <c r="B374" s="20">
        <v>3</v>
      </c>
      <c r="C374" s="20">
        <f t="shared" si="5"/>
        <v>216.15</v>
      </c>
      <c r="D374" s="20"/>
      <c r="E374" s="20"/>
    </row>
    <row r="375" spans="1:5" x14ac:dyDescent="0.25">
      <c r="A375" s="20">
        <v>47</v>
      </c>
      <c r="B375" s="20">
        <v>3</v>
      </c>
      <c r="C375" s="20">
        <f t="shared" si="5"/>
        <v>218.65</v>
      </c>
      <c r="D375" s="20"/>
      <c r="E375" s="20"/>
    </row>
    <row r="376" spans="1:5" x14ac:dyDescent="0.25">
      <c r="A376" s="20">
        <v>47.5</v>
      </c>
      <c r="B376" s="20">
        <v>3</v>
      </c>
      <c r="C376" s="20">
        <f t="shared" si="5"/>
        <v>221.15</v>
      </c>
      <c r="D376" s="20"/>
      <c r="E376" s="20"/>
    </row>
    <row r="377" spans="1:5" x14ac:dyDescent="0.25">
      <c r="A377" s="20">
        <v>48</v>
      </c>
      <c r="B377" s="20">
        <v>3</v>
      </c>
      <c r="C377" s="20">
        <f t="shared" si="5"/>
        <v>223.65</v>
      </c>
      <c r="D377" s="20"/>
      <c r="E377" s="20"/>
    </row>
    <row r="378" spans="1:5" x14ac:dyDescent="0.25">
      <c r="A378" s="20">
        <v>48.5</v>
      </c>
      <c r="B378" s="20">
        <v>3</v>
      </c>
      <c r="C378" s="20">
        <f t="shared" si="5"/>
        <v>226.15</v>
      </c>
      <c r="D378" s="20"/>
      <c r="E378" s="20"/>
    </row>
    <row r="379" spans="1:5" x14ac:dyDescent="0.25">
      <c r="A379" s="20">
        <v>49</v>
      </c>
      <c r="B379" s="20">
        <v>3</v>
      </c>
      <c r="C379" s="20">
        <f t="shared" si="5"/>
        <v>228.65</v>
      </c>
      <c r="D379" s="20"/>
      <c r="E379" s="20"/>
    </row>
    <row r="380" spans="1:5" x14ac:dyDescent="0.25">
      <c r="A380" s="20">
        <v>49.5</v>
      </c>
      <c r="B380" s="20">
        <v>3</v>
      </c>
      <c r="C380" s="20">
        <f t="shared" si="5"/>
        <v>231.15</v>
      </c>
      <c r="D380" s="20"/>
      <c r="E380" s="20"/>
    </row>
    <row r="381" spans="1:5" x14ac:dyDescent="0.25">
      <c r="A381" s="20">
        <v>50</v>
      </c>
      <c r="B381" s="20">
        <v>3</v>
      </c>
      <c r="C381" s="20">
        <f t="shared" si="5"/>
        <v>233.65</v>
      </c>
      <c r="D381" s="20"/>
      <c r="E381" s="20"/>
    </row>
    <row r="382" spans="1:5" x14ac:dyDescent="0.25">
      <c r="A382" s="20">
        <v>50.5</v>
      </c>
      <c r="B382" s="20">
        <v>3</v>
      </c>
      <c r="C382" s="20">
        <f t="shared" si="5"/>
        <v>236.15</v>
      </c>
      <c r="D382" s="20"/>
      <c r="E382" s="20"/>
    </row>
    <row r="383" spans="1:5" x14ac:dyDescent="0.25">
      <c r="A383" s="20">
        <v>51</v>
      </c>
      <c r="B383" s="20">
        <v>3</v>
      </c>
      <c r="C383" s="20">
        <f t="shared" si="5"/>
        <v>238.65</v>
      </c>
      <c r="D383" s="20"/>
      <c r="E383" s="20"/>
    </row>
    <row r="384" spans="1:5" x14ac:dyDescent="0.25">
      <c r="A384" s="20">
        <v>51.5</v>
      </c>
      <c r="B384" s="20">
        <v>3</v>
      </c>
      <c r="C384" s="20">
        <f t="shared" si="5"/>
        <v>241.15</v>
      </c>
      <c r="D384" s="20"/>
      <c r="E384" s="20"/>
    </row>
    <row r="385" spans="1:5" x14ac:dyDescent="0.25">
      <c r="A385" s="20">
        <v>52</v>
      </c>
      <c r="B385" s="20">
        <v>3</v>
      </c>
      <c r="C385" s="20">
        <f t="shared" si="5"/>
        <v>243.65</v>
      </c>
      <c r="D385" s="20"/>
      <c r="E385" s="20"/>
    </row>
    <row r="386" spans="1:5" x14ac:dyDescent="0.25">
      <c r="A386" s="20">
        <v>52.5</v>
      </c>
      <c r="B386" s="20">
        <v>3</v>
      </c>
      <c r="C386" s="20">
        <f t="shared" si="5"/>
        <v>246.15</v>
      </c>
      <c r="D386" s="20"/>
      <c r="E386" s="20"/>
    </row>
    <row r="387" spans="1:5" x14ac:dyDescent="0.25">
      <c r="A387" s="20">
        <v>53</v>
      </c>
      <c r="B387" s="20">
        <v>3</v>
      </c>
      <c r="C387" s="20">
        <f t="shared" si="5"/>
        <v>248.65</v>
      </c>
      <c r="D387" s="20"/>
      <c r="E387" s="20"/>
    </row>
    <row r="388" spans="1:5" x14ac:dyDescent="0.25">
      <c r="A388" s="20">
        <v>53.5</v>
      </c>
      <c r="B388" s="20">
        <v>3</v>
      </c>
      <c r="C388" s="20">
        <f t="shared" si="5"/>
        <v>251.15</v>
      </c>
      <c r="D388" s="20"/>
      <c r="E388" s="20"/>
    </row>
    <row r="389" spans="1:5" x14ac:dyDescent="0.25">
      <c r="A389" s="20">
        <v>54</v>
      </c>
      <c r="B389" s="20">
        <v>3</v>
      </c>
      <c r="C389" s="20">
        <f t="shared" ref="C389:C397" si="6">C388+2.5</f>
        <v>253.65</v>
      </c>
      <c r="D389" s="20"/>
      <c r="E389" s="20"/>
    </row>
    <row r="390" spans="1:5" x14ac:dyDescent="0.25">
      <c r="A390" s="20">
        <v>54.5</v>
      </c>
      <c r="B390" s="20">
        <v>3</v>
      </c>
      <c r="C390" s="20">
        <f t="shared" si="6"/>
        <v>256.14999999999998</v>
      </c>
      <c r="D390" s="20"/>
      <c r="E390" s="20"/>
    </row>
    <row r="391" spans="1:5" x14ac:dyDescent="0.25">
      <c r="A391" s="20">
        <v>55</v>
      </c>
      <c r="B391" s="20">
        <v>3</v>
      </c>
      <c r="C391" s="20">
        <f t="shared" si="6"/>
        <v>258.64999999999998</v>
      </c>
      <c r="D391" s="20"/>
      <c r="E391" s="20"/>
    </row>
    <row r="392" spans="1:5" x14ac:dyDescent="0.25">
      <c r="A392" s="20">
        <v>55.5</v>
      </c>
      <c r="B392" s="20">
        <v>3</v>
      </c>
      <c r="C392" s="20">
        <f t="shared" si="6"/>
        <v>261.14999999999998</v>
      </c>
      <c r="D392" s="20"/>
      <c r="E392" s="20"/>
    </row>
    <row r="393" spans="1:5" x14ac:dyDescent="0.25">
      <c r="A393" s="20">
        <v>56</v>
      </c>
      <c r="B393" s="20">
        <v>3</v>
      </c>
      <c r="C393" s="20">
        <f t="shared" si="6"/>
        <v>263.64999999999998</v>
      </c>
      <c r="D393" s="20"/>
      <c r="E393" s="20"/>
    </row>
    <row r="394" spans="1:5" x14ac:dyDescent="0.25">
      <c r="A394" s="20">
        <v>56.5</v>
      </c>
      <c r="B394" s="20">
        <v>3</v>
      </c>
      <c r="C394" s="20">
        <f t="shared" si="6"/>
        <v>266.14999999999998</v>
      </c>
      <c r="D394" s="20"/>
      <c r="E394" s="20"/>
    </row>
    <row r="395" spans="1:5" x14ac:dyDescent="0.25">
      <c r="A395" s="20">
        <v>57</v>
      </c>
      <c r="B395" s="20">
        <v>3</v>
      </c>
      <c r="C395" s="20">
        <f t="shared" si="6"/>
        <v>268.64999999999998</v>
      </c>
      <c r="D395" s="20"/>
      <c r="E395" s="20"/>
    </row>
    <row r="396" spans="1:5" x14ac:dyDescent="0.25">
      <c r="A396" s="20">
        <v>57.5</v>
      </c>
      <c r="B396" s="20">
        <v>3</v>
      </c>
      <c r="C396" s="20">
        <f t="shared" si="6"/>
        <v>271.14999999999998</v>
      </c>
      <c r="D396" s="20"/>
      <c r="E396" s="20"/>
    </row>
    <row r="397" spans="1:5" x14ac:dyDescent="0.25">
      <c r="A397" s="20">
        <v>58</v>
      </c>
      <c r="B397" s="20">
        <v>3</v>
      </c>
      <c r="C397" s="20">
        <f t="shared" si="6"/>
        <v>273.64999999999998</v>
      </c>
      <c r="D397" s="20"/>
      <c r="E397" s="20"/>
    </row>
    <row r="398" spans="1:5" x14ac:dyDescent="0.25">
      <c r="A398" s="20">
        <v>58.5</v>
      </c>
      <c r="B398" s="20">
        <v>3</v>
      </c>
      <c r="C398" s="20">
        <f t="shared" ref="C398:C421" si="7">C397+2.5</f>
        <v>276.14999999999998</v>
      </c>
      <c r="D398" s="20"/>
      <c r="E398" s="20"/>
    </row>
    <row r="399" spans="1:5" x14ac:dyDescent="0.25">
      <c r="A399" s="20">
        <v>59</v>
      </c>
      <c r="B399" s="20">
        <v>3</v>
      </c>
      <c r="C399" s="20">
        <f t="shared" si="7"/>
        <v>278.64999999999998</v>
      </c>
      <c r="D399" s="20"/>
      <c r="E399" s="20"/>
    </row>
    <row r="400" spans="1:5" x14ac:dyDescent="0.25">
      <c r="A400" s="20">
        <v>59.5</v>
      </c>
      <c r="B400" s="20">
        <v>3</v>
      </c>
      <c r="C400" s="20">
        <f t="shared" si="7"/>
        <v>281.14999999999998</v>
      </c>
      <c r="D400" s="20"/>
      <c r="E400" s="20"/>
    </row>
    <row r="401" spans="1:5" x14ac:dyDescent="0.25">
      <c r="A401" s="20">
        <v>60</v>
      </c>
      <c r="B401" s="20">
        <v>3</v>
      </c>
      <c r="C401" s="20">
        <f t="shared" si="7"/>
        <v>283.64999999999998</v>
      </c>
      <c r="D401" s="20"/>
      <c r="E401" s="20"/>
    </row>
    <row r="402" spans="1:5" x14ac:dyDescent="0.25">
      <c r="A402" s="20">
        <v>60.5</v>
      </c>
      <c r="B402" s="20">
        <v>3</v>
      </c>
      <c r="C402" s="20">
        <f t="shared" si="7"/>
        <v>286.14999999999998</v>
      </c>
      <c r="D402" s="20"/>
      <c r="E402" s="20"/>
    </row>
    <row r="403" spans="1:5" x14ac:dyDescent="0.25">
      <c r="A403" s="20">
        <v>61</v>
      </c>
      <c r="B403" s="20">
        <v>3</v>
      </c>
      <c r="C403" s="20">
        <f t="shared" si="7"/>
        <v>288.64999999999998</v>
      </c>
      <c r="D403" s="20"/>
      <c r="E403" s="20"/>
    </row>
    <row r="404" spans="1:5" x14ac:dyDescent="0.25">
      <c r="A404" s="20">
        <v>61.5</v>
      </c>
      <c r="B404" s="20">
        <v>3</v>
      </c>
      <c r="C404" s="20">
        <f t="shared" si="7"/>
        <v>291.14999999999998</v>
      </c>
      <c r="D404" s="20"/>
      <c r="E404" s="20"/>
    </row>
    <row r="405" spans="1:5" x14ac:dyDescent="0.25">
      <c r="A405" s="20">
        <v>62</v>
      </c>
      <c r="B405" s="20">
        <v>3</v>
      </c>
      <c r="C405" s="20">
        <f t="shared" si="7"/>
        <v>293.64999999999998</v>
      </c>
      <c r="D405" s="20"/>
      <c r="E405" s="20"/>
    </row>
    <row r="406" spans="1:5" x14ac:dyDescent="0.25">
      <c r="A406" s="20">
        <v>62.5</v>
      </c>
      <c r="B406" s="20">
        <v>3</v>
      </c>
      <c r="C406" s="20">
        <f t="shared" si="7"/>
        <v>296.14999999999998</v>
      </c>
      <c r="D406" s="20"/>
      <c r="E406" s="20"/>
    </row>
    <row r="407" spans="1:5" x14ac:dyDescent="0.25">
      <c r="A407" s="20">
        <v>63</v>
      </c>
      <c r="B407" s="20">
        <v>3</v>
      </c>
      <c r="C407" s="20">
        <f t="shared" si="7"/>
        <v>298.64999999999998</v>
      </c>
      <c r="D407" s="20"/>
      <c r="E407" s="20"/>
    </row>
    <row r="408" spans="1:5" x14ac:dyDescent="0.25">
      <c r="A408" s="20">
        <v>63.5</v>
      </c>
      <c r="B408" s="20">
        <v>3</v>
      </c>
      <c r="C408" s="20">
        <f t="shared" si="7"/>
        <v>301.14999999999998</v>
      </c>
      <c r="D408" s="20"/>
      <c r="E408" s="20"/>
    </row>
    <row r="409" spans="1:5" x14ac:dyDescent="0.25">
      <c r="A409" s="20">
        <v>64</v>
      </c>
      <c r="B409" s="20">
        <v>3</v>
      </c>
      <c r="C409" s="20">
        <f t="shared" si="7"/>
        <v>303.64999999999998</v>
      </c>
      <c r="D409" s="20"/>
      <c r="E409" s="20"/>
    </row>
    <row r="410" spans="1:5" x14ac:dyDescent="0.25">
      <c r="A410" s="20">
        <v>64.5</v>
      </c>
      <c r="B410" s="20">
        <v>3</v>
      </c>
      <c r="C410" s="20">
        <f t="shared" si="7"/>
        <v>306.14999999999998</v>
      </c>
      <c r="D410" s="20"/>
      <c r="E410" s="20"/>
    </row>
    <row r="411" spans="1:5" x14ac:dyDescent="0.25">
      <c r="A411" s="20">
        <v>65</v>
      </c>
      <c r="B411" s="20">
        <v>3</v>
      </c>
      <c r="C411" s="20">
        <f t="shared" si="7"/>
        <v>308.64999999999998</v>
      </c>
      <c r="D411" s="20"/>
      <c r="E411" s="20"/>
    </row>
    <row r="412" spans="1:5" x14ac:dyDescent="0.25">
      <c r="A412" s="20">
        <v>65.5</v>
      </c>
      <c r="B412" s="20">
        <v>3</v>
      </c>
      <c r="C412" s="20">
        <f t="shared" si="7"/>
        <v>311.14999999999998</v>
      </c>
      <c r="D412" s="20"/>
      <c r="E412" s="20"/>
    </row>
    <row r="413" spans="1:5" x14ac:dyDescent="0.25">
      <c r="A413" s="20">
        <v>66</v>
      </c>
      <c r="B413" s="20">
        <v>3</v>
      </c>
      <c r="C413" s="20">
        <f t="shared" si="7"/>
        <v>313.64999999999998</v>
      </c>
      <c r="D413" s="20"/>
      <c r="E413" s="20"/>
    </row>
    <row r="414" spans="1:5" x14ac:dyDescent="0.25">
      <c r="A414" s="20">
        <v>66.5</v>
      </c>
      <c r="B414" s="20">
        <v>3</v>
      </c>
      <c r="C414" s="20">
        <f t="shared" si="7"/>
        <v>316.14999999999998</v>
      </c>
      <c r="D414" s="20"/>
      <c r="E414" s="20"/>
    </row>
    <row r="415" spans="1:5" x14ac:dyDescent="0.25">
      <c r="A415" s="20">
        <v>67</v>
      </c>
      <c r="B415" s="20">
        <v>3</v>
      </c>
      <c r="C415" s="20">
        <f t="shared" si="7"/>
        <v>318.64999999999998</v>
      </c>
      <c r="D415" s="20"/>
      <c r="E415" s="20"/>
    </row>
    <row r="416" spans="1:5" x14ac:dyDescent="0.25">
      <c r="A416" s="20">
        <v>67.5</v>
      </c>
      <c r="B416" s="20">
        <v>3</v>
      </c>
      <c r="C416" s="20">
        <f t="shared" si="7"/>
        <v>321.14999999999998</v>
      </c>
      <c r="D416" s="20"/>
      <c r="E416" s="20"/>
    </row>
    <row r="417" spans="1:5" x14ac:dyDescent="0.25">
      <c r="A417" s="20">
        <v>68</v>
      </c>
      <c r="B417" s="20">
        <v>3</v>
      </c>
      <c r="C417" s="20">
        <f t="shared" si="7"/>
        <v>323.64999999999998</v>
      </c>
      <c r="D417" s="20"/>
      <c r="E417" s="20"/>
    </row>
    <row r="418" spans="1:5" x14ac:dyDescent="0.25">
      <c r="A418" s="20">
        <v>68.5</v>
      </c>
      <c r="B418" s="20">
        <v>3</v>
      </c>
      <c r="C418" s="20">
        <f t="shared" si="7"/>
        <v>326.14999999999998</v>
      </c>
      <c r="D418" s="20"/>
      <c r="E418" s="20"/>
    </row>
    <row r="419" spans="1:5" x14ac:dyDescent="0.25">
      <c r="A419" s="20">
        <v>69</v>
      </c>
      <c r="B419" s="20">
        <v>3</v>
      </c>
      <c r="C419" s="20">
        <f t="shared" si="7"/>
        <v>328.65</v>
      </c>
      <c r="D419" s="20"/>
      <c r="E419" s="20"/>
    </row>
    <row r="420" spans="1:5" x14ac:dyDescent="0.25">
      <c r="A420" s="20">
        <v>69.5</v>
      </c>
      <c r="B420" s="20">
        <v>3</v>
      </c>
      <c r="C420" s="20">
        <f t="shared" si="7"/>
        <v>331.15</v>
      </c>
      <c r="D420" s="20"/>
      <c r="E420" s="20"/>
    </row>
    <row r="421" spans="1:5" x14ac:dyDescent="0.25">
      <c r="A421" s="20">
        <v>70</v>
      </c>
      <c r="B421" s="20">
        <v>3</v>
      </c>
      <c r="C421" s="20">
        <f t="shared" si="7"/>
        <v>333.65</v>
      </c>
      <c r="D421" s="20"/>
      <c r="E421" s="20"/>
    </row>
    <row r="422" spans="1:5" x14ac:dyDescent="0.25">
      <c r="A422" s="20">
        <v>0.5</v>
      </c>
      <c r="B422" s="20">
        <v>4</v>
      </c>
      <c r="C422" s="20">
        <v>17.899999999999999</v>
      </c>
      <c r="D422" s="20"/>
      <c r="E422" s="20"/>
    </row>
    <row r="423" spans="1:5" x14ac:dyDescent="0.25">
      <c r="A423" s="20">
        <v>1</v>
      </c>
      <c r="B423" s="20">
        <v>4</v>
      </c>
      <c r="C423" s="20">
        <v>21.15</v>
      </c>
      <c r="D423" s="20"/>
      <c r="E423" s="20"/>
    </row>
    <row r="424" spans="1:5" x14ac:dyDescent="0.25">
      <c r="A424" s="20">
        <v>1.5</v>
      </c>
      <c r="B424" s="20">
        <v>4</v>
      </c>
      <c r="C424" s="20">
        <v>23.75</v>
      </c>
      <c r="D424" s="20"/>
      <c r="E424" s="20"/>
    </row>
    <row r="425" spans="1:5" x14ac:dyDescent="0.25">
      <c r="A425" s="20">
        <v>2</v>
      </c>
      <c r="B425" s="20">
        <v>4</v>
      </c>
      <c r="C425" s="20">
        <v>25.85</v>
      </c>
      <c r="D425" s="20"/>
      <c r="E425" s="20"/>
    </row>
    <row r="426" spans="1:5" x14ac:dyDescent="0.25">
      <c r="A426" s="20">
        <v>2.5</v>
      </c>
      <c r="B426" s="20">
        <v>4</v>
      </c>
      <c r="C426" s="20">
        <v>27.95</v>
      </c>
      <c r="D426" s="20"/>
      <c r="E426" s="20"/>
    </row>
    <row r="427" spans="1:5" x14ac:dyDescent="0.25">
      <c r="A427" s="20">
        <v>3</v>
      </c>
      <c r="B427" s="20">
        <v>4</v>
      </c>
      <c r="C427" s="20">
        <v>30.05</v>
      </c>
      <c r="D427" s="20"/>
      <c r="E427" s="20"/>
    </row>
    <row r="428" spans="1:5" x14ac:dyDescent="0.25">
      <c r="A428" s="20">
        <v>3.5</v>
      </c>
      <c r="B428" s="20">
        <v>4</v>
      </c>
      <c r="C428" s="20">
        <v>32.15</v>
      </c>
      <c r="D428" s="20"/>
      <c r="E428" s="20"/>
    </row>
    <row r="429" spans="1:5" x14ac:dyDescent="0.25">
      <c r="A429" s="20">
        <v>4</v>
      </c>
      <c r="B429" s="20">
        <v>4</v>
      </c>
      <c r="C429" s="20">
        <v>34.25</v>
      </c>
      <c r="D429" s="20"/>
      <c r="E429" s="20"/>
    </row>
    <row r="430" spans="1:5" x14ac:dyDescent="0.25">
      <c r="A430" s="20">
        <v>4.5</v>
      </c>
      <c r="B430" s="20">
        <v>4</v>
      </c>
      <c r="C430" s="20">
        <v>36.35</v>
      </c>
      <c r="D430" s="20"/>
      <c r="E430" s="20"/>
    </row>
    <row r="431" spans="1:5" x14ac:dyDescent="0.25">
      <c r="A431" s="20">
        <v>5</v>
      </c>
      <c r="B431" s="20">
        <v>4</v>
      </c>
      <c r="C431" s="20">
        <v>38.450000000000003</v>
      </c>
      <c r="D431" s="20"/>
      <c r="E431" s="20"/>
    </row>
    <row r="432" spans="1:5" x14ac:dyDescent="0.25">
      <c r="A432" s="20">
        <v>5.5</v>
      </c>
      <c r="B432" s="20">
        <v>4</v>
      </c>
      <c r="C432" s="20">
        <v>40.549999999999997</v>
      </c>
      <c r="D432" s="20"/>
      <c r="E432" s="20"/>
    </row>
    <row r="433" spans="1:5" x14ac:dyDescent="0.25">
      <c r="A433" s="20">
        <v>6</v>
      </c>
      <c r="B433" s="20">
        <v>4</v>
      </c>
      <c r="C433" s="20">
        <v>42.65</v>
      </c>
      <c r="D433" s="20"/>
      <c r="E433" s="20"/>
    </row>
    <row r="434" spans="1:5" x14ac:dyDescent="0.25">
      <c r="A434" s="20">
        <v>6.5</v>
      </c>
      <c r="B434" s="20">
        <v>4</v>
      </c>
      <c r="C434" s="20">
        <v>44.75</v>
      </c>
      <c r="D434" s="20"/>
      <c r="E434" s="20"/>
    </row>
    <row r="435" spans="1:5" x14ac:dyDescent="0.25">
      <c r="A435" s="20">
        <v>7</v>
      </c>
      <c r="B435" s="20">
        <v>4</v>
      </c>
      <c r="C435" s="20">
        <v>46.85</v>
      </c>
      <c r="D435" s="20"/>
      <c r="E435" s="20"/>
    </row>
    <row r="436" spans="1:5" x14ac:dyDescent="0.25">
      <c r="A436" s="20">
        <v>7.5</v>
      </c>
      <c r="B436" s="20">
        <v>4</v>
      </c>
      <c r="C436" s="20">
        <v>48.95</v>
      </c>
      <c r="D436" s="20"/>
      <c r="E436" s="20"/>
    </row>
    <row r="437" spans="1:5" x14ac:dyDescent="0.25">
      <c r="A437" s="20">
        <v>8</v>
      </c>
      <c r="B437" s="20">
        <v>4</v>
      </c>
      <c r="C437" s="20">
        <v>51.05</v>
      </c>
      <c r="D437" s="20"/>
      <c r="E437" s="20"/>
    </row>
    <row r="438" spans="1:5" x14ac:dyDescent="0.25">
      <c r="A438" s="20">
        <v>8.5</v>
      </c>
      <c r="B438" s="20">
        <v>4</v>
      </c>
      <c r="C438" s="20">
        <v>53.15</v>
      </c>
      <c r="D438" s="20"/>
      <c r="E438" s="20"/>
    </row>
    <row r="439" spans="1:5" x14ac:dyDescent="0.25">
      <c r="A439" s="20">
        <v>9</v>
      </c>
      <c r="B439" s="20">
        <v>4</v>
      </c>
      <c r="C439" s="20">
        <v>55.25</v>
      </c>
      <c r="D439" s="20"/>
      <c r="E439" s="20"/>
    </row>
    <row r="440" spans="1:5" x14ac:dyDescent="0.25">
      <c r="A440" s="20">
        <v>9.5</v>
      </c>
      <c r="B440" s="20">
        <v>4</v>
      </c>
      <c r="C440" s="20">
        <v>57.35</v>
      </c>
      <c r="D440" s="20"/>
      <c r="E440" s="20"/>
    </row>
    <row r="441" spans="1:5" x14ac:dyDescent="0.25">
      <c r="A441" s="20">
        <v>10</v>
      </c>
      <c r="B441" s="20">
        <v>4</v>
      </c>
      <c r="C441" s="20">
        <v>59.45</v>
      </c>
      <c r="D441" s="20"/>
      <c r="E441" s="20"/>
    </row>
    <row r="442" spans="1:5" x14ac:dyDescent="0.25">
      <c r="A442" s="20">
        <v>10.5</v>
      </c>
      <c r="B442" s="20">
        <v>4</v>
      </c>
      <c r="C442" s="20">
        <v>62</v>
      </c>
      <c r="D442" s="20"/>
      <c r="E442" s="20"/>
    </row>
    <row r="443" spans="1:5" x14ac:dyDescent="0.25">
      <c r="A443" s="20">
        <v>11</v>
      </c>
      <c r="B443" s="20">
        <v>4</v>
      </c>
      <c r="C443" s="20">
        <v>64.55</v>
      </c>
      <c r="D443" s="20"/>
      <c r="E443" s="20"/>
    </row>
    <row r="444" spans="1:5" x14ac:dyDescent="0.25">
      <c r="A444" s="20">
        <v>11.5</v>
      </c>
      <c r="B444" s="20">
        <v>4</v>
      </c>
      <c r="C444" s="20">
        <v>67.099999999999994</v>
      </c>
      <c r="D444" s="20"/>
      <c r="E444" s="20"/>
    </row>
    <row r="445" spans="1:5" x14ac:dyDescent="0.25">
      <c r="A445" s="20">
        <v>12</v>
      </c>
      <c r="B445" s="20">
        <v>4</v>
      </c>
      <c r="C445" s="20">
        <v>69.650000000000006</v>
      </c>
      <c r="D445" s="20"/>
      <c r="E445" s="20"/>
    </row>
    <row r="446" spans="1:5" x14ac:dyDescent="0.25">
      <c r="A446" s="20">
        <v>12.5</v>
      </c>
      <c r="B446" s="20">
        <v>4</v>
      </c>
      <c r="C446" s="20">
        <v>72.2</v>
      </c>
      <c r="D446" s="20"/>
      <c r="E446" s="20"/>
    </row>
    <row r="447" spans="1:5" x14ac:dyDescent="0.25">
      <c r="A447" s="20">
        <v>13</v>
      </c>
      <c r="B447" s="20">
        <v>4</v>
      </c>
      <c r="C447" s="20">
        <v>74.75</v>
      </c>
      <c r="D447" s="20"/>
      <c r="E447" s="20"/>
    </row>
    <row r="448" spans="1:5" x14ac:dyDescent="0.25">
      <c r="A448" s="20">
        <v>13.5</v>
      </c>
      <c r="B448" s="20">
        <v>4</v>
      </c>
      <c r="C448" s="20">
        <v>77.3</v>
      </c>
      <c r="D448" s="20"/>
      <c r="E448" s="20"/>
    </row>
    <row r="449" spans="1:5" x14ac:dyDescent="0.25">
      <c r="A449" s="20">
        <v>14</v>
      </c>
      <c r="B449" s="20">
        <v>4</v>
      </c>
      <c r="C449" s="20">
        <v>79.849999999999994</v>
      </c>
      <c r="D449" s="20"/>
      <c r="E449" s="20"/>
    </row>
    <row r="450" spans="1:5" x14ac:dyDescent="0.25">
      <c r="A450" s="20">
        <v>14.5</v>
      </c>
      <c r="B450" s="20">
        <v>4</v>
      </c>
      <c r="C450" s="20">
        <v>82.4</v>
      </c>
      <c r="D450" s="20"/>
      <c r="E450" s="20"/>
    </row>
    <row r="451" spans="1:5" x14ac:dyDescent="0.25">
      <c r="A451" s="20">
        <v>15</v>
      </c>
      <c r="B451" s="20">
        <v>4</v>
      </c>
      <c r="C451" s="20">
        <v>84.95</v>
      </c>
      <c r="D451" s="20"/>
      <c r="E451" s="20"/>
    </row>
    <row r="452" spans="1:5" x14ac:dyDescent="0.25">
      <c r="A452" s="20">
        <v>15.5</v>
      </c>
      <c r="B452" s="20">
        <v>4</v>
      </c>
      <c r="C452" s="20">
        <v>87.5</v>
      </c>
      <c r="D452" s="20"/>
      <c r="E452" s="20"/>
    </row>
    <row r="453" spans="1:5" x14ac:dyDescent="0.25">
      <c r="A453" s="20">
        <v>16</v>
      </c>
      <c r="B453" s="20">
        <v>4</v>
      </c>
      <c r="C453" s="20">
        <v>90.05</v>
      </c>
      <c r="D453" s="20"/>
      <c r="E453" s="20"/>
    </row>
    <row r="454" spans="1:5" x14ac:dyDescent="0.25">
      <c r="A454" s="20">
        <v>16.5</v>
      </c>
      <c r="B454" s="20">
        <v>4</v>
      </c>
      <c r="C454" s="20">
        <v>92.6</v>
      </c>
      <c r="D454" s="20"/>
      <c r="E454" s="20"/>
    </row>
    <row r="455" spans="1:5" x14ac:dyDescent="0.25">
      <c r="A455" s="20">
        <v>17</v>
      </c>
      <c r="B455" s="20">
        <v>4</v>
      </c>
      <c r="C455" s="20">
        <v>95.15</v>
      </c>
      <c r="D455" s="20"/>
      <c r="E455" s="20"/>
    </row>
    <row r="456" spans="1:5" x14ac:dyDescent="0.25">
      <c r="A456" s="20">
        <v>17.5</v>
      </c>
      <c r="B456" s="20">
        <v>4</v>
      </c>
      <c r="C456" s="20">
        <v>97.7</v>
      </c>
      <c r="D456" s="20"/>
      <c r="E456" s="20"/>
    </row>
    <row r="457" spans="1:5" x14ac:dyDescent="0.25">
      <c r="A457" s="20">
        <v>18</v>
      </c>
      <c r="B457" s="20">
        <v>4</v>
      </c>
      <c r="C457" s="20">
        <v>100.25</v>
      </c>
      <c r="D457" s="20"/>
      <c r="E457" s="20"/>
    </row>
    <row r="458" spans="1:5" x14ac:dyDescent="0.25">
      <c r="A458" s="20">
        <v>18.5</v>
      </c>
      <c r="B458" s="20">
        <v>4</v>
      </c>
      <c r="C458" s="20">
        <v>102.8</v>
      </c>
      <c r="D458" s="20"/>
      <c r="E458" s="20"/>
    </row>
    <row r="459" spans="1:5" x14ac:dyDescent="0.25">
      <c r="A459" s="20">
        <v>19</v>
      </c>
      <c r="B459" s="20">
        <v>4</v>
      </c>
      <c r="C459" s="20">
        <v>105.35</v>
      </c>
      <c r="D459" s="20"/>
      <c r="E459" s="20"/>
    </row>
    <row r="460" spans="1:5" x14ac:dyDescent="0.25">
      <c r="A460" s="20">
        <v>19.5</v>
      </c>
      <c r="B460" s="20">
        <v>4</v>
      </c>
      <c r="C460" s="20">
        <v>107.9</v>
      </c>
      <c r="D460" s="20"/>
      <c r="E460" s="20"/>
    </row>
    <row r="461" spans="1:5" x14ac:dyDescent="0.25">
      <c r="A461" s="20">
        <v>20</v>
      </c>
      <c r="B461" s="20">
        <v>4</v>
      </c>
      <c r="C461" s="20">
        <v>110.45</v>
      </c>
      <c r="D461" s="20"/>
      <c r="E461" s="20"/>
    </row>
    <row r="462" spans="1:5" x14ac:dyDescent="0.25">
      <c r="A462" s="20">
        <v>20.5</v>
      </c>
      <c r="B462" s="20">
        <v>4</v>
      </c>
      <c r="C462" s="20">
        <v>113.75</v>
      </c>
      <c r="D462" s="20"/>
      <c r="E462" s="20"/>
    </row>
    <row r="463" spans="1:5" x14ac:dyDescent="0.25">
      <c r="A463" s="20">
        <v>21</v>
      </c>
      <c r="B463" s="20">
        <v>4</v>
      </c>
      <c r="C463" s="20">
        <v>117.05</v>
      </c>
      <c r="D463" s="20"/>
      <c r="E463" s="20"/>
    </row>
    <row r="464" spans="1:5" x14ac:dyDescent="0.25">
      <c r="A464" s="20">
        <v>21.5</v>
      </c>
      <c r="B464" s="20">
        <v>4</v>
      </c>
      <c r="C464" s="20">
        <v>120.35</v>
      </c>
      <c r="D464" s="20"/>
      <c r="E464" s="20"/>
    </row>
    <row r="465" spans="1:5" x14ac:dyDescent="0.25">
      <c r="A465" s="20">
        <v>22</v>
      </c>
      <c r="B465" s="20">
        <v>4</v>
      </c>
      <c r="C465" s="20">
        <v>123.65</v>
      </c>
      <c r="D465" s="20"/>
      <c r="E465" s="20"/>
    </row>
    <row r="466" spans="1:5" x14ac:dyDescent="0.25">
      <c r="A466" s="20">
        <v>22.5</v>
      </c>
      <c r="B466" s="20">
        <v>4</v>
      </c>
      <c r="C466" s="20">
        <v>126.95</v>
      </c>
      <c r="D466" s="20"/>
      <c r="E466" s="20"/>
    </row>
    <row r="467" spans="1:5" x14ac:dyDescent="0.25">
      <c r="A467" s="20">
        <v>23</v>
      </c>
      <c r="B467" s="20">
        <v>4</v>
      </c>
      <c r="C467" s="20">
        <v>130.25</v>
      </c>
      <c r="D467" s="20"/>
      <c r="E467" s="20"/>
    </row>
    <row r="468" spans="1:5" x14ac:dyDescent="0.25">
      <c r="A468" s="20">
        <v>23.5</v>
      </c>
      <c r="B468" s="20">
        <v>4</v>
      </c>
      <c r="C468" s="20">
        <v>133.55000000000001</v>
      </c>
      <c r="D468" s="20"/>
      <c r="E468" s="20"/>
    </row>
    <row r="469" spans="1:5" x14ac:dyDescent="0.25">
      <c r="A469" s="20">
        <v>24</v>
      </c>
      <c r="B469" s="20">
        <v>4</v>
      </c>
      <c r="C469" s="20">
        <v>136.85</v>
      </c>
      <c r="D469" s="20"/>
      <c r="E469" s="20"/>
    </row>
    <row r="470" spans="1:5" x14ac:dyDescent="0.25">
      <c r="A470" s="20">
        <v>24.5</v>
      </c>
      <c r="B470" s="20">
        <v>4</v>
      </c>
      <c r="C470" s="20">
        <v>140.15</v>
      </c>
      <c r="D470" s="20"/>
      <c r="E470" s="20"/>
    </row>
    <row r="471" spans="1:5" x14ac:dyDescent="0.25">
      <c r="A471" s="20">
        <v>25</v>
      </c>
      <c r="B471" s="20">
        <v>4</v>
      </c>
      <c r="C471" s="20">
        <v>143.44999999999999</v>
      </c>
      <c r="D471" s="20"/>
      <c r="E471" s="20"/>
    </row>
    <row r="472" spans="1:5" x14ac:dyDescent="0.25">
      <c r="A472" s="20">
        <v>25.5</v>
      </c>
      <c r="B472" s="20">
        <v>4</v>
      </c>
      <c r="C472" s="20">
        <v>146.75</v>
      </c>
      <c r="D472" s="20"/>
      <c r="E472" s="20"/>
    </row>
    <row r="473" spans="1:5" x14ac:dyDescent="0.25">
      <c r="A473" s="20">
        <v>26</v>
      </c>
      <c r="B473" s="20">
        <v>4</v>
      </c>
      <c r="C473" s="20">
        <v>150.05000000000001</v>
      </c>
      <c r="D473" s="20"/>
      <c r="E473" s="20"/>
    </row>
    <row r="474" spans="1:5" x14ac:dyDescent="0.25">
      <c r="A474" s="20">
        <v>26.5</v>
      </c>
      <c r="B474" s="20">
        <v>4</v>
      </c>
      <c r="C474" s="20">
        <v>153.35</v>
      </c>
      <c r="D474" s="20"/>
      <c r="E474" s="20"/>
    </row>
    <row r="475" spans="1:5" x14ac:dyDescent="0.25">
      <c r="A475" s="20">
        <v>27</v>
      </c>
      <c r="B475" s="20">
        <v>4</v>
      </c>
      <c r="C475" s="20">
        <v>156.65</v>
      </c>
      <c r="D475" s="20"/>
      <c r="E475" s="20"/>
    </row>
    <row r="476" spans="1:5" x14ac:dyDescent="0.25">
      <c r="A476" s="20">
        <v>27.5</v>
      </c>
      <c r="B476" s="20">
        <v>4</v>
      </c>
      <c r="C476" s="20">
        <v>159.94999999999999</v>
      </c>
      <c r="D476" s="20"/>
      <c r="E476" s="20"/>
    </row>
    <row r="477" spans="1:5" x14ac:dyDescent="0.25">
      <c r="A477" s="20">
        <v>28</v>
      </c>
      <c r="B477" s="20">
        <v>4</v>
      </c>
      <c r="C477" s="20">
        <v>163.25</v>
      </c>
      <c r="D477" s="20"/>
      <c r="E477" s="20"/>
    </row>
    <row r="478" spans="1:5" x14ac:dyDescent="0.25">
      <c r="A478" s="20">
        <v>28.5</v>
      </c>
      <c r="B478" s="20">
        <v>4</v>
      </c>
      <c r="C478" s="20">
        <v>166.55</v>
      </c>
      <c r="D478" s="20"/>
      <c r="E478" s="20"/>
    </row>
    <row r="479" spans="1:5" x14ac:dyDescent="0.25">
      <c r="A479" s="20">
        <v>29</v>
      </c>
      <c r="B479" s="20">
        <v>4</v>
      </c>
      <c r="C479" s="20">
        <v>169.85</v>
      </c>
      <c r="D479" s="20"/>
      <c r="E479" s="20"/>
    </row>
    <row r="480" spans="1:5" x14ac:dyDescent="0.25">
      <c r="A480" s="20">
        <v>29.5</v>
      </c>
      <c r="B480" s="20">
        <v>4</v>
      </c>
      <c r="C480" s="20">
        <v>173.15</v>
      </c>
      <c r="D480" s="20"/>
      <c r="E480" s="20"/>
    </row>
    <row r="481" spans="1:5" x14ac:dyDescent="0.25">
      <c r="A481" s="20">
        <v>30</v>
      </c>
      <c r="B481" s="20">
        <v>4</v>
      </c>
      <c r="C481" s="20">
        <v>176.45</v>
      </c>
      <c r="D481" s="20"/>
      <c r="E481" s="20"/>
    </row>
    <row r="482" spans="1:5" x14ac:dyDescent="0.25">
      <c r="A482" s="20">
        <v>30.5</v>
      </c>
      <c r="B482" s="20">
        <v>4</v>
      </c>
      <c r="C482" s="20">
        <f>C481+3.3</f>
        <v>179.75</v>
      </c>
      <c r="D482" s="20"/>
      <c r="E482" s="20"/>
    </row>
    <row r="483" spans="1:5" x14ac:dyDescent="0.25">
      <c r="A483" s="20">
        <v>31</v>
      </c>
      <c r="B483" s="20">
        <v>4</v>
      </c>
      <c r="C483" s="20">
        <f>C482+3.3</f>
        <v>183.05</v>
      </c>
      <c r="D483" s="20"/>
      <c r="E483" s="20"/>
    </row>
    <row r="484" spans="1:5" x14ac:dyDescent="0.25">
      <c r="A484" s="20">
        <v>31.5</v>
      </c>
      <c r="B484" s="20">
        <v>4</v>
      </c>
      <c r="C484" s="20">
        <f>C483+3.3</f>
        <v>186.35000000000002</v>
      </c>
      <c r="D484" s="20"/>
      <c r="E484" s="20"/>
    </row>
    <row r="485" spans="1:5" x14ac:dyDescent="0.25">
      <c r="A485" s="20">
        <v>32</v>
      </c>
      <c r="B485" s="20">
        <v>4</v>
      </c>
      <c r="C485" s="20">
        <f t="shared" ref="C485:C548" si="8">C484+3.3</f>
        <v>189.65000000000003</v>
      </c>
      <c r="D485" s="20"/>
      <c r="E485" s="20"/>
    </row>
    <row r="486" spans="1:5" x14ac:dyDescent="0.25">
      <c r="A486" s="20">
        <v>32.5</v>
      </c>
      <c r="B486" s="20">
        <v>4</v>
      </c>
      <c r="C486" s="20">
        <f t="shared" si="8"/>
        <v>192.95000000000005</v>
      </c>
      <c r="D486" s="20"/>
      <c r="E486" s="20"/>
    </row>
    <row r="487" spans="1:5" x14ac:dyDescent="0.25">
      <c r="A487" s="20">
        <v>33</v>
      </c>
      <c r="B487" s="20">
        <v>4</v>
      </c>
      <c r="C487" s="20">
        <f t="shared" si="8"/>
        <v>196.25000000000006</v>
      </c>
      <c r="D487" s="20"/>
      <c r="E487" s="20"/>
    </row>
    <row r="488" spans="1:5" x14ac:dyDescent="0.25">
      <c r="A488" s="20">
        <v>33.5</v>
      </c>
      <c r="B488" s="20">
        <v>4</v>
      </c>
      <c r="C488" s="20">
        <f t="shared" si="8"/>
        <v>199.55000000000007</v>
      </c>
      <c r="D488" s="20"/>
      <c r="E488" s="20"/>
    </row>
    <row r="489" spans="1:5" x14ac:dyDescent="0.25">
      <c r="A489" s="20">
        <v>34</v>
      </c>
      <c r="B489" s="20">
        <v>4</v>
      </c>
      <c r="C489" s="20">
        <f t="shared" si="8"/>
        <v>202.85000000000008</v>
      </c>
      <c r="D489" s="20"/>
      <c r="E489" s="20"/>
    </row>
    <row r="490" spans="1:5" x14ac:dyDescent="0.25">
      <c r="A490" s="20">
        <v>34.5</v>
      </c>
      <c r="B490" s="20">
        <v>4</v>
      </c>
      <c r="C490" s="20">
        <f t="shared" si="8"/>
        <v>206.15000000000009</v>
      </c>
      <c r="D490" s="20"/>
      <c r="E490" s="20"/>
    </row>
    <row r="491" spans="1:5" x14ac:dyDescent="0.25">
      <c r="A491" s="20">
        <v>35</v>
      </c>
      <c r="B491" s="20">
        <v>4</v>
      </c>
      <c r="C491" s="20">
        <f t="shared" si="8"/>
        <v>209.4500000000001</v>
      </c>
      <c r="D491" s="20"/>
      <c r="E491" s="20"/>
    </row>
    <row r="492" spans="1:5" x14ac:dyDescent="0.25">
      <c r="A492" s="20">
        <v>35.5</v>
      </c>
      <c r="B492" s="20">
        <v>4</v>
      </c>
      <c r="C492" s="20">
        <f t="shared" si="8"/>
        <v>212.75000000000011</v>
      </c>
      <c r="D492" s="20"/>
      <c r="E492" s="20"/>
    </row>
    <row r="493" spans="1:5" x14ac:dyDescent="0.25">
      <c r="A493" s="20">
        <v>36</v>
      </c>
      <c r="B493" s="20">
        <v>4</v>
      </c>
      <c r="C493" s="20">
        <f t="shared" si="8"/>
        <v>216.05000000000013</v>
      </c>
      <c r="D493" s="20"/>
      <c r="E493" s="20"/>
    </row>
    <row r="494" spans="1:5" x14ac:dyDescent="0.25">
      <c r="A494" s="20">
        <v>36.5</v>
      </c>
      <c r="B494" s="20">
        <v>4</v>
      </c>
      <c r="C494" s="20">
        <f t="shared" si="8"/>
        <v>219.35000000000014</v>
      </c>
      <c r="D494" s="20"/>
      <c r="E494" s="20"/>
    </row>
    <row r="495" spans="1:5" x14ac:dyDescent="0.25">
      <c r="A495" s="20">
        <v>37</v>
      </c>
      <c r="B495" s="20">
        <v>4</v>
      </c>
      <c r="C495" s="20">
        <f t="shared" si="8"/>
        <v>222.65000000000015</v>
      </c>
      <c r="D495" s="20"/>
      <c r="E495" s="20"/>
    </row>
    <row r="496" spans="1:5" x14ac:dyDescent="0.25">
      <c r="A496" s="20">
        <v>37.5</v>
      </c>
      <c r="B496" s="20">
        <v>4</v>
      </c>
      <c r="C496" s="20">
        <f t="shared" si="8"/>
        <v>225.95000000000016</v>
      </c>
      <c r="D496" s="20"/>
      <c r="E496" s="20"/>
    </row>
    <row r="497" spans="1:5" x14ac:dyDescent="0.25">
      <c r="A497" s="20">
        <v>38</v>
      </c>
      <c r="B497" s="20">
        <v>4</v>
      </c>
      <c r="C497" s="20">
        <f t="shared" si="8"/>
        <v>229.25000000000017</v>
      </c>
      <c r="D497" s="20"/>
      <c r="E497" s="20"/>
    </row>
    <row r="498" spans="1:5" x14ac:dyDescent="0.25">
      <c r="A498" s="20">
        <v>38.5</v>
      </c>
      <c r="B498" s="20">
        <v>4</v>
      </c>
      <c r="C498" s="20">
        <f t="shared" si="8"/>
        <v>232.55000000000018</v>
      </c>
      <c r="D498" s="20"/>
      <c r="E498" s="20"/>
    </row>
    <row r="499" spans="1:5" x14ac:dyDescent="0.25">
      <c r="A499" s="20">
        <v>39</v>
      </c>
      <c r="B499" s="20">
        <v>4</v>
      </c>
      <c r="C499" s="20">
        <f t="shared" si="8"/>
        <v>235.85000000000019</v>
      </c>
      <c r="D499" s="20"/>
      <c r="E499" s="20"/>
    </row>
    <row r="500" spans="1:5" x14ac:dyDescent="0.25">
      <c r="A500" s="20">
        <v>39.5</v>
      </c>
      <c r="B500" s="20">
        <v>4</v>
      </c>
      <c r="C500" s="20">
        <f t="shared" si="8"/>
        <v>239.1500000000002</v>
      </c>
      <c r="D500" s="20"/>
      <c r="E500" s="20"/>
    </row>
    <row r="501" spans="1:5" x14ac:dyDescent="0.25">
      <c r="A501" s="20">
        <v>40</v>
      </c>
      <c r="B501" s="20">
        <v>4</v>
      </c>
      <c r="C501" s="20">
        <f t="shared" si="8"/>
        <v>242.45000000000022</v>
      </c>
      <c r="D501" s="20"/>
      <c r="E501" s="20"/>
    </row>
    <row r="502" spans="1:5" x14ac:dyDescent="0.25">
      <c r="A502" s="20">
        <v>40.5</v>
      </c>
      <c r="B502" s="20">
        <v>4</v>
      </c>
      <c r="C502" s="20">
        <f t="shared" si="8"/>
        <v>245.75000000000023</v>
      </c>
      <c r="D502" s="20"/>
      <c r="E502" s="20"/>
    </row>
    <row r="503" spans="1:5" x14ac:dyDescent="0.25">
      <c r="A503" s="20">
        <v>41</v>
      </c>
      <c r="B503" s="20">
        <v>4</v>
      </c>
      <c r="C503" s="20">
        <f t="shared" si="8"/>
        <v>249.05000000000024</v>
      </c>
      <c r="D503" s="20"/>
      <c r="E503" s="20"/>
    </row>
    <row r="504" spans="1:5" x14ac:dyDescent="0.25">
      <c r="A504" s="20">
        <v>41.5</v>
      </c>
      <c r="B504" s="20">
        <v>4</v>
      </c>
      <c r="C504" s="20">
        <f t="shared" si="8"/>
        <v>252.35000000000025</v>
      </c>
      <c r="D504" s="20"/>
      <c r="E504" s="20"/>
    </row>
    <row r="505" spans="1:5" x14ac:dyDescent="0.25">
      <c r="A505" s="20">
        <v>42</v>
      </c>
      <c r="B505" s="20">
        <v>4</v>
      </c>
      <c r="C505" s="20">
        <f t="shared" si="8"/>
        <v>255.65000000000026</v>
      </c>
      <c r="D505" s="20"/>
      <c r="E505" s="20"/>
    </row>
    <row r="506" spans="1:5" x14ac:dyDescent="0.25">
      <c r="A506" s="20">
        <v>42.5</v>
      </c>
      <c r="B506" s="20">
        <v>4</v>
      </c>
      <c r="C506" s="20">
        <f t="shared" si="8"/>
        <v>258.95000000000027</v>
      </c>
      <c r="D506" s="20"/>
      <c r="E506" s="20"/>
    </row>
    <row r="507" spans="1:5" x14ac:dyDescent="0.25">
      <c r="A507" s="20">
        <v>43</v>
      </c>
      <c r="B507" s="20">
        <v>4</v>
      </c>
      <c r="C507" s="20">
        <f t="shared" si="8"/>
        <v>262.25000000000028</v>
      </c>
      <c r="D507" s="20"/>
      <c r="E507" s="20"/>
    </row>
    <row r="508" spans="1:5" x14ac:dyDescent="0.25">
      <c r="A508" s="20">
        <v>43.5</v>
      </c>
      <c r="B508" s="20">
        <v>4</v>
      </c>
      <c r="C508" s="20">
        <f t="shared" si="8"/>
        <v>265.5500000000003</v>
      </c>
      <c r="D508" s="20"/>
      <c r="E508" s="20"/>
    </row>
    <row r="509" spans="1:5" x14ac:dyDescent="0.25">
      <c r="A509" s="20">
        <v>44</v>
      </c>
      <c r="B509" s="20">
        <v>4</v>
      </c>
      <c r="C509" s="20">
        <f t="shared" si="8"/>
        <v>268.85000000000031</v>
      </c>
      <c r="D509" s="20"/>
      <c r="E509" s="20"/>
    </row>
    <row r="510" spans="1:5" x14ac:dyDescent="0.25">
      <c r="A510" s="20">
        <v>44.5</v>
      </c>
      <c r="B510" s="20">
        <v>4</v>
      </c>
      <c r="C510" s="20">
        <f t="shared" si="8"/>
        <v>272.15000000000032</v>
      </c>
      <c r="D510" s="20"/>
      <c r="E510" s="20"/>
    </row>
    <row r="511" spans="1:5" x14ac:dyDescent="0.25">
      <c r="A511" s="20">
        <v>45</v>
      </c>
      <c r="B511" s="20">
        <v>4</v>
      </c>
      <c r="C511" s="20">
        <f t="shared" si="8"/>
        <v>275.45000000000033</v>
      </c>
      <c r="D511" s="20"/>
      <c r="E511" s="20"/>
    </row>
    <row r="512" spans="1:5" x14ac:dyDescent="0.25">
      <c r="A512" s="20">
        <v>45.5</v>
      </c>
      <c r="B512" s="20">
        <v>4</v>
      </c>
      <c r="C512" s="20">
        <f t="shared" si="8"/>
        <v>278.75000000000034</v>
      </c>
      <c r="D512" s="20"/>
      <c r="E512" s="20"/>
    </row>
    <row r="513" spans="1:5" x14ac:dyDescent="0.25">
      <c r="A513" s="20">
        <v>46</v>
      </c>
      <c r="B513" s="20">
        <v>4</v>
      </c>
      <c r="C513" s="20">
        <f t="shared" si="8"/>
        <v>282.05000000000035</v>
      </c>
      <c r="D513" s="20"/>
      <c r="E513" s="20"/>
    </row>
    <row r="514" spans="1:5" x14ac:dyDescent="0.25">
      <c r="A514" s="20">
        <v>46.5</v>
      </c>
      <c r="B514" s="20">
        <v>4</v>
      </c>
      <c r="C514" s="20">
        <f t="shared" si="8"/>
        <v>285.35000000000036</v>
      </c>
      <c r="D514" s="20"/>
      <c r="E514" s="20"/>
    </row>
    <row r="515" spans="1:5" x14ac:dyDescent="0.25">
      <c r="A515" s="20">
        <v>47</v>
      </c>
      <c r="B515" s="20">
        <v>4</v>
      </c>
      <c r="C515" s="20">
        <f t="shared" si="8"/>
        <v>288.65000000000038</v>
      </c>
      <c r="D515" s="20"/>
      <c r="E515" s="20"/>
    </row>
    <row r="516" spans="1:5" x14ac:dyDescent="0.25">
      <c r="A516" s="20">
        <v>47.5</v>
      </c>
      <c r="B516" s="20">
        <v>4</v>
      </c>
      <c r="C516" s="20">
        <f t="shared" si="8"/>
        <v>291.95000000000039</v>
      </c>
      <c r="D516" s="20"/>
      <c r="E516" s="20"/>
    </row>
    <row r="517" spans="1:5" x14ac:dyDescent="0.25">
      <c r="A517" s="20">
        <v>48</v>
      </c>
      <c r="B517" s="20">
        <v>4</v>
      </c>
      <c r="C517" s="20">
        <f t="shared" si="8"/>
        <v>295.2500000000004</v>
      </c>
      <c r="D517" s="20"/>
      <c r="E517" s="20"/>
    </row>
    <row r="518" spans="1:5" x14ac:dyDescent="0.25">
      <c r="A518" s="20">
        <v>48.5</v>
      </c>
      <c r="B518" s="20">
        <v>4</v>
      </c>
      <c r="C518" s="20">
        <f t="shared" si="8"/>
        <v>298.55000000000041</v>
      </c>
      <c r="D518" s="20"/>
      <c r="E518" s="20"/>
    </row>
    <row r="519" spans="1:5" x14ac:dyDescent="0.25">
      <c r="A519" s="20">
        <v>49</v>
      </c>
      <c r="B519" s="20">
        <v>4</v>
      </c>
      <c r="C519" s="20">
        <f t="shared" si="8"/>
        <v>301.85000000000042</v>
      </c>
      <c r="D519" s="20"/>
      <c r="E519" s="20"/>
    </row>
    <row r="520" spans="1:5" x14ac:dyDescent="0.25">
      <c r="A520" s="20">
        <v>49.5</v>
      </c>
      <c r="B520" s="20">
        <v>4</v>
      </c>
      <c r="C520" s="20">
        <f t="shared" si="8"/>
        <v>305.15000000000043</v>
      </c>
      <c r="D520" s="20"/>
      <c r="E520" s="20"/>
    </row>
    <row r="521" spans="1:5" x14ac:dyDescent="0.25">
      <c r="A521" s="20">
        <v>50</v>
      </c>
      <c r="B521" s="20">
        <v>4</v>
      </c>
      <c r="C521" s="20">
        <f t="shared" si="8"/>
        <v>308.45000000000044</v>
      </c>
      <c r="D521" s="20"/>
      <c r="E521" s="20"/>
    </row>
    <row r="522" spans="1:5" x14ac:dyDescent="0.25">
      <c r="A522" s="20">
        <v>50.5</v>
      </c>
      <c r="B522" s="20">
        <v>4</v>
      </c>
      <c r="C522" s="20">
        <f t="shared" si="8"/>
        <v>311.75000000000045</v>
      </c>
      <c r="D522" s="20"/>
      <c r="E522" s="20"/>
    </row>
    <row r="523" spans="1:5" x14ac:dyDescent="0.25">
      <c r="A523" s="20">
        <v>51</v>
      </c>
      <c r="B523" s="20">
        <v>4</v>
      </c>
      <c r="C523" s="20">
        <f t="shared" si="8"/>
        <v>315.05000000000047</v>
      </c>
      <c r="D523" s="20"/>
      <c r="E523" s="20"/>
    </row>
    <row r="524" spans="1:5" x14ac:dyDescent="0.25">
      <c r="A524" s="20">
        <v>51.5</v>
      </c>
      <c r="B524" s="20">
        <v>4</v>
      </c>
      <c r="C524" s="20">
        <f t="shared" si="8"/>
        <v>318.35000000000048</v>
      </c>
      <c r="D524" s="20"/>
      <c r="E524" s="20"/>
    </row>
    <row r="525" spans="1:5" x14ac:dyDescent="0.25">
      <c r="A525" s="20">
        <v>52</v>
      </c>
      <c r="B525" s="20">
        <v>4</v>
      </c>
      <c r="C525" s="20">
        <f t="shared" si="8"/>
        <v>321.65000000000049</v>
      </c>
      <c r="D525" s="20"/>
      <c r="E525" s="20"/>
    </row>
    <row r="526" spans="1:5" x14ac:dyDescent="0.25">
      <c r="A526" s="20">
        <v>52.5</v>
      </c>
      <c r="B526" s="20">
        <v>4</v>
      </c>
      <c r="C526" s="20">
        <f t="shared" si="8"/>
        <v>324.9500000000005</v>
      </c>
      <c r="D526" s="20"/>
      <c r="E526" s="20"/>
    </row>
    <row r="527" spans="1:5" x14ac:dyDescent="0.25">
      <c r="A527" s="20">
        <v>53</v>
      </c>
      <c r="B527" s="20">
        <v>4</v>
      </c>
      <c r="C527" s="20">
        <f t="shared" si="8"/>
        <v>328.25000000000051</v>
      </c>
      <c r="D527" s="20"/>
      <c r="E527" s="20"/>
    </row>
    <row r="528" spans="1:5" x14ac:dyDescent="0.25">
      <c r="A528" s="20">
        <v>53.5</v>
      </c>
      <c r="B528" s="20">
        <v>4</v>
      </c>
      <c r="C528" s="20">
        <f t="shared" si="8"/>
        <v>331.55000000000052</v>
      </c>
      <c r="D528" s="20"/>
      <c r="E528" s="20"/>
    </row>
    <row r="529" spans="1:5" x14ac:dyDescent="0.25">
      <c r="A529" s="20">
        <v>54</v>
      </c>
      <c r="B529" s="20">
        <v>4</v>
      </c>
      <c r="C529" s="20">
        <f t="shared" si="8"/>
        <v>334.85000000000053</v>
      </c>
      <c r="D529" s="20"/>
      <c r="E529" s="20"/>
    </row>
    <row r="530" spans="1:5" x14ac:dyDescent="0.25">
      <c r="A530" s="20">
        <v>54.5</v>
      </c>
      <c r="B530" s="20">
        <v>4</v>
      </c>
      <c r="C530" s="20">
        <f t="shared" si="8"/>
        <v>338.15000000000055</v>
      </c>
      <c r="D530" s="20"/>
      <c r="E530" s="20"/>
    </row>
    <row r="531" spans="1:5" x14ac:dyDescent="0.25">
      <c r="A531" s="20">
        <v>55</v>
      </c>
      <c r="B531" s="20">
        <v>4</v>
      </c>
      <c r="C531" s="20">
        <f t="shared" si="8"/>
        <v>341.45000000000056</v>
      </c>
      <c r="D531" s="20"/>
      <c r="E531" s="20"/>
    </row>
    <row r="532" spans="1:5" x14ac:dyDescent="0.25">
      <c r="A532" s="20">
        <v>55.5</v>
      </c>
      <c r="B532" s="20">
        <v>4</v>
      </c>
      <c r="C532" s="20">
        <f t="shared" si="8"/>
        <v>344.75000000000057</v>
      </c>
      <c r="D532" s="20"/>
      <c r="E532" s="20"/>
    </row>
    <row r="533" spans="1:5" x14ac:dyDescent="0.25">
      <c r="A533" s="20">
        <v>56</v>
      </c>
      <c r="B533" s="20">
        <v>4</v>
      </c>
      <c r="C533" s="20">
        <f t="shared" si="8"/>
        <v>348.05000000000058</v>
      </c>
      <c r="D533" s="20"/>
      <c r="E533" s="20"/>
    </row>
    <row r="534" spans="1:5" x14ac:dyDescent="0.25">
      <c r="A534" s="20">
        <v>56.5</v>
      </c>
      <c r="B534" s="20">
        <v>4</v>
      </c>
      <c r="C534" s="20">
        <f t="shared" si="8"/>
        <v>351.35000000000059</v>
      </c>
      <c r="D534" s="20"/>
      <c r="E534" s="20"/>
    </row>
    <row r="535" spans="1:5" x14ac:dyDescent="0.25">
      <c r="A535" s="20">
        <v>57</v>
      </c>
      <c r="B535" s="20">
        <v>4</v>
      </c>
      <c r="C535" s="20">
        <f t="shared" si="8"/>
        <v>354.6500000000006</v>
      </c>
      <c r="D535" s="20"/>
      <c r="E535" s="20"/>
    </row>
    <row r="536" spans="1:5" x14ac:dyDescent="0.25">
      <c r="A536" s="20">
        <v>57.5</v>
      </c>
      <c r="B536" s="20">
        <v>4</v>
      </c>
      <c r="C536" s="20">
        <f t="shared" si="8"/>
        <v>357.95000000000061</v>
      </c>
      <c r="D536" s="20"/>
      <c r="E536" s="20"/>
    </row>
    <row r="537" spans="1:5" x14ac:dyDescent="0.25">
      <c r="A537" s="20">
        <v>58</v>
      </c>
      <c r="B537" s="20">
        <v>4</v>
      </c>
      <c r="C537" s="20">
        <f t="shared" si="8"/>
        <v>361.25000000000063</v>
      </c>
      <c r="D537" s="20"/>
      <c r="E537" s="20"/>
    </row>
    <row r="538" spans="1:5" x14ac:dyDescent="0.25">
      <c r="A538" s="20">
        <v>58.5</v>
      </c>
      <c r="B538" s="20">
        <v>4</v>
      </c>
      <c r="C538" s="20">
        <f t="shared" si="8"/>
        <v>364.55000000000064</v>
      </c>
      <c r="D538" s="20"/>
      <c r="E538" s="20"/>
    </row>
    <row r="539" spans="1:5" x14ac:dyDescent="0.25">
      <c r="A539" s="20">
        <v>59</v>
      </c>
      <c r="B539" s="20">
        <v>4</v>
      </c>
      <c r="C539" s="20">
        <f t="shared" si="8"/>
        <v>367.85000000000065</v>
      </c>
      <c r="D539" s="20"/>
      <c r="E539" s="20"/>
    </row>
    <row r="540" spans="1:5" x14ac:dyDescent="0.25">
      <c r="A540" s="20">
        <v>59.5</v>
      </c>
      <c r="B540" s="20">
        <v>4</v>
      </c>
      <c r="C540" s="20">
        <f t="shared" si="8"/>
        <v>371.15000000000066</v>
      </c>
      <c r="D540" s="20"/>
      <c r="E540" s="20"/>
    </row>
    <row r="541" spans="1:5" x14ac:dyDescent="0.25">
      <c r="A541" s="20">
        <v>60</v>
      </c>
      <c r="B541" s="20">
        <v>4</v>
      </c>
      <c r="C541" s="20">
        <f t="shared" si="8"/>
        <v>374.45000000000067</v>
      </c>
      <c r="D541" s="20"/>
      <c r="E541" s="20"/>
    </row>
    <row r="542" spans="1:5" x14ac:dyDescent="0.25">
      <c r="A542" s="20">
        <v>60.5</v>
      </c>
      <c r="B542" s="20">
        <v>4</v>
      </c>
      <c r="C542" s="20">
        <f t="shared" si="8"/>
        <v>377.75000000000068</v>
      </c>
      <c r="D542" s="20"/>
      <c r="E542" s="20"/>
    </row>
    <row r="543" spans="1:5" x14ac:dyDescent="0.25">
      <c r="A543" s="20">
        <v>61</v>
      </c>
      <c r="B543" s="20">
        <v>4</v>
      </c>
      <c r="C543" s="20">
        <f t="shared" si="8"/>
        <v>381.05000000000069</v>
      </c>
      <c r="D543" s="20"/>
      <c r="E543" s="20"/>
    </row>
    <row r="544" spans="1:5" x14ac:dyDescent="0.25">
      <c r="A544" s="20">
        <v>61.5</v>
      </c>
      <c r="B544" s="20">
        <v>4</v>
      </c>
      <c r="C544" s="20">
        <f t="shared" si="8"/>
        <v>384.3500000000007</v>
      </c>
      <c r="D544" s="20"/>
      <c r="E544" s="20"/>
    </row>
    <row r="545" spans="1:5" x14ac:dyDescent="0.25">
      <c r="A545" s="20">
        <v>62</v>
      </c>
      <c r="B545" s="20">
        <v>4</v>
      </c>
      <c r="C545" s="20">
        <f t="shared" si="8"/>
        <v>387.65000000000072</v>
      </c>
      <c r="D545" s="20"/>
      <c r="E545" s="20"/>
    </row>
    <row r="546" spans="1:5" x14ac:dyDescent="0.25">
      <c r="A546" s="20">
        <v>62.5</v>
      </c>
      <c r="B546" s="20">
        <v>4</v>
      </c>
      <c r="C546" s="20">
        <f t="shared" si="8"/>
        <v>390.95000000000073</v>
      </c>
      <c r="D546" s="20"/>
      <c r="E546" s="20"/>
    </row>
    <row r="547" spans="1:5" x14ac:dyDescent="0.25">
      <c r="A547" s="20">
        <v>63</v>
      </c>
      <c r="B547" s="20">
        <v>4</v>
      </c>
      <c r="C547" s="20">
        <f t="shared" si="8"/>
        <v>394.25000000000074</v>
      </c>
      <c r="D547" s="20"/>
      <c r="E547" s="20"/>
    </row>
    <row r="548" spans="1:5" x14ac:dyDescent="0.25">
      <c r="A548" s="20">
        <v>63.5</v>
      </c>
      <c r="B548" s="20">
        <v>4</v>
      </c>
      <c r="C548" s="20">
        <f t="shared" si="8"/>
        <v>397.55000000000075</v>
      </c>
      <c r="D548" s="20"/>
      <c r="E548" s="20"/>
    </row>
    <row r="549" spans="1:5" x14ac:dyDescent="0.25">
      <c r="A549" s="20">
        <v>64</v>
      </c>
      <c r="B549" s="20">
        <v>4</v>
      </c>
      <c r="C549" s="20">
        <f t="shared" ref="C549:C561" si="9">C548+3.3</f>
        <v>400.85000000000076</v>
      </c>
      <c r="D549" s="20"/>
      <c r="E549" s="20"/>
    </row>
    <row r="550" spans="1:5" x14ac:dyDescent="0.25">
      <c r="A550" s="20">
        <v>64.5</v>
      </c>
      <c r="B550" s="20">
        <v>4</v>
      </c>
      <c r="C550" s="20">
        <f t="shared" si="9"/>
        <v>404.15000000000077</v>
      </c>
      <c r="D550" s="20"/>
      <c r="E550" s="20"/>
    </row>
    <row r="551" spans="1:5" x14ac:dyDescent="0.25">
      <c r="A551" s="20">
        <v>65</v>
      </c>
      <c r="B551" s="20">
        <v>4</v>
      </c>
      <c r="C551" s="20">
        <f t="shared" si="9"/>
        <v>407.45000000000078</v>
      </c>
      <c r="D551" s="20"/>
      <c r="E551" s="20"/>
    </row>
    <row r="552" spans="1:5" x14ac:dyDescent="0.25">
      <c r="A552" s="20">
        <v>65.5</v>
      </c>
      <c r="B552" s="20">
        <v>4</v>
      </c>
      <c r="C552" s="20">
        <f t="shared" si="9"/>
        <v>410.7500000000008</v>
      </c>
      <c r="D552" s="20"/>
      <c r="E552" s="20"/>
    </row>
    <row r="553" spans="1:5" x14ac:dyDescent="0.25">
      <c r="A553" s="20">
        <v>66</v>
      </c>
      <c r="B553" s="20">
        <v>4</v>
      </c>
      <c r="C553" s="20">
        <f t="shared" si="9"/>
        <v>414.05000000000081</v>
      </c>
      <c r="D553" s="20"/>
      <c r="E553" s="20"/>
    </row>
    <row r="554" spans="1:5" x14ac:dyDescent="0.25">
      <c r="A554" s="20">
        <v>66.5</v>
      </c>
      <c r="B554" s="20">
        <v>4</v>
      </c>
      <c r="C554" s="20">
        <f t="shared" si="9"/>
        <v>417.35000000000082</v>
      </c>
      <c r="D554" s="20"/>
      <c r="E554" s="20"/>
    </row>
    <row r="555" spans="1:5" x14ac:dyDescent="0.25">
      <c r="A555" s="20">
        <v>67</v>
      </c>
      <c r="B555" s="20">
        <v>4</v>
      </c>
      <c r="C555" s="20">
        <f t="shared" si="9"/>
        <v>420.65000000000083</v>
      </c>
      <c r="D555" s="20"/>
      <c r="E555" s="20"/>
    </row>
    <row r="556" spans="1:5" x14ac:dyDescent="0.25">
      <c r="A556" s="20">
        <v>67.5</v>
      </c>
      <c r="B556" s="20">
        <v>4</v>
      </c>
      <c r="C556" s="20">
        <f t="shared" si="9"/>
        <v>423.95000000000084</v>
      </c>
      <c r="D556" s="20"/>
      <c r="E556" s="20"/>
    </row>
    <row r="557" spans="1:5" x14ac:dyDescent="0.25">
      <c r="A557" s="20">
        <v>68</v>
      </c>
      <c r="B557" s="20">
        <v>4</v>
      </c>
      <c r="C557" s="20">
        <f t="shared" si="9"/>
        <v>427.25000000000085</v>
      </c>
      <c r="D557" s="20"/>
      <c r="E557" s="20"/>
    </row>
    <row r="558" spans="1:5" x14ac:dyDescent="0.25">
      <c r="A558" s="20">
        <v>68.5</v>
      </c>
      <c r="B558" s="20">
        <v>4</v>
      </c>
      <c r="C558" s="20">
        <f t="shared" si="9"/>
        <v>430.55000000000086</v>
      </c>
      <c r="D558" s="20"/>
      <c r="E558" s="20"/>
    </row>
    <row r="559" spans="1:5" x14ac:dyDescent="0.25">
      <c r="A559" s="20">
        <v>69</v>
      </c>
      <c r="B559" s="20">
        <v>4</v>
      </c>
      <c r="C559" s="20">
        <f t="shared" si="9"/>
        <v>433.85000000000088</v>
      </c>
      <c r="D559" s="20"/>
      <c r="E559" s="20"/>
    </row>
    <row r="560" spans="1:5" x14ac:dyDescent="0.25">
      <c r="A560" s="20">
        <v>69.5</v>
      </c>
      <c r="B560" s="20">
        <v>4</v>
      </c>
      <c r="C560" s="20">
        <f t="shared" si="9"/>
        <v>437.15000000000089</v>
      </c>
      <c r="D560" s="20"/>
      <c r="E560" s="20"/>
    </row>
    <row r="561" spans="1:5" x14ac:dyDescent="0.25">
      <c r="A561" s="20">
        <v>70</v>
      </c>
      <c r="B561" s="20">
        <v>4</v>
      </c>
      <c r="C561" s="20">
        <f t="shared" si="9"/>
        <v>440.4500000000009</v>
      </c>
      <c r="D561" s="20"/>
      <c r="E561" s="20"/>
    </row>
    <row r="562" spans="1:5" x14ac:dyDescent="0.25">
      <c r="A562" s="20">
        <v>0.5</v>
      </c>
      <c r="B562" s="20">
        <v>5</v>
      </c>
      <c r="C562" s="20">
        <v>19.899999999999999</v>
      </c>
      <c r="D562" s="20"/>
      <c r="E562" s="20"/>
    </row>
    <row r="563" spans="1:5" x14ac:dyDescent="0.25">
      <c r="A563" s="20">
        <v>1</v>
      </c>
      <c r="B563" s="20">
        <v>5</v>
      </c>
      <c r="C563" s="20">
        <v>23.3</v>
      </c>
      <c r="D563" s="20"/>
      <c r="E563" s="20"/>
    </row>
    <row r="564" spans="1:5" x14ac:dyDescent="0.25">
      <c r="A564" s="20">
        <v>1.5</v>
      </c>
      <c r="B564" s="20">
        <v>5</v>
      </c>
      <c r="C564" s="20">
        <v>26.1</v>
      </c>
      <c r="D564" s="20"/>
      <c r="E564" s="20"/>
    </row>
    <row r="565" spans="1:5" x14ac:dyDescent="0.25">
      <c r="A565" s="20">
        <v>2</v>
      </c>
      <c r="B565" s="20">
        <v>5</v>
      </c>
      <c r="C565" s="20">
        <v>28.35</v>
      </c>
      <c r="D565" s="20"/>
      <c r="E565" s="20"/>
    </row>
    <row r="566" spans="1:5" x14ac:dyDescent="0.25">
      <c r="A566" s="20">
        <v>2.5</v>
      </c>
      <c r="B566" s="20">
        <v>5</v>
      </c>
      <c r="C566" s="20">
        <v>30.6</v>
      </c>
      <c r="D566" s="20"/>
      <c r="E566" s="20"/>
    </row>
    <row r="567" spans="1:5" x14ac:dyDescent="0.25">
      <c r="A567" s="20">
        <v>3</v>
      </c>
      <c r="B567" s="20">
        <v>5</v>
      </c>
      <c r="C567" s="20">
        <v>32.85</v>
      </c>
      <c r="D567" s="20"/>
      <c r="E567" s="20"/>
    </row>
    <row r="568" spans="1:5" x14ac:dyDescent="0.25">
      <c r="A568" s="20">
        <v>3.5</v>
      </c>
      <c r="B568" s="20">
        <v>5</v>
      </c>
      <c r="C568" s="20">
        <v>35.1</v>
      </c>
      <c r="D568" s="20"/>
      <c r="E568" s="20"/>
    </row>
    <row r="569" spans="1:5" x14ac:dyDescent="0.25">
      <c r="A569" s="20">
        <v>4</v>
      </c>
      <c r="B569" s="20">
        <v>5</v>
      </c>
      <c r="C569" s="20">
        <v>37.35</v>
      </c>
      <c r="D569" s="20"/>
      <c r="E569" s="20"/>
    </row>
    <row r="570" spans="1:5" x14ac:dyDescent="0.25">
      <c r="A570" s="20">
        <v>4.5</v>
      </c>
      <c r="B570" s="20">
        <v>5</v>
      </c>
      <c r="C570" s="20">
        <v>39.6</v>
      </c>
      <c r="D570" s="20"/>
      <c r="E570" s="20"/>
    </row>
    <row r="571" spans="1:5" x14ac:dyDescent="0.25">
      <c r="A571" s="20">
        <v>5</v>
      </c>
      <c r="B571" s="20">
        <v>5</v>
      </c>
      <c r="C571" s="20">
        <v>41.85</v>
      </c>
      <c r="D571" s="20"/>
      <c r="E571" s="20"/>
    </row>
    <row r="572" spans="1:5" x14ac:dyDescent="0.25">
      <c r="A572" s="20">
        <v>5.5</v>
      </c>
      <c r="B572" s="20">
        <v>5</v>
      </c>
      <c r="C572" s="20">
        <v>44.1</v>
      </c>
      <c r="D572" s="20"/>
      <c r="E572" s="20"/>
    </row>
    <row r="573" spans="1:5" x14ac:dyDescent="0.25">
      <c r="A573" s="20">
        <v>6</v>
      </c>
      <c r="B573" s="20">
        <v>5</v>
      </c>
      <c r="C573" s="20">
        <v>46.35</v>
      </c>
      <c r="D573" s="20"/>
      <c r="E573" s="20"/>
    </row>
    <row r="574" spans="1:5" x14ac:dyDescent="0.25">
      <c r="A574" s="20">
        <v>6.5</v>
      </c>
      <c r="B574" s="20">
        <v>5</v>
      </c>
      <c r="C574" s="20">
        <v>48.6</v>
      </c>
      <c r="D574" s="20"/>
      <c r="E574" s="20"/>
    </row>
    <row r="575" spans="1:5" x14ac:dyDescent="0.25">
      <c r="A575" s="20">
        <v>7</v>
      </c>
      <c r="B575" s="20">
        <v>5</v>
      </c>
      <c r="C575" s="20">
        <v>50.85</v>
      </c>
      <c r="D575" s="20"/>
      <c r="E575" s="20"/>
    </row>
    <row r="576" spans="1:5" x14ac:dyDescent="0.25">
      <c r="A576" s="20">
        <v>7.5</v>
      </c>
      <c r="B576" s="20">
        <v>5</v>
      </c>
      <c r="C576" s="20">
        <v>53.1</v>
      </c>
      <c r="D576" s="20"/>
      <c r="E576" s="20"/>
    </row>
    <row r="577" spans="1:5" x14ac:dyDescent="0.25">
      <c r="A577" s="20">
        <v>8</v>
      </c>
      <c r="B577" s="20">
        <v>5</v>
      </c>
      <c r="C577" s="20">
        <v>55.35</v>
      </c>
      <c r="D577" s="20"/>
      <c r="E577" s="20"/>
    </row>
    <row r="578" spans="1:5" x14ac:dyDescent="0.25">
      <c r="A578" s="20">
        <v>8.5</v>
      </c>
      <c r="B578" s="20">
        <v>5</v>
      </c>
      <c r="C578" s="20">
        <v>57.6</v>
      </c>
      <c r="D578" s="20"/>
      <c r="E578" s="20"/>
    </row>
    <row r="579" spans="1:5" x14ac:dyDescent="0.25">
      <c r="A579" s="20">
        <v>9</v>
      </c>
      <c r="B579" s="20">
        <v>5</v>
      </c>
      <c r="C579" s="20">
        <v>59.85</v>
      </c>
      <c r="D579" s="20"/>
      <c r="E579" s="20"/>
    </row>
    <row r="580" spans="1:5" x14ac:dyDescent="0.25">
      <c r="A580" s="20">
        <v>9.5</v>
      </c>
      <c r="B580" s="20">
        <v>5</v>
      </c>
      <c r="C580" s="20">
        <v>62.1</v>
      </c>
      <c r="D580" s="20"/>
      <c r="E580" s="20"/>
    </row>
    <row r="581" spans="1:5" x14ac:dyDescent="0.25">
      <c r="A581" s="20">
        <v>10</v>
      </c>
      <c r="B581" s="20">
        <v>5</v>
      </c>
      <c r="C581" s="20">
        <v>64.349999999999994</v>
      </c>
      <c r="D581" s="20"/>
      <c r="E581" s="20"/>
    </row>
    <row r="582" spans="1:5" x14ac:dyDescent="0.25">
      <c r="A582" s="20">
        <v>10.5</v>
      </c>
      <c r="B582" s="20">
        <v>5</v>
      </c>
      <c r="C582" s="20">
        <v>67.150000000000006</v>
      </c>
      <c r="D582" s="20"/>
      <c r="E582" s="20"/>
    </row>
    <row r="583" spans="1:5" x14ac:dyDescent="0.25">
      <c r="A583" s="20">
        <v>11</v>
      </c>
      <c r="B583" s="20">
        <v>5</v>
      </c>
      <c r="C583" s="20">
        <v>69.95</v>
      </c>
      <c r="D583" s="20"/>
      <c r="E583" s="20"/>
    </row>
    <row r="584" spans="1:5" x14ac:dyDescent="0.25">
      <c r="A584" s="20">
        <v>11.5</v>
      </c>
      <c r="B584" s="20">
        <v>5</v>
      </c>
      <c r="C584" s="20">
        <v>72.75</v>
      </c>
      <c r="D584" s="20"/>
      <c r="E584" s="20"/>
    </row>
    <row r="585" spans="1:5" x14ac:dyDescent="0.25">
      <c r="A585" s="20">
        <v>12</v>
      </c>
      <c r="B585" s="20">
        <v>5</v>
      </c>
      <c r="C585" s="20">
        <v>75.55</v>
      </c>
      <c r="D585" s="20"/>
      <c r="E585" s="20"/>
    </row>
    <row r="586" spans="1:5" x14ac:dyDescent="0.25">
      <c r="A586" s="20">
        <v>12.5</v>
      </c>
      <c r="B586" s="20">
        <v>5</v>
      </c>
      <c r="C586" s="20">
        <v>78.349999999999994</v>
      </c>
      <c r="D586" s="20"/>
      <c r="E586" s="20"/>
    </row>
    <row r="587" spans="1:5" x14ac:dyDescent="0.25">
      <c r="A587" s="20">
        <v>13</v>
      </c>
      <c r="B587" s="20">
        <v>5</v>
      </c>
      <c r="C587" s="20">
        <v>81.150000000000006</v>
      </c>
      <c r="D587" s="20"/>
      <c r="E587" s="20"/>
    </row>
    <row r="588" spans="1:5" x14ac:dyDescent="0.25">
      <c r="A588" s="20">
        <v>13.5</v>
      </c>
      <c r="B588" s="20">
        <v>5</v>
      </c>
      <c r="C588" s="20">
        <v>83.95</v>
      </c>
      <c r="D588" s="20"/>
      <c r="E588" s="20"/>
    </row>
    <row r="589" spans="1:5" x14ac:dyDescent="0.25">
      <c r="A589" s="20">
        <v>14</v>
      </c>
      <c r="B589" s="20">
        <v>5</v>
      </c>
      <c r="C589" s="20">
        <v>86.75</v>
      </c>
      <c r="D589" s="20"/>
      <c r="E589" s="20"/>
    </row>
    <row r="590" spans="1:5" x14ac:dyDescent="0.25">
      <c r="A590" s="20">
        <v>14.5</v>
      </c>
      <c r="B590" s="20">
        <v>5</v>
      </c>
      <c r="C590" s="20">
        <v>89.55</v>
      </c>
      <c r="D590" s="20"/>
      <c r="E590" s="20"/>
    </row>
    <row r="591" spans="1:5" x14ac:dyDescent="0.25">
      <c r="A591" s="20">
        <v>15</v>
      </c>
      <c r="B591" s="20">
        <v>5</v>
      </c>
      <c r="C591" s="20">
        <v>92.35</v>
      </c>
      <c r="D591" s="20"/>
      <c r="E591" s="20"/>
    </row>
    <row r="592" spans="1:5" x14ac:dyDescent="0.25">
      <c r="A592" s="20">
        <v>15.5</v>
      </c>
      <c r="B592" s="20">
        <v>5</v>
      </c>
      <c r="C592" s="20">
        <v>95.15</v>
      </c>
      <c r="D592" s="20"/>
      <c r="E592" s="20"/>
    </row>
    <row r="593" spans="1:5" x14ac:dyDescent="0.25">
      <c r="A593" s="20">
        <v>16</v>
      </c>
      <c r="B593" s="20">
        <v>5</v>
      </c>
      <c r="C593" s="20">
        <v>97.95</v>
      </c>
      <c r="D593" s="20"/>
      <c r="E593" s="20"/>
    </row>
    <row r="594" spans="1:5" x14ac:dyDescent="0.25">
      <c r="A594" s="20">
        <v>16.5</v>
      </c>
      <c r="B594" s="20">
        <v>5</v>
      </c>
      <c r="C594" s="20">
        <v>100.75</v>
      </c>
      <c r="D594" s="20"/>
      <c r="E594" s="20"/>
    </row>
    <row r="595" spans="1:5" x14ac:dyDescent="0.25">
      <c r="A595" s="20">
        <v>17</v>
      </c>
      <c r="B595" s="20">
        <v>5</v>
      </c>
      <c r="C595" s="20">
        <v>103.55</v>
      </c>
      <c r="D595" s="20"/>
      <c r="E595" s="20"/>
    </row>
    <row r="596" spans="1:5" x14ac:dyDescent="0.25">
      <c r="A596" s="20">
        <v>17.5</v>
      </c>
      <c r="B596" s="20">
        <v>5</v>
      </c>
      <c r="C596" s="20">
        <v>106.35</v>
      </c>
      <c r="D596" s="20"/>
      <c r="E596" s="20"/>
    </row>
    <row r="597" spans="1:5" x14ac:dyDescent="0.25">
      <c r="A597" s="20">
        <v>18</v>
      </c>
      <c r="B597" s="20">
        <v>5</v>
      </c>
      <c r="C597" s="20">
        <v>109.15</v>
      </c>
      <c r="D597" s="20"/>
      <c r="E597" s="20"/>
    </row>
    <row r="598" spans="1:5" x14ac:dyDescent="0.25">
      <c r="A598" s="20">
        <v>18.5</v>
      </c>
      <c r="B598" s="20">
        <v>5</v>
      </c>
      <c r="C598" s="20">
        <v>111.95</v>
      </c>
      <c r="D598" s="20"/>
      <c r="E598" s="20"/>
    </row>
    <row r="599" spans="1:5" x14ac:dyDescent="0.25">
      <c r="A599" s="20">
        <v>19</v>
      </c>
      <c r="B599" s="20">
        <v>5</v>
      </c>
      <c r="C599" s="20">
        <v>114.75</v>
      </c>
      <c r="D599" s="20"/>
      <c r="E599" s="20"/>
    </row>
    <row r="600" spans="1:5" x14ac:dyDescent="0.25">
      <c r="A600" s="20">
        <v>19.5</v>
      </c>
      <c r="B600" s="20">
        <v>5</v>
      </c>
      <c r="C600" s="20">
        <v>117.55</v>
      </c>
      <c r="D600" s="20"/>
      <c r="E600" s="20"/>
    </row>
    <row r="601" spans="1:5" x14ac:dyDescent="0.25">
      <c r="A601" s="20">
        <v>20</v>
      </c>
      <c r="B601" s="20">
        <v>5</v>
      </c>
      <c r="C601" s="20">
        <v>120.35</v>
      </c>
      <c r="D601" s="20"/>
      <c r="E601" s="20"/>
    </row>
    <row r="602" spans="1:5" x14ac:dyDescent="0.25">
      <c r="A602" s="20">
        <v>20.5</v>
      </c>
      <c r="B602" s="20">
        <v>5</v>
      </c>
      <c r="C602" s="20">
        <v>123.85</v>
      </c>
      <c r="D602" s="20"/>
      <c r="E602" s="20"/>
    </row>
    <row r="603" spans="1:5" x14ac:dyDescent="0.25">
      <c r="A603" s="20">
        <v>21</v>
      </c>
      <c r="B603" s="20">
        <v>5</v>
      </c>
      <c r="C603" s="20">
        <v>127.35</v>
      </c>
      <c r="D603" s="20"/>
      <c r="E603" s="20"/>
    </row>
    <row r="604" spans="1:5" x14ac:dyDescent="0.25">
      <c r="A604" s="20">
        <v>21.5</v>
      </c>
      <c r="B604" s="20">
        <v>5</v>
      </c>
      <c r="C604" s="20">
        <v>130.85</v>
      </c>
      <c r="D604" s="20"/>
      <c r="E604" s="20"/>
    </row>
    <row r="605" spans="1:5" x14ac:dyDescent="0.25">
      <c r="A605" s="20">
        <v>22</v>
      </c>
      <c r="B605" s="20">
        <v>5</v>
      </c>
      <c r="C605" s="20">
        <v>134.35</v>
      </c>
      <c r="D605" s="20"/>
      <c r="E605" s="20"/>
    </row>
    <row r="606" spans="1:5" x14ac:dyDescent="0.25">
      <c r="A606" s="20">
        <v>22.5</v>
      </c>
      <c r="B606" s="20">
        <v>5</v>
      </c>
      <c r="C606" s="20">
        <v>137.85</v>
      </c>
      <c r="D606" s="20"/>
      <c r="E606" s="20"/>
    </row>
    <row r="607" spans="1:5" x14ac:dyDescent="0.25">
      <c r="A607" s="20">
        <v>23</v>
      </c>
      <c r="B607" s="20">
        <v>5</v>
      </c>
      <c r="C607" s="20">
        <v>141.35</v>
      </c>
      <c r="D607" s="20"/>
      <c r="E607" s="20"/>
    </row>
    <row r="608" spans="1:5" x14ac:dyDescent="0.25">
      <c r="A608" s="20">
        <v>23.5</v>
      </c>
      <c r="B608" s="20">
        <v>5</v>
      </c>
      <c r="C608" s="20">
        <v>144.85</v>
      </c>
      <c r="D608" s="20"/>
      <c r="E608" s="20"/>
    </row>
    <row r="609" spans="1:5" x14ac:dyDescent="0.25">
      <c r="A609" s="20">
        <v>24</v>
      </c>
      <c r="B609" s="20">
        <v>5</v>
      </c>
      <c r="C609" s="20">
        <v>148.35</v>
      </c>
      <c r="D609" s="20"/>
      <c r="E609" s="20"/>
    </row>
    <row r="610" spans="1:5" x14ac:dyDescent="0.25">
      <c r="A610" s="20">
        <v>24.5</v>
      </c>
      <c r="B610" s="20">
        <v>5</v>
      </c>
      <c r="C610" s="20">
        <v>151.85</v>
      </c>
      <c r="D610" s="20"/>
      <c r="E610" s="20"/>
    </row>
    <row r="611" spans="1:5" x14ac:dyDescent="0.25">
      <c r="A611" s="20">
        <v>25</v>
      </c>
      <c r="B611" s="20">
        <v>5</v>
      </c>
      <c r="C611" s="20">
        <v>155.35</v>
      </c>
      <c r="D611" s="20"/>
      <c r="E611" s="20"/>
    </row>
    <row r="612" spans="1:5" x14ac:dyDescent="0.25">
      <c r="A612" s="20">
        <v>25.5</v>
      </c>
      <c r="B612" s="20">
        <v>5</v>
      </c>
      <c r="C612" s="20">
        <v>158.85</v>
      </c>
      <c r="D612" s="20"/>
      <c r="E612" s="20"/>
    </row>
    <row r="613" spans="1:5" x14ac:dyDescent="0.25">
      <c r="A613" s="20">
        <v>26</v>
      </c>
      <c r="B613" s="20">
        <v>5</v>
      </c>
      <c r="C613" s="20">
        <v>162.35</v>
      </c>
      <c r="D613" s="20"/>
      <c r="E613" s="20"/>
    </row>
    <row r="614" spans="1:5" x14ac:dyDescent="0.25">
      <c r="A614" s="20">
        <v>26.5</v>
      </c>
      <c r="B614" s="20">
        <v>5</v>
      </c>
      <c r="C614" s="20">
        <v>165.85</v>
      </c>
      <c r="D614" s="20"/>
      <c r="E614" s="20"/>
    </row>
    <row r="615" spans="1:5" x14ac:dyDescent="0.25">
      <c r="A615" s="20">
        <v>27</v>
      </c>
      <c r="B615" s="20">
        <v>5</v>
      </c>
      <c r="C615" s="20">
        <v>169.35</v>
      </c>
      <c r="D615" s="20"/>
      <c r="E615" s="20"/>
    </row>
    <row r="616" spans="1:5" x14ac:dyDescent="0.25">
      <c r="A616" s="20">
        <v>27.5</v>
      </c>
      <c r="B616" s="20">
        <v>5</v>
      </c>
      <c r="C616" s="20">
        <v>172.85</v>
      </c>
      <c r="D616" s="20"/>
      <c r="E616" s="20"/>
    </row>
    <row r="617" spans="1:5" x14ac:dyDescent="0.25">
      <c r="A617" s="20">
        <v>28</v>
      </c>
      <c r="B617" s="20">
        <v>5</v>
      </c>
      <c r="C617" s="20">
        <v>176.35</v>
      </c>
      <c r="D617" s="20"/>
      <c r="E617" s="20"/>
    </row>
    <row r="618" spans="1:5" x14ac:dyDescent="0.25">
      <c r="A618" s="20">
        <v>28.5</v>
      </c>
      <c r="B618" s="20">
        <v>5</v>
      </c>
      <c r="C618" s="20">
        <v>179.85</v>
      </c>
      <c r="D618" s="20"/>
      <c r="E618" s="20"/>
    </row>
    <row r="619" spans="1:5" x14ac:dyDescent="0.25">
      <c r="A619" s="20">
        <v>29</v>
      </c>
      <c r="B619" s="20">
        <v>5</v>
      </c>
      <c r="C619" s="20">
        <v>183.35</v>
      </c>
      <c r="D619" s="20"/>
      <c r="E619" s="20"/>
    </row>
    <row r="620" spans="1:5" x14ac:dyDescent="0.25">
      <c r="A620" s="20">
        <v>29.5</v>
      </c>
      <c r="B620" s="20">
        <v>5</v>
      </c>
      <c r="C620" s="20">
        <v>186.85</v>
      </c>
      <c r="D620" s="20"/>
      <c r="E620" s="20"/>
    </row>
    <row r="621" spans="1:5" x14ac:dyDescent="0.25">
      <c r="A621" s="20">
        <v>30</v>
      </c>
      <c r="B621" s="20">
        <v>5</v>
      </c>
      <c r="C621" s="20">
        <v>190.35</v>
      </c>
      <c r="D621" s="20"/>
      <c r="E621" s="20"/>
    </row>
    <row r="622" spans="1:5" x14ac:dyDescent="0.25">
      <c r="A622" s="20">
        <v>30.5</v>
      </c>
      <c r="B622" s="20">
        <v>5</v>
      </c>
      <c r="C622" s="20">
        <f>C621+3.5</f>
        <v>193.85</v>
      </c>
      <c r="D622" s="20"/>
      <c r="E622" s="20"/>
    </row>
    <row r="623" spans="1:5" x14ac:dyDescent="0.25">
      <c r="A623" s="20">
        <v>31</v>
      </c>
      <c r="B623" s="20">
        <v>5</v>
      </c>
      <c r="C623" s="20">
        <f>C622+3.5</f>
        <v>197.35</v>
      </c>
      <c r="D623" s="20"/>
      <c r="E623" s="20"/>
    </row>
    <row r="624" spans="1:5" x14ac:dyDescent="0.25">
      <c r="A624" s="20">
        <v>31.5</v>
      </c>
      <c r="B624" s="20">
        <v>5</v>
      </c>
      <c r="C624" s="20">
        <f>C623+3.5</f>
        <v>200.85</v>
      </c>
      <c r="D624" s="20"/>
      <c r="E624" s="20"/>
    </row>
    <row r="625" spans="1:5" x14ac:dyDescent="0.25">
      <c r="A625" s="20">
        <v>32</v>
      </c>
      <c r="B625" s="20">
        <v>5</v>
      </c>
      <c r="C625" s="20">
        <f t="shared" ref="C625:C688" si="10">C624+3.5</f>
        <v>204.35</v>
      </c>
      <c r="D625" s="20"/>
      <c r="E625" s="20"/>
    </row>
    <row r="626" spans="1:5" x14ac:dyDescent="0.25">
      <c r="A626" s="20">
        <v>32.5</v>
      </c>
      <c r="B626" s="20">
        <v>5</v>
      </c>
      <c r="C626" s="20">
        <f t="shared" si="10"/>
        <v>207.85</v>
      </c>
      <c r="D626" s="20"/>
      <c r="E626" s="20"/>
    </row>
    <row r="627" spans="1:5" x14ac:dyDescent="0.25">
      <c r="A627" s="20">
        <v>33</v>
      </c>
      <c r="B627" s="20">
        <v>5</v>
      </c>
      <c r="C627" s="20">
        <f t="shared" si="10"/>
        <v>211.35</v>
      </c>
      <c r="D627" s="20"/>
      <c r="E627" s="20"/>
    </row>
    <row r="628" spans="1:5" x14ac:dyDescent="0.25">
      <c r="A628" s="20">
        <v>33.5</v>
      </c>
      <c r="B628" s="20">
        <v>5</v>
      </c>
      <c r="C628" s="20">
        <f t="shared" si="10"/>
        <v>214.85</v>
      </c>
      <c r="D628" s="20"/>
      <c r="E628" s="20"/>
    </row>
    <row r="629" spans="1:5" x14ac:dyDescent="0.25">
      <c r="A629" s="20">
        <v>34</v>
      </c>
      <c r="B629" s="20">
        <v>5</v>
      </c>
      <c r="C629" s="20">
        <f t="shared" si="10"/>
        <v>218.35</v>
      </c>
      <c r="D629" s="20"/>
      <c r="E629" s="20"/>
    </row>
    <row r="630" spans="1:5" x14ac:dyDescent="0.25">
      <c r="A630" s="20">
        <v>34.5</v>
      </c>
      <c r="B630" s="20">
        <v>5</v>
      </c>
      <c r="C630" s="20">
        <f t="shared" si="10"/>
        <v>221.85</v>
      </c>
      <c r="D630" s="20"/>
      <c r="E630" s="20"/>
    </row>
    <row r="631" spans="1:5" x14ac:dyDescent="0.25">
      <c r="A631" s="20">
        <v>35</v>
      </c>
      <c r="B631" s="20">
        <v>5</v>
      </c>
      <c r="C631" s="20">
        <f t="shared" si="10"/>
        <v>225.35</v>
      </c>
      <c r="D631" s="20"/>
      <c r="E631" s="20"/>
    </row>
    <row r="632" spans="1:5" x14ac:dyDescent="0.25">
      <c r="A632" s="20">
        <v>35.5</v>
      </c>
      <c r="B632" s="20">
        <v>5</v>
      </c>
      <c r="C632" s="20">
        <f t="shared" si="10"/>
        <v>228.85</v>
      </c>
      <c r="D632" s="20"/>
      <c r="E632" s="20"/>
    </row>
    <row r="633" spans="1:5" x14ac:dyDescent="0.25">
      <c r="A633" s="20">
        <v>36</v>
      </c>
      <c r="B633" s="20">
        <v>5</v>
      </c>
      <c r="C633" s="20">
        <f t="shared" si="10"/>
        <v>232.35</v>
      </c>
      <c r="D633" s="20"/>
      <c r="E633" s="20"/>
    </row>
    <row r="634" spans="1:5" x14ac:dyDescent="0.25">
      <c r="A634" s="20">
        <v>36.5</v>
      </c>
      <c r="B634" s="20">
        <v>5</v>
      </c>
      <c r="C634" s="20">
        <f t="shared" si="10"/>
        <v>235.85</v>
      </c>
      <c r="D634" s="20"/>
      <c r="E634" s="20"/>
    </row>
    <row r="635" spans="1:5" x14ac:dyDescent="0.25">
      <c r="A635" s="20">
        <v>37</v>
      </c>
      <c r="B635" s="20">
        <v>5</v>
      </c>
      <c r="C635" s="20">
        <f t="shared" si="10"/>
        <v>239.35</v>
      </c>
      <c r="D635" s="20"/>
      <c r="E635" s="20"/>
    </row>
    <row r="636" spans="1:5" x14ac:dyDescent="0.25">
      <c r="A636" s="20">
        <v>37.5</v>
      </c>
      <c r="B636" s="20">
        <v>5</v>
      </c>
      <c r="C636" s="20">
        <f t="shared" si="10"/>
        <v>242.85</v>
      </c>
      <c r="D636" s="20"/>
      <c r="E636" s="20"/>
    </row>
    <row r="637" spans="1:5" x14ac:dyDescent="0.25">
      <c r="A637" s="20">
        <v>38</v>
      </c>
      <c r="B637" s="20">
        <v>5</v>
      </c>
      <c r="C637" s="20">
        <f t="shared" si="10"/>
        <v>246.35</v>
      </c>
      <c r="D637" s="20"/>
      <c r="E637" s="20"/>
    </row>
    <row r="638" spans="1:5" x14ac:dyDescent="0.25">
      <c r="A638" s="20">
        <v>38.5</v>
      </c>
      <c r="B638" s="20">
        <v>5</v>
      </c>
      <c r="C638" s="20">
        <f t="shared" si="10"/>
        <v>249.85</v>
      </c>
      <c r="D638" s="20"/>
      <c r="E638" s="20"/>
    </row>
    <row r="639" spans="1:5" x14ac:dyDescent="0.25">
      <c r="A639" s="20">
        <v>39</v>
      </c>
      <c r="B639" s="20">
        <v>5</v>
      </c>
      <c r="C639" s="20">
        <f t="shared" si="10"/>
        <v>253.35</v>
      </c>
      <c r="D639" s="20"/>
      <c r="E639" s="20"/>
    </row>
    <row r="640" spans="1:5" x14ac:dyDescent="0.25">
      <c r="A640" s="20">
        <v>39.5</v>
      </c>
      <c r="B640" s="20">
        <v>5</v>
      </c>
      <c r="C640" s="20">
        <f t="shared" si="10"/>
        <v>256.85000000000002</v>
      </c>
      <c r="D640" s="20"/>
      <c r="E640" s="20"/>
    </row>
    <row r="641" spans="1:5" x14ac:dyDescent="0.25">
      <c r="A641" s="20">
        <v>40</v>
      </c>
      <c r="B641" s="20">
        <v>5</v>
      </c>
      <c r="C641" s="20">
        <f t="shared" si="10"/>
        <v>260.35000000000002</v>
      </c>
      <c r="D641" s="20"/>
      <c r="E641" s="20"/>
    </row>
    <row r="642" spans="1:5" x14ac:dyDescent="0.25">
      <c r="A642" s="20">
        <v>40.5</v>
      </c>
      <c r="B642" s="20">
        <v>5</v>
      </c>
      <c r="C642" s="20">
        <f t="shared" si="10"/>
        <v>263.85000000000002</v>
      </c>
      <c r="D642" s="20"/>
      <c r="E642" s="20"/>
    </row>
    <row r="643" spans="1:5" x14ac:dyDescent="0.25">
      <c r="A643" s="20">
        <v>41</v>
      </c>
      <c r="B643" s="20">
        <v>5</v>
      </c>
      <c r="C643" s="20">
        <f t="shared" si="10"/>
        <v>267.35000000000002</v>
      </c>
      <c r="D643" s="20"/>
      <c r="E643" s="20"/>
    </row>
    <row r="644" spans="1:5" x14ac:dyDescent="0.25">
      <c r="A644" s="20">
        <v>41.5</v>
      </c>
      <c r="B644" s="20">
        <v>5</v>
      </c>
      <c r="C644" s="20">
        <f t="shared" si="10"/>
        <v>270.85000000000002</v>
      </c>
      <c r="D644" s="20"/>
      <c r="E644" s="20"/>
    </row>
    <row r="645" spans="1:5" x14ac:dyDescent="0.25">
      <c r="A645" s="20">
        <v>42</v>
      </c>
      <c r="B645" s="20">
        <v>5</v>
      </c>
      <c r="C645" s="20">
        <f t="shared" si="10"/>
        <v>274.35000000000002</v>
      </c>
      <c r="D645" s="20"/>
      <c r="E645" s="20"/>
    </row>
    <row r="646" spans="1:5" x14ac:dyDescent="0.25">
      <c r="A646" s="20">
        <v>42.5</v>
      </c>
      <c r="B646" s="20">
        <v>5</v>
      </c>
      <c r="C646" s="20">
        <f t="shared" si="10"/>
        <v>277.85000000000002</v>
      </c>
      <c r="D646" s="20"/>
      <c r="E646" s="20"/>
    </row>
    <row r="647" spans="1:5" x14ac:dyDescent="0.25">
      <c r="A647" s="20">
        <v>43</v>
      </c>
      <c r="B647" s="20">
        <v>5</v>
      </c>
      <c r="C647" s="20">
        <f t="shared" si="10"/>
        <v>281.35000000000002</v>
      </c>
      <c r="D647" s="20"/>
      <c r="E647" s="20"/>
    </row>
    <row r="648" spans="1:5" x14ac:dyDescent="0.25">
      <c r="A648" s="20">
        <v>43.5</v>
      </c>
      <c r="B648" s="20">
        <v>5</v>
      </c>
      <c r="C648" s="20">
        <f t="shared" si="10"/>
        <v>284.85000000000002</v>
      </c>
      <c r="D648" s="20"/>
      <c r="E648" s="20"/>
    </row>
    <row r="649" spans="1:5" x14ac:dyDescent="0.25">
      <c r="A649" s="20">
        <v>44</v>
      </c>
      <c r="B649" s="20">
        <v>5</v>
      </c>
      <c r="C649" s="20">
        <f t="shared" si="10"/>
        <v>288.35000000000002</v>
      </c>
      <c r="D649" s="20"/>
      <c r="E649" s="20"/>
    </row>
    <row r="650" spans="1:5" x14ac:dyDescent="0.25">
      <c r="A650" s="20">
        <v>44.5</v>
      </c>
      <c r="B650" s="20">
        <v>5</v>
      </c>
      <c r="C650" s="20">
        <f t="shared" si="10"/>
        <v>291.85000000000002</v>
      </c>
      <c r="D650" s="20"/>
      <c r="E650" s="20"/>
    </row>
    <row r="651" spans="1:5" x14ac:dyDescent="0.25">
      <c r="A651" s="20">
        <v>45</v>
      </c>
      <c r="B651" s="20">
        <v>5</v>
      </c>
      <c r="C651" s="20">
        <f t="shared" si="10"/>
        <v>295.35000000000002</v>
      </c>
      <c r="D651" s="20"/>
      <c r="E651" s="20"/>
    </row>
    <row r="652" spans="1:5" x14ac:dyDescent="0.25">
      <c r="A652" s="20">
        <v>45.5</v>
      </c>
      <c r="B652" s="20">
        <v>5</v>
      </c>
      <c r="C652" s="20">
        <f t="shared" si="10"/>
        <v>298.85000000000002</v>
      </c>
      <c r="D652" s="20"/>
      <c r="E652" s="20"/>
    </row>
    <row r="653" spans="1:5" x14ac:dyDescent="0.25">
      <c r="A653" s="20">
        <v>46</v>
      </c>
      <c r="B653" s="20">
        <v>5</v>
      </c>
      <c r="C653" s="20">
        <f t="shared" si="10"/>
        <v>302.35000000000002</v>
      </c>
      <c r="D653" s="20"/>
      <c r="E653" s="20"/>
    </row>
    <row r="654" spans="1:5" x14ac:dyDescent="0.25">
      <c r="A654" s="20">
        <v>46.5</v>
      </c>
      <c r="B654" s="20">
        <v>5</v>
      </c>
      <c r="C654" s="20">
        <f t="shared" si="10"/>
        <v>305.85000000000002</v>
      </c>
      <c r="D654" s="20"/>
      <c r="E654" s="20"/>
    </row>
    <row r="655" spans="1:5" x14ac:dyDescent="0.25">
      <c r="A655" s="20">
        <v>47</v>
      </c>
      <c r="B655" s="20">
        <v>5</v>
      </c>
      <c r="C655" s="20">
        <f t="shared" si="10"/>
        <v>309.35000000000002</v>
      </c>
      <c r="D655" s="20"/>
      <c r="E655" s="20"/>
    </row>
    <row r="656" spans="1:5" x14ac:dyDescent="0.25">
      <c r="A656" s="20">
        <v>47.5</v>
      </c>
      <c r="B656" s="20">
        <v>5</v>
      </c>
      <c r="C656" s="20">
        <f t="shared" si="10"/>
        <v>312.85000000000002</v>
      </c>
      <c r="D656" s="20"/>
      <c r="E656" s="20"/>
    </row>
    <row r="657" spans="1:5" x14ac:dyDescent="0.25">
      <c r="A657" s="20">
        <v>48</v>
      </c>
      <c r="B657" s="20">
        <v>5</v>
      </c>
      <c r="C657" s="20">
        <f t="shared" si="10"/>
        <v>316.35000000000002</v>
      </c>
      <c r="D657" s="20"/>
      <c r="E657" s="20"/>
    </row>
    <row r="658" spans="1:5" x14ac:dyDescent="0.25">
      <c r="A658" s="20">
        <v>48.5</v>
      </c>
      <c r="B658" s="20">
        <v>5</v>
      </c>
      <c r="C658" s="20">
        <f t="shared" si="10"/>
        <v>319.85000000000002</v>
      </c>
      <c r="D658" s="20"/>
      <c r="E658" s="20"/>
    </row>
    <row r="659" spans="1:5" x14ac:dyDescent="0.25">
      <c r="A659" s="20">
        <v>49</v>
      </c>
      <c r="B659" s="20">
        <v>5</v>
      </c>
      <c r="C659" s="20">
        <f t="shared" si="10"/>
        <v>323.35000000000002</v>
      </c>
      <c r="D659" s="20"/>
      <c r="E659" s="20"/>
    </row>
    <row r="660" spans="1:5" x14ac:dyDescent="0.25">
      <c r="A660" s="20">
        <v>49.5</v>
      </c>
      <c r="B660" s="20">
        <v>5</v>
      </c>
      <c r="C660" s="20">
        <f t="shared" si="10"/>
        <v>326.85000000000002</v>
      </c>
      <c r="D660" s="20"/>
      <c r="E660" s="20"/>
    </row>
    <row r="661" spans="1:5" x14ac:dyDescent="0.25">
      <c r="A661" s="20">
        <v>50</v>
      </c>
      <c r="B661" s="20">
        <v>5</v>
      </c>
      <c r="C661" s="20">
        <f t="shared" si="10"/>
        <v>330.35</v>
      </c>
      <c r="D661" s="20"/>
      <c r="E661" s="20"/>
    </row>
    <row r="662" spans="1:5" x14ac:dyDescent="0.25">
      <c r="A662" s="20">
        <v>50.5</v>
      </c>
      <c r="B662" s="20">
        <v>5</v>
      </c>
      <c r="C662" s="20">
        <f t="shared" si="10"/>
        <v>333.85</v>
      </c>
      <c r="D662" s="20"/>
      <c r="E662" s="20"/>
    </row>
    <row r="663" spans="1:5" x14ac:dyDescent="0.25">
      <c r="A663" s="20">
        <v>51</v>
      </c>
      <c r="B663" s="20">
        <v>5</v>
      </c>
      <c r="C663" s="20">
        <f t="shared" si="10"/>
        <v>337.35</v>
      </c>
      <c r="D663" s="20"/>
      <c r="E663" s="20"/>
    </row>
    <row r="664" spans="1:5" x14ac:dyDescent="0.25">
      <c r="A664" s="20">
        <v>51.5</v>
      </c>
      <c r="B664" s="20">
        <v>5</v>
      </c>
      <c r="C664" s="20">
        <f t="shared" si="10"/>
        <v>340.85</v>
      </c>
      <c r="D664" s="20"/>
      <c r="E664" s="20"/>
    </row>
    <row r="665" spans="1:5" x14ac:dyDescent="0.25">
      <c r="A665" s="20">
        <v>52</v>
      </c>
      <c r="B665" s="20">
        <v>5</v>
      </c>
      <c r="C665" s="20">
        <f t="shared" si="10"/>
        <v>344.35</v>
      </c>
      <c r="D665" s="20"/>
      <c r="E665" s="20"/>
    </row>
    <row r="666" spans="1:5" x14ac:dyDescent="0.25">
      <c r="A666" s="20">
        <v>52.5</v>
      </c>
      <c r="B666" s="20">
        <v>5</v>
      </c>
      <c r="C666" s="20">
        <f t="shared" si="10"/>
        <v>347.85</v>
      </c>
      <c r="D666" s="20"/>
      <c r="E666" s="20"/>
    </row>
    <row r="667" spans="1:5" x14ac:dyDescent="0.25">
      <c r="A667" s="20">
        <v>53</v>
      </c>
      <c r="B667" s="20">
        <v>5</v>
      </c>
      <c r="C667" s="20">
        <f t="shared" si="10"/>
        <v>351.35</v>
      </c>
      <c r="D667" s="20"/>
      <c r="E667" s="20"/>
    </row>
    <row r="668" spans="1:5" x14ac:dyDescent="0.25">
      <c r="A668" s="20">
        <v>53.5</v>
      </c>
      <c r="B668" s="20">
        <v>5</v>
      </c>
      <c r="C668" s="20">
        <f t="shared" si="10"/>
        <v>354.85</v>
      </c>
      <c r="D668" s="20"/>
      <c r="E668" s="20"/>
    </row>
    <row r="669" spans="1:5" x14ac:dyDescent="0.25">
      <c r="A669" s="20">
        <v>54</v>
      </c>
      <c r="B669" s="20">
        <v>5</v>
      </c>
      <c r="C669" s="20">
        <f t="shared" si="10"/>
        <v>358.35</v>
      </c>
      <c r="D669" s="20"/>
      <c r="E669" s="20"/>
    </row>
    <row r="670" spans="1:5" x14ac:dyDescent="0.25">
      <c r="A670" s="20">
        <v>54.5</v>
      </c>
      <c r="B670" s="20">
        <v>5</v>
      </c>
      <c r="C670" s="20">
        <f t="shared" si="10"/>
        <v>361.85</v>
      </c>
      <c r="D670" s="20"/>
      <c r="E670" s="20"/>
    </row>
    <row r="671" spans="1:5" x14ac:dyDescent="0.25">
      <c r="A671" s="20">
        <v>55</v>
      </c>
      <c r="B671" s="20">
        <v>5</v>
      </c>
      <c r="C671" s="20">
        <f t="shared" si="10"/>
        <v>365.35</v>
      </c>
      <c r="D671" s="20"/>
      <c r="E671" s="20"/>
    </row>
    <row r="672" spans="1:5" x14ac:dyDescent="0.25">
      <c r="A672" s="20">
        <v>55.5</v>
      </c>
      <c r="B672" s="20">
        <v>5</v>
      </c>
      <c r="C672" s="20">
        <f t="shared" si="10"/>
        <v>368.85</v>
      </c>
      <c r="D672" s="20"/>
      <c r="E672" s="20"/>
    </row>
    <row r="673" spans="1:5" x14ac:dyDescent="0.25">
      <c r="A673" s="20">
        <v>56</v>
      </c>
      <c r="B673" s="20">
        <v>5</v>
      </c>
      <c r="C673" s="20">
        <f t="shared" si="10"/>
        <v>372.35</v>
      </c>
      <c r="D673" s="20"/>
      <c r="E673" s="20"/>
    </row>
    <row r="674" spans="1:5" x14ac:dyDescent="0.25">
      <c r="A674" s="20">
        <v>56.5</v>
      </c>
      <c r="B674" s="20">
        <v>5</v>
      </c>
      <c r="C674" s="20">
        <f t="shared" si="10"/>
        <v>375.85</v>
      </c>
      <c r="D674" s="20"/>
      <c r="E674" s="20"/>
    </row>
    <row r="675" spans="1:5" x14ac:dyDescent="0.25">
      <c r="A675" s="20">
        <v>57</v>
      </c>
      <c r="B675" s="20">
        <v>5</v>
      </c>
      <c r="C675" s="20">
        <f t="shared" si="10"/>
        <v>379.35</v>
      </c>
      <c r="D675" s="20"/>
      <c r="E675" s="20"/>
    </row>
    <row r="676" spans="1:5" x14ac:dyDescent="0.25">
      <c r="A676" s="20">
        <v>57.5</v>
      </c>
      <c r="B676" s="20">
        <v>5</v>
      </c>
      <c r="C676" s="20">
        <f t="shared" si="10"/>
        <v>382.85</v>
      </c>
      <c r="D676" s="20"/>
      <c r="E676" s="20"/>
    </row>
    <row r="677" spans="1:5" x14ac:dyDescent="0.25">
      <c r="A677" s="20">
        <v>58</v>
      </c>
      <c r="B677" s="20">
        <v>5</v>
      </c>
      <c r="C677" s="20">
        <f t="shared" si="10"/>
        <v>386.35</v>
      </c>
      <c r="D677" s="20"/>
      <c r="E677" s="20"/>
    </row>
    <row r="678" spans="1:5" x14ac:dyDescent="0.25">
      <c r="A678" s="20">
        <v>58.5</v>
      </c>
      <c r="B678" s="20">
        <v>5</v>
      </c>
      <c r="C678" s="20">
        <f t="shared" si="10"/>
        <v>389.85</v>
      </c>
      <c r="D678" s="20"/>
      <c r="E678" s="20"/>
    </row>
    <row r="679" spans="1:5" x14ac:dyDescent="0.25">
      <c r="A679" s="20">
        <v>59</v>
      </c>
      <c r="B679" s="20">
        <v>5</v>
      </c>
      <c r="C679" s="20">
        <f t="shared" si="10"/>
        <v>393.35</v>
      </c>
      <c r="D679" s="20"/>
      <c r="E679" s="20"/>
    </row>
    <row r="680" spans="1:5" x14ac:dyDescent="0.25">
      <c r="A680" s="20">
        <v>59.5</v>
      </c>
      <c r="B680" s="20">
        <v>5</v>
      </c>
      <c r="C680" s="20">
        <f t="shared" si="10"/>
        <v>396.85</v>
      </c>
      <c r="D680" s="20"/>
      <c r="E680" s="20"/>
    </row>
    <row r="681" spans="1:5" x14ac:dyDescent="0.25">
      <c r="A681" s="20">
        <v>60</v>
      </c>
      <c r="B681" s="20">
        <v>5</v>
      </c>
      <c r="C681" s="20">
        <f t="shared" si="10"/>
        <v>400.35</v>
      </c>
      <c r="D681" s="20"/>
      <c r="E681" s="20"/>
    </row>
    <row r="682" spans="1:5" x14ac:dyDescent="0.25">
      <c r="A682" s="20">
        <v>60.5</v>
      </c>
      <c r="B682" s="20">
        <v>5</v>
      </c>
      <c r="C682" s="20">
        <f t="shared" si="10"/>
        <v>403.85</v>
      </c>
      <c r="D682" s="20"/>
      <c r="E682" s="20"/>
    </row>
    <row r="683" spans="1:5" x14ac:dyDescent="0.25">
      <c r="A683" s="20">
        <v>61</v>
      </c>
      <c r="B683" s="20">
        <v>5</v>
      </c>
      <c r="C683" s="20">
        <f t="shared" si="10"/>
        <v>407.35</v>
      </c>
      <c r="D683" s="20"/>
      <c r="E683" s="20"/>
    </row>
    <row r="684" spans="1:5" x14ac:dyDescent="0.25">
      <c r="A684" s="20">
        <v>61.5</v>
      </c>
      <c r="B684" s="20">
        <v>5</v>
      </c>
      <c r="C684" s="20">
        <f t="shared" si="10"/>
        <v>410.85</v>
      </c>
      <c r="D684" s="20"/>
      <c r="E684" s="20"/>
    </row>
    <row r="685" spans="1:5" x14ac:dyDescent="0.25">
      <c r="A685" s="20">
        <v>62</v>
      </c>
      <c r="B685" s="20">
        <v>5</v>
      </c>
      <c r="C685" s="20">
        <f t="shared" si="10"/>
        <v>414.35</v>
      </c>
      <c r="D685" s="20"/>
      <c r="E685" s="20"/>
    </row>
    <row r="686" spans="1:5" x14ac:dyDescent="0.25">
      <c r="A686" s="20">
        <v>62.5</v>
      </c>
      <c r="B686" s="20">
        <v>5</v>
      </c>
      <c r="C686" s="20">
        <f t="shared" si="10"/>
        <v>417.85</v>
      </c>
      <c r="D686" s="20"/>
      <c r="E686" s="20"/>
    </row>
    <row r="687" spans="1:5" x14ac:dyDescent="0.25">
      <c r="A687" s="20">
        <v>63</v>
      </c>
      <c r="B687" s="20">
        <v>5</v>
      </c>
      <c r="C687" s="20">
        <f t="shared" si="10"/>
        <v>421.35</v>
      </c>
      <c r="D687" s="20"/>
      <c r="E687" s="20"/>
    </row>
    <row r="688" spans="1:5" x14ac:dyDescent="0.25">
      <c r="A688" s="20">
        <v>63.5</v>
      </c>
      <c r="B688" s="20">
        <v>5</v>
      </c>
      <c r="C688" s="20">
        <f t="shared" si="10"/>
        <v>424.85</v>
      </c>
      <c r="D688" s="20"/>
      <c r="E688" s="20"/>
    </row>
    <row r="689" spans="1:5" x14ac:dyDescent="0.25">
      <c r="A689" s="20">
        <v>64</v>
      </c>
      <c r="B689" s="20">
        <v>5</v>
      </c>
      <c r="C689" s="20">
        <f t="shared" ref="C689:C701" si="11">C688+3.5</f>
        <v>428.35</v>
      </c>
      <c r="D689" s="20"/>
      <c r="E689" s="20"/>
    </row>
    <row r="690" spans="1:5" x14ac:dyDescent="0.25">
      <c r="A690" s="20">
        <v>64.5</v>
      </c>
      <c r="B690" s="20">
        <v>5</v>
      </c>
      <c r="C690" s="20">
        <f t="shared" si="11"/>
        <v>431.85</v>
      </c>
      <c r="D690" s="20"/>
      <c r="E690" s="20"/>
    </row>
    <row r="691" spans="1:5" x14ac:dyDescent="0.25">
      <c r="A691" s="20">
        <v>65</v>
      </c>
      <c r="B691" s="20">
        <v>5</v>
      </c>
      <c r="C691" s="20">
        <f t="shared" si="11"/>
        <v>435.35</v>
      </c>
      <c r="D691" s="20"/>
      <c r="E691" s="20"/>
    </row>
    <row r="692" spans="1:5" x14ac:dyDescent="0.25">
      <c r="A692" s="20">
        <v>65.5</v>
      </c>
      <c r="B692" s="20">
        <v>5</v>
      </c>
      <c r="C692" s="20">
        <f t="shared" si="11"/>
        <v>438.85</v>
      </c>
      <c r="D692" s="20"/>
      <c r="E692" s="20"/>
    </row>
    <row r="693" spans="1:5" x14ac:dyDescent="0.25">
      <c r="A693" s="20">
        <v>66</v>
      </c>
      <c r="B693" s="20">
        <v>5</v>
      </c>
      <c r="C693" s="20">
        <f t="shared" si="11"/>
        <v>442.35</v>
      </c>
      <c r="D693" s="20"/>
      <c r="E693" s="20"/>
    </row>
    <row r="694" spans="1:5" x14ac:dyDescent="0.25">
      <c r="A694" s="20">
        <v>66.5</v>
      </c>
      <c r="B694" s="20">
        <v>5</v>
      </c>
      <c r="C694" s="20">
        <f t="shared" si="11"/>
        <v>445.85</v>
      </c>
      <c r="D694" s="20"/>
      <c r="E694" s="20"/>
    </row>
    <row r="695" spans="1:5" x14ac:dyDescent="0.25">
      <c r="A695" s="20">
        <v>67</v>
      </c>
      <c r="B695" s="20">
        <v>5</v>
      </c>
      <c r="C695" s="20">
        <f t="shared" si="11"/>
        <v>449.35</v>
      </c>
      <c r="D695" s="20"/>
      <c r="E695" s="20"/>
    </row>
    <row r="696" spans="1:5" x14ac:dyDescent="0.25">
      <c r="A696" s="20">
        <v>67.5</v>
      </c>
      <c r="B696" s="20">
        <v>5</v>
      </c>
      <c r="C696" s="20">
        <f t="shared" si="11"/>
        <v>452.85</v>
      </c>
      <c r="D696" s="20"/>
      <c r="E696" s="20"/>
    </row>
    <row r="697" spans="1:5" x14ac:dyDescent="0.25">
      <c r="A697" s="20">
        <v>68</v>
      </c>
      <c r="B697" s="20">
        <v>5</v>
      </c>
      <c r="C697" s="20">
        <f t="shared" si="11"/>
        <v>456.35</v>
      </c>
      <c r="D697" s="20"/>
      <c r="E697" s="20"/>
    </row>
    <row r="698" spans="1:5" x14ac:dyDescent="0.25">
      <c r="A698" s="20">
        <v>68.5</v>
      </c>
      <c r="B698" s="20">
        <v>5</v>
      </c>
      <c r="C698" s="20">
        <f t="shared" si="11"/>
        <v>459.85</v>
      </c>
      <c r="D698" s="20"/>
      <c r="E698" s="20"/>
    </row>
    <row r="699" spans="1:5" x14ac:dyDescent="0.25">
      <c r="A699" s="20">
        <v>69</v>
      </c>
      <c r="B699" s="20">
        <v>5</v>
      </c>
      <c r="C699" s="20">
        <f t="shared" si="11"/>
        <v>463.35</v>
      </c>
      <c r="D699" s="20"/>
      <c r="E699" s="20"/>
    </row>
    <row r="700" spans="1:5" x14ac:dyDescent="0.25">
      <c r="A700" s="20">
        <v>69.5</v>
      </c>
      <c r="B700" s="20">
        <v>5</v>
      </c>
      <c r="C700" s="20">
        <f t="shared" si="11"/>
        <v>466.85</v>
      </c>
      <c r="D700" s="20"/>
      <c r="E700" s="20"/>
    </row>
    <row r="701" spans="1:5" x14ac:dyDescent="0.25">
      <c r="A701" s="20">
        <v>70</v>
      </c>
      <c r="B701" s="20">
        <v>5</v>
      </c>
      <c r="C701" s="20">
        <f t="shared" si="11"/>
        <v>470.35</v>
      </c>
      <c r="D701" s="20"/>
      <c r="E701" s="20"/>
    </row>
    <row r="702" spans="1:5" x14ac:dyDescent="0.25">
      <c r="A702" s="20">
        <v>0.5</v>
      </c>
      <c r="B702" s="20">
        <v>6</v>
      </c>
      <c r="C702" s="20">
        <v>23.4</v>
      </c>
      <c r="D702" s="20"/>
      <c r="E702" s="20"/>
    </row>
    <row r="703" spans="1:5" x14ac:dyDescent="0.25">
      <c r="A703" s="20">
        <v>1</v>
      </c>
      <c r="B703" s="20">
        <v>6</v>
      </c>
      <c r="C703" s="20">
        <v>27.9</v>
      </c>
      <c r="D703" s="20"/>
      <c r="E703" s="20"/>
    </row>
    <row r="704" spans="1:5" x14ac:dyDescent="0.25">
      <c r="A704" s="20">
        <v>1.5</v>
      </c>
      <c r="B704" s="20">
        <v>6</v>
      </c>
      <c r="C704" s="20">
        <v>31.8</v>
      </c>
      <c r="D704" s="20"/>
      <c r="E704" s="20"/>
    </row>
    <row r="705" spans="1:5" x14ac:dyDescent="0.25">
      <c r="A705" s="20">
        <v>2</v>
      </c>
      <c r="B705" s="20">
        <v>6</v>
      </c>
      <c r="C705" s="20">
        <v>34.799999999999997</v>
      </c>
      <c r="D705" s="20"/>
      <c r="E705" s="20"/>
    </row>
    <row r="706" spans="1:5" x14ac:dyDescent="0.25">
      <c r="A706" s="20">
        <v>2.5</v>
      </c>
      <c r="B706" s="20">
        <v>6</v>
      </c>
      <c r="C706" s="20">
        <v>37.799999999999997</v>
      </c>
      <c r="D706" s="20"/>
      <c r="E706" s="20"/>
    </row>
    <row r="707" spans="1:5" x14ac:dyDescent="0.25">
      <c r="A707" s="20">
        <v>3</v>
      </c>
      <c r="B707" s="20">
        <v>6</v>
      </c>
      <c r="C707" s="20">
        <v>40.799999999999997</v>
      </c>
      <c r="D707" s="20"/>
      <c r="E707" s="20"/>
    </row>
    <row r="708" spans="1:5" x14ac:dyDescent="0.25">
      <c r="A708" s="20">
        <v>3.5</v>
      </c>
      <c r="B708" s="20">
        <v>6</v>
      </c>
      <c r="C708" s="20">
        <v>43.8</v>
      </c>
      <c r="D708" s="20"/>
      <c r="E708" s="20"/>
    </row>
    <row r="709" spans="1:5" x14ac:dyDescent="0.25">
      <c r="A709" s="20">
        <v>4</v>
      </c>
      <c r="B709" s="20">
        <v>6</v>
      </c>
      <c r="C709" s="20">
        <v>46.8</v>
      </c>
      <c r="D709" s="20"/>
      <c r="E709" s="20"/>
    </row>
    <row r="710" spans="1:5" x14ac:dyDescent="0.25">
      <c r="A710" s="20">
        <v>4.5</v>
      </c>
      <c r="B710" s="20">
        <v>6</v>
      </c>
      <c r="C710" s="20">
        <v>49.8</v>
      </c>
      <c r="D710" s="20"/>
      <c r="E710" s="20"/>
    </row>
    <row r="711" spans="1:5" x14ac:dyDescent="0.25">
      <c r="A711" s="20">
        <v>5</v>
      </c>
      <c r="B711" s="20">
        <v>6</v>
      </c>
      <c r="C711" s="20">
        <v>52.8</v>
      </c>
      <c r="D711" s="20"/>
      <c r="E711" s="20"/>
    </row>
    <row r="712" spans="1:5" x14ac:dyDescent="0.25">
      <c r="A712" s="20">
        <v>5.5</v>
      </c>
      <c r="B712" s="20">
        <v>6</v>
      </c>
      <c r="C712" s="20">
        <v>55.6</v>
      </c>
      <c r="D712" s="20"/>
      <c r="E712" s="20"/>
    </row>
    <row r="713" spans="1:5" x14ac:dyDescent="0.25">
      <c r="A713" s="20">
        <v>6</v>
      </c>
      <c r="B713" s="20">
        <v>6</v>
      </c>
      <c r="C713" s="20">
        <v>58.4</v>
      </c>
      <c r="D713" s="20"/>
      <c r="E713" s="20"/>
    </row>
    <row r="714" spans="1:5" x14ac:dyDescent="0.25">
      <c r="A714" s="20">
        <v>6.5</v>
      </c>
      <c r="B714" s="20">
        <v>6</v>
      </c>
      <c r="C714" s="20">
        <v>61.2</v>
      </c>
      <c r="D714" s="20"/>
      <c r="E714" s="20"/>
    </row>
    <row r="715" spans="1:5" x14ac:dyDescent="0.25">
      <c r="A715" s="20">
        <v>7</v>
      </c>
      <c r="B715" s="20">
        <v>6</v>
      </c>
      <c r="C715" s="20">
        <v>64</v>
      </c>
      <c r="D715" s="20"/>
      <c r="E715" s="20"/>
    </row>
    <row r="716" spans="1:5" x14ac:dyDescent="0.25">
      <c r="A716" s="20">
        <v>7.5</v>
      </c>
      <c r="B716" s="20">
        <v>6</v>
      </c>
      <c r="C716" s="20">
        <v>66.8</v>
      </c>
      <c r="D716" s="20"/>
      <c r="E716" s="20"/>
    </row>
    <row r="717" spans="1:5" x14ac:dyDescent="0.25">
      <c r="A717" s="20">
        <v>8</v>
      </c>
      <c r="B717" s="20">
        <v>6</v>
      </c>
      <c r="C717" s="20">
        <v>69.599999999999994</v>
      </c>
      <c r="D717" s="20"/>
      <c r="E717" s="20"/>
    </row>
    <row r="718" spans="1:5" x14ac:dyDescent="0.25">
      <c r="A718" s="20">
        <v>8.5</v>
      </c>
      <c r="B718" s="20">
        <v>6</v>
      </c>
      <c r="C718" s="20">
        <v>72.400000000000006</v>
      </c>
      <c r="D718" s="20"/>
      <c r="E718" s="20"/>
    </row>
    <row r="719" spans="1:5" x14ac:dyDescent="0.25">
      <c r="A719" s="20">
        <v>9</v>
      </c>
      <c r="B719" s="20">
        <v>6</v>
      </c>
      <c r="C719" s="20">
        <v>75.2</v>
      </c>
      <c r="D719" s="20"/>
      <c r="E719" s="20"/>
    </row>
    <row r="720" spans="1:5" x14ac:dyDescent="0.25">
      <c r="A720" s="20">
        <v>9.5</v>
      </c>
      <c r="B720" s="20">
        <v>6</v>
      </c>
      <c r="C720" s="20">
        <v>78</v>
      </c>
      <c r="D720" s="20"/>
      <c r="E720" s="20"/>
    </row>
    <row r="721" spans="1:5" x14ac:dyDescent="0.25">
      <c r="A721" s="20">
        <v>10</v>
      </c>
      <c r="B721" s="20">
        <v>6</v>
      </c>
      <c r="C721" s="20">
        <v>80.8</v>
      </c>
      <c r="D721" s="20"/>
      <c r="E721" s="20"/>
    </row>
    <row r="722" spans="1:5" x14ac:dyDescent="0.25">
      <c r="A722" s="20">
        <v>10.5</v>
      </c>
      <c r="B722" s="20">
        <v>6</v>
      </c>
      <c r="C722" s="20">
        <v>84.2</v>
      </c>
      <c r="D722" s="20"/>
      <c r="E722" s="20"/>
    </row>
    <row r="723" spans="1:5" x14ac:dyDescent="0.25">
      <c r="A723" s="20">
        <v>11</v>
      </c>
      <c r="B723" s="20">
        <v>6</v>
      </c>
      <c r="C723" s="20">
        <v>87.6</v>
      </c>
      <c r="D723" s="20"/>
      <c r="E723" s="20"/>
    </row>
    <row r="724" spans="1:5" x14ac:dyDescent="0.25">
      <c r="A724" s="20">
        <v>11.5</v>
      </c>
      <c r="B724" s="20">
        <v>6</v>
      </c>
      <c r="C724" s="20">
        <v>91</v>
      </c>
      <c r="D724" s="20"/>
      <c r="E724" s="20"/>
    </row>
    <row r="725" spans="1:5" x14ac:dyDescent="0.25">
      <c r="A725" s="20">
        <v>12</v>
      </c>
      <c r="B725" s="20">
        <v>6</v>
      </c>
      <c r="C725" s="20">
        <v>94.4</v>
      </c>
      <c r="D725" s="20"/>
      <c r="E725" s="20"/>
    </row>
    <row r="726" spans="1:5" x14ac:dyDescent="0.25">
      <c r="A726" s="20">
        <v>12.5</v>
      </c>
      <c r="B726" s="20">
        <v>6</v>
      </c>
      <c r="C726" s="20">
        <v>97.8</v>
      </c>
      <c r="D726" s="20"/>
      <c r="E726" s="20"/>
    </row>
    <row r="727" spans="1:5" x14ac:dyDescent="0.25">
      <c r="A727" s="20">
        <v>13</v>
      </c>
      <c r="B727" s="20">
        <v>6</v>
      </c>
      <c r="C727" s="20">
        <v>101.2</v>
      </c>
      <c r="D727" s="20"/>
      <c r="E727" s="20"/>
    </row>
    <row r="728" spans="1:5" x14ac:dyDescent="0.25">
      <c r="A728" s="20">
        <v>13.5</v>
      </c>
      <c r="B728" s="20">
        <v>6</v>
      </c>
      <c r="C728" s="20">
        <v>104.6</v>
      </c>
      <c r="D728" s="20"/>
      <c r="E728" s="20"/>
    </row>
    <row r="729" spans="1:5" x14ac:dyDescent="0.25">
      <c r="A729" s="20">
        <v>14</v>
      </c>
      <c r="B729" s="20">
        <v>6</v>
      </c>
      <c r="C729" s="20">
        <v>108</v>
      </c>
      <c r="D729" s="20"/>
      <c r="E729" s="20"/>
    </row>
    <row r="730" spans="1:5" x14ac:dyDescent="0.25">
      <c r="A730" s="20">
        <v>14.5</v>
      </c>
      <c r="B730" s="20">
        <v>6</v>
      </c>
      <c r="C730" s="20">
        <v>111.4</v>
      </c>
      <c r="D730" s="20"/>
      <c r="E730" s="20"/>
    </row>
    <row r="731" spans="1:5" x14ac:dyDescent="0.25">
      <c r="A731" s="20">
        <v>15</v>
      </c>
      <c r="B731" s="20">
        <v>6</v>
      </c>
      <c r="C731" s="20">
        <v>114.8</v>
      </c>
      <c r="D731" s="20"/>
      <c r="E731" s="20"/>
    </row>
    <row r="732" spans="1:5" x14ac:dyDescent="0.25">
      <c r="A732" s="20">
        <v>15.5</v>
      </c>
      <c r="B732" s="20">
        <v>6</v>
      </c>
      <c r="C732" s="20">
        <v>118.2</v>
      </c>
      <c r="D732" s="20"/>
      <c r="E732" s="20"/>
    </row>
    <row r="733" spans="1:5" x14ac:dyDescent="0.25">
      <c r="A733" s="20">
        <v>16</v>
      </c>
      <c r="B733" s="20">
        <v>6</v>
      </c>
      <c r="C733" s="20">
        <v>121.6</v>
      </c>
      <c r="D733" s="20"/>
      <c r="E733" s="20"/>
    </row>
    <row r="734" spans="1:5" x14ac:dyDescent="0.25">
      <c r="A734" s="20">
        <v>16.5</v>
      </c>
      <c r="B734" s="20">
        <v>6</v>
      </c>
      <c r="C734" s="20">
        <v>125</v>
      </c>
      <c r="D734" s="20"/>
      <c r="E734" s="20"/>
    </row>
    <row r="735" spans="1:5" x14ac:dyDescent="0.25">
      <c r="A735" s="20">
        <v>17</v>
      </c>
      <c r="B735" s="20">
        <v>6</v>
      </c>
      <c r="C735" s="20">
        <v>128.4</v>
      </c>
      <c r="D735" s="20"/>
      <c r="E735" s="20"/>
    </row>
    <row r="736" spans="1:5" x14ac:dyDescent="0.25">
      <c r="A736" s="20">
        <v>17.5</v>
      </c>
      <c r="B736" s="20">
        <v>6</v>
      </c>
      <c r="C736" s="20">
        <v>131.80000000000001</v>
      </c>
      <c r="D736" s="20"/>
      <c r="E736" s="20"/>
    </row>
    <row r="737" spans="1:5" x14ac:dyDescent="0.25">
      <c r="A737" s="20">
        <v>18</v>
      </c>
      <c r="B737" s="20">
        <v>6</v>
      </c>
      <c r="C737" s="20">
        <v>135.19999999999999</v>
      </c>
      <c r="D737" s="20"/>
      <c r="E737" s="20"/>
    </row>
    <row r="738" spans="1:5" x14ac:dyDescent="0.25">
      <c r="A738" s="20">
        <v>18.5</v>
      </c>
      <c r="B738" s="20">
        <v>6</v>
      </c>
      <c r="C738" s="20">
        <v>138.6</v>
      </c>
      <c r="D738" s="20"/>
      <c r="E738" s="20"/>
    </row>
    <row r="739" spans="1:5" x14ac:dyDescent="0.25">
      <c r="A739" s="20">
        <v>19</v>
      </c>
      <c r="B739" s="20">
        <v>6</v>
      </c>
      <c r="C739" s="20">
        <v>142</v>
      </c>
      <c r="D739" s="20"/>
      <c r="E739" s="20"/>
    </row>
    <row r="740" spans="1:5" x14ac:dyDescent="0.25">
      <c r="A740" s="20">
        <v>19.5</v>
      </c>
      <c r="B740" s="20">
        <v>6</v>
      </c>
      <c r="C740" s="20">
        <v>145.4</v>
      </c>
      <c r="D740" s="20"/>
      <c r="E740" s="20"/>
    </row>
    <row r="741" spans="1:5" x14ac:dyDescent="0.25">
      <c r="A741" s="20">
        <v>20</v>
      </c>
      <c r="B741" s="20">
        <v>6</v>
      </c>
      <c r="C741" s="20">
        <v>148.80000000000001</v>
      </c>
      <c r="D741" s="20"/>
      <c r="E741" s="20"/>
    </row>
    <row r="742" spans="1:5" x14ac:dyDescent="0.25">
      <c r="A742" s="20">
        <v>20.5</v>
      </c>
      <c r="B742" s="20">
        <v>6</v>
      </c>
      <c r="C742" s="20">
        <v>153.19999999999999</v>
      </c>
      <c r="D742" s="20"/>
      <c r="E742" s="20"/>
    </row>
    <row r="743" spans="1:5" x14ac:dyDescent="0.25">
      <c r="A743" s="20">
        <v>21</v>
      </c>
      <c r="B743" s="20">
        <v>6</v>
      </c>
      <c r="C743" s="20">
        <v>157.6</v>
      </c>
      <c r="D743" s="20"/>
      <c r="E743" s="20"/>
    </row>
    <row r="744" spans="1:5" x14ac:dyDescent="0.25">
      <c r="A744" s="20">
        <v>21.5</v>
      </c>
      <c r="B744" s="20">
        <v>6</v>
      </c>
      <c r="C744" s="20">
        <v>162</v>
      </c>
      <c r="D744" s="20"/>
      <c r="E744" s="20"/>
    </row>
    <row r="745" spans="1:5" x14ac:dyDescent="0.25">
      <c r="A745" s="20">
        <v>22</v>
      </c>
      <c r="B745" s="20">
        <v>6</v>
      </c>
      <c r="C745" s="20">
        <v>166.4</v>
      </c>
      <c r="D745" s="20"/>
      <c r="E745" s="20"/>
    </row>
    <row r="746" spans="1:5" x14ac:dyDescent="0.25">
      <c r="A746" s="20">
        <v>22.5</v>
      </c>
      <c r="B746" s="20">
        <v>6</v>
      </c>
      <c r="C746" s="20">
        <v>170.8</v>
      </c>
      <c r="D746" s="20"/>
      <c r="E746" s="20"/>
    </row>
    <row r="747" spans="1:5" x14ac:dyDescent="0.25">
      <c r="A747" s="20">
        <v>23</v>
      </c>
      <c r="B747" s="20">
        <v>6</v>
      </c>
      <c r="C747" s="20">
        <v>175.2</v>
      </c>
      <c r="D747" s="20"/>
      <c r="E747" s="20"/>
    </row>
    <row r="748" spans="1:5" x14ac:dyDescent="0.25">
      <c r="A748" s="20">
        <v>23.5</v>
      </c>
      <c r="B748" s="20">
        <v>6</v>
      </c>
      <c r="C748" s="20">
        <v>179.6</v>
      </c>
      <c r="D748" s="20"/>
      <c r="E748" s="20"/>
    </row>
    <row r="749" spans="1:5" x14ac:dyDescent="0.25">
      <c r="A749" s="20">
        <v>24</v>
      </c>
      <c r="B749" s="20">
        <v>6</v>
      </c>
      <c r="C749" s="20">
        <v>184</v>
      </c>
      <c r="D749" s="20"/>
      <c r="E749" s="20"/>
    </row>
    <row r="750" spans="1:5" x14ac:dyDescent="0.25">
      <c r="A750" s="20">
        <v>24.5</v>
      </c>
      <c r="B750" s="20">
        <v>6</v>
      </c>
      <c r="C750" s="20">
        <v>188.4</v>
      </c>
      <c r="D750" s="20"/>
      <c r="E750" s="20"/>
    </row>
    <row r="751" spans="1:5" x14ac:dyDescent="0.25">
      <c r="A751" s="20">
        <v>25</v>
      </c>
      <c r="B751" s="20">
        <v>6</v>
      </c>
      <c r="C751" s="20">
        <v>192.8</v>
      </c>
      <c r="D751" s="20"/>
      <c r="E751" s="20"/>
    </row>
    <row r="752" spans="1:5" x14ac:dyDescent="0.25">
      <c r="A752" s="20">
        <v>25.5</v>
      </c>
      <c r="B752" s="20">
        <v>6</v>
      </c>
      <c r="C752" s="20">
        <v>197.2</v>
      </c>
      <c r="D752" s="20"/>
      <c r="E752" s="20"/>
    </row>
    <row r="753" spans="1:5" x14ac:dyDescent="0.25">
      <c r="A753" s="20">
        <v>26</v>
      </c>
      <c r="B753" s="20">
        <v>6</v>
      </c>
      <c r="C753" s="20">
        <v>201.6</v>
      </c>
      <c r="D753" s="20"/>
      <c r="E753" s="20"/>
    </row>
    <row r="754" spans="1:5" x14ac:dyDescent="0.25">
      <c r="A754" s="20">
        <v>26.5</v>
      </c>
      <c r="B754" s="20">
        <v>6</v>
      </c>
      <c r="C754" s="20">
        <v>206</v>
      </c>
      <c r="D754" s="20"/>
      <c r="E754" s="20"/>
    </row>
    <row r="755" spans="1:5" x14ac:dyDescent="0.25">
      <c r="A755" s="20">
        <v>27</v>
      </c>
      <c r="B755" s="20">
        <v>6</v>
      </c>
      <c r="C755" s="20">
        <v>210.4</v>
      </c>
      <c r="D755" s="20"/>
      <c r="E755" s="20"/>
    </row>
    <row r="756" spans="1:5" x14ac:dyDescent="0.25">
      <c r="A756" s="20">
        <v>27.5</v>
      </c>
      <c r="B756" s="20">
        <v>6</v>
      </c>
      <c r="C756" s="20">
        <v>214.8</v>
      </c>
      <c r="D756" s="20"/>
      <c r="E756" s="20"/>
    </row>
    <row r="757" spans="1:5" x14ac:dyDescent="0.25">
      <c r="A757" s="20">
        <v>28</v>
      </c>
      <c r="B757" s="20">
        <v>6</v>
      </c>
      <c r="C757" s="20">
        <v>219.2</v>
      </c>
      <c r="D757" s="20"/>
      <c r="E757" s="20"/>
    </row>
    <row r="758" spans="1:5" x14ac:dyDescent="0.25">
      <c r="A758" s="20">
        <v>28.5</v>
      </c>
      <c r="B758" s="20">
        <v>6</v>
      </c>
      <c r="C758" s="20">
        <v>223.6</v>
      </c>
      <c r="D758" s="20"/>
      <c r="E758" s="20"/>
    </row>
    <row r="759" spans="1:5" x14ac:dyDescent="0.25">
      <c r="A759" s="20">
        <v>29</v>
      </c>
      <c r="B759" s="20">
        <v>6</v>
      </c>
      <c r="C759" s="20">
        <v>228</v>
      </c>
      <c r="D759" s="20"/>
      <c r="E759" s="20"/>
    </row>
    <row r="760" spans="1:5" x14ac:dyDescent="0.25">
      <c r="A760" s="20">
        <v>29.5</v>
      </c>
      <c r="B760" s="20">
        <v>6</v>
      </c>
      <c r="C760" s="20">
        <v>232.4</v>
      </c>
      <c r="D760" s="20"/>
      <c r="E760" s="20"/>
    </row>
    <row r="761" spans="1:5" x14ac:dyDescent="0.25">
      <c r="A761" s="20">
        <v>30</v>
      </c>
      <c r="B761" s="20">
        <v>6</v>
      </c>
      <c r="C761" s="20">
        <v>236.8</v>
      </c>
      <c r="D761" s="20"/>
      <c r="E761" s="20"/>
    </row>
    <row r="762" spans="1:5" x14ac:dyDescent="0.25">
      <c r="A762" s="20">
        <v>30.5</v>
      </c>
      <c r="B762" s="20">
        <v>6</v>
      </c>
      <c r="C762" s="20">
        <f>C761+4.4</f>
        <v>241.20000000000002</v>
      </c>
      <c r="D762" s="20"/>
      <c r="E762" s="20"/>
    </row>
    <row r="763" spans="1:5" x14ac:dyDescent="0.25">
      <c r="A763" s="20">
        <v>31</v>
      </c>
      <c r="B763" s="20">
        <v>6</v>
      </c>
      <c r="C763" s="20">
        <f>C762+4.4</f>
        <v>245.60000000000002</v>
      </c>
      <c r="D763" s="20"/>
      <c r="E763" s="20"/>
    </row>
    <row r="764" spans="1:5" x14ac:dyDescent="0.25">
      <c r="A764" s="20">
        <v>31.5</v>
      </c>
      <c r="B764" s="20">
        <v>6</v>
      </c>
      <c r="C764" s="20">
        <f>C763+4.4</f>
        <v>250.00000000000003</v>
      </c>
      <c r="D764" s="20"/>
      <c r="E764" s="20"/>
    </row>
    <row r="765" spans="1:5" x14ac:dyDescent="0.25">
      <c r="A765" s="20">
        <v>32</v>
      </c>
      <c r="B765" s="20">
        <v>6</v>
      </c>
      <c r="C765" s="20">
        <f t="shared" ref="C765:C828" si="12">C764+4.4</f>
        <v>254.40000000000003</v>
      </c>
      <c r="D765" s="20"/>
      <c r="E765" s="20"/>
    </row>
    <row r="766" spans="1:5" x14ac:dyDescent="0.25">
      <c r="A766" s="20">
        <v>32.5</v>
      </c>
      <c r="B766" s="20">
        <v>6</v>
      </c>
      <c r="C766" s="20">
        <f t="shared" si="12"/>
        <v>258.8</v>
      </c>
      <c r="D766" s="20"/>
      <c r="E766" s="20"/>
    </row>
    <row r="767" spans="1:5" x14ac:dyDescent="0.25">
      <c r="A767" s="20">
        <v>33</v>
      </c>
      <c r="B767" s="20">
        <v>6</v>
      </c>
      <c r="C767" s="20">
        <f t="shared" si="12"/>
        <v>263.2</v>
      </c>
      <c r="D767" s="20"/>
      <c r="E767" s="20"/>
    </row>
    <row r="768" spans="1:5" x14ac:dyDescent="0.25">
      <c r="A768" s="20">
        <v>33.5</v>
      </c>
      <c r="B768" s="20">
        <v>6</v>
      </c>
      <c r="C768" s="20">
        <f t="shared" si="12"/>
        <v>267.59999999999997</v>
      </c>
      <c r="D768" s="20"/>
      <c r="E768" s="20"/>
    </row>
    <row r="769" spans="1:5" x14ac:dyDescent="0.25">
      <c r="A769" s="20">
        <v>34</v>
      </c>
      <c r="B769" s="20">
        <v>6</v>
      </c>
      <c r="C769" s="20">
        <f t="shared" si="12"/>
        <v>271.99999999999994</v>
      </c>
      <c r="D769" s="20"/>
      <c r="E769" s="20"/>
    </row>
    <row r="770" spans="1:5" x14ac:dyDescent="0.25">
      <c r="A770" s="20">
        <v>34.5</v>
      </c>
      <c r="B770" s="20">
        <v>6</v>
      </c>
      <c r="C770" s="20">
        <f t="shared" si="12"/>
        <v>276.39999999999992</v>
      </c>
      <c r="D770" s="20"/>
      <c r="E770" s="20"/>
    </row>
    <row r="771" spans="1:5" x14ac:dyDescent="0.25">
      <c r="A771" s="20">
        <v>35</v>
      </c>
      <c r="B771" s="20">
        <v>6</v>
      </c>
      <c r="C771" s="20">
        <f t="shared" si="12"/>
        <v>280.7999999999999</v>
      </c>
      <c r="D771" s="20"/>
      <c r="E771" s="20"/>
    </row>
    <row r="772" spans="1:5" x14ac:dyDescent="0.25">
      <c r="A772" s="20">
        <v>35.5</v>
      </c>
      <c r="B772" s="20">
        <v>6</v>
      </c>
      <c r="C772" s="20">
        <f t="shared" si="12"/>
        <v>285.19999999999987</v>
      </c>
      <c r="D772" s="20"/>
      <c r="E772" s="20"/>
    </row>
    <row r="773" spans="1:5" x14ac:dyDescent="0.25">
      <c r="A773" s="20">
        <v>36</v>
      </c>
      <c r="B773" s="20">
        <v>6</v>
      </c>
      <c r="C773" s="20">
        <f t="shared" si="12"/>
        <v>289.59999999999985</v>
      </c>
      <c r="D773" s="20"/>
      <c r="E773" s="20"/>
    </row>
    <row r="774" spans="1:5" x14ac:dyDescent="0.25">
      <c r="A774" s="20">
        <v>36.5</v>
      </c>
      <c r="B774" s="20">
        <v>6</v>
      </c>
      <c r="C774" s="20">
        <f t="shared" si="12"/>
        <v>293.99999999999983</v>
      </c>
      <c r="D774" s="20"/>
      <c r="E774" s="20"/>
    </row>
    <row r="775" spans="1:5" x14ac:dyDescent="0.25">
      <c r="A775" s="20">
        <v>37</v>
      </c>
      <c r="B775" s="20">
        <v>6</v>
      </c>
      <c r="C775" s="20">
        <f t="shared" si="12"/>
        <v>298.39999999999981</v>
      </c>
      <c r="D775" s="20"/>
      <c r="E775" s="20"/>
    </row>
    <row r="776" spans="1:5" x14ac:dyDescent="0.25">
      <c r="A776" s="20">
        <v>37.5</v>
      </c>
      <c r="B776" s="20">
        <v>6</v>
      </c>
      <c r="C776" s="20">
        <f t="shared" si="12"/>
        <v>302.79999999999978</v>
      </c>
      <c r="D776" s="20"/>
      <c r="E776" s="20"/>
    </row>
    <row r="777" spans="1:5" x14ac:dyDescent="0.25">
      <c r="A777" s="20">
        <v>38</v>
      </c>
      <c r="B777" s="20">
        <v>6</v>
      </c>
      <c r="C777" s="20">
        <f t="shared" si="12"/>
        <v>307.19999999999976</v>
      </c>
      <c r="D777" s="20"/>
      <c r="E777" s="20"/>
    </row>
    <row r="778" spans="1:5" x14ac:dyDescent="0.25">
      <c r="A778" s="20">
        <v>38.5</v>
      </c>
      <c r="B778" s="20">
        <v>6</v>
      </c>
      <c r="C778" s="20">
        <f t="shared" si="12"/>
        <v>311.59999999999974</v>
      </c>
      <c r="D778" s="20"/>
      <c r="E778" s="20"/>
    </row>
    <row r="779" spans="1:5" x14ac:dyDescent="0.25">
      <c r="A779" s="20">
        <v>39</v>
      </c>
      <c r="B779" s="20">
        <v>6</v>
      </c>
      <c r="C779" s="20">
        <f t="shared" si="12"/>
        <v>315.99999999999972</v>
      </c>
      <c r="D779" s="20"/>
      <c r="E779" s="20"/>
    </row>
    <row r="780" spans="1:5" x14ac:dyDescent="0.25">
      <c r="A780" s="20">
        <v>39.5</v>
      </c>
      <c r="B780" s="20">
        <v>6</v>
      </c>
      <c r="C780" s="20">
        <f t="shared" si="12"/>
        <v>320.39999999999969</v>
      </c>
      <c r="D780" s="20"/>
      <c r="E780" s="20"/>
    </row>
    <row r="781" spans="1:5" x14ac:dyDescent="0.25">
      <c r="A781" s="20">
        <v>40</v>
      </c>
      <c r="B781" s="20">
        <v>6</v>
      </c>
      <c r="C781" s="20">
        <f t="shared" si="12"/>
        <v>324.79999999999967</v>
      </c>
      <c r="D781" s="20"/>
      <c r="E781" s="20"/>
    </row>
    <row r="782" spans="1:5" x14ac:dyDescent="0.25">
      <c r="A782" s="20">
        <v>40.5</v>
      </c>
      <c r="B782" s="20">
        <v>6</v>
      </c>
      <c r="C782" s="20">
        <f t="shared" si="12"/>
        <v>329.19999999999965</v>
      </c>
      <c r="D782" s="20"/>
      <c r="E782" s="20"/>
    </row>
    <row r="783" spans="1:5" x14ac:dyDescent="0.25">
      <c r="A783" s="20">
        <v>41</v>
      </c>
      <c r="B783" s="20">
        <v>6</v>
      </c>
      <c r="C783" s="20">
        <f t="shared" si="12"/>
        <v>333.59999999999962</v>
      </c>
      <c r="D783" s="20"/>
      <c r="E783" s="20"/>
    </row>
    <row r="784" spans="1:5" x14ac:dyDescent="0.25">
      <c r="A784" s="20">
        <v>41.5</v>
      </c>
      <c r="B784" s="20">
        <v>6</v>
      </c>
      <c r="C784" s="20">
        <f t="shared" si="12"/>
        <v>337.9999999999996</v>
      </c>
      <c r="D784" s="20"/>
      <c r="E784" s="20"/>
    </row>
    <row r="785" spans="1:5" x14ac:dyDescent="0.25">
      <c r="A785" s="20">
        <v>42</v>
      </c>
      <c r="B785" s="20">
        <v>6</v>
      </c>
      <c r="C785" s="20">
        <f t="shared" si="12"/>
        <v>342.39999999999958</v>
      </c>
      <c r="D785" s="20"/>
      <c r="E785" s="20"/>
    </row>
    <row r="786" spans="1:5" x14ac:dyDescent="0.25">
      <c r="A786" s="20">
        <v>42.5</v>
      </c>
      <c r="B786" s="20">
        <v>6</v>
      </c>
      <c r="C786" s="20">
        <f t="shared" si="12"/>
        <v>346.79999999999956</v>
      </c>
      <c r="D786" s="20"/>
      <c r="E786" s="20"/>
    </row>
    <row r="787" spans="1:5" x14ac:dyDescent="0.25">
      <c r="A787" s="20">
        <v>43</v>
      </c>
      <c r="B787" s="20">
        <v>6</v>
      </c>
      <c r="C787" s="20">
        <f t="shared" si="12"/>
        <v>351.19999999999953</v>
      </c>
      <c r="D787" s="20"/>
      <c r="E787" s="20"/>
    </row>
    <row r="788" spans="1:5" x14ac:dyDescent="0.25">
      <c r="A788" s="20">
        <v>43.5</v>
      </c>
      <c r="B788" s="20">
        <v>6</v>
      </c>
      <c r="C788" s="20">
        <f t="shared" si="12"/>
        <v>355.59999999999951</v>
      </c>
      <c r="D788" s="20"/>
      <c r="E788" s="20"/>
    </row>
    <row r="789" spans="1:5" x14ac:dyDescent="0.25">
      <c r="A789" s="20">
        <v>44</v>
      </c>
      <c r="B789" s="20">
        <v>6</v>
      </c>
      <c r="C789" s="20">
        <f t="shared" si="12"/>
        <v>359.99999999999949</v>
      </c>
      <c r="D789" s="20"/>
      <c r="E789" s="20"/>
    </row>
    <row r="790" spans="1:5" x14ac:dyDescent="0.25">
      <c r="A790" s="20">
        <v>44.5</v>
      </c>
      <c r="B790" s="20">
        <v>6</v>
      </c>
      <c r="C790" s="20">
        <f t="shared" si="12"/>
        <v>364.39999999999947</v>
      </c>
      <c r="D790" s="20"/>
      <c r="E790" s="20"/>
    </row>
    <row r="791" spans="1:5" x14ac:dyDescent="0.25">
      <c r="A791" s="20">
        <v>45</v>
      </c>
      <c r="B791" s="20">
        <v>6</v>
      </c>
      <c r="C791" s="20">
        <f t="shared" si="12"/>
        <v>368.79999999999944</v>
      </c>
      <c r="D791" s="20"/>
      <c r="E791" s="20"/>
    </row>
    <row r="792" spans="1:5" x14ac:dyDescent="0.25">
      <c r="A792" s="20">
        <v>45.5</v>
      </c>
      <c r="B792" s="20">
        <v>6</v>
      </c>
      <c r="C792" s="20">
        <f t="shared" si="12"/>
        <v>373.19999999999942</v>
      </c>
      <c r="D792" s="20"/>
      <c r="E792" s="20"/>
    </row>
    <row r="793" spans="1:5" x14ac:dyDescent="0.25">
      <c r="A793" s="20">
        <v>46</v>
      </c>
      <c r="B793" s="20">
        <v>6</v>
      </c>
      <c r="C793" s="20">
        <f t="shared" si="12"/>
        <v>377.5999999999994</v>
      </c>
      <c r="D793" s="20"/>
      <c r="E793" s="20"/>
    </row>
    <row r="794" spans="1:5" x14ac:dyDescent="0.25">
      <c r="A794" s="20">
        <v>46.5</v>
      </c>
      <c r="B794" s="20">
        <v>6</v>
      </c>
      <c r="C794" s="20">
        <f t="shared" si="12"/>
        <v>381.99999999999937</v>
      </c>
      <c r="D794" s="20"/>
      <c r="E794" s="20"/>
    </row>
    <row r="795" spans="1:5" x14ac:dyDescent="0.25">
      <c r="A795" s="20">
        <v>47</v>
      </c>
      <c r="B795" s="20">
        <v>6</v>
      </c>
      <c r="C795" s="20">
        <f t="shared" si="12"/>
        <v>386.39999999999935</v>
      </c>
      <c r="D795" s="20"/>
      <c r="E795" s="20"/>
    </row>
    <row r="796" spans="1:5" x14ac:dyDescent="0.25">
      <c r="A796" s="20">
        <v>47.5</v>
      </c>
      <c r="B796" s="20">
        <v>6</v>
      </c>
      <c r="C796" s="20">
        <f t="shared" si="12"/>
        <v>390.79999999999933</v>
      </c>
      <c r="D796" s="20"/>
      <c r="E796" s="20"/>
    </row>
    <row r="797" spans="1:5" x14ac:dyDescent="0.25">
      <c r="A797" s="20">
        <v>48</v>
      </c>
      <c r="B797" s="20">
        <v>6</v>
      </c>
      <c r="C797" s="20">
        <f t="shared" si="12"/>
        <v>395.19999999999931</v>
      </c>
      <c r="D797" s="20"/>
      <c r="E797" s="20"/>
    </row>
    <row r="798" spans="1:5" x14ac:dyDescent="0.25">
      <c r="A798" s="20">
        <v>48.5</v>
      </c>
      <c r="B798" s="20">
        <v>6</v>
      </c>
      <c r="C798" s="20">
        <f t="shared" si="12"/>
        <v>399.59999999999928</v>
      </c>
      <c r="D798" s="20"/>
      <c r="E798" s="20"/>
    </row>
    <row r="799" spans="1:5" x14ac:dyDescent="0.25">
      <c r="A799" s="20">
        <v>49</v>
      </c>
      <c r="B799" s="20">
        <v>6</v>
      </c>
      <c r="C799" s="20">
        <f t="shared" si="12"/>
        <v>403.99999999999926</v>
      </c>
      <c r="D799" s="20"/>
      <c r="E799" s="20"/>
    </row>
    <row r="800" spans="1:5" x14ac:dyDescent="0.25">
      <c r="A800" s="20">
        <v>49.5</v>
      </c>
      <c r="B800" s="20">
        <v>6</v>
      </c>
      <c r="C800" s="20">
        <f t="shared" si="12"/>
        <v>408.39999999999924</v>
      </c>
      <c r="D800" s="20"/>
      <c r="E800" s="20"/>
    </row>
    <row r="801" spans="1:5" x14ac:dyDescent="0.25">
      <c r="A801" s="20">
        <v>50</v>
      </c>
      <c r="B801" s="20">
        <v>6</v>
      </c>
      <c r="C801" s="20">
        <f t="shared" si="12"/>
        <v>412.79999999999922</v>
      </c>
      <c r="D801" s="20"/>
      <c r="E801" s="20"/>
    </row>
    <row r="802" spans="1:5" x14ac:dyDescent="0.25">
      <c r="A802" s="20">
        <v>50.5</v>
      </c>
      <c r="B802" s="20">
        <v>6</v>
      </c>
      <c r="C802" s="20">
        <f t="shared" si="12"/>
        <v>417.19999999999919</v>
      </c>
      <c r="D802" s="20"/>
      <c r="E802" s="20"/>
    </row>
    <row r="803" spans="1:5" x14ac:dyDescent="0.25">
      <c r="A803" s="20">
        <v>51</v>
      </c>
      <c r="B803" s="20">
        <v>6</v>
      </c>
      <c r="C803" s="20">
        <f t="shared" si="12"/>
        <v>421.59999999999917</v>
      </c>
      <c r="D803" s="20"/>
      <c r="E803" s="20"/>
    </row>
    <row r="804" spans="1:5" x14ac:dyDescent="0.25">
      <c r="A804" s="20">
        <v>51.5</v>
      </c>
      <c r="B804" s="20">
        <v>6</v>
      </c>
      <c r="C804" s="20">
        <f t="shared" si="12"/>
        <v>425.99999999999915</v>
      </c>
      <c r="D804" s="20"/>
      <c r="E804" s="20"/>
    </row>
    <row r="805" spans="1:5" x14ac:dyDescent="0.25">
      <c r="A805" s="20">
        <v>52</v>
      </c>
      <c r="B805" s="20">
        <v>6</v>
      </c>
      <c r="C805" s="20">
        <f t="shared" si="12"/>
        <v>430.39999999999912</v>
      </c>
      <c r="D805" s="20"/>
      <c r="E805" s="20"/>
    </row>
    <row r="806" spans="1:5" x14ac:dyDescent="0.25">
      <c r="A806" s="20">
        <v>52.5</v>
      </c>
      <c r="B806" s="20">
        <v>6</v>
      </c>
      <c r="C806" s="20">
        <f t="shared" si="12"/>
        <v>434.7999999999991</v>
      </c>
      <c r="D806" s="20"/>
      <c r="E806" s="20"/>
    </row>
    <row r="807" spans="1:5" x14ac:dyDescent="0.25">
      <c r="A807" s="20">
        <v>53</v>
      </c>
      <c r="B807" s="20">
        <v>6</v>
      </c>
      <c r="C807" s="20">
        <f t="shared" si="12"/>
        <v>439.19999999999908</v>
      </c>
      <c r="D807" s="20"/>
      <c r="E807" s="20"/>
    </row>
    <row r="808" spans="1:5" x14ac:dyDescent="0.25">
      <c r="A808" s="20">
        <v>53.5</v>
      </c>
      <c r="B808" s="20">
        <v>6</v>
      </c>
      <c r="C808" s="20">
        <f t="shared" si="12"/>
        <v>443.59999999999906</v>
      </c>
      <c r="D808" s="20"/>
      <c r="E808" s="20"/>
    </row>
    <row r="809" spans="1:5" x14ac:dyDescent="0.25">
      <c r="A809" s="20">
        <v>54</v>
      </c>
      <c r="B809" s="20">
        <v>6</v>
      </c>
      <c r="C809" s="20">
        <f t="shared" si="12"/>
        <v>447.99999999999903</v>
      </c>
      <c r="D809" s="20"/>
      <c r="E809" s="20"/>
    </row>
    <row r="810" spans="1:5" x14ac:dyDescent="0.25">
      <c r="A810" s="20">
        <v>54.5</v>
      </c>
      <c r="B810" s="20">
        <v>6</v>
      </c>
      <c r="C810" s="20">
        <f t="shared" si="12"/>
        <v>452.39999999999901</v>
      </c>
      <c r="D810" s="20"/>
      <c r="E810" s="20"/>
    </row>
    <row r="811" spans="1:5" x14ac:dyDescent="0.25">
      <c r="A811" s="20">
        <v>55</v>
      </c>
      <c r="B811" s="20">
        <v>6</v>
      </c>
      <c r="C811" s="20">
        <f t="shared" si="12"/>
        <v>456.79999999999899</v>
      </c>
      <c r="D811" s="20"/>
      <c r="E811" s="20"/>
    </row>
    <row r="812" spans="1:5" x14ac:dyDescent="0.25">
      <c r="A812" s="20">
        <v>55.5</v>
      </c>
      <c r="B812" s="20">
        <v>6</v>
      </c>
      <c r="C812" s="20">
        <f t="shared" si="12"/>
        <v>461.19999999999897</v>
      </c>
      <c r="D812" s="20"/>
      <c r="E812" s="20"/>
    </row>
    <row r="813" spans="1:5" x14ac:dyDescent="0.25">
      <c r="A813" s="20">
        <v>56</v>
      </c>
      <c r="B813" s="20">
        <v>6</v>
      </c>
      <c r="C813" s="20">
        <f t="shared" si="12"/>
        <v>465.59999999999894</v>
      </c>
      <c r="D813" s="20"/>
      <c r="E813" s="20"/>
    </row>
    <row r="814" spans="1:5" x14ac:dyDescent="0.25">
      <c r="A814" s="20">
        <v>56.5</v>
      </c>
      <c r="B814" s="20">
        <v>6</v>
      </c>
      <c r="C814" s="20">
        <f t="shared" si="12"/>
        <v>469.99999999999892</v>
      </c>
      <c r="D814" s="20"/>
      <c r="E814" s="20"/>
    </row>
    <row r="815" spans="1:5" x14ac:dyDescent="0.25">
      <c r="A815" s="20">
        <v>57</v>
      </c>
      <c r="B815" s="20">
        <v>6</v>
      </c>
      <c r="C815" s="20">
        <f t="shared" si="12"/>
        <v>474.3999999999989</v>
      </c>
      <c r="D815" s="20"/>
      <c r="E815" s="20"/>
    </row>
    <row r="816" spans="1:5" x14ac:dyDescent="0.25">
      <c r="A816" s="20">
        <v>57.5</v>
      </c>
      <c r="B816" s="20">
        <v>6</v>
      </c>
      <c r="C816" s="20">
        <f t="shared" si="12"/>
        <v>478.79999999999887</v>
      </c>
      <c r="D816" s="20"/>
      <c r="E816" s="20"/>
    </row>
    <row r="817" spans="1:5" x14ac:dyDescent="0.25">
      <c r="A817" s="20">
        <v>58</v>
      </c>
      <c r="B817" s="20">
        <v>6</v>
      </c>
      <c r="C817" s="20">
        <f t="shared" si="12"/>
        <v>483.19999999999885</v>
      </c>
      <c r="D817" s="20"/>
      <c r="E817" s="20"/>
    </row>
    <row r="818" spans="1:5" x14ac:dyDescent="0.25">
      <c r="A818" s="20">
        <v>58.5</v>
      </c>
      <c r="B818" s="20">
        <v>6</v>
      </c>
      <c r="C818" s="20">
        <f t="shared" si="12"/>
        <v>487.59999999999883</v>
      </c>
      <c r="D818" s="20"/>
      <c r="E818" s="20"/>
    </row>
    <row r="819" spans="1:5" x14ac:dyDescent="0.25">
      <c r="A819" s="20">
        <v>59</v>
      </c>
      <c r="B819" s="20">
        <v>6</v>
      </c>
      <c r="C819" s="20">
        <f t="shared" si="12"/>
        <v>491.99999999999881</v>
      </c>
      <c r="D819" s="20"/>
      <c r="E819" s="20"/>
    </row>
    <row r="820" spans="1:5" x14ac:dyDescent="0.25">
      <c r="A820" s="20">
        <v>59.5</v>
      </c>
      <c r="B820" s="20">
        <v>6</v>
      </c>
      <c r="C820" s="20">
        <f t="shared" si="12"/>
        <v>496.39999999999878</v>
      </c>
      <c r="D820" s="20"/>
      <c r="E820" s="20"/>
    </row>
    <row r="821" spans="1:5" x14ac:dyDescent="0.25">
      <c r="A821" s="20">
        <v>60</v>
      </c>
      <c r="B821" s="20">
        <v>6</v>
      </c>
      <c r="C821" s="20">
        <f t="shared" si="12"/>
        <v>500.79999999999876</v>
      </c>
      <c r="D821" s="20"/>
      <c r="E821" s="20"/>
    </row>
    <row r="822" spans="1:5" x14ac:dyDescent="0.25">
      <c r="A822" s="20">
        <v>60.5</v>
      </c>
      <c r="B822" s="20">
        <v>6</v>
      </c>
      <c r="C822" s="20">
        <f t="shared" si="12"/>
        <v>505.19999999999874</v>
      </c>
      <c r="D822" s="20"/>
      <c r="E822" s="20"/>
    </row>
    <row r="823" spans="1:5" x14ac:dyDescent="0.25">
      <c r="A823" s="20">
        <v>61</v>
      </c>
      <c r="B823" s="20">
        <v>6</v>
      </c>
      <c r="C823" s="20">
        <f t="shared" si="12"/>
        <v>509.59999999999872</v>
      </c>
      <c r="D823" s="20"/>
      <c r="E823" s="20"/>
    </row>
    <row r="824" spans="1:5" x14ac:dyDescent="0.25">
      <c r="A824" s="20">
        <v>61.5</v>
      </c>
      <c r="B824" s="20">
        <v>6</v>
      </c>
      <c r="C824" s="20">
        <f t="shared" si="12"/>
        <v>513.99999999999875</v>
      </c>
      <c r="D824" s="20"/>
      <c r="E824" s="20"/>
    </row>
    <row r="825" spans="1:5" x14ac:dyDescent="0.25">
      <c r="A825" s="20">
        <v>62</v>
      </c>
      <c r="B825" s="20">
        <v>6</v>
      </c>
      <c r="C825" s="20">
        <f t="shared" si="12"/>
        <v>518.39999999999873</v>
      </c>
      <c r="D825" s="20"/>
      <c r="E825" s="20"/>
    </row>
    <row r="826" spans="1:5" x14ac:dyDescent="0.25">
      <c r="A826" s="20">
        <v>62.5</v>
      </c>
      <c r="B826" s="20">
        <v>6</v>
      </c>
      <c r="C826" s="20">
        <f t="shared" si="12"/>
        <v>522.7999999999987</v>
      </c>
      <c r="D826" s="20"/>
      <c r="E826" s="20"/>
    </row>
    <row r="827" spans="1:5" x14ac:dyDescent="0.25">
      <c r="A827" s="20">
        <v>63</v>
      </c>
      <c r="B827" s="20">
        <v>6</v>
      </c>
      <c r="C827" s="20">
        <f t="shared" si="12"/>
        <v>527.19999999999868</v>
      </c>
      <c r="D827" s="20"/>
      <c r="E827" s="20"/>
    </row>
    <row r="828" spans="1:5" x14ac:dyDescent="0.25">
      <c r="A828" s="20">
        <v>63.5</v>
      </c>
      <c r="B828" s="20">
        <v>6</v>
      </c>
      <c r="C828" s="20">
        <f t="shared" si="12"/>
        <v>531.59999999999866</v>
      </c>
      <c r="D828" s="20"/>
      <c r="E828" s="20"/>
    </row>
    <row r="829" spans="1:5" x14ac:dyDescent="0.25">
      <c r="A829" s="20">
        <v>64</v>
      </c>
      <c r="B829" s="20">
        <v>6</v>
      </c>
      <c r="C829" s="20">
        <f t="shared" ref="C829:C841" si="13">C828+4.4</f>
        <v>535.99999999999864</v>
      </c>
      <c r="D829" s="20"/>
      <c r="E829" s="20"/>
    </row>
    <row r="830" spans="1:5" x14ac:dyDescent="0.25">
      <c r="A830" s="20">
        <v>64.5</v>
      </c>
      <c r="B830" s="20">
        <v>6</v>
      </c>
      <c r="C830" s="20">
        <f t="shared" si="13"/>
        <v>540.39999999999861</v>
      </c>
      <c r="D830" s="20"/>
      <c r="E830" s="20"/>
    </row>
    <row r="831" spans="1:5" x14ac:dyDescent="0.25">
      <c r="A831" s="20">
        <v>65</v>
      </c>
      <c r="B831" s="20">
        <v>6</v>
      </c>
      <c r="C831" s="20">
        <f t="shared" si="13"/>
        <v>544.79999999999859</v>
      </c>
      <c r="D831" s="20"/>
      <c r="E831" s="20"/>
    </row>
    <row r="832" spans="1:5" x14ac:dyDescent="0.25">
      <c r="A832" s="20">
        <v>65.5</v>
      </c>
      <c r="B832" s="20">
        <v>6</v>
      </c>
      <c r="C832" s="20">
        <f t="shared" si="13"/>
        <v>549.19999999999857</v>
      </c>
      <c r="D832" s="20"/>
      <c r="E832" s="20"/>
    </row>
    <row r="833" spans="1:5" x14ac:dyDescent="0.25">
      <c r="A833" s="20">
        <v>66</v>
      </c>
      <c r="B833" s="20">
        <v>6</v>
      </c>
      <c r="C833" s="20">
        <f t="shared" si="13"/>
        <v>553.59999999999854</v>
      </c>
      <c r="D833" s="20"/>
      <c r="E833" s="20"/>
    </row>
    <row r="834" spans="1:5" x14ac:dyDescent="0.25">
      <c r="A834" s="20">
        <v>66.5</v>
      </c>
      <c r="B834" s="20">
        <v>6</v>
      </c>
      <c r="C834" s="20">
        <f t="shared" si="13"/>
        <v>557.99999999999852</v>
      </c>
      <c r="D834" s="20"/>
      <c r="E834" s="20"/>
    </row>
    <row r="835" spans="1:5" x14ac:dyDescent="0.25">
      <c r="A835" s="20">
        <v>67</v>
      </c>
      <c r="B835" s="20">
        <v>6</v>
      </c>
      <c r="C835" s="20">
        <f t="shared" si="13"/>
        <v>562.3999999999985</v>
      </c>
      <c r="D835" s="20"/>
      <c r="E835" s="20"/>
    </row>
    <row r="836" spans="1:5" x14ac:dyDescent="0.25">
      <c r="A836" s="20">
        <v>67.5</v>
      </c>
      <c r="B836" s="20">
        <v>6</v>
      </c>
      <c r="C836" s="20">
        <f t="shared" si="13"/>
        <v>566.79999999999848</v>
      </c>
      <c r="D836" s="20"/>
      <c r="E836" s="20"/>
    </row>
    <row r="837" spans="1:5" x14ac:dyDescent="0.25">
      <c r="A837" s="20">
        <v>68</v>
      </c>
      <c r="B837" s="20">
        <v>6</v>
      </c>
      <c r="C837" s="20">
        <f t="shared" si="13"/>
        <v>571.19999999999845</v>
      </c>
      <c r="D837" s="20"/>
      <c r="E837" s="20"/>
    </row>
    <row r="838" spans="1:5" x14ac:dyDescent="0.25">
      <c r="A838" s="20">
        <v>68.5</v>
      </c>
      <c r="B838" s="20">
        <v>6</v>
      </c>
      <c r="C838" s="20">
        <f t="shared" si="13"/>
        <v>575.59999999999843</v>
      </c>
      <c r="D838" s="20"/>
      <c r="E838" s="20"/>
    </row>
    <row r="839" spans="1:5" x14ac:dyDescent="0.25">
      <c r="A839" s="20">
        <v>69</v>
      </c>
      <c r="B839" s="20">
        <v>6</v>
      </c>
      <c r="C839" s="20">
        <f t="shared" si="13"/>
        <v>579.99999999999841</v>
      </c>
      <c r="D839" s="20"/>
      <c r="E839" s="20"/>
    </row>
    <row r="840" spans="1:5" x14ac:dyDescent="0.25">
      <c r="A840" s="20">
        <v>69.5</v>
      </c>
      <c r="B840" s="20">
        <v>6</v>
      </c>
      <c r="C840" s="20">
        <f t="shared" si="13"/>
        <v>584.39999999999839</v>
      </c>
      <c r="D840" s="20"/>
      <c r="E840" s="20"/>
    </row>
    <row r="841" spans="1:5" x14ac:dyDescent="0.25">
      <c r="A841" s="20">
        <v>70</v>
      </c>
      <c r="B841" s="20">
        <v>6</v>
      </c>
      <c r="C841" s="20">
        <f t="shared" si="13"/>
        <v>588.79999999999836</v>
      </c>
      <c r="D841" s="20"/>
      <c r="E841" s="20"/>
    </row>
    <row r="842" spans="1:5" x14ac:dyDescent="0.25">
      <c r="A842" s="20">
        <v>0.5</v>
      </c>
      <c r="B842" s="20">
        <v>7</v>
      </c>
      <c r="C842" s="20">
        <v>24.4</v>
      </c>
      <c r="D842" s="20"/>
      <c r="E842" s="20"/>
    </row>
    <row r="843" spans="1:5" x14ac:dyDescent="0.25">
      <c r="A843" s="20">
        <v>1</v>
      </c>
      <c r="B843" s="20">
        <v>7</v>
      </c>
      <c r="C843" s="20">
        <v>29</v>
      </c>
      <c r="D843" s="20"/>
      <c r="E843" s="20"/>
    </row>
    <row r="844" spans="1:5" x14ac:dyDescent="0.25">
      <c r="A844" s="20">
        <v>1.5</v>
      </c>
      <c r="B844" s="20">
        <v>7</v>
      </c>
      <c r="C844" s="20">
        <v>33</v>
      </c>
      <c r="D844" s="20"/>
      <c r="E844" s="20"/>
    </row>
    <row r="845" spans="1:5" x14ac:dyDescent="0.25">
      <c r="A845" s="20">
        <v>2</v>
      </c>
      <c r="B845" s="20">
        <v>7</v>
      </c>
      <c r="C845" s="20">
        <v>36.049999999999997</v>
      </c>
      <c r="D845" s="20"/>
      <c r="E845" s="20"/>
    </row>
    <row r="846" spans="1:5" x14ac:dyDescent="0.25">
      <c r="A846" s="20">
        <v>2.5</v>
      </c>
      <c r="B846" s="20">
        <v>7</v>
      </c>
      <c r="C846" s="20">
        <v>39.1</v>
      </c>
      <c r="D846" s="20"/>
      <c r="E846" s="20"/>
    </row>
    <row r="847" spans="1:5" x14ac:dyDescent="0.25">
      <c r="A847" s="20">
        <v>3</v>
      </c>
      <c r="B847" s="20">
        <v>7</v>
      </c>
      <c r="C847" s="20">
        <v>42.15</v>
      </c>
      <c r="D847" s="20"/>
      <c r="E847" s="20"/>
    </row>
    <row r="848" spans="1:5" x14ac:dyDescent="0.25">
      <c r="A848" s="20">
        <v>3.5</v>
      </c>
      <c r="B848" s="20">
        <v>7</v>
      </c>
      <c r="C848" s="20">
        <v>45.2</v>
      </c>
      <c r="D848" s="20"/>
      <c r="E848" s="20"/>
    </row>
    <row r="849" spans="1:5" x14ac:dyDescent="0.25">
      <c r="A849" s="20">
        <v>4</v>
      </c>
      <c r="B849" s="20">
        <v>7</v>
      </c>
      <c r="C849" s="20">
        <v>48.25</v>
      </c>
      <c r="D849" s="20"/>
      <c r="E849" s="20"/>
    </row>
    <row r="850" spans="1:5" x14ac:dyDescent="0.25">
      <c r="A850" s="20">
        <v>4.5</v>
      </c>
      <c r="B850" s="20">
        <v>7</v>
      </c>
      <c r="C850" s="20">
        <v>51.3</v>
      </c>
      <c r="D850" s="20"/>
      <c r="E850" s="20"/>
    </row>
    <row r="851" spans="1:5" x14ac:dyDescent="0.25">
      <c r="A851" s="20">
        <v>5</v>
      </c>
      <c r="B851" s="20">
        <v>7</v>
      </c>
      <c r="C851" s="20">
        <v>54.35</v>
      </c>
      <c r="D851" s="20"/>
      <c r="E851" s="20"/>
    </row>
    <row r="852" spans="1:5" x14ac:dyDescent="0.25">
      <c r="A852" s="20">
        <v>5.5</v>
      </c>
      <c r="B852" s="20">
        <v>7</v>
      </c>
      <c r="C852" s="20">
        <v>57.2</v>
      </c>
      <c r="D852" s="20"/>
      <c r="E852" s="20"/>
    </row>
    <row r="853" spans="1:5" x14ac:dyDescent="0.25">
      <c r="A853" s="20">
        <v>6</v>
      </c>
      <c r="B853" s="20">
        <v>7</v>
      </c>
      <c r="C853" s="20">
        <v>60.05</v>
      </c>
      <c r="D853" s="20"/>
      <c r="E853" s="20"/>
    </row>
    <row r="854" spans="1:5" x14ac:dyDescent="0.25">
      <c r="A854" s="20">
        <v>6.5</v>
      </c>
      <c r="B854" s="20">
        <v>7</v>
      </c>
      <c r="C854" s="20">
        <v>62.9</v>
      </c>
      <c r="D854" s="20"/>
      <c r="E854" s="20"/>
    </row>
    <row r="855" spans="1:5" x14ac:dyDescent="0.25">
      <c r="A855" s="20">
        <v>7</v>
      </c>
      <c r="B855" s="20">
        <v>7</v>
      </c>
      <c r="C855" s="20">
        <v>65.75</v>
      </c>
      <c r="D855" s="20"/>
      <c r="E855" s="20"/>
    </row>
    <row r="856" spans="1:5" x14ac:dyDescent="0.25">
      <c r="A856" s="20">
        <v>7.5</v>
      </c>
      <c r="B856" s="20">
        <v>7</v>
      </c>
      <c r="C856" s="20">
        <v>68.599999999999994</v>
      </c>
      <c r="D856" s="20"/>
      <c r="E856" s="20"/>
    </row>
    <row r="857" spans="1:5" x14ac:dyDescent="0.25">
      <c r="A857" s="20">
        <v>8</v>
      </c>
      <c r="B857" s="20">
        <v>7</v>
      </c>
      <c r="C857" s="20">
        <v>71.45</v>
      </c>
      <c r="D857" s="20"/>
      <c r="E857" s="20"/>
    </row>
    <row r="858" spans="1:5" x14ac:dyDescent="0.25">
      <c r="A858" s="20">
        <v>8.5</v>
      </c>
      <c r="B858" s="20">
        <v>7</v>
      </c>
      <c r="C858" s="20">
        <v>74.3</v>
      </c>
      <c r="D858" s="20"/>
      <c r="E858" s="20"/>
    </row>
    <row r="859" spans="1:5" x14ac:dyDescent="0.25">
      <c r="A859" s="20">
        <v>9</v>
      </c>
      <c r="B859" s="20">
        <v>7</v>
      </c>
      <c r="C859" s="20">
        <v>77.150000000000006</v>
      </c>
      <c r="D859" s="20"/>
      <c r="E859" s="20"/>
    </row>
    <row r="860" spans="1:5" x14ac:dyDescent="0.25">
      <c r="A860" s="20">
        <v>9.5</v>
      </c>
      <c r="B860" s="20">
        <v>7</v>
      </c>
      <c r="C860" s="20">
        <v>80</v>
      </c>
      <c r="D860" s="20"/>
      <c r="E860" s="20"/>
    </row>
    <row r="861" spans="1:5" x14ac:dyDescent="0.25">
      <c r="A861" s="20">
        <v>10</v>
      </c>
      <c r="B861" s="20">
        <v>7</v>
      </c>
      <c r="C861" s="20">
        <v>82.85</v>
      </c>
      <c r="D861" s="20"/>
      <c r="E861" s="20"/>
    </row>
    <row r="862" spans="1:5" x14ac:dyDescent="0.25">
      <c r="A862" s="20">
        <v>10.5</v>
      </c>
      <c r="B862" s="20">
        <v>7</v>
      </c>
      <c r="C862" s="20">
        <v>86.3</v>
      </c>
      <c r="D862" s="20"/>
      <c r="E862" s="20"/>
    </row>
    <row r="863" spans="1:5" x14ac:dyDescent="0.25">
      <c r="A863" s="20">
        <v>11</v>
      </c>
      <c r="B863" s="20">
        <v>7</v>
      </c>
      <c r="C863" s="20">
        <v>89.75</v>
      </c>
      <c r="D863" s="20"/>
      <c r="E863" s="20"/>
    </row>
    <row r="864" spans="1:5" x14ac:dyDescent="0.25">
      <c r="A864" s="20">
        <v>11.5</v>
      </c>
      <c r="B864" s="20">
        <v>7</v>
      </c>
      <c r="C864" s="20">
        <v>93.2</v>
      </c>
      <c r="D864" s="20"/>
      <c r="E864" s="20"/>
    </row>
    <row r="865" spans="1:5" x14ac:dyDescent="0.25">
      <c r="A865" s="20">
        <v>12</v>
      </c>
      <c r="B865" s="20">
        <v>7</v>
      </c>
      <c r="C865" s="20">
        <v>96.65</v>
      </c>
      <c r="D865" s="20"/>
      <c r="E865" s="20"/>
    </row>
    <row r="866" spans="1:5" x14ac:dyDescent="0.25">
      <c r="A866" s="20">
        <v>12.5</v>
      </c>
      <c r="B866" s="20">
        <v>7</v>
      </c>
      <c r="C866" s="20">
        <v>100.1</v>
      </c>
      <c r="D866" s="20"/>
      <c r="E866" s="20"/>
    </row>
    <row r="867" spans="1:5" x14ac:dyDescent="0.25">
      <c r="A867" s="20">
        <v>13</v>
      </c>
      <c r="B867" s="20">
        <v>7</v>
      </c>
      <c r="C867" s="20">
        <v>103.55</v>
      </c>
      <c r="D867" s="20"/>
      <c r="E867" s="20"/>
    </row>
    <row r="868" spans="1:5" x14ac:dyDescent="0.25">
      <c r="A868" s="20">
        <v>13.5</v>
      </c>
      <c r="B868" s="20">
        <v>7</v>
      </c>
      <c r="C868" s="20">
        <v>107</v>
      </c>
      <c r="D868" s="20"/>
      <c r="E868" s="20"/>
    </row>
    <row r="869" spans="1:5" x14ac:dyDescent="0.25">
      <c r="A869" s="20">
        <v>14</v>
      </c>
      <c r="B869" s="20">
        <v>7</v>
      </c>
      <c r="C869" s="20">
        <v>110.45</v>
      </c>
      <c r="D869" s="20"/>
      <c r="E869" s="20"/>
    </row>
    <row r="870" spans="1:5" x14ac:dyDescent="0.25">
      <c r="A870" s="20">
        <v>14.5</v>
      </c>
      <c r="B870" s="20">
        <v>7</v>
      </c>
      <c r="C870" s="20">
        <v>113.9</v>
      </c>
      <c r="D870" s="20"/>
      <c r="E870" s="20"/>
    </row>
    <row r="871" spans="1:5" x14ac:dyDescent="0.25">
      <c r="A871" s="20">
        <v>15</v>
      </c>
      <c r="B871" s="20">
        <v>7</v>
      </c>
      <c r="C871" s="20">
        <v>117.35</v>
      </c>
      <c r="D871" s="20"/>
      <c r="E871" s="20"/>
    </row>
    <row r="872" spans="1:5" x14ac:dyDescent="0.25">
      <c r="A872" s="20">
        <v>15.5</v>
      </c>
      <c r="B872" s="20">
        <v>7</v>
      </c>
      <c r="C872" s="20">
        <v>120.8</v>
      </c>
      <c r="D872" s="20"/>
      <c r="E872" s="20"/>
    </row>
    <row r="873" spans="1:5" x14ac:dyDescent="0.25">
      <c r="A873" s="20">
        <v>16</v>
      </c>
      <c r="B873" s="20">
        <v>7</v>
      </c>
      <c r="C873" s="20">
        <v>124.25</v>
      </c>
      <c r="D873" s="20"/>
      <c r="E873" s="20"/>
    </row>
    <row r="874" spans="1:5" x14ac:dyDescent="0.25">
      <c r="A874" s="20">
        <v>16.5</v>
      </c>
      <c r="B874" s="20">
        <v>7</v>
      </c>
      <c r="C874" s="20">
        <v>127.7</v>
      </c>
      <c r="D874" s="20"/>
      <c r="E874" s="20"/>
    </row>
    <row r="875" spans="1:5" x14ac:dyDescent="0.25">
      <c r="A875" s="20">
        <v>17</v>
      </c>
      <c r="B875" s="20">
        <v>7</v>
      </c>
      <c r="C875" s="20">
        <v>131.15</v>
      </c>
      <c r="D875" s="20"/>
      <c r="E875" s="20"/>
    </row>
    <row r="876" spans="1:5" x14ac:dyDescent="0.25">
      <c r="A876" s="20">
        <v>17.5</v>
      </c>
      <c r="B876" s="20">
        <v>7</v>
      </c>
      <c r="C876" s="20">
        <v>134.6</v>
      </c>
      <c r="D876" s="20"/>
      <c r="E876" s="20"/>
    </row>
    <row r="877" spans="1:5" x14ac:dyDescent="0.25">
      <c r="A877" s="20">
        <v>18</v>
      </c>
      <c r="B877" s="20">
        <v>7</v>
      </c>
      <c r="C877" s="20">
        <v>138.05000000000001</v>
      </c>
      <c r="D877" s="20"/>
      <c r="E877" s="20"/>
    </row>
    <row r="878" spans="1:5" x14ac:dyDescent="0.25">
      <c r="A878" s="20">
        <v>18.5</v>
      </c>
      <c r="B878" s="20">
        <v>7</v>
      </c>
      <c r="C878" s="20">
        <v>141.5</v>
      </c>
      <c r="D878" s="20"/>
      <c r="E878" s="20"/>
    </row>
    <row r="879" spans="1:5" x14ac:dyDescent="0.25">
      <c r="A879" s="20">
        <v>19</v>
      </c>
      <c r="B879" s="20">
        <v>7</v>
      </c>
      <c r="C879" s="20">
        <v>144.94999999999999</v>
      </c>
      <c r="D879" s="20"/>
      <c r="E879" s="20"/>
    </row>
    <row r="880" spans="1:5" x14ac:dyDescent="0.25">
      <c r="A880" s="20">
        <v>19.5</v>
      </c>
      <c r="B880" s="20">
        <v>7</v>
      </c>
      <c r="C880" s="20">
        <v>148.4</v>
      </c>
      <c r="D880" s="20"/>
      <c r="E880" s="20"/>
    </row>
    <row r="881" spans="1:5" x14ac:dyDescent="0.25">
      <c r="A881" s="20">
        <v>20</v>
      </c>
      <c r="B881" s="20">
        <v>7</v>
      </c>
      <c r="C881" s="20">
        <v>151.85</v>
      </c>
      <c r="D881" s="20"/>
      <c r="E881" s="20"/>
    </row>
    <row r="882" spans="1:5" x14ac:dyDescent="0.25">
      <c r="A882" s="20">
        <v>20.5</v>
      </c>
      <c r="B882" s="20">
        <v>7</v>
      </c>
      <c r="C882" s="20">
        <v>156.30000000000001</v>
      </c>
      <c r="D882" s="20"/>
      <c r="E882" s="20"/>
    </row>
    <row r="883" spans="1:5" x14ac:dyDescent="0.25">
      <c r="A883" s="20">
        <v>21</v>
      </c>
      <c r="B883" s="20">
        <v>7</v>
      </c>
      <c r="C883" s="20">
        <v>160.75</v>
      </c>
      <c r="D883" s="20"/>
      <c r="E883" s="20"/>
    </row>
    <row r="884" spans="1:5" x14ac:dyDescent="0.25">
      <c r="A884" s="20">
        <v>21.5</v>
      </c>
      <c r="B884" s="20">
        <v>7</v>
      </c>
      <c r="C884" s="20">
        <v>165.2</v>
      </c>
      <c r="D884" s="20"/>
      <c r="E884" s="20"/>
    </row>
    <row r="885" spans="1:5" x14ac:dyDescent="0.25">
      <c r="A885" s="20">
        <v>22</v>
      </c>
      <c r="B885" s="20">
        <v>7</v>
      </c>
      <c r="C885" s="20">
        <v>169.65</v>
      </c>
      <c r="D885" s="20"/>
      <c r="E885" s="20"/>
    </row>
    <row r="886" spans="1:5" x14ac:dyDescent="0.25">
      <c r="A886" s="20">
        <v>22.5</v>
      </c>
      <c r="B886" s="20">
        <v>7</v>
      </c>
      <c r="C886" s="20">
        <v>174.1</v>
      </c>
      <c r="D886" s="20"/>
      <c r="E886" s="20"/>
    </row>
    <row r="887" spans="1:5" x14ac:dyDescent="0.25">
      <c r="A887" s="20">
        <v>23</v>
      </c>
      <c r="B887" s="20">
        <v>7</v>
      </c>
      <c r="C887" s="20">
        <v>178.55</v>
      </c>
      <c r="D887" s="20"/>
      <c r="E887" s="20"/>
    </row>
    <row r="888" spans="1:5" x14ac:dyDescent="0.25">
      <c r="A888" s="20">
        <v>23.5</v>
      </c>
      <c r="B888" s="20">
        <v>7</v>
      </c>
      <c r="C888" s="20">
        <v>183</v>
      </c>
      <c r="D888" s="20"/>
      <c r="E888" s="20"/>
    </row>
    <row r="889" spans="1:5" x14ac:dyDescent="0.25">
      <c r="A889" s="20">
        <v>24</v>
      </c>
      <c r="B889" s="20">
        <v>7</v>
      </c>
      <c r="C889" s="20">
        <v>187.45</v>
      </c>
      <c r="D889" s="20"/>
      <c r="E889" s="20"/>
    </row>
    <row r="890" spans="1:5" x14ac:dyDescent="0.25">
      <c r="A890" s="20">
        <v>24.5</v>
      </c>
      <c r="B890" s="20">
        <v>7</v>
      </c>
      <c r="C890" s="20">
        <v>191.9</v>
      </c>
      <c r="D890" s="20"/>
      <c r="E890" s="20"/>
    </row>
    <row r="891" spans="1:5" x14ac:dyDescent="0.25">
      <c r="A891" s="20">
        <v>25</v>
      </c>
      <c r="B891" s="20">
        <v>7</v>
      </c>
      <c r="C891" s="20">
        <v>196.35</v>
      </c>
      <c r="D891" s="20"/>
      <c r="E891" s="20"/>
    </row>
    <row r="892" spans="1:5" x14ac:dyDescent="0.25">
      <c r="A892" s="20">
        <v>25.5</v>
      </c>
      <c r="B892" s="20">
        <v>7</v>
      </c>
      <c r="C892" s="20">
        <v>200.8</v>
      </c>
      <c r="D892" s="20"/>
      <c r="E892" s="20"/>
    </row>
    <row r="893" spans="1:5" x14ac:dyDescent="0.25">
      <c r="A893" s="20">
        <v>26</v>
      </c>
      <c r="B893" s="20">
        <v>7</v>
      </c>
      <c r="C893" s="20">
        <v>205.25</v>
      </c>
      <c r="D893" s="20"/>
      <c r="E893" s="20"/>
    </row>
    <row r="894" spans="1:5" x14ac:dyDescent="0.25">
      <c r="A894" s="20">
        <v>26.5</v>
      </c>
      <c r="B894" s="20">
        <v>7</v>
      </c>
      <c r="C894" s="20">
        <v>209.7</v>
      </c>
      <c r="D894" s="20"/>
      <c r="E894" s="20"/>
    </row>
    <row r="895" spans="1:5" x14ac:dyDescent="0.25">
      <c r="A895" s="20">
        <v>27</v>
      </c>
      <c r="B895" s="20">
        <v>7</v>
      </c>
      <c r="C895" s="20">
        <v>214.15</v>
      </c>
      <c r="D895" s="20"/>
      <c r="E895" s="20"/>
    </row>
    <row r="896" spans="1:5" x14ac:dyDescent="0.25">
      <c r="A896" s="20">
        <v>27.5</v>
      </c>
      <c r="B896" s="20">
        <v>7</v>
      </c>
      <c r="C896" s="20">
        <v>218.6</v>
      </c>
      <c r="D896" s="20"/>
      <c r="E896" s="20"/>
    </row>
    <row r="897" spans="1:5" x14ac:dyDescent="0.25">
      <c r="A897" s="20">
        <v>28</v>
      </c>
      <c r="B897" s="20">
        <v>7</v>
      </c>
      <c r="C897" s="20">
        <v>223.05</v>
      </c>
      <c r="D897" s="20"/>
      <c r="E897" s="20"/>
    </row>
    <row r="898" spans="1:5" x14ac:dyDescent="0.25">
      <c r="A898" s="20">
        <v>28.5</v>
      </c>
      <c r="B898" s="20">
        <v>7</v>
      </c>
      <c r="C898" s="20">
        <v>227.5</v>
      </c>
      <c r="D898" s="20"/>
      <c r="E898" s="20"/>
    </row>
    <row r="899" spans="1:5" x14ac:dyDescent="0.25">
      <c r="A899" s="20">
        <v>29</v>
      </c>
      <c r="B899" s="20">
        <v>7</v>
      </c>
      <c r="C899" s="20">
        <v>231.95</v>
      </c>
      <c r="D899" s="20"/>
      <c r="E899" s="20"/>
    </row>
    <row r="900" spans="1:5" x14ac:dyDescent="0.25">
      <c r="A900" s="20">
        <v>29.5</v>
      </c>
      <c r="B900" s="20">
        <v>7</v>
      </c>
      <c r="C900" s="20">
        <v>236.4</v>
      </c>
      <c r="D900" s="20"/>
      <c r="E900" s="20"/>
    </row>
    <row r="901" spans="1:5" x14ac:dyDescent="0.25">
      <c r="A901" s="20">
        <v>30</v>
      </c>
      <c r="B901" s="20">
        <v>7</v>
      </c>
      <c r="C901" s="20">
        <v>240.85</v>
      </c>
      <c r="D901" s="20"/>
      <c r="E901" s="20"/>
    </row>
    <row r="902" spans="1:5" x14ac:dyDescent="0.25">
      <c r="A902" s="20">
        <v>30.5</v>
      </c>
      <c r="B902" s="20">
        <v>7</v>
      </c>
      <c r="C902" s="20">
        <f t="shared" ref="C902:C907" si="14">C901+4.45</f>
        <v>245.29999999999998</v>
      </c>
      <c r="D902" s="20"/>
      <c r="E902" s="20"/>
    </row>
    <row r="903" spans="1:5" x14ac:dyDescent="0.25">
      <c r="A903" s="20">
        <v>31</v>
      </c>
      <c r="B903" s="20">
        <v>7</v>
      </c>
      <c r="C903" s="20">
        <f t="shared" si="14"/>
        <v>249.74999999999997</v>
      </c>
      <c r="D903" s="20"/>
      <c r="E903" s="20"/>
    </row>
    <row r="904" spans="1:5" x14ac:dyDescent="0.25">
      <c r="A904" s="20">
        <v>31.5</v>
      </c>
      <c r="B904" s="20">
        <v>7</v>
      </c>
      <c r="C904" s="20">
        <f t="shared" si="14"/>
        <v>254.19999999999996</v>
      </c>
      <c r="D904" s="20"/>
      <c r="E904" s="20"/>
    </row>
    <row r="905" spans="1:5" x14ac:dyDescent="0.25">
      <c r="A905" s="20">
        <v>32</v>
      </c>
      <c r="B905" s="20">
        <v>7</v>
      </c>
      <c r="C905" s="20">
        <f t="shared" si="14"/>
        <v>258.64999999999998</v>
      </c>
      <c r="D905" s="20"/>
      <c r="E905" s="20"/>
    </row>
    <row r="906" spans="1:5" x14ac:dyDescent="0.25">
      <c r="A906" s="20">
        <v>32.5</v>
      </c>
      <c r="B906" s="20">
        <v>7</v>
      </c>
      <c r="C906" s="20">
        <f t="shared" si="14"/>
        <v>263.09999999999997</v>
      </c>
      <c r="D906" s="20"/>
      <c r="E906" s="20"/>
    </row>
    <row r="907" spans="1:5" x14ac:dyDescent="0.25">
      <c r="A907" s="20">
        <v>33</v>
      </c>
      <c r="B907" s="20">
        <v>7</v>
      </c>
      <c r="C907" s="20">
        <f t="shared" si="14"/>
        <v>267.54999999999995</v>
      </c>
      <c r="D907" s="20"/>
      <c r="E907" s="20"/>
    </row>
    <row r="908" spans="1:5" x14ac:dyDescent="0.25">
      <c r="A908" s="20">
        <v>33.5</v>
      </c>
      <c r="B908" s="20">
        <v>7</v>
      </c>
      <c r="C908" s="20">
        <f t="shared" ref="C908:C971" si="15">C907+4.45</f>
        <v>271.99999999999994</v>
      </c>
      <c r="D908" s="20"/>
      <c r="E908" s="20"/>
    </row>
    <row r="909" spans="1:5" x14ac:dyDescent="0.25">
      <c r="A909" s="20">
        <v>34</v>
      </c>
      <c r="B909" s="20">
        <v>7</v>
      </c>
      <c r="C909" s="20">
        <f t="shared" si="15"/>
        <v>276.44999999999993</v>
      </c>
      <c r="D909" s="20"/>
      <c r="E909" s="20"/>
    </row>
    <row r="910" spans="1:5" x14ac:dyDescent="0.25">
      <c r="A910" s="20">
        <v>34.5</v>
      </c>
      <c r="B910" s="20">
        <v>7</v>
      </c>
      <c r="C910" s="20">
        <f t="shared" si="15"/>
        <v>280.89999999999992</v>
      </c>
      <c r="D910" s="20"/>
      <c r="E910" s="20"/>
    </row>
    <row r="911" spans="1:5" x14ac:dyDescent="0.25">
      <c r="A911" s="20">
        <v>35</v>
      </c>
      <c r="B911" s="20">
        <v>7</v>
      </c>
      <c r="C911" s="20">
        <f t="shared" si="15"/>
        <v>285.34999999999991</v>
      </c>
      <c r="D911" s="20"/>
      <c r="E911" s="20"/>
    </row>
    <row r="912" spans="1:5" x14ac:dyDescent="0.25">
      <c r="A912" s="20">
        <v>35.5</v>
      </c>
      <c r="B912" s="20">
        <v>7</v>
      </c>
      <c r="C912" s="20">
        <f t="shared" si="15"/>
        <v>289.7999999999999</v>
      </c>
      <c r="D912" s="20"/>
      <c r="E912" s="20"/>
    </row>
    <row r="913" spans="1:5" x14ac:dyDescent="0.25">
      <c r="A913" s="20">
        <v>36</v>
      </c>
      <c r="B913" s="20">
        <v>7</v>
      </c>
      <c r="C913" s="20">
        <f t="shared" si="15"/>
        <v>294.24999999999989</v>
      </c>
      <c r="D913" s="20"/>
      <c r="E913" s="20"/>
    </row>
    <row r="914" spans="1:5" x14ac:dyDescent="0.25">
      <c r="A914" s="20">
        <v>36.5</v>
      </c>
      <c r="B914" s="20">
        <v>7</v>
      </c>
      <c r="C914" s="20">
        <f t="shared" si="15"/>
        <v>298.69999999999987</v>
      </c>
      <c r="D914" s="20"/>
      <c r="E914" s="20"/>
    </row>
    <row r="915" spans="1:5" x14ac:dyDescent="0.25">
      <c r="A915" s="20">
        <v>37</v>
      </c>
      <c r="B915" s="20">
        <v>7</v>
      </c>
      <c r="C915" s="20">
        <f t="shared" si="15"/>
        <v>303.14999999999986</v>
      </c>
      <c r="D915" s="20"/>
      <c r="E915" s="20"/>
    </row>
    <row r="916" spans="1:5" x14ac:dyDescent="0.25">
      <c r="A916" s="20">
        <v>37.5</v>
      </c>
      <c r="B916" s="20">
        <v>7</v>
      </c>
      <c r="C916" s="20">
        <f t="shared" si="15"/>
        <v>307.59999999999985</v>
      </c>
      <c r="D916" s="20"/>
      <c r="E916" s="20"/>
    </row>
    <row r="917" spans="1:5" x14ac:dyDescent="0.25">
      <c r="A917" s="20">
        <v>38</v>
      </c>
      <c r="B917" s="20">
        <v>7</v>
      </c>
      <c r="C917" s="20">
        <f t="shared" si="15"/>
        <v>312.04999999999984</v>
      </c>
      <c r="D917" s="20"/>
      <c r="E917" s="20"/>
    </row>
    <row r="918" spans="1:5" x14ac:dyDescent="0.25">
      <c r="A918" s="20">
        <v>38.5</v>
      </c>
      <c r="B918" s="20">
        <v>7</v>
      </c>
      <c r="C918" s="20">
        <f t="shared" si="15"/>
        <v>316.49999999999983</v>
      </c>
      <c r="D918" s="20"/>
      <c r="E918" s="20"/>
    </row>
    <row r="919" spans="1:5" x14ac:dyDescent="0.25">
      <c r="A919" s="20">
        <v>39</v>
      </c>
      <c r="B919" s="20">
        <v>7</v>
      </c>
      <c r="C919" s="20">
        <f t="shared" si="15"/>
        <v>320.94999999999982</v>
      </c>
      <c r="D919" s="20"/>
      <c r="E919" s="20"/>
    </row>
    <row r="920" spans="1:5" x14ac:dyDescent="0.25">
      <c r="A920" s="20">
        <v>39.5</v>
      </c>
      <c r="B920" s="20">
        <v>7</v>
      </c>
      <c r="C920" s="20">
        <f t="shared" si="15"/>
        <v>325.39999999999981</v>
      </c>
      <c r="D920" s="20"/>
      <c r="E920" s="20"/>
    </row>
    <row r="921" spans="1:5" x14ac:dyDescent="0.25">
      <c r="A921" s="20">
        <v>40</v>
      </c>
      <c r="B921" s="20">
        <v>7</v>
      </c>
      <c r="C921" s="20">
        <f t="shared" si="15"/>
        <v>329.8499999999998</v>
      </c>
      <c r="D921" s="20"/>
      <c r="E921" s="20"/>
    </row>
    <row r="922" spans="1:5" x14ac:dyDescent="0.25">
      <c r="A922" s="20">
        <v>40.5</v>
      </c>
      <c r="B922" s="20">
        <v>7</v>
      </c>
      <c r="C922" s="20">
        <f t="shared" si="15"/>
        <v>334.29999999999978</v>
      </c>
      <c r="D922" s="20"/>
      <c r="E922" s="20"/>
    </row>
    <row r="923" spans="1:5" x14ac:dyDescent="0.25">
      <c r="A923" s="20">
        <v>41</v>
      </c>
      <c r="B923" s="20">
        <v>7</v>
      </c>
      <c r="C923" s="20">
        <f t="shared" si="15"/>
        <v>338.74999999999977</v>
      </c>
      <c r="D923" s="20"/>
      <c r="E923" s="20"/>
    </row>
    <row r="924" spans="1:5" x14ac:dyDescent="0.25">
      <c r="A924" s="20">
        <v>41.5</v>
      </c>
      <c r="B924" s="20">
        <v>7</v>
      </c>
      <c r="C924" s="20">
        <f t="shared" si="15"/>
        <v>343.19999999999976</v>
      </c>
      <c r="D924" s="20"/>
      <c r="E924" s="20"/>
    </row>
    <row r="925" spans="1:5" x14ac:dyDescent="0.25">
      <c r="A925" s="20">
        <v>42</v>
      </c>
      <c r="B925" s="20">
        <v>7</v>
      </c>
      <c r="C925" s="20">
        <f t="shared" si="15"/>
        <v>347.64999999999975</v>
      </c>
      <c r="D925" s="20"/>
      <c r="E925" s="20"/>
    </row>
    <row r="926" spans="1:5" x14ac:dyDescent="0.25">
      <c r="A926" s="20">
        <v>42.5</v>
      </c>
      <c r="B926" s="20">
        <v>7</v>
      </c>
      <c r="C926" s="20">
        <f t="shared" si="15"/>
        <v>352.09999999999974</v>
      </c>
      <c r="D926" s="20"/>
      <c r="E926" s="20"/>
    </row>
    <row r="927" spans="1:5" x14ac:dyDescent="0.25">
      <c r="A927" s="20">
        <v>43</v>
      </c>
      <c r="B927" s="20">
        <v>7</v>
      </c>
      <c r="C927" s="20">
        <f t="shared" si="15"/>
        <v>356.54999999999973</v>
      </c>
      <c r="D927" s="20"/>
      <c r="E927" s="20"/>
    </row>
    <row r="928" spans="1:5" x14ac:dyDescent="0.25">
      <c r="A928" s="20">
        <v>43.5</v>
      </c>
      <c r="B928" s="20">
        <v>7</v>
      </c>
      <c r="C928" s="20">
        <f t="shared" si="15"/>
        <v>360.99999999999972</v>
      </c>
      <c r="D928" s="20"/>
      <c r="E928" s="20"/>
    </row>
    <row r="929" spans="1:5" x14ac:dyDescent="0.25">
      <c r="A929" s="20">
        <v>44</v>
      </c>
      <c r="B929" s="20">
        <v>7</v>
      </c>
      <c r="C929" s="20">
        <f t="shared" si="15"/>
        <v>365.4499999999997</v>
      </c>
      <c r="D929" s="20"/>
      <c r="E929" s="20"/>
    </row>
    <row r="930" spans="1:5" x14ac:dyDescent="0.25">
      <c r="A930" s="20">
        <v>44.5</v>
      </c>
      <c r="B930" s="20">
        <v>7</v>
      </c>
      <c r="C930" s="20">
        <f t="shared" si="15"/>
        <v>369.89999999999969</v>
      </c>
      <c r="D930" s="20"/>
      <c r="E930" s="20"/>
    </row>
    <row r="931" spans="1:5" x14ac:dyDescent="0.25">
      <c r="A931" s="20">
        <v>45</v>
      </c>
      <c r="B931" s="20">
        <v>7</v>
      </c>
      <c r="C931" s="20">
        <f t="shared" si="15"/>
        <v>374.34999999999968</v>
      </c>
      <c r="D931" s="20"/>
      <c r="E931" s="20"/>
    </row>
    <row r="932" spans="1:5" x14ac:dyDescent="0.25">
      <c r="A932" s="20">
        <v>45.5</v>
      </c>
      <c r="B932" s="20">
        <v>7</v>
      </c>
      <c r="C932" s="20">
        <f t="shared" si="15"/>
        <v>378.79999999999967</v>
      </c>
      <c r="D932" s="20"/>
      <c r="E932" s="20"/>
    </row>
    <row r="933" spans="1:5" x14ac:dyDescent="0.25">
      <c r="A933" s="20">
        <v>46</v>
      </c>
      <c r="B933" s="20">
        <v>7</v>
      </c>
      <c r="C933" s="20">
        <f t="shared" si="15"/>
        <v>383.24999999999966</v>
      </c>
      <c r="D933" s="20"/>
      <c r="E933" s="20"/>
    </row>
    <row r="934" spans="1:5" x14ac:dyDescent="0.25">
      <c r="A934" s="20">
        <v>46.5</v>
      </c>
      <c r="B934" s="20">
        <v>7</v>
      </c>
      <c r="C934" s="20">
        <f t="shared" si="15"/>
        <v>387.69999999999965</v>
      </c>
      <c r="D934" s="20"/>
      <c r="E934" s="20"/>
    </row>
    <row r="935" spans="1:5" x14ac:dyDescent="0.25">
      <c r="A935" s="20">
        <v>47</v>
      </c>
      <c r="B935" s="20">
        <v>7</v>
      </c>
      <c r="C935" s="20">
        <f t="shared" si="15"/>
        <v>392.14999999999964</v>
      </c>
      <c r="D935" s="20"/>
      <c r="E935" s="20"/>
    </row>
    <row r="936" spans="1:5" x14ac:dyDescent="0.25">
      <c r="A936" s="20">
        <v>47.5</v>
      </c>
      <c r="B936" s="20">
        <v>7</v>
      </c>
      <c r="C936" s="20">
        <f t="shared" si="15"/>
        <v>396.59999999999962</v>
      </c>
      <c r="D936" s="20"/>
      <c r="E936" s="20"/>
    </row>
    <row r="937" spans="1:5" x14ac:dyDescent="0.25">
      <c r="A937" s="20">
        <v>48</v>
      </c>
      <c r="B937" s="20">
        <v>7</v>
      </c>
      <c r="C937" s="20">
        <f t="shared" si="15"/>
        <v>401.04999999999961</v>
      </c>
      <c r="D937" s="20"/>
      <c r="E937" s="20"/>
    </row>
    <row r="938" spans="1:5" x14ac:dyDescent="0.25">
      <c r="A938" s="20">
        <v>48.5</v>
      </c>
      <c r="B938" s="20">
        <v>7</v>
      </c>
      <c r="C938" s="20">
        <f t="shared" si="15"/>
        <v>405.4999999999996</v>
      </c>
      <c r="D938" s="20"/>
      <c r="E938" s="20"/>
    </row>
    <row r="939" spans="1:5" x14ac:dyDescent="0.25">
      <c r="A939" s="20">
        <v>49</v>
      </c>
      <c r="B939" s="20">
        <v>7</v>
      </c>
      <c r="C939" s="20">
        <f t="shared" si="15"/>
        <v>409.94999999999959</v>
      </c>
      <c r="D939" s="20"/>
      <c r="E939" s="20"/>
    </row>
    <row r="940" spans="1:5" x14ac:dyDescent="0.25">
      <c r="A940" s="20">
        <v>49.5</v>
      </c>
      <c r="B940" s="20">
        <v>7</v>
      </c>
      <c r="C940" s="20">
        <f t="shared" si="15"/>
        <v>414.39999999999958</v>
      </c>
      <c r="D940" s="20"/>
      <c r="E940" s="20"/>
    </row>
    <row r="941" spans="1:5" x14ac:dyDescent="0.25">
      <c r="A941" s="20">
        <v>50</v>
      </c>
      <c r="B941" s="20">
        <v>7</v>
      </c>
      <c r="C941" s="20">
        <f t="shared" si="15"/>
        <v>418.84999999999957</v>
      </c>
      <c r="D941" s="20"/>
      <c r="E941" s="20"/>
    </row>
    <row r="942" spans="1:5" x14ac:dyDescent="0.25">
      <c r="A942" s="20">
        <v>50.5</v>
      </c>
      <c r="B942" s="20">
        <v>7</v>
      </c>
      <c r="C942" s="20">
        <f t="shared" si="15"/>
        <v>423.29999999999956</v>
      </c>
      <c r="D942" s="20"/>
      <c r="E942" s="20"/>
    </row>
    <row r="943" spans="1:5" x14ac:dyDescent="0.25">
      <c r="A943" s="20">
        <v>51</v>
      </c>
      <c r="B943" s="20">
        <v>7</v>
      </c>
      <c r="C943" s="20">
        <f t="shared" si="15"/>
        <v>427.74999999999955</v>
      </c>
      <c r="D943" s="20"/>
      <c r="E943" s="20"/>
    </row>
    <row r="944" spans="1:5" x14ac:dyDescent="0.25">
      <c r="A944" s="20">
        <v>51.5</v>
      </c>
      <c r="B944" s="20">
        <v>7</v>
      </c>
      <c r="C944" s="20">
        <f t="shared" si="15"/>
        <v>432.19999999999953</v>
      </c>
      <c r="D944" s="20"/>
      <c r="E944" s="20"/>
    </row>
    <row r="945" spans="1:5" x14ac:dyDescent="0.25">
      <c r="A945" s="20">
        <v>52</v>
      </c>
      <c r="B945" s="20">
        <v>7</v>
      </c>
      <c r="C945" s="20">
        <f t="shared" si="15"/>
        <v>436.64999999999952</v>
      </c>
      <c r="D945" s="20"/>
      <c r="E945" s="20"/>
    </row>
    <row r="946" spans="1:5" x14ac:dyDescent="0.25">
      <c r="A946" s="20">
        <v>52.5</v>
      </c>
      <c r="B946" s="20">
        <v>7</v>
      </c>
      <c r="C946" s="20">
        <f t="shared" si="15"/>
        <v>441.09999999999951</v>
      </c>
      <c r="D946" s="20"/>
      <c r="E946" s="20"/>
    </row>
    <row r="947" spans="1:5" x14ac:dyDescent="0.25">
      <c r="A947" s="20">
        <v>53</v>
      </c>
      <c r="B947" s="20">
        <v>7</v>
      </c>
      <c r="C947" s="20">
        <f t="shared" si="15"/>
        <v>445.5499999999995</v>
      </c>
      <c r="D947" s="20"/>
      <c r="E947" s="20"/>
    </row>
    <row r="948" spans="1:5" x14ac:dyDescent="0.25">
      <c r="A948" s="20">
        <v>53.5</v>
      </c>
      <c r="B948" s="20">
        <v>7</v>
      </c>
      <c r="C948" s="20">
        <f t="shared" si="15"/>
        <v>449.99999999999949</v>
      </c>
      <c r="D948" s="20"/>
      <c r="E948" s="20"/>
    </row>
    <row r="949" spans="1:5" x14ac:dyDescent="0.25">
      <c r="A949" s="20">
        <v>54</v>
      </c>
      <c r="B949" s="20">
        <v>7</v>
      </c>
      <c r="C949" s="20">
        <f t="shared" si="15"/>
        <v>454.44999999999948</v>
      </c>
      <c r="D949" s="20"/>
      <c r="E949" s="20"/>
    </row>
    <row r="950" spans="1:5" x14ac:dyDescent="0.25">
      <c r="A950" s="20">
        <v>54.5</v>
      </c>
      <c r="B950" s="20">
        <v>7</v>
      </c>
      <c r="C950" s="20">
        <f t="shared" si="15"/>
        <v>458.89999999999947</v>
      </c>
      <c r="D950" s="20"/>
      <c r="E950" s="20"/>
    </row>
    <row r="951" spans="1:5" x14ac:dyDescent="0.25">
      <c r="A951" s="20">
        <v>55</v>
      </c>
      <c r="B951" s="20">
        <v>7</v>
      </c>
      <c r="C951" s="20">
        <f t="shared" si="15"/>
        <v>463.34999999999945</v>
      </c>
      <c r="D951" s="20"/>
      <c r="E951" s="20"/>
    </row>
    <row r="952" spans="1:5" x14ac:dyDescent="0.25">
      <c r="A952" s="20">
        <v>55.5</v>
      </c>
      <c r="B952" s="20">
        <v>7</v>
      </c>
      <c r="C952" s="20">
        <f t="shared" si="15"/>
        <v>467.79999999999944</v>
      </c>
      <c r="D952" s="20"/>
      <c r="E952" s="20"/>
    </row>
    <row r="953" spans="1:5" x14ac:dyDescent="0.25">
      <c r="A953" s="20">
        <v>56</v>
      </c>
      <c r="B953" s="20">
        <v>7</v>
      </c>
      <c r="C953" s="20">
        <f t="shared" si="15"/>
        <v>472.24999999999943</v>
      </c>
      <c r="D953" s="20"/>
      <c r="E953" s="20"/>
    </row>
    <row r="954" spans="1:5" x14ac:dyDescent="0.25">
      <c r="A954" s="20">
        <v>56.5</v>
      </c>
      <c r="B954" s="20">
        <v>7</v>
      </c>
      <c r="C954" s="20">
        <f t="shared" si="15"/>
        <v>476.69999999999942</v>
      </c>
      <c r="D954" s="20"/>
      <c r="E954" s="20"/>
    </row>
    <row r="955" spans="1:5" x14ac:dyDescent="0.25">
      <c r="A955" s="20">
        <v>57</v>
      </c>
      <c r="B955" s="20">
        <v>7</v>
      </c>
      <c r="C955" s="20">
        <f t="shared" si="15"/>
        <v>481.14999999999941</v>
      </c>
      <c r="D955" s="20"/>
      <c r="E955" s="20"/>
    </row>
    <row r="956" spans="1:5" x14ac:dyDescent="0.25">
      <c r="A956" s="20">
        <v>57.5</v>
      </c>
      <c r="B956" s="20">
        <v>7</v>
      </c>
      <c r="C956" s="20">
        <f t="shared" si="15"/>
        <v>485.5999999999994</v>
      </c>
      <c r="D956" s="20"/>
      <c r="E956" s="20"/>
    </row>
    <row r="957" spans="1:5" x14ac:dyDescent="0.25">
      <c r="A957" s="20">
        <v>58</v>
      </c>
      <c r="B957" s="20">
        <v>7</v>
      </c>
      <c r="C957" s="20">
        <f t="shared" si="15"/>
        <v>490.04999999999939</v>
      </c>
      <c r="D957" s="20"/>
      <c r="E957" s="20"/>
    </row>
    <row r="958" spans="1:5" x14ac:dyDescent="0.25">
      <c r="A958" s="20">
        <v>58.5</v>
      </c>
      <c r="B958" s="20">
        <v>7</v>
      </c>
      <c r="C958" s="20">
        <f t="shared" si="15"/>
        <v>494.49999999999937</v>
      </c>
      <c r="D958" s="20"/>
      <c r="E958" s="20"/>
    </row>
    <row r="959" spans="1:5" x14ac:dyDescent="0.25">
      <c r="A959" s="20">
        <v>59</v>
      </c>
      <c r="B959" s="20">
        <v>7</v>
      </c>
      <c r="C959" s="20">
        <f t="shared" si="15"/>
        <v>498.94999999999936</v>
      </c>
      <c r="D959" s="20"/>
      <c r="E959" s="20"/>
    </row>
    <row r="960" spans="1:5" x14ac:dyDescent="0.25">
      <c r="A960" s="20">
        <v>59.5</v>
      </c>
      <c r="B960" s="20">
        <v>7</v>
      </c>
      <c r="C960" s="20">
        <f t="shared" si="15"/>
        <v>503.39999999999935</v>
      </c>
      <c r="D960" s="20"/>
      <c r="E960" s="20"/>
    </row>
    <row r="961" spans="1:5" x14ac:dyDescent="0.25">
      <c r="A961" s="20">
        <v>60</v>
      </c>
      <c r="B961" s="20">
        <v>7</v>
      </c>
      <c r="C961" s="20">
        <f t="shared" si="15"/>
        <v>507.84999999999934</v>
      </c>
      <c r="D961" s="20"/>
      <c r="E961" s="20"/>
    </row>
    <row r="962" spans="1:5" x14ac:dyDescent="0.25">
      <c r="A962" s="20">
        <v>60.5</v>
      </c>
      <c r="B962" s="20">
        <v>7</v>
      </c>
      <c r="C962" s="20">
        <f t="shared" si="15"/>
        <v>512.29999999999939</v>
      </c>
      <c r="D962" s="20"/>
      <c r="E962" s="20"/>
    </row>
    <row r="963" spans="1:5" x14ac:dyDescent="0.25">
      <c r="A963" s="20">
        <v>61</v>
      </c>
      <c r="B963" s="20">
        <v>7</v>
      </c>
      <c r="C963" s="20">
        <f t="shared" si="15"/>
        <v>516.74999999999943</v>
      </c>
      <c r="D963" s="20"/>
      <c r="E963" s="20"/>
    </row>
    <row r="964" spans="1:5" x14ac:dyDescent="0.25">
      <c r="A964" s="20">
        <v>61.5</v>
      </c>
      <c r="B964" s="20">
        <v>7</v>
      </c>
      <c r="C964" s="20">
        <f t="shared" si="15"/>
        <v>521.19999999999948</v>
      </c>
      <c r="D964" s="20"/>
      <c r="E964" s="20"/>
    </row>
    <row r="965" spans="1:5" x14ac:dyDescent="0.25">
      <c r="A965" s="20">
        <v>62</v>
      </c>
      <c r="B965" s="20">
        <v>7</v>
      </c>
      <c r="C965" s="20">
        <f t="shared" si="15"/>
        <v>525.64999999999952</v>
      </c>
      <c r="D965" s="20"/>
      <c r="E965" s="20"/>
    </row>
    <row r="966" spans="1:5" x14ac:dyDescent="0.25">
      <c r="A966" s="20">
        <v>62.5</v>
      </c>
      <c r="B966" s="20">
        <v>7</v>
      </c>
      <c r="C966" s="20">
        <f t="shared" si="15"/>
        <v>530.09999999999957</v>
      </c>
      <c r="D966" s="20"/>
      <c r="E966" s="20"/>
    </row>
    <row r="967" spans="1:5" x14ac:dyDescent="0.25">
      <c r="A967" s="20">
        <v>63</v>
      </c>
      <c r="B967" s="20">
        <v>7</v>
      </c>
      <c r="C967" s="20">
        <f t="shared" si="15"/>
        <v>534.54999999999961</v>
      </c>
      <c r="D967" s="20"/>
      <c r="E967" s="20"/>
    </row>
    <row r="968" spans="1:5" x14ac:dyDescent="0.25">
      <c r="A968" s="20">
        <v>63.5</v>
      </c>
      <c r="B968" s="20">
        <v>7</v>
      </c>
      <c r="C968" s="20">
        <f t="shared" si="15"/>
        <v>538.99999999999966</v>
      </c>
      <c r="D968" s="20"/>
      <c r="E968" s="20"/>
    </row>
    <row r="969" spans="1:5" x14ac:dyDescent="0.25">
      <c r="A969" s="20">
        <v>64</v>
      </c>
      <c r="B969" s="20">
        <v>7</v>
      </c>
      <c r="C969" s="20">
        <f t="shared" si="15"/>
        <v>543.4499999999997</v>
      </c>
      <c r="D969" s="20"/>
      <c r="E969" s="20"/>
    </row>
    <row r="970" spans="1:5" x14ac:dyDescent="0.25">
      <c r="A970" s="20">
        <v>64.5</v>
      </c>
      <c r="B970" s="20">
        <v>7</v>
      </c>
      <c r="C970" s="20">
        <f t="shared" si="15"/>
        <v>547.89999999999975</v>
      </c>
      <c r="D970" s="20"/>
      <c r="E970" s="20"/>
    </row>
    <row r="971" spans="1:5" x14ac:dyDescent="0.25">
      <c r="A971" s="20">
        <v>65</v>
      </c>
      <c r="B971" s="20">
        <v>7</v>
      </c>
      <c r="C971" s="20">
        <f t="shared" si="15"/>
        <v>552.3499999999998</v>
      </c>
      <c r="D971" s="20"/>
      <c r="E971" s="20"/>
    </row>
    <row r="972" spans="1:5" x14ac:dyDescent="0.25">
      <c r="A972" s="20">
        <v>65.5</v>
      </c>
      <c r="B972" s="20">
        <v>7</v>
      </c>
      <c r="C972" s="20">
        <f t="shared" ref="C972:C981" si="16">C971+4.45</f>
        <v>556.79999999999984</v>
      </c>
      <c r="D972" s="20"/>
      <c r="E972" s="20"/>
    </row>
    <row r="973" spans="1:5" x14ac:dyDescent="0.25">
      <c r="A973" s="20">
        <v>66</v>
      </c>
      <c r="B973" s="20">
        <v>7</v>
      </c>
      <c r="C973" s="20">
        <f t="shared" si="16"/>
        <v>561.24999999999989</v>
      </c>
      <c r="D973" s="20"/>
      <c r="E973" s="20"/>
    </row>
    <row r="974" spans="1:5" x14ac:dyDescent="0.25">
      <c r="A974" s="20">
        <v>66.5</v>
      </c>
      <c r="B974" s="20">
        <v>7</v>
      </c>
      <c r="C974" s="20">
        <f t="shared" si="16"/>
        <v>565.69999999999993</v>
      </c>
      <c r="D974" s="20"/>
      <c r="E974" s="20"/>
    </row>
    <row r="975" spans="1:5" x14ac:dyDescent="0.25">
      <c r="A975" s="20">
        <v>67</v>
      </c>
      <c r="B975" s="20">
        <v>7</v>
      </c>
      <c r="C975" s="20">
        <f t="shared" si="16"/>
        <v>570.15</v>
      </c>
      <c r="D975" s="20"/>
      <c r="E975" s="20"/>
    </row>
    <row r="976" spans="1:5" x14ac:dyDescent="0.25">
      <c r="A976" s="20">
        <v>67.5</v>
      </c>
      <c r="B976" s="20">
        <v>7</v>
      </c>
      <c r="C976" s="20">
        <f t="shared" si="16"/>
        <v>574.6</v>
      </c>
      <c r="D976" s="20"/>
      <c r="E976" s="20"/>
    </row>
    <row r="977" spans="1:5" x14ac:dyDescent="0.25">
      <c r="A977" s="20">
        <v>68</v>
      </c>
      <c r="B977" s="20">
        <v>7</v>
      </c>
      <c r="C977" s="20">
        <f t="shared" si="16"/>
        <v>579.05000000000007</v>
      </c>
      <c r="D977" s="20"/>
      <c r="E977" s="20"/>
    </row>
    <row r="978" spans="1:5" x14ac:dyDescent="0.25">
      <c r="A978" s="20">
        <v>68.5</v>
      </c>
      <c r="B978" s="20">
        <v>7</v>
      </c>
      <c r="C978" s="20">
        <f t="shared" si="16"/>
        <v>583.50000000000011</v>
      </c>
      <c r="D978" s="20"/>
      <c r="E978" s="20"/>
    </row>
    <row r="979" spans="1:5" x14ac:dyDescent="0.25">
      <c r="A979" s="20">
        <v>69</v>
      </c>
      <c r="B979" s="20">
        <v>7</v>
      </c>
      <c r="C979" s="20">
        <f t="shared" si="16"/>
        <v>587.95000000000016</v>
      </c>
      <c r="D979" s="20"/>
      <c r="E979" s="20"/>
    </row>
    <row r="980" spans="1:5" x14ac:dyDescent="0.25">
      <c r="A980" s="20">
        <v>69.5</v>
      </c>
      <c r="B980" s="20">
        <v>7</v>
      </c>
      <c r="C980" s="20">
        <f t="shared" si="16"/>
        <v>592.4000000000002</v>
      </c>
      <c r="D980" s="20"/>
      <c r="E980" s="20"/>
    </row>
    <row r="981" spans="1:5" x14ac:dyDescent="0.25">
      <c r="A981" s="20">
        <v>70</v>
      </c>
      <c r="B981" s="20">
        <v>7</v>
      </c>
      <c r="C981" s="20">
        <f t="shared" si="16"/>
        <v>596.85000000000025</v>
      </c>
      <c r="D981" s="20"/>
      <c r="E981" s="20"/>
    </row>
    <row r="982" spans="1:5" x14ac:dyDescent="0.25">
      <c r="A982" s="20">
        <v>0.5</v>
      </c>
      <c r="B982" s="20">
        <v>8</v>
      </c>
      <c r="C982">
        <v>23.2</v>
      </c>
    </row>
    <row r="983" spans="1:5" x14ac:dyDescent="0.25">
      <c r="A983" s="20">
        <v>1</v>
      </c>
      <c r="B983" s="20">
        <v>8</v>
      </c>
      <c r="C983">
        <v>26.9</v>
      </c>
    </row>
    <row r="984" spans="1:5" x14ac:dyDescent="0.25">
      <c r="A984" s="20">
        <v>1.5</v>
      </c>
      <c r="B984" s="20">
        <v>8</v>
      </c>
      <c r="C984">
        <v>29.8</v>
      </c>
    </row>
    <row r="985" spans="1:5" x14ac:dyDescent="0.25">
      <c r="A985" s="20">
        <v>2</v>
      </c>
      <c r="B985" s="20">
        <v>8</v>
      </c>
      <c r="C985">
        <v>31.7</v>
      </c>
    </row>
    <row r="986" spans="1:5" x14ac:dyDescent="0.25">
      <c r="A986" s="20">
        <v>2.5</v>
      </c>
      <c r="B986" s="20">
        <v>8</v>
      </c>
      <c r="C986">
        <v>33.6</v>
      </c>
    </row>
    <row r="987" spans="1:5" x14ac:dyDescent="0.25">
      <c r="A987" s="20">
        <v>3</v>
      </c>
      <c r="B987" s="20">
        <v>8</v>
      </c>
      <c r="C987">
        <v>35.5</v>
      </c>
    </row>
    <row r="988" spans="1:5" x14ac:dyDescent="0.25">
      <c r="A988" s="20">
        <v>3.5</v>
      </c>
      <c r="B988" s="20">
        <v>8</v>
      </c>
      <c r="C988">
        <v>37.4</v>
      </c>
    </row>
    <row r="989" spans="1:5" x14ac:dyDescent="0.25">
      <c r="A989" s="20">
        <v>4</v>
      </c>
      <c r="B989" s="20">
        <v>8</v>
      </c>
      <c r="C989">
        <v>39.299999999999997</v>
      </c>
    </row>
    <row r="990" spans="1:5" x14ac:dyDescent="0.25">
      <c r="A990" s="20">
        <v>4.5</v>
      </c>
      <c r="B990" s="20">
        <v>8</v>
      </c>
      <c r="C990">
        <v>41.2</v>
      </c>
    </row>
    <row r="991" spans="1:5" x14ac:dyDescent="0.25">
      <c r="A991" s="20">
        <v>5</v>
      </c>
      <c r="B991" s="20">
        <v>8</v>
      </c>
      <c r="C991">
        <v>43.1</v>
      </c>
    </row>
    <row r="992" spans="1:5" x14ac:dyDescent="0.25">
      <c r="A992" s="20">
        <v>5.5</v>
      </c>
      <c r="B992" s="20">
        <v>8</v>
      </c>
      <c r="C992">
        <v>45</v>
      </c>
    </row>
    <row r="993" spans="1:3" x14ac:dyDescent="0.25">
      <c r="A993" s="20">
        <v>6</v>
      </c>
      <c r="B993" s="20">
        <v>8</v>
      </c>
      <c r="C993">
        <v>46.9</v>
      </c>
    </row>
    <row r="994" spans="1:3" x14ac:dyDescent="0.25">
      <c r="A994" s="20">
        <v>6.5</v>
      </c>
      <c r="B994" s="20">
        <v>8</v>
      </c>
      <c r="C994">
        <v>48.8</v>
      </c>
    </row>
    <row r="995" spans="1:3" x14ac:dyDescent="0.25">
      <c r="A995" s="20">
        <v>7</v>
      </c>
      <c r="B995" s="20">
        <v>8</v>
      </c>
      <c r="C995">
        <v>50.7</v>
      </c>
    </row>
    <row r="996" spans="1:3" x14ac:dyDescent="0.25">
      <c r="A996" s="20">
        <v>7.5</v>
      </c>
      <c r="B996" s="20">
        <v>8</v>
      </c>
      <c r="C996">
        <v>52.6</v>
      </c>
    </row>
    <row r="997" spans="1:3" x14ac:dyDescent="0.25">
      <c r="A997" s="20">
        <v>8</v>
      </c>
      <c r="B997" s="20">
        <v>8</v>
      </c>
      <c r="C997">
        <v>54.5</v>
      </c>
    </row>
    <row r="998" spans="1:3" x14ac:dyDescent="0.25">
      <c r="A998" s="20">
        <v>8.5</v>
      </c>
      <c r="B998" s="20">
        <v>8</v>
      </c>
      <c r="C998">
        <v>56.4</v>
      </c>
    </row>
    <row r="999" spans="1:3" x14ac:dyDescent="0.25">
      <c r="A999" s="20">
        <v>9</v>
      </c>
      <c r="B999" s="20">
        <v>8</v>
      </c>
      <c r="C999">
        <v>58.3</v>
      </c>
    </row>
    <row r="1000" spans="1:3" x14ac:dyDescent="0.25">
      <c r="A1000" s="20">
        <v>9.5</v>
      </c>
      <c r="B1000" s="20">
        <v>8</v>
      </c>
      <c r="C1000">
        <v>60.2</v>
      </c>
    </row>
    <row r="1001" spans="1:3" x14ac:dyDescent="0.25">
      <c r="A1001" s="20">
        <v>10</v>
      </c>
      <c r="B1001" s="20">
        <v>8</v>
      </c>
      <c r="C1001">
        <v>62.1</v>
      </c>
    </row>
    <row r="1002" spans="1:3" x14ac:dyDescent="0.25">
      <c r="A1002" s="20">
        <v>10.5</v>
      </c>
      <c r="B1002" s="20">
        <v>8</v>
      </c>
      <c r="C1002">
        <v>64.900000000000006</v>
      </c>
    </row>
    <row r="1003" spans="1:3" x14ac:dyDescent="0.25">
      <c r="A1003" s="20">
        <v>11</v>
      </c>
      <c r="B1003" s="20">
        <v>8</v>
      </c>
      <c r="C1003">
        <v>67.7</v>
      </c>
    </row>
    <row r="1004" spans="1:3" x14ac:dyDescent="0.25">
      <c r="A1004" s="20">
        <v>11.5</v>
      </c>
      <c r="B1004" s="20">
        <v>8</v>
      </c>
      <c r="C1004">
        <v>70.5</v>
      </c>
    </row>
    <row r="1005" spans="1:3" x14ac:dyDescent="0.25">
      <c r="A1005" s="20">
        <v>12</v>
      </c>
      <c r="B1005" s="20">
        <v>8</v>
      </c>
      <c r="C1005">
        <v>73.3</v>
      </c>
    </row>
    <row r="1006" spans="1:3" x14ac:dyDescent="0.25">
      <c r="A1006" s="20">
        <v>12.5</v>
      </c>
      <c r="B1006" s="20">
        <v>8</v>
      </c>
      <c r="C1006">
        <v>76.099999999999994</v>
      </c>
    </row>
    <row r="1007" spans="1:3" x14ac:dyDescent="0.25">
      <c r="A1007" s="20">
        <v>13</v>
      </c>
      <c r="B1007" s="20">
        <v>8</v>
      </c>
      <c r="C1007">
        <v>78.900000000000006</v>
      </c>
    </row>
    <row r="1008" spans="1:3" x14ac:dyDescent="0.25">
      <c r="A1008" s="20">
        <v>13.5</v>
      </c>
      <c r="B1008" s="20">
        <v>8</v>
      </c>
      <c r="C1008">
        <v>81.7</v>
      </c>
    </row>
    <row r="1009" spans="1:3" x14ac:dyDescent="0.25">
      <c r="A1009" s="20">
        <v>14</v>
      </c>
      <c r="B1009" s="20">
        <v>8</v>
      </c>
      <c r="C1009">
        <v>84.5</v>
      </c>
    </row>
    <row r="1010" spans="1:3" x14ac:dyDescent="0.25">
      <c r="A1010" s="20">
        <v>14.5</v>
      </c>
      <c r="B1010" s="20">
        <v>8</v>
      </c>
      <c r="C1010">
        <v>87.3</v>
      </c>
    </row>
    <row r="1011" spans="1:3" x14ac:dyDescent="0.25">
      <c r="A1011" s="20">
        <v>15</v>
      </c>
      <c r="B1011" s="20">
        <v>8</v>
      </c>
      <c r="C1011">
        <v>90.1</v>
      </c>
    </row>
    <row r="1012" spans="1:3" x14ac:dyDescent="0.25">
      <c r="A1012" s="20">
        <v>15.5</v>
      </c>
      <c r="B1012" s="20">
        <v>8</v>
      </c>
      <c r="C1012">
        <v>92.9</v>
      </c>
    </row>
    <row r="1013" spans="1:3" x14ac:dyDescent="0.25">
      <c r="A1013" s="20">
        <v>16</v>
      </c>
      <c r="B1013" s="20">
        <v>8</v>
      </c>
      <c r="C1013">
        <v>95.7</v>
      </c>
    </row>
    <row r="1014" spans="1:3" x14ac:dyDescent="0.25">
      <c r="A1014" s="20">
        <v>16.5</v>
      </c>
      <c r="B1014" s="20">
        <v>8</v>
      </c>
      <c r="C1014">
        <v>98.5</v>
      </c>
    </row>
    <row r="1015" spans="1:3" x14ac:dyDescent="0.25">
      <c r="A1015" s="20">
        <v>17</v>
      </c>
      <c r="B1015" s="20">
        <v>8</v>
      </c>
      <c r="C1015">
        <v>101.3</v>
      </c>
    </row>
    <row r="1016" spans="1:3" x14ac:dyDescent="0.25">
      <c r="A1016" s="20">
        <v>17.5</v>
      </c>
      <c r="B1016" s="20">
        <v>8</v>
      </c>
      <c r="C1016">
        <v>104.1</v>
      </c>
    </row>
    <row r="1017" spans="1:3" x14ac:dyDescent="0.25">
      <c r="A1017" s="20">
        <v>18</v>
      </c>
      <c r="B1017" s="20">
        <v>8</v>
      </c>
      <c r="C1017">
        <v>106.9</v>
      </c>
    </row>
    <row r="1018" spans="1:3" x14ac:dyDescent="0.25">
      <c r="A1018" s="20">
        <v>18.5</v>
      </c>
      <c r="B1018" s="20">
        <v>8</v>
      </c>
      <c r="C1018">
        <v>109.7</v>
      </c>
    </row>
    <row r="1019" spans="1:3" x14ac:dyDescent="0.25">
      <c r="A1019" s="20">
        <v>19</v>
      </c>
      <c r="B1019" s="20">
        <v>8</v>
      </c>
      <c r="C1019">
        <v>112.5</v>
      </c>
    </row>
    <row r="1020" spans="1:3" x14ac:dyDescent="0.25">
      <c r="A1020" s="20">
        <v>19.5</v>
      </c>
      <c r="B1020" s="20">
        <v>8</v>
      </c>
      <c r="C1020">
        <v>115.3</v>
      </c>
    </row>
    <row r="1021" spans="1:3" x14ac:dyDescent="0.25">
      <c r="A1021" s="20">
        <v>20</v>
      </c>
      <c r="B1021" s="20">
        <v>8</v>
      </c>
      <c r="C1021">
        <v>118.1</v>
      </c>
    </row>
    <row r="1022" spans="1:3" x14ac:dyDescent="0.25">
      <c r="A1022" s="20">
        <v>20.5</v>
      </c>
      <c r="B1022" s="20">
        <v>8</v>
      </c>
      <c r="C1022">
        <v>120.9</v>
      </c>
    </row>
    <row r="1023" spans="1:3" x14ac:dyDescent="0.25">
      <c r="A1023" s="20">
        <v>21</v>
      </c>
      <c r="B1023" s="20">
        <v>8</v>
      </c>
      <c r="C1023">
        <v>123.7</v>
      </c>
    </row>
    <row r="1024" spans="1:3" x14ac:dyDescent="0.25">
      <c r="A1024" s="20">
        <v>21.5</v>
      </c>
      <c r="B1024" s="20">
        <v>8</v>
      </c>
      <c r="C1024">
        <v>126.5</v>
      </c>
    </row>
    <row r="1025" spans="1:3" x14ac:dyDescent="0.25">
      <c r="A1025" s="20">
        <v>22</v>
      </c>
      <c r="B1025" s="20">
        <v>8</v>
      </c>
      <c r="C1025">
        <v>129.30000000000001</v>
      </c>
    </row>
    <row r="1026" spans="1:3" x14ac:dyDescent="0.25">
      <c r="A1026" s="20">
        <v>22.5</v>
      </c>
      <c r="B1026" s="20">
        <v>8</v>
      </c>
      <c r="C1026">
        <v>132.1</v>
      </c>
    </row>
    <row r="1027" spans="1:3" x14ac:dyDescent="0.25">
      <c r="A1027" s="20">
        <v>23</v>
      </c>
      <c r="B1027" s="20">
        <v>8</v>
      </c>
      <c r="C1027">
        <v>134.9</v>
      </c>
    </row>
    <row r="1028" spans="1:3" x14ac:dyDescent="0.25">
      <c r="A1028" s="20">
        <v>23.5</v>
      </c>
      <c r="B1028" s="20">
        <v>8</v>
      </c>
      <c r="C1028">
        <v>137.69999999999999</v>
      </c>
    </row>
    <row r="1029" spans="1:3" x14ac:dyDescent="0.25">
      <c r="A1029" s="20">
        <v>24</v>
      </c>
      <c r="B1029" s="20">
        <v>8</v>
      </c>
      <c r="C1029">
        <v>140.5</v>
      </c>
    </row>
    <row r="1030" spans="1:3" x14ac:dyDescent="0.25">
      <c r="A1030" s="20">
        <v>24.5</v>
      </c>
      <c r="B1030" s="20">
        <v>8</v>
      </c>
      <c r="C1030">
        <v>143.30000000000001</v>
      </c>
    </row>
    <row r="1031" spans="1:3" x14ac:dyDescent="0.25">
      <c r="A1031" s="20">
        <v>25</v>
      </c>
      <c r="B1031" s="20">
        <v>8</v>
      </c>
      <c r="C1031">
        <v>146.1</v>
      </c>
    </row>
    <row r="1032" spans="1:3" x14ac:dyDescent="0.25">
      <c r="A1032" s="20">
        <v>25.5</v>
      </c>
      <c r="B1032" s="20">
        <v>8</v>
      </c>
      <c r="C1032">
        <v>148.9</v>
      </c>
    </row>
    <row r="1033" spans="1:3" x14ac:dyDescent="0.25">
      <c r="A1033" s="20">
        <v>26</v>
      </c>
      <c r="B1033" s="20">
        <v>8</v>
      </c>
      <c r="C1033">
        <v>151.69999999999999</v>
      </c>
    </row>
    <row r="1034" spans="1:3" x14ac:dyDescent="0.25">
      <c r="A1034" s="20">
        <v>26.5</v>
      </c>
      <c r="B1034" s="20">
        <v>8</v>
      </c>
      <c r="C1034">
        <v>154.5</v>
      </c>
    </row>
    <row r="1035" spans="1:3" x14ac:dyDescent="0.25">
      <c r="A1035" s="20">
        <v>27</v>
      </c>
      <c r="B1035" s="20">
        <v>8</v>
      </c>
      <c r="C1035">
        <v>157.30000000000001</v>
      </c>
    </row>
    <row r="1036" spans="1:3" x14ac:dyDescent="0.25">
      <c r="A1036" s="20">
        <v>27.5</v>
      </c>
      <c r="B1036" s="20">
        <v>8</v>
      </c>
      <c r="C1036">
        <v>160.1</v>
      </c>
    </row>
    <row r="1037" spans="1:3" x14ac:dyDescent="0.25">
      <c r="A1037" s="20">
        <v>28</v>
      </c>
      <c r="B1037" s="20">
        <v>8</v>
      </c>
      <c r="C1037">
        <v>162.9</v>
      </c>
    </row>
    <row r="1038" spans="1:3" x14ac:dyDescent="0.25">
      <c r="A1038" s="20">
        <v>28.5</v>
      </c>
      <c r="B1038" s="20">
        <v>8</v>
      </c>
      <c r="C1038">
        <v>165.7</v>
      </c>
    </row>
    <row r="1039" spans="1:3" x14ac:dyDescent="0.25">
      <c r="A1039" s="20">
        <v>29</v>
      </c>
      <c r="B1039" s="20">
        <v>8</v>
      </c>
      <c r="C1039">
        <v>168.5</v>
      </c>
    </row>
    <row r="1040" spans="1:3" x14ac:dyDescent="0.25">
      <c r="A1040" s="20">
        <v>29.5</v>
      </c>
      <c r="B1040" s="20">
        <v>8</v>
      </c>
      <c r="C1040">
        <v>171.3</v>
      </c>
    </row>
    <row r="1041" spans="1:3" x14ac:dyDescent="0.25">
      <c r="A1041" s="20">
        <v>30</v>
      </c>
      <c r="B1041" s="20">
        <v>8</v>
      </c>
      <c r="C1041">
        <v>174.1</v>
      </c>
    </row>
    <row r="1042" spans="1:3" x14ac:dyDescent="0.25">
      <c r="A1042" s="20">
        <v>30.5</v>
      </c>
      <c r="B1042" s="20">
        <v>8</v>
      </c>
      <c r="C1042">
        <f>C1041+2.8</f>
        <v>176.9</v>
      </c>
    </row>
    <row r="1043" spans="1:3" x14ac:dyDescent="0.25">
      <c r="A1043" s="20">
        <v>31</v>
      </c>
      <c r="B1043" s="20">
        <v>8</v>
      </c>
      <c r="C1043">
        <f>C1042+2.8</f>
        <v>179.70000000000002</v>
      </c>
    </row>
    <row r="1044" spans="1:3" x14ac:dyDescent="0.25">
      <c r="A1044" s="20">
        <v>31.5</v>
      </c>
      <c r="B1044" s="20">
        <v>8</v>
      </c>
      <c r="C1044">
        <f t="shared" ref="C1044:C1107" si="17">C1043+2.8</f>
        <v>182.50000000000003</v>
      </c>
    </row>
    <row r="1045" spans="1:3" x14ac:dyDescent="0.25">
      <c r="A1045" s="20">
        <v>32</v>
      </c>
      <c r="B1045" s="20">
        <v>8</v>
      </c>
      <c r="C1045">
        <f t="shared" si="17"/>
        <v>185.30000000000004</v>
      </c>
    </row>
    <row r="1046" spans="1:3" x14ac:dyDescent="0.25">
      <c r="A1046" s="20">
        <v>32.5</v>
      </c>
      <c r="B1046" s="20">
        <v>8</v>
      </c>
      <c r="C1046">
        <f t="shared" si="17"/>
        <v>188.10000000000005</v>
      </c>
    </row>
    <row r="1047" spans="1:3" x14ac:dyDescent="0.25">
      <c r="A1047" s="20">
        <v>33</v>
      </c>
      <c r="B1047" s="20">
        <v>8</v>
      </c>
      <c r="C1047">
        <f t="shared" si="17"/>
        <v>190.90000000000006</v>
      </c>
    </row>
    <row r="1048" spans="1:3" x14ac:dyDescent="0.25">
      <c r="A1048" s="20">
        <v>33.5</v>
      </c>
      <c r="B1048" s="20">
        <v>8</v>
      </c>
      <c r="C1048">
        <f t="shared" si="17"/>
        <v>193.70000000000007</v>
      </c>
    </row>
    <row r="1049" spans="1:3" x14ac:dyDescent="0.25">
      <c r="A1049" s="20">
        <v>34</v>
      </c>
      <c r="B1049" s="20">
        <v>8</v>
      </c>
      <c r="C1049">
        <f t="shared" si="17"/>
        <v>196.50000000000009</v>
      </c>
    </row>
    <row r="1050" spans="1:3" x14ac:dyDescent="0.25">
      <c r="A1050" s="20">
        <v>34.5</v>
      </c>
      <c r="B1050" s="20">
        <v>8</v>
      </c>
      <c r="C1050">
        <f t="shared" si="17"/>
        <v>199.3000000000001</v>
      </c>
    </row>
    <row r="1051" spans="1:3" x14ac:dyDescent="0.25">
      <c r="A1051" s="20">
        <v>35</v>
      </c>
      <c r="B1051" s="20">
        <v>8</v>
      </c>
      <c r="C1051">
        <f t="shared" si="17"/>
        <v>202.10000000000011</v>
      </c>
    </row>
    <row r="1052" spans="1:3" x14ac:dyDescent="0.25">
      <c r="A1052" s="20">
        <v>35.5</v>
      </c>
      <c r="B1052" s="20">
        <v>8</v>
      </c>
      <c r="C1052">
        <f t="shared" si="17"/>
        <v>204.90000000000012</v>
      </c>
    </row>
    <row r="1053" spans="1:3" x14ac:dyDescent="0.25">
      <c r="A1053" s="20">
        <v>36</v>
      </c>
      <c r="B1053" s="20">
        <v>8</v>
      </c>
      <c r="C1053">
        <f t="shared" si="17"/>
        <v>207.70000000000013</v>
      </c>
    </row>
    <row r="1054" spans="1:3" x14ac:dyDescent="0.25">
      <c r="A1054" s="20">
        <v>36.5</v>
      </c>
      <c r="B1054" s="20">
        <v>8</v>
      </c>
      <c r="C1054">
        <f t="shared" si="17"/>
        <v>210.50000000000014</v>
      </c>
    </row>
    <row r="1055" spans="1:3" x14ac:dyDescent="0.25">
      <c r="A1055" s="20">
        <v>37</v>
      </c>
      <c r="B1055" s="20">
        <v>8</v>
      </c>
      <c r="C1055">
        <f t="shared" si="17"/>
        <v>213.30000000000015</v>
      </c>
    </row>
    <row r="1056" spans="1:3" x14ac:dyDescent="0.25">
      <c r="A1056" s="20">
        <v>37.5</v>
      </c>
      <c r="B1056" s="20">
        <v>8</v>
      </c>
      <c r="C1056">
        <f t="shared" si="17"/>
        <v>216.10000000000016</v>
      </c>
    </row>
    <row r="1057" spans="1:3" x14ac:dyDescent="0.25">
      <c r="A1057" s="20">
        <v>38</v>
      </c>
      <c r="B1057" s="20">
        <v>8</v>
      </c>
      <c r="C1057">
        <f t="shared" si="17"/>
        <v>218.90000000000018</v>
      </c>
    </row>
    <row r="1058" spans="1:3" x14ac:dyDescent="0.25">
      <c r="A1058" s="20">
        <v>38.5</v>
      </c>
      <c r="B1058" s="20">
        <v>8</v>
      </c>
      <c r="C1058">
        <f t="shared" si="17"/>
        <v>221.70000000000019</v>
      </c>
    </row>
    <row r="1059" spans="1:3" x14ac:dyDescent="0.25">
      <c r="A1059" s="20">
        <v>39</v>
      </c>
      <c r="B1059" s="20">
        <v>8</v>
      </c>
      <c r="C1059">
        <f t="shared" si="17"/>
        <v>224.5000000000002</v>
      </c>
    </row>
    <row r="1060" spans="1:3" x14ac:dyDescent="0.25">
      <c r="A1060" s="20">
        <v>39.5</v>
      </c>
      <c r="B1060" s="20">
        <v>8</v>
      </c>
      <c r="C1060">
        <f t="shared" si="17"/>
        <v>227.30000000000021</v>
      </c>
    </row>
    <row r="1061" spans="1:3" x14ac:dyDescent="0.25">
      <c r="A1061" s="20">
        <v>40</v>
      </c>
      <c r="B1061" s="20">
        <v>8</v>
      </c>
      <c r="C1061">
        <f t="shared" si="17"/>
        <v>230.10000000000022</v>
      </c>
    </row>
    <row r="1062" spans="1:3" x14ac:dyDescent="0.25">
      <c r="A1062" s="20">
        <v>40.5</v>
      </c>
      <c r="B1062" s="20">
        <v>8</v>
      </c>
      <c r="C1062">
        <f t="shared" si="17"/>
        <v>232.90000000000023</v>
      </c>
    </row>
    <row r="1063" spans="1:3" x14ac:dyDescent="0.25">
      <c r="A1063" s="20">
        <v>41</v>
      </c>
      <c r="B1063" s="20">
        <v>8</v>
      </c>
      <c r="C1063">
        <f t="shared" si="17"/>
        <v>235.70000000000024</v>
      </c>
    </row>
    <row r="1064" spans="1:3" x14ac:dyDescent="0.25">
      <c r="A1064" s="20">
        <v>41.5</v>
      </c>
      <c r="B1064" s="20">
        <v>8</v>
      </c>
      <c r="C1064">
        <f t="shared" si="17"/>
        <v>238.50000000000026</v>
      </c>
    </row>
    <row r="1065" spans="1:3" x14ac:dyDescent="0.25">
      <c r="A1065" s="20">
        <v>42</v>
      </c>
      <c r="B1065" s="20">
        <v>8</v>
      </c>
      <c r="C1065">
        <f t="shared" si="17"/>
        <v>241.30000000000027</v>
      </c>
    </row>
    <row r="1066" spans="1:3" x14ac:dyDescent="0.25">
      <c r="A1066" s="20">
        <v>42.5</v>
      </c>
      <c r="B1066" s="20">
        <v>8</v>
      </c>
      <c r="C1066">
        <f t="shared" si="17"/>
        <v>244.10000000000028</v>
      </c>
    </row>
    <row r="1067" spans="1:3" x14ac:dyDescent="0.25">
      <c r="A1067" s="20">
        <v>43</v>
      </c>
      <c r="B1067" s="20">
        <v>8</v>
      </c>
      <c r="C1067">
        <f t="shared" si="17"/>
        <v>246.90000000000029</v>
      </c>
    </row>
    <row r="1068" spans="1:3" x14ac:dyDescent="0.25">
      <c r="A1068" s="20">
        <v>43.5</v>
      </c>
      <c r="B1068" s="20">
        <v>8</v>
      </c>
      <c r="C1068">
        <f t="shared" si="17"/>
        <v>249.7000000000003</v>
      </c>
    </row>
    <row r="1069" spans="1:3" x14ac:dyDescent="0.25">
      <c r="A1069" s="20">
        <v>44</v>
      </c>
      <c r="B1069" s="20">
        <v>8</v>
      </c>
      <c r="C1069">
        <f t="shared" si="17"/>
        <v>252.50000000000031</v>
      </c>
    </row>
    <row r="1070" spans="1:3" x14ac:dyDescent="0.25">
      <c r="A1070" s="20">
        <v>44.5</v>
      </c>
      <c r="B1070" s="20">
        <v>8</v>
      </c>
      <c r="C1070">
        <f t="shared" si="17"/>
        <v>255.30000000000032</v>
      </c>
    </row>
    <row r="1071" spans="1:3" x14ac:dyDescent="0.25">
      <c r="A1071" s="20">
        <v>45</v>
      </c>
      <c r="B1071" s="20">
        <v>8</v>
      </c>
      <c r="C1071">
        <f t="shared" si="17"/>
        <v>258.10000000000031</v>
      </c>
    </row>
    <row r="1072" spans="1:3" x14ac:dyDescent="0.25">
      <c r="A1072" s="20">
        <v>45.5</v>
      </c>
      <c r="B1072" s="20">
        <v>8</v>
      </c>
      <c r="C1072">
        <f t="shared" si="17"/>
        <v>260.90000000000032</v>
      </c>
    </row>
    <row r="1073" spans="1:3" x14ac:dyDescent="0.25">
      <c r="A1073" s="20">
        <v>46</v>
      </c>
      <c r="B1073" s="20">
        <v>8</v>
      </c>
      <c r="C1073">
        <f t="shared" si="17"/>
        <v>263.70000000000033</v>
      </c>
    </row>
    <row r="1074" spans="1:3" x14ac:dyDescent="0.25">
      <c r="A1074" s="20">
        <v>46.5</v>
      </c>
      <c r="B1074" s="20">
        <v>8</v>
      </c>
      <c r="C1074">
        <f t="shared" si="17"/>
        <v>266.50000000000034</v>
      </c>
    </row>
    <row r="1075" spans="1:3" x14ac:dyDescent="0.25">
      <c r="A1075" s="20">
        <v>47</v>
      </c>
      <c r="B1075" s="20">
        <v>8</v>
      </c>
      <c r="C1075">
        <f t="shared" si="17"/>
        <v>269.30000000000035</v>
      </c>
    </row>
    <row r="1076" spans="1:3" x14ac:dyDescent="0.25">
      <c r="A1076" s="20">
        <v>47.5</v>
      </c>
      <c r="B1076" s="20">
        <v>8</v>
      </c>
      <c r="C1076">
        <f t="shared" si="17"/>
        <v>272.10000000000036</v>
      </c>
    </row>
    <row r="1077" spans="1:3" x14ac:dyDescent="0.25">
      <c r="A1077" s="20">
        <v>48</v>
      </c>
      <c r="B1077" s="20">
        <v>8</v>
      </c>
      <c r="C1077">
        <f t="shared" si="17"/>
        <v>274.90000000000038</v>
      </c>
    </row>
    <row r="1078" spans="1:3" x14ac:dyDescent="0.25">
      <c r="A1078" s="20">
        <v>48.5</v>
      </c>
      <c r="B1078" s="20">
        <v>8</v>
      </c>
      <c r="C1078">
        <f t="shared" si="17"/>
        <v>277.70000000000039</v>
      </c>
    </row>
    <row r="1079" spans="1:3" x14ac:dyDescent="0.25">
      <c r="A1079" s="20">
        <v>49</v>
      </c>
      <c r="B1079" s="20">
        <v>8</v>
      </c>
      <c r="C1079">
        <f t="shared" si="17"/>
        <v>280.5000000000004</v>
      </c>
    </row>
    <row r="1080" spans="1:3" x14ac:dyDescent="0.25">
      <c r="A1080" s="20">
        <v>49.5</v>
      </c>
      <c r="B1080" s="20">
        <v>8</v>
      </c>
      <c r="C1080">
        <f t="shared" si="17"/>
        <v>283.30000000000041</v>
      </c>
    </row>
    <row r="1081" spans="1:3" x14ac:dyDescent="0.25">
      <c r="A1081" s="20">
        <v>50</v>
      </c>
      <c r="B1081" s="20">
        <v>8</v>
      </c>
      <c r="C1081">
        <f t="shared" si="17"/>
        <v>286.10000000000042</v>
      </c>
    </row>
    <row r="1082" spans="1:3" x14ac:dyDescent="0.25">
      <c r="A1082" s="20">
        <v>50.5</v>
      </c>
      <c r="B1082" s="20">
        <v>8</v>
      </c>
      <c r="C1082">
        <f t="shared" si="17"/>
        <v>288.90000000000043</v>
      </c>
    </row>
    <row r="1083" spans="1:3" x14ac:dyDescent="0.25">
      <c r="A1083" s="20">
        <v>51</v>
      </c>
      <c r="B1083" s="20">
        <v>8</v>
      </c>
      <c r="C1083">
        <f t="shared" si="17"/>
        <v>291.70000000000044</v>
      </c>
    </row>
    <row r="1084" spans="1:3" x14ac:dyDescent="0.25">
      <c r="A1084" s="20">
        <v>51.5</v>
      </c>
      <c r="B1084" s="20">
        <v>8</v>
      </c>
      <c r="C1084">
        <f t="shared" si="17"/>
        <v>294.50000000000045</v>
      </c>
    </row>
    <row r="1085" spans="1:3" x14ac:dyDescent="0.25">
      <c r="A1085" s="20">
        <v>52</v>
      </c>
      <c r="B1085" s="20">
        <v>8</v>
      </c>
      <c r="C1085">
        <f t="shared" si="17"/>
        <v>297.30000000000047</v>
      </c>
    </row>
    <row r="1086" spans="1:3" x14ac:dyDescent="0.25">
      <c r="A1086" s="20">
        <v>52.5</v>
      </c>
      <c r="B1086" s="20">
        <v>8</v>
      </c>
      <c r="C1086">
        <f t="shared" si="17"/>
        <v>300.10000000000048</v>
      </c>
    </row>
    <row r="1087" spans="1:3" x14ac:dyDescent="0.25">
      <c r="A1087" s="20">
        <v>53</v>
      </c>
      <c r="B1087" s="20">
        <v>8</v>
      </c>
      <c r="C1087">
        <f t="shared" si="17"/>
        <v>302.90000000000049</v>
      </c>
    </row>
    <row r="1088" spans="1:3" x14ac:dyDescent="0.25">
      <c r="A1088" s="20">
        <v>53.5</v>
      </c>
      <c r="B1088" s="20">
        <v>8</v>
      </c>
      <c r="C1088">
        <f t="shared" si="17"/>
        <v>305.7000000000005</v>
      </c>
    </row>
    <row r="1089" spans="1:3" x14ac:dyDescent="0.25">
      <c r="A1089" s="20">
        <v>54</v>
      </c>
      <c r="B1089" s="20">
        <v>8</v>
      </c>
      <c r="C1089">
        <f t="shared" si="17"/>
        <v>308.50000000000051</v>
      </c>
    </row>
    <row r="1090" spans="1:3" x14ac:dyDescent="0.25">
      <c r="A1090" s="20">
        <v>54.5</v>
      </c>
      <c r="B1090" s="20">
        <v>8</v>
      </c>
      <c r="C1090">
        <f t="shared" si="17"/>
        <v>311.30000000000052</v>
      </c>
    </row>
    <row r="1091" spans="1:3" x14ac:dyDescent="0.25">
      <c r="A1091" s="20">
        <v>55</v>
      </c>
      <c r="B1091" s="20">
        <v>8</v>
      </c>
      <c r="C1091">
        <f t="shared" si="17"/>
        <v>314.10000000000053</v>
      </c>
    </row>
    <row r="1092" spans="1:3" x14ac:dyDescent="0.25">
      <c r="A1092" s="20">
        <v>55.5</v>
      </c>
      <c r="B1092" s="20">
        <v>8</v>
      </c>
      <c r="C1092">
        <f t="shared" si="17"/>
        <v>316.90000000000055</v>
      </c>
    </row>
    <row r="1093" spans="1:3" x14ac:dyDescent="0.25">
      <c r="A1093" s="20">
        <v>56</v>
      </c>
      <c r="B1093" s="20">
        <v>8</v>
      </c>
      <c r="C1093">
        <f t="shared" si="17"/>
        <v>319.70000000000056</v>
      </c>
    </row>
    <row r="1094" spans="1:3" x14ac:dyDescent="0.25">
      <c r="A1094" s="20">
        <v>56.5</v>
      </c>
      <c r="B1094" s="20">
        <v>8</v>
      </c>
      <c r="C1094">
        <f t="shared" si="17"/>
        <v>322.50000000000057</v>
      </c>
    </row>
    <row r="1095" spans="1:3" x14ac:dyDescent="0.25">
      <c r="A1095" s="20">
        <v>57</v>
      </c>
      <c r="B1095" s="20">
        <v>8</v>
      </c>
      <c r="C1095">
        <f t="shared" si="17"/>
        <v>325.30000000000058</v>
      </c>
    </row>
    <row r="1096" spans="1:3" x14ac:dyDescent="0.25">
      <c r="A1096" s="20">
        <v>57.5</v>
      </c>
      <c r="B1096" s="20">
        <v>8</v>
      </c>
      <c r="C1096">
        <f t="shared" si="17"/>
        <v>328.10000000000059</v>
      </c>
    </row>
    <row r="1097" spans="1:3" x14ac:dyDescent="0.25">
      <c r="A1097" s="20">
        <v>58</v>
      </c>
      <c r="B1097" s="20">
        <v>8</v>
      </c>
      <c r="C1097">
        <f t="shared" si="17"/>
        <v>330.9000000000006</v>
      </c>
    </row>
    <row r="1098" spans="1:3" x14ac:dyDescent="0.25">
      <c r="A1098" s="20">
        <v>58.5</v>
      </c>
      <c r="B1098" s="20">
        <v>8</v>
      </c>
      <c r="C1098">
        <f t="shared" si="17"/>
        <v>333.70000000000061</v>
      </c>
    </row>
    <row r="1099" spans="1:3" x14ac:dyDescent="0.25">
      <c r="A1099" s="20">
        <v>59</v>
      </c>
      <c r="B1099" s="20">
        <v>8</v>
      </c>
      <c r="C1099">
        <f t="shared" si="17"/>
        <v>336.50000000000063</v>
      </c>
    </row>
    <row r="1100" spans="1:3" x14ac:dyDescent="0.25">
      <c r="A1100" s="20">
        <v>59.5</v>
      </c>
      <c r="B1100" s="20">
        <v>8</v>
      </c>
      <c r="C1100">
        <f t="shared" si="17"/>
        <v>339.30000000000064</v>
      </c>
    </row>
    <row r="1101" spans="1:3" x14ac:dyDescent="0.25">
      <c r="A1101" s="20">
        <v>60</v>
      </c>
      <c r="B1101" s="20">
        <v>8</v>
      </c>
      <c r="C1101">
        <f t="shared" si="17"/>
        <v>342.10000000000065</v>
      </c>
    </row>
    <row r="1102" spans="1:3" x14ac:dyDescent="0.25">
      <c r="A1102" s="20">
        <v>60.5</v>
      </c>
      <c r="B1102" s="20">
        <v>8</v>
      </c>
      <c r="C1102">
        <f t="shared" si="17"/>
        <v>344.90000000000066</v>
      </c>
    </row>
    <row r="1103" spans="1:3" x14ac:dyDescent="0.25">
      <c r="A1103" s="20">
        <v>61</v>
      </c>
      <c r="B1103" s="20">
        <v>8</v>
      </c>
      <c r="C1103">
        <f t="shared" si="17"/>
        <v>347.70000000000067</v>
      </c>
    </row>
    <row r="1104" spans="1:3" x14ac:dyDescent="0.25">
      <c r="A1104" s="20">
        <v>61.5</v>
      </c>
      <c r="B1104" s="20">
        <v>8</v>
      </c>
      <c r="C1104">
        <f t="shared" si="17"/>
        <v>350.50000000000068</v>
      </c>
    </row>
    <row r="1105" spans="1:3" x14ac:dyDescent="0.25">
      <c r="A1105" s="20">
        <v>62</v>
      </c>
      <c r="B1105" s="20">
        <v>8</v>
      </c>
      <c r="C1105">
        <f t="shared" si="17"/>
        <v>353.30000000000069</v>
      </c>
    </row>
    <row r="1106" spans="1:3" x14ac:dyDescent="0.25">
      <c r="A1106" s="20">
        <v>62.5</v>
      </c>
      <c r="B1106" s="20">
        <v>8</v>
      </c>
      <c r="C1106">
        <f t="shared" si="17"/>
        <v>356.1000000000007</v>
      </c>
    </row>
    <row r="1107" spans="1:3" x14ac:dyDescent="0.25">
      <c r="A1107" s="20">
        <v>63</v>
      </c>
      <c r="B1107" s="20">
        <v>8</v>
      </c>
      <c r="C1107">
        <f t="shared" si="17"/>
        <v>358.90000000000072</v>
      </c>
    </row>
    <row r="1108" spans="1:3" x14ac:dyDescent="0.25">
      <c r="A1108" s="20">
        <v>63.5</v>
      </c>
      <c r="B1108" s="20">
        <v>8</v>
      </c>
      <c r="C1108">
        <f t="shared" ref="C1108:C1121" si="18">C1107+2.8</f>
        <v>361.70000000000073</v>
      </c>
    </row>
    <row r="1109" spans="1:3" x14ac:dyDescent="0.25">
      <c r="A1109" s="20">
        <v>64</v>
      </c>
      <c r="B1109" s="20">
        <v>8</v>
      </c>
      <c r="C1109">
        <f t="shared" si="18"/>
        <v>364.50000000000074</v>
      </c>
    </row>
    <row r="1110" spans="1:3" x14ac:dyDescent="0.25">
      <c r="A1110" s="20">
        <v>64.5</v>
      </c>
      <c r="B1110" s="20">
        <v>8</v>
      </c>
      <c r="C1110">
        <f t="shared" si="18"/>
        <v>367.30000000000075</v>
      </c>
    </row>
    <row r="1111" spans="1:3" x14ac:dyDescent="0.25">
      <c r="A1111" s="20">
        <v>65</v>
      </c>
      <c r="B1111" s="20">
        <v>8</v>
      </c>
      <c r="C1111">
        <f t="shared" si="18"/>
        <v>370.10000000000076</v>
      </c>
    </row>
    <row r="1112" spans="1:3" x14ac:dyDescent="0.25">
      <c r="A1112" s="20">
        <v>65.5</v>
      </c>
      <c r="B1112" s="20">
        <v>8</v>
      </c>
      <c r="C1112">
        <f t="shared" si="18"/>
        <v>372.90000000000077</v>
      </c>
    </row>
    <row r="1113" spans="1:3" x14ac:dyDescent="0.25">
      <c r="A1113" s="20">
        <v>66</v>
      </c>
      <c r="B1113" s="20">
        <v>8</v>
      </c>
      <c r="C1113">
        <f t="shared" si="18"/>
        <v>375.70000000000078</v>
      </c>
    </row>
    <row r="1114" spans="1:3" x14ac:dyDescent="0.25">
      <c r="A1114" s="20">
        <v>66.5</v>
      </c>
      <c r="B1114" s="20">
        <v>8</v>
      </c>
      <c r="C1114">
        <f t="shared" si="18"/>
        <v>378.5000000000008</v>
      </c>
    </row>
    <row r="1115" spans="1:3" x14ac:dyDescent="0.25">
      <c r="A1115" s="20">
        <v>67</v>
      </c>
      <c r="B1115" s="20">
        <v>8</v>
      </c>
      <c r="C1115">
        <f t="shared" si="18"/>
        <v>381.30000000000081</v>
      </c>
    </row>
    <row r="1116" spans="1:3" x14ac:dyDescent="0.25">
      <c r="A1116" s="20">
        <v>67.5</v>
      </c>
      <c r="B1116" s="20">
        <v>8</v>
      </c>
      <c r="C1116">
        <f t="shared" si="18"/>
        <v>384.10000000000082</v>
      </c>
    </row>
    <row r="1117" spans="1:3" x14ac:dyDescent="0.25">
      <c r="A1117" s="20">
        <v>68</v>
      </c>
      <c r="B1117" s="20">
        <v>8</v>
      </c>
      <c r="C1117">
        <f t="shared" si="18"/>
        <v>386.90000000000083</v>
      </c>
    </row>
    <row r="1118" spans="1:3" x14ac:dyDescent="0.25">
      <c r="A1118" s="20">
        <v>68.5</v>
      </c>
      <c r="B1118" s="20">
        <v>8</v>
      </c>
      <c r="C1118">
        <f t="shared" si="18"/>
        <v>389.70000000000084</v>
      </c>
    </row>
    <row r="1119" spans="1:3" x14ac:dyDescent="0.25">
      <c r="A1119" s="20">
        <v>69</v>
      </c>
      <c r="B1119" s="20">
        <v>8</v>
      </c>
      <c r="C1119">
        <f t="shared" si="18"/>
        <v>392.50000000000085</v>
      </c>
    </row>
    <row r="1120" spans="1:3" x14ac:dyDescent="0.25">
      <c r="A1120" s="20">
        <v>69.5</v>
      </c>
      <c r="B1120" s="20">
        <v>8</v>
      </c>
      <c r="C1120">
        <f t="shared" si="18"/>
        <v>395.30000000000086</v>
      </c>
    </row>
    <row r="1121" spans="1:3" x14ac:dyDescent="0.25">
      <c r="A1121" s="20">
        <v>70</v>
      </c>
      <c r="B1121" s="20">
        <v>8</v>
      </c>
      <c r="C1121">
        <f t="shared" si="18"/>
        <v>398.10000000000088</v>
      </c>
    </row>
    <row r="1122" spans="1:3" x14ac:dyDescent="0.25">
      <c r="A1122" s="20">
        <v>0.5</v>
      </c>
      <c r="B1122" s="20">
        <v>9</v>
      </c>
      <c r="C1122">
        <v>31.3</v>
      </c>
    </row>
    <row r="1123" spans="1:3" x14ac:dyDescent="0.25">
      <c r="A1123" s="20">
        <v>1</v>
      </c>
      <c r="B1123" s="20">
        <v>9</v>
      </c>
      <c r="C1123">
        <v>38.6</v>
      </c>
    </row>
    <row r="1124" spans="1:3" x14ac:dyDescent="0.25">
      <c r="A1124" s="20">
        <v>1.5</v>
      </c>
      <c r="B1124" s="20">
        <v>9</v>
      </c>
      <c r="C1124">
        <v>44</v>
      </c>
    </row>
    <row r="1125" spans="1:3" x14ac:dyDescent="0.25">
      <c r="A1125" s="20">
        <v>2</v>
      </c>
      <c r="B1125" s="20">
        <v>9</v>
      </c>
      <c r="C1125">
        <v>48.4</v>
      </c>
    </row>
    <row r="1126" spans="1:3" x14ac:dyDescent="0.25">
      <c r="A1126" s="20">
        <v>2.5</v>
      </c>
      <c r="B1126" s="20">
        <v>9</v>
      </c>
      <c r="C1126">
        <v>52.8</v>
      </c>
    </row>
    <row r="1127" spans="1:3" x14ac:dyDescent="0.25">
      <c r="A1127" s="20">
        <v>3</v>
      </c>
      <c r="B1127" s="20">
        <v>9</v>
      </c>
      <c r="C1127">
        <v>57.2</v>
      </c>
    </row>
    <row r="1128" spans="1:3" x14ac:dyDescent="0.25">
      <c r="A1128" s="20">
        <v>3.5</v>
      </c>
      <c r="B1128" s="20">
        <v>9</v>
      </c>
      <c r="C1128">
        <v>61.6</v>
      </c>
    </row>
    <row r="1129" spans="1:3" x14ac:dyDescent="0.25">
      <c r="A1129" s="20">
        <v>4</v>
      </c>
      <c r="B1129" s="20">
        <v>9</v>
      </c>
      <c r="C1129">
        <v>66</v>
      </c>
    </row>
    <row r="1130" spans="1:3" x14ac:dyDescent="0.25">
      <c r="A1130" s="20">
        <v>4.5</v>
      </c>
      <c r="B1130" s="20">
        <v>9</v>
      </c>
      <c r="C1130">
        <v>70.400000000000006</v>
      </c>
    </row>
    <row r="1131" spans="1:3" x14ac:dyDescent="0.25">
      <c r="A1131" s="20">
        <v>5</v>
      </c>
      <c r="B1131" s="20">
        <v>9</v>
      </c>
      <c r="C1131">
        <v>74.8</v>
      </c>
    </row>
    <row r="1132" spans="1:3" x14ac:dyDescent="0.25">
      <c r="A1132" s="20">
        <v>5.5</v>
      </c>
      <c r="B1132" s="20">
        <v>9</v>
      </c>
      <c r="C1132">
        <v>79.2</v>
      </c>
    </row>
    <row r="1133" spans="1:3" x14ac:dyDescent="0.25">
      <c r="A1133" s="20">
        <v>6</v>
      </c>
      <c r="B1133" s="20">
        <v>9</v>
      </c>
      <c r="C1133">
        <v>83.6</v>
      </c>
    </row>
    <row r="1134" spans="1:3" x14ac:dyDescent="0.25">
      <c r="A1134" s="20">
        <v>6.5</v>
      </c>
      <c r="B1134" s="20">
        <v>9</v>
      </c>
      <c r="C1134">
        <v>88</v>
      </c>
    </row>
    <row r="1135" spans="1:3" x14ac:dyDescent="0.25">
      <c r="A1135" s="20">
        <v>7</v>
      </c>
      <c r="B1135" s="20">
        <v>9</v>
      </c>
      <c r="C1135">
        <v>92.4</v>
      </c>
    </row>
    <row r="1136" spans="1:3" x14ac:dyDescent="0.25">
      <c r="A1136" s="20">
        <v>7.5</v>
      </c>
      <c r="B1136" s="20">
        <v>9</v>
      </c>
      <c r="C1136">
        <v>96.8</v>
      </c>
    </row>
    <row r="1137" spans="1:3" x14ac:dyDescent="0.25">
      <c r="A1137" s="20">
        <v>8</v>
      </c>
      <c r="B1137" s="20">
        <v>9</v>
      </c>
      <c r="C1137">
        <v>101.2</v>
      </c>
    </row>
    <row r="1138" spans="1:3" x14ac:dyDescent="0.25">
      <c r="A1138" s="20">
        <v>8.5</v>
      </c>
      <c r="B1138" s="20">
        <v>9</v>
      </c>
      <c r="C1138">
        <v>105.6</v>
      </c>
    </row>
    <row r="1139" spans="1:3" x14ac:dyDescent="0.25">
      <c r="A1139" s="20">
        <v>9</v>
      </c>
      <c r="B1139" s="20">
        <v>9</v>
      </c>
      <c r="C1139">
        <v>110</v>
      </c>
    </row>
    <row r="1140" spans="1:3" x14ac:dyDescent="0.25">
      <c r="A1140" s="20">
        <v>9.5</v>
      </c>
      <c r="B1140" s="20">
        <v>9</v>
      </c>
      <c r="C1140">
        <v>114.4</v>
      </c>
    </row>
    <row r="1141" spans="1:3" x14ac:dyDescent="0.25">
      <c r="A1141" s="20">
        <v>10</v>
      </c>
      <c r="B1141" s="20">
        <v>9</v>
      </c>
      <c r="C1141">
        <v>118.8</v>
      </c>
    </row>
    <row r="1142" spans="1:3" x14ac:dyDescent="0.25">
      <c r="A1142" s="20">
        <v>10.5</v>
      </c>
      <c r="B1142" s="20">
        <v>9</v>
      </c>
      <c r="C1142">
        <v>123.6</v>
      </c>
    </row>
    <row r="1143" spans="1:3" x14ac:dyDescent="0.25">
      <c r="A1143" s="20">
        <v>11</v>
      </c>
      <c r="B1143" s="20">
        <v>9</v>
      </c>
      <c r="C1143">
        <v>128.4</v>
      </c>
    </row>
    <row r="1144" spans="1:3" x14ac:dyDescent="0.25">
      <c r="A1144" s="20">
        <v>11.5</v>
      </c>
      <c r="B1144" s="20">
        <v>9</v>
      </c>
      <c r="C1144">
        <v>133.19999999999999</v>
      </c>
    </row>
    <row r="1145" spans="1:3" x14ac:dyDescent="0.25">
      <c r="A1145" s="20">
        <v>12</v>
      </c>
      <c r="B1145" s="20">
        <v>9</v>
      </c>
      <c r="C1145">
        <v>138</v>
      </c>
    </row>
    <row r="1146" spans="1:3" x14ac:dyDescent="0.25">
      <c r="A1146" s="20">
        <v>12.5</v>
      </c>
      <c r="B1146" s="20">
        <v>9</v>
      </c>
      <c r="C1146">
        <v>142.80000000000001</v>
      </c>
    </row>
    <row r="1147" spans="1:3" x14ac:dyDescent="0.25">
      <c r="A1147" s="20">
        <v>13</v>
      </c>
      <c r="B1147" s="20">
        <v>9</v>
      </c>
      <c r="C1147">
        <v>147.6</v>
      </c>
    </row>
    <row r="1148" spans="1:3" x14ac:dyDescent="0.25">
      <c r="A1148" s="20">
        <v>13.5</v>
      </c>
      <c r="B1148" s="20">
        <v>9</v>
      </c>
      <c r="C1148">
        <v>152.4</v>
      </c>
    </row>
    <row r="1149" spans="1:3" x14ac:dyDescent="0.25">
      <c r="A1149" s="20">
        <v>14</v>
      </c>
      <c r="B1149" s="20">
        <v>9</v>
      </c>
      <c r="C1149">
        <v>157.19999999999999</v>
      </c>
    </row>
    <row r="1150" spans="1:3" x14ac:dyDescent="0.25">
      <c r="A1150" s="20">
        <v>14.5</v>
      </c>
      <c r="B1150" s="20">
        <v>9</v>
      </c>
      <c r="C1150">
        <v>162</v>
      </c>
    </row>
    <row r="1151" spans="1:3" x14ac:dyDescent="0.25">
      <c r="A1151" s="20">
        <v>15</v>
      </c>
      <c r="B1151" s="20">
        <v>9</v>
      </c>
      <c r="C1151">
        <v>166.8</v>
      </c>
    </row>
    <row r="1152" spans="1:3" x14ac:dyDescent="0.25">
      <c r="A1152" s="20">
        <v>15.5</v>
      </c>
      <c r="B1152" s="20">
        <v>9</v>
      </c>
      <c r="C1152">
        <v>171.6</v>
      </c>
    </row>
    <row r="1153" spans="1:3" x14ac:dyDescent="0.25">
      <c r="A1153" s="20">
        <v>16</v>
      </c>
      <c r="B1153" s="20">
        <v>9</v>
      </c>
      <c r="C1153">
        <v>176.4</v>
      </c>
    </row>
    <row r="1154" spans="1:3" x14ac:dyDescent="0.25">
      <c r="A1154" s="20">
        <v>16.5</v>
      </c>
      <c r="B1154" s="20">
        <v>9</v>
      </c>
      <c r="C1154">
        <v>181.2</v>
      </c>
    </row>
    <row r="1155" spans="1:3" x14ac:dyDescent="0.25">
      <c r="A1155" s="20">
        <v>17</v>
      </c>
      <c r="B1155" s="20">
        <v>9</v>
      </c>
      <c r="C1155">
        <v>186</v>
      </c>
    </row>
    <row r="1156" spans="1:3" x14ac:dyDescent="0.25">
      <c r="A1156" s="20">
        <v>17.5</v>
      </c>
      <c r="B1156" s="20">
        <v>9</v>
      </c>
      <c r="C1156">
        <v>190.8</v>
      </c>
    </row>
    <row r="1157" spans="1:3" x14ac:dyDescent="0.25">
      <c r="A1157" s="20">
        <v>18</v>
      </c>
      <c r="B1157" s="20">
        <v>9</v>
      </c>
      <c r="C1157">
        <v>195.6</v>
      </c>
    </row>
    <row r="1158" spans="1:3" x14ac:dyDescent="0.25">
      <c r="A1158" s="20">
        <v>18.5</v>
      </c>
      <c r="B1158" s="20">
        <v>9</v>
      </c>
      <c r="C1158">
        <v>200.4</v>
      </c>
    </row>
    <row r="1159" spans="1:3" x14ac:dyDescent="0.25">
      <c r="A1159" s="20">
        <v>19</v>
      </c>
      <c r="B1159" s="20">
        <v>9</v>
      </c>
      <c r="C1159">
        <v>205.2</v>
      </c>
    </row>
    <row r="1160" spans="1:3" x14ac:dyDescent="0.25">
      <c r="A1160" s="20">
        <v>19.5</v>
      </c>
      <c r="B1160" s="20">
        <v>9</v>
      </c>
      <c r="C1160">
        <v>210</v>
      </c>
    </row>
    <row r="1161" spans="1:3" x14ac:dyDescent="0.25">
      <c r="A1161" s="20">
        <v>20</v>
      </c>
      <c r="B1161" s="20">
        <v>9</v>
      </c>
      <c r="C1161">
        <v>214.8</v>
      </c>
    </row>
    <row r="1162" spans="1:3" x14ac:dyDescent="0.25">
      <c r="A1162" s="20">
        <v>20.5</v>
      </c>
      <c r="B1162" s="20">
        <v>9</v>
      </c>
      <c r="C1162">
        <v>220</v>
      </c>
    </row>
    <row r="1163" spans="1:3" x14ac:dyDescent="0.25">
      <c r="A1163" s="20">
        <v>21</v>
      </c>
      <c r="B1163" s="20">
        <v>9</v>
      </c>
      <c r="C1163">
        <v>225.2</v>
      </c>
    </row>
    <row r="1164" spans="1:3" x14ac:dyDescent="0.25">
      <c r="A1164" s="20">
        <v>21.5</v>
      </c>
      <c r="B1164" s="20">
        <v>9</v>
      </c>
      <c r="C1164">
        <v>230.4</v>
      </c>
    </row>
    <row r="1165" spans="1:3" x14ac:dyDescent="0.25">
      <c r="A1165" s="20">
        <v>22</v>
      </c>
      <c r="B1165" s="20">
        <v>9</v>
      </c>
      <c r="C1165">
        <v>235.6</v>
      </c>
    </row>
    <row r="1166" spans="1:3" x14ac:dyDescent="0.25">
      <c r="A1166" s="20">
        <v>22.5</v>
      </c>
      <c r="B1166" s="20">
        <v>9</v>
      </c>
      <c r="C1166">
        <v>240.8</v>
      </c>
    </row>
    <row r="1167" spans="1:3" x14ac:dyDescent="0.25">
      <c r="A1167" s="20">
        <v>23</v>
      </c>
      <c r="B1167" s="20">
        <v>9</v>
      </c>
      <c r="C1167">
        <v>246</v>
      </c>
    </row>
    <row r="1168" spans="1:3" x14ac:dyDescent="0.25">
      <c r="A1168" s="20">
        <v>23.5</v>
      </c>
      <c r="B1168" s="20">
        <v>9</v>
      </c>
      <c r="C1168">
        <v>251.2</v>
      </c>
    </row>
    <row r="1169" spans="1:3" x14ac:dyDescent="0.25">
      <c r="A1169" s="20">
        <v>24</v>
      </c>
      <c r="B1169" s="20">
        <v>9</v>
      </c>
      <c r="C1169">
        <v>256.39999999999998</v>
      </c>
    </row>
    <row r="1170" spans="1:3" x14ac:dyDescent="0.25">
      <c r="A1170" s="20">
        <v>24.5</v>
      </c>
      <c r="B1170" s="20">
        <v>9</v>
      </c>
      <c r="C1170">
        <v>261.60000000000002</v>
      </c>
    </row>
    <row r="1171" spans="1:3" x14ac:dyDescent="0.25">
      <c r="A1171" s="20">
        <v>25</v>
      </c>
      <c r="B1171" s="20">
        <v>9</v>
      </c>
      <c r="C1171">
        <v>266.8</v>
      </c>
    </row>
    <row r="1172" spans="1:3" x14ac:dyDescent="0.25">
      <c r="A1172" s="20">
        <v>25.5</v>
      </c>
      <c r="B1172" s="20">
        <v>9</v>
      </c>
      <c r="C1172">
        <v>272</v>
      </c>
    </row>
    <row r="1173" spans="1:3" x14ac:dyDescent="0.25">
      <c r="A1173" s="20">
        <v>26</v>
      </c>
      <c r="B1173" s="20">
        <v>9</v>
      </c>
      <c r="C1173">
        <v>277.2</v>
      </c>
    </row>
    <row r="1174" spans="1:3" x14ac:dyDescent="0.25">
      <c r="A1174" s="20">
        <v>26.5</v>
      </c>
      <c r="B1174" s="20">
        <v>9</v>
      </c>
      <c r="C1174">
        <v>282.39999999999998</v>
      </c>
    </row>
    <row r="1175" spans="1:3" x14ac:dyDescent="0.25">
      <c r="A1175" s="20">
        <v>27</v>
      </c>
      <c r="B1175" s="20">
        <v>9</v>
      </c>
      <c r="C1175">
        <v>287.60000000000002</v>
      </c>
    </row>
    <row r="1176" spans="1:3" x14ac:dyDescent="0.25">
      <c r="A1176" s="20">
        <v>27.5</v>
      </c>
      <c r="B1176" s="20">
        <v>9</v>
      </c>
      <c r="C1176">
        <v>292.8</v>
      </c>
    </row>
    <row r="1177" spans="1:3" x14ac:dyDescent="0.25">
      <c r="A1177" s="20">
        <v>28</v>
      </c>
      <c r="B1177" s="20">
        <v>9</v>
      </c>
      <c r="C1177">
        <v>298</v>
      </c>
    </row>
    <row r="1178" spans="1:3" x14ac:dyDescent="0.25">
      <c r="A1178" s="20">
        <v>28.5</v>
      </c>
      <c r="B1178" s="20">
        <v>9</v>
      </c>
      <c r="C1178">
        <v>303.2</v>
      </c>
    </row>
    <row r="1179" spans="1:3" x14ac:dyDescent="0.25">
      <c r="A1179" s="20">
        <v>29</v>
      </c>
      <c r="B1179" s="20">
        <v>9</v>
      </c>
      <c r="C1179">
        <v>308.39999999999998</v>
      </c>
    </row>
    <row r="1180" spans="1:3" x14ac:dyDescent="0.25">
      <c r="A1180" s="20">
        <v>29.5</v>
      </c>
      <c r="B1180" s="20">
        <v>9</v>
      </c>
      <c r="C1180">
        <v>313.60000000000002</v>
      </c>
    </row>
    <row r="1181" spans="1:3" x14ac:dyDescent="0.25">
      <c r="A1181" s="20">
        <v>30</v>
      </c>
      <c r="B1181" s="20">
        <v>9</v>
      </c>
      <c r="C1181">
        <v>318.8</v>
      </c>
    </row>
    <row r="1182" spans="1:3" x14ac:dyDescent="0.25">
      <c r="A1182" s="20">
        <v>30.5</v>
      </c>
      <c r="B1182" s="20">
        <v>9</v>
      </c>
      <c r="C1182">
        <f>C1181+5.2</f>
        <v>324</v>
      </c>
    </row>
    <row r="1183" spans="1:3" x14ac:dyDescent="0.25">
      <c r="A1183" s="20">
        <v>31</v>
      </c>
      <c r="B1183" s="20">
        <v>9</v>
      </c>
      <c r="C1183">
        <f>C1182+5.2</f>
        <v>329.2</v>
      </c>
    </row>
    <row r="1184" spans="1:3" x14ac:dyDescent="0.25">
      <c r="A1184" s="20">
        <v>31.5</v>
      </c>
      <c r="B1184" s="20">
        <v>9</v>
      </c>
      <c r="C1184">
        <f t="shared" ref="C1184:C1247" si="19">C1183+5.2</f>
        <v>334.4</v>
      </c>
    </row>
    <row r="1185" spans="1:3" x14ac:dyDescent="0.25">
      <c r="A1185" s="20">
        <v>32</v>
      </c>
      <c r="B1185" s="20">
        <v>9</v>
      </c>
      <c r="C1185">
        <f t="shared" si="19"/>
        <v>339.59999999999997</v>
      </c>
    </row>
    <row r="1186" spans="1:3" x14ac:dyDescent="0.25">
      <c r="A1186" s="20">
        <v>32.5</v>
      </c>
      <c r="B1186" s="20">
        <v>9</v>
      </c>
      <c r="C1186">
        <f t="shared" si="19"/>
        <v>344.79999999999995</v>
      </c>
    </row>
    <row r="1187" spans="1:3" x14ac:dyDescent="0.25">
      <c r="A1187" s="20">
        <v>33</v>
      </c>
      <c r="B1187" s="20">
        <v>9</v>
      </c>
      <c r="C1187">
        <f t="shared" si="19"/>
        <v>349.99999999999994</v>
      </c>
    </row>
    <row r="1188" spans="1:3" x14ac:dyDescent="0.25">
      <c r="A1188" s="20">
        <v>33.5</v>
      </c>
      <c r="B1188" s="20">
        <v>9</v>
      </c>
      <c r="C1188">
        <f t="shared" si="19"/>
        <v>355.19999999999993</v>
      </c>
    </row>
    <row r="1189" spans="1:3" x14ac:dyDescent="0.25">
      <c r="A1189" s="20">
        <v>34</v>
      </c>
      <c r="B1189" s="20">
        <v>9</v>
      </c>
      <c r="C1189">
        <f t="shared" si="19"/>
        <v>360.39999999999992</v>
      </c>
    </row>
    <row r="1190" spans="1:3" x14ac:dyDescent="0.25">
      <c r="A1190" s="20">
        <v>34.5</v>
      </c>
      <c r="B1190" s="20">
        <v>9</v>
      </c>
      <c r="C1190">
        <f t="shared" si="19"/>
        <v>365.59999999999991</v>
      </c>
    </row>
    <row r="1191" spans="1:3" x14ac:dyDescent="0.25">
      <c r="A1191" s="20">
        <v>35</v>
      </c>
      <c r="B1191" s="20">
        <v>9</v>
      </c>
      <c r="C1191">
        <f t="shared" si="19"/>
        <v>370.7999999999999</v>
      </c>
    </row>
    <row r="1192" spans="1:3" x14ac:dyDescent="0.25">
      <c r="A1192" s="20">
        <v>35.5</v>
      </c>
      <c r="B1192" s="20">
        <v>9</v>
      </c>
      <c r="C1192">
        <f t="shared" si="19"/>
        <v>375.99999999999989</v>
      </c>
    </row>
    <row r="1193" spans="1:3" x14ac:dyDescent="0.25">
      <c r="A1193" s="20">
        <v>36</v>
      </c>
      <c r="B1193" s="20">
        <v>9</v>
      </c>
      <c r="C1193">
        <f t="shared" si="19"/>
        <v>381.19999999999987</v>
      </c>
    </row>
    <row r="1194" spans="1:3" x14ac:dyDescent="0.25">
      <c r="A1194" s="20">
        <v>36.5</v>
      </c>
      <c r="B1194" s="20">
        <v>9</v>
      </c>
      <c r="C1194">
        <f t="shared" si="19"/>
        <v>386.39999999999986</v>
      </c>
    </row>
    <row r="1195" spans="1:3" x14ac:dyDescent="0.25">
      <c r="A1195" s="20">
        <v>37</v>
      </c>
      <c r="B1195" s="20">
        <v>9</v>
      </c>
      <c r="C1195">
        <f t="shared" si="19"/>
        <v>391.59999999999985</v>
      </c>
    </row>
    <row r="1196" spans="1:3" x14ac:dyDescent="0.25">
      <c r="A1196" s="20">
        <v>37.5</v>
      </c>
      <c r="B1196" s="20">
        <v>9</v>
      </c>
      <c r="C1196">
        <f t="shared" si="19"/>
        <v>396.79999999999984</v>
      </c>
    </row>
    <row r="1197" spans="1:3" x14ac:dyDescent="0.25">
      <c r="A1197" s="20">
        <v>38</v>
      </c>
      <c r="B1197" s="20">
        <v>9</v>
      </c>
      <c r="C1197">
        <f t="shared" si="19"/>
        <v>401.99999999999983</v>
      </c>
    </row>
    <row r="1198" spans="1:3" x14ac:dyDescent="0.25">
      <c r="A1198" s="20">
        <v>38.5</v>
      </c>
      <c r="B1198" s="20">
        <v>9</v>
      </c>
      <c r="C1198">
        <f t="shared" si="19"/>
        <v>407.19999999999982</v>
      </c>
    </row>
    <row r="1199" spans="1:3" x14ac:dyDescent="0.25">
      <c r="A1199" s="20">
        <v>39</v>
      </c>
      <c r="B1199" s="20">
        <v>9</v>
      </c>
      <c r="C1199">
        <f t="shared" si="19"/>
        <v>412.39999999999981</v>
      </c>
    </row>
    <row r="1200" spans="1:3" x14ac:dyDescent="0.25">
      <c r="A1200" s="20">
        <v>39.5</v>
      </c>
      <c r="B1200" s="20">
        <v>9</v>
      </c>
      <c r="C1200">
        <f t="shared" si="19"/>
        <v>417.5999999999998</v>
      </c>
    </row>
    <row r="1201" spans="1:3" x14ac:dyDescent="0.25">
      <c r="A1201" s="20">
        <v>40</v>
      </c>
      <c r="B1201" s="20">
        <v>9</v>
      </c>
      <c r="C1201">
        <f t="shared" si="19"/>
        <v>422.79999999999978</v>
      </c>
    </row>
    <row r="1202" spans="1:3" x14ac:dyDescent="0.25">
      <c r="A1202" s="20">
        <v>40.5</v>
      </c>
      <c r="B1202" s="20">
        <v>9</v>
      </c>
      <c r="C1202">
        <f t="shared" si="19"/>
        <v>427.99999999999977</v>
      </c>
    </row>
    <row r="1203" spans="1:3" x14ac:dyDescent="0.25">
      <c r="A1203" s="20">
        <v>41</v>
      </c>
      <c r="B1203" s="20">
        <v>9</v>
      </c>
      <c r="C1203">
        <f t="shared" si="19"/>
        <v>433.19999999999976</v>
      </c>
    </row>
    <row r="1204" spans="1:3" x14ac:dyDescent="0.25">
      <c r="A1204" s="20">
        <v>41.5</v>
      </c>
      <c r="B1204" s="20">
        <v>9</v>
      </c>
      <c r="C1204">
        <f t="shared" si="19"/>
        <v>438.39999999999975</v>
      </c>
    </row>
    <row r="1205" spans="1:3" x14ac:dyDescent="0.25">
      <c r="A1205" s="20">
        <v>42</v>
      </c>
      <c r="B1205" s="20">
        <v>9</v>
      </c>
      <c r="C1205">
        <f t="shared" si="19"/>
        <v>443.59999999999974</v>
      </c>
    </row>
    <row r="1206" spans="1:3" x14ac:dyDescent="0.25">
      <c r="A1206" s="20">
        <v>42.5</v>
      </c>
      <c r="B1206" s="20">
        <v>9</v>
      </c>
      <c r="C1206">
        <f t="shared" si="19"/>
        <v>448.79999999999973</v>
      </c>
    </row>
    <row r="1207" spans="1:3" x14ac:dyDescent="0.25">
      <c r="A1207" s="20">
        <v>43</v>
      </c>
      <c r="B1207" s="20">
        <v>9</v>
      </c>
      <c r="C1207">
        <f t="shared" si="19"/>
        <v>453.99999999999972</v>
      </c>
    </row>
    <row r="1208" spans="1:3" x14ac:dyDescent="0.25">
      <c r="A1208" s="20">
        <v>43.5</v>
      </c>
      <c r="B1208" s="20">
        <v>9</v>
      </c>
      <c r="C1208">
        <f t="shared" si="19"/>
        <v>459.1999999999997</v>
      </c>
    </row>
    <row r="1209" spans="1:3" x14ac:dyDescent="0.25">
      <c r="A1209" s="20">
        <v>44</v>
      </c>
      <c r="B1209" s="20">
        <v>9</v>
      </c>
      <c r="C1209">
        <f t="shared" si="19"/>
        <v>464.39999999999969</v>
      </c>
    </row>
    <row r="1210" spans="1:3" x14ac:dyDescent="0.25">
      <c r="A1210" s="20">
        <v>44.5</v>
      </c>
      <c r="B1210" s="20">
        <v>9</v>
      </c>
      <c r="C1210">
        <f t="shared" si="19"/>
        <v>469.59999999999968</v>
      </c>
    </row>
    <row r="1211" spans="1:3" x14ac:dyDescent="0.25">
      <c r="A1211" s="20">
        <v>45</v>
      </c>
      <c r="B1211" s="20">
        <v>9</v>
      </c>
      <c r="C1211">
        <f t="shared" si="19"/>
        <v>474.79999999999967</v>
      </c>
    </row>
    <row r="1212" spans="1:3" x14ac:dyDescent="0.25">
      <c r="A1212" s="20">
        <v>45.5</v>
      </c>
      <c r="B1212" s="20">
        <v>9</v>
      </c>
      <c r="C1212">
        <f t="shared" si="19"/>
        <v>479.99999999999966</v>
      </c>
    </row>
    <row r="1213" spans="1:3" x14ac:dyDescent="0.25">
      <c r="A1213" s="20">
        <v>46</v>
      </c>
      <c r="B1213" s="20">
        <v>9</v>
      </c>
      <c r="C1213">
        <f t="shared" si="19"/>
        <v>485.19999999999965</v>
      </c>
    </row>
    <row r="1214" spans="1:3" x14ac:dyDescent="0.25">
      <c r="A1214" s="20">
        <v>46.5</v>
      </c>
      <c r="B1214" s="20">
        <v>9</v>
      </c>
      <c r="C1214">
        <f t="shared" si="19"/>
        <v>490.39999999999964</v>
      </c>
    </row>
    <row r="1215" spans="1:3" x14ac:dyDescent="0.25">
      <c r="A1215" s="20">
        <v>47</v>
      </c>
      <c r="B1215" s="20">
        <v>9</v>
      </c>
      <c r="C1215">
        <f t="shared" si="19"/>
        <v>495.59999999999962</v>
      </c>
    </row>
    <row r="1216" spans="1:3" x14ac:dyDescent="0.25">
      <c r="A1216" s="20">
        <v>47.5</v>
      </c>
      <c r="B1216" s="20">
        <v>9</v>
      </c>
      <c r="C1216">
        <f t="shared" si="19"/>
        <v>500.79999999999961</v>
      </c>
    </row>
    <row r="1217" spans="1:3" x14ac:dyDescent="0.25">
      <c r="A1217" s="20">
        <v>48</v>
      </c>
      <c r="B1217" s="20">
        <v>9</v>
      </c>
      <c r="C1217">
        <f t="shared" si="19"/>
        <v>505.9999999999996</v>
      </c>
    </row>
    <row r="1218" spans="1:3" x14ac:dyDescent="0.25">
      <c r="A1218" s="20">
        <v>48.5</v>
      </c>
      <c r="B1218" s="20">
        <v>9</v>
      </c>
      <c r="C1218">
        <f t="shared" si="19"/>
        <v>511.19999999999959</v>
      </c>
    </row>
    <row r="1219" spans="1:3" x14ac:dyDescent="0.25">
      <c r="A1219" s="20">
        <v>49</v>
      </c>
      <c r="B1219" s="20">
        <v>9</v>
      </c>
      <c r="C1219">
        <f t="shared" si="19"/>
        <v>516.39999999999964</v>
      </c>
    </row>
    <row r="1220" spans="1:3" x14ac:dyDescent="0.25">
      <c r="A1220" s="20">
        <v>49.5</v>
      </c>
      <c r="B1220" s="20">
        <v>9</v>
      </c>
      <c r="C1220">
        <f t="shared" si="19"/>
        <v>521.59999999999968</v>
      </c>
    </row>
    <row r="1221" spans="1:3" x14ac:dyDescent="0.25">
      <c r="A1221" s="20">
        <v>50</v>
      </c>
      <c r="B1221" s="20">
        <v>9</v>
      </c>
      <c r="C1221">
        <f t="shared" si="19"/>
        <v>526.79999999999973</v>
      </c>
    </row>
    <row r="1222" spans="1:3" x14ac:dyDescent="0.25">
      <c r="A1222" s="20">
        <v>50.5</v>
      </c>
      <c r="B1222" s="20">
        <v>9</v>
      </c>
      <c r="C1222">
        <f t="shared" si="19"/>
        <v>531.99999999999977</v>
      </c>
    </row>
    <row r="1223" spans="1:3" x14ac:dyDescent="0.25">
      <c r="A1223" s="20">
        <v>51</v>
      </c>
      <c r="B1223" s="20">
        <v>9</v>
      </c>
      <c r="C1223">
        <f t="shared" si="19"/>
        <v>537.19999999999982</v>
      </c>
    </row>
    <row r="1224" spans="1:3" x14ac:dyDescent="0.25">
      <c r="A1224" s="20">
        <v>51.5</v>
      </c>
      <c r="B1224" s="20">
        <v>9</v>
      </c>
      <c r="C1224">
        <f t="shared" si="19"/>
        <v>542.39999999999986</v>
      </c>
    </row>
    <row r="1225" spans="1:3" x14ac:dyDescent="0.25">
      <c r="A1225" s="20">
        <v>52</v>
      </c>
      <c r="B1225" s="20">
        <v>9</v>
      </c>
      <c r="C1225">
        <f t="shared" si="19"/>
        <v>547.59999999999991</v>
      </c>
    </row>
    <row r="1226" spans="1:3" x14ac:dyDescent="0.25">
      <c r="A1226" s="20">
        <v>52.5</v>
      </c>
      <c r="B1226" s="20">
        <v>9</v>
      </c>
      <c r="C1226">
        <f t="shared" si="19"/>
        <v>552.79999999999995</v>
      </c>
    </row>
    <row r="1227" spans="1:3" x14ac:dyDescent="0.25">
      <c r="A1227" s="20">
        <v>53</v>
      </c>
      <c r="B1227" s="20">
        <v>9</v>
      </c>
      <c r="C1227">
        <f t="shared" si="19"/>
        <v>558</v>
      </c>
    </row>
    <row r="1228" spans="1:3" x14ac:dyDescent="0.25">
      <c r="A1228" s="20">
        <v>53.5</v>
      </c>
      <c r="B1228" s="20">
        <v>9</v>
      </c>
      <c r="C1228">
        <f t="shared" si="19"/>
        <v>563.20000000000005</v>
      </c>
    </row>
    <row r="1229" spans="1:3" x14ac:dyDescent="0.25">
      <c r="A1229" s="20">
        <v>54</v>
      </c>
      <c r="B1229" s="20">
        <v>9</v>
      </c>
      <c r="C1229">
        <f t="shared" si="19"/>
        <v>568.40000000000009</v>
      </c>
    </row>
    <row r="1230" spans="1:3" x14ac:dyDescent="0.25">
      <c r="A1230" s="20">
        <v>54.5</v>
      </c>
      <c r="B1230" s="20">
        <v>9</v>
      </c>
      <c r="C1230">
        <f t="shared" si="19"/>
        <v>573.60000000000014</v>
      </c>
    </row>
    <row r="1231" spans="1:3" x14ac:dyDescent="0.25">
      <c r="A1231" s="20">
        <v>55</v>
      </c>
      <c r="B1231" s="20">
        <v>9</v>
      </c>
      <c r="C1231">
        <f t="shared" si="19"/>
        <v>578.80000000000018</v>
      </c>
    </row>
    <row r="1232" spans="1:3" x14ac:dyDescent="0.25">
      <c r="A1232" s="20">
        <v>55.5</v>
      </c>
      <c r="B1232" s="20">
        <v>9</v>
      </c>
      <c r="C1232">
        <f t="shared" si="19"/>
        <v>584.00000000000023</v>
      </c>
    </row>
    <row r="1233" spans="1:3" x14ac:dyDescent="0.25">
      <c r="A1233" s="20">
        <v>56</v>
      </c>
      <c r="B1233" s="20">
        <v>9</v>
      </c>
      <c r="C1233">
        <f t="shared" si="19"/>
        <v>589.20000000000027</v>
      </c>
    </row>
    <row r="1234" spans="1:3" x14ac:dyDescent="0.25">
      <c r="A1234" s="20">
        <v>56.5</v>
      </c>
      <c r="B1234" s="20">
        <v>9</v>
      </c>
      <c r="C1234">
        <f t="shared" si="19"/>
        <v>594.40000000000032</v>
      </c>
    </row>
    <row r="1235" spans="1:3" x14ac:dyDescent="0.25">
      <c r="A1235" s="20">
        <v>57</v>
      </c>
      <c r="B1235" s="20">
        <v>9</v>
      </c>
      <c r="C1235">
        <f t="shared" si="19"/>
        <v>599.60000000000036</v>
      </c>
    </row>
    <row r="1236" spans="1:3" x14ac:dyDescent="0.25">
      <c r="A1236" s="20">
        <v>57.5</v>
      </c>
      <c r="B1236" s="20">
        <v>9</v>
      </c>
      <c r="C1236">
        <f t="shared" si="19"/>
        <v>604.80000000000041</v>
      </c>
    </row>
    <row r="1237" spans="1:3" x14ac:dyDescent="0.25">
      <c r="A1237" s="20">
        <v>58</v>
      </c>
      <c r="B1237" s="20">
        <v>9</v>
      </c>
      <c r="C1237">
        <f t="shared" si="19"/>
        <v>610.00000000000045</v>
      </c>
    </row>
    <row r="1238" spans="1:3" x14ac:dyDescent="0.25">
      <c r="A1238" s="20">
        <v>58.5</v>
      </c>
      <c r="B1238" s="20">
        <v>9</v>
      </c>
      <c r="C1238">
        <f t="shared" si="19"/>
        <v>615.2000000000005</v>
      </c>
    </row>
    <row r="1239" spans="1:3" x14ac:dyDescent="0.25">
      <c r="A1239" s="20">
        <v>59</v>
      </c>
      <c r="B1239" s="20">
        <v>9</v>
      </c>
      <c r="C1239">
        <f t="shared" si="19"/>
        <v>620.40000000000055</v>
      </c>
    </row>
    <row r="1240" spans="1:3" x14ac:dyDescent="0.25">
      <c r="A1240" s="20">
        <v>59.5</v>
      </c>
      <c r="B1240" s="20">
        <v>9</v>
      </c>
      <c r="C1240">
        <f t="shared" si="19"/>
        <v>625.60000000000059</v>
      </c>
    </row>
    <row r="1241" spans="1:3" x14ac:dyDescent="0.25">
      <c r="A1241" s="20">
        <v>60</v>
      </c>
      <c r="B1241" s="20">
        <v>9</v>
      </c>
      <c r="C1241">
        <f t="shared" si="19"/>
        <v>630.80000000000064</v>
      </c>
    </row>
    <row r="1242" spans="1:3" x14ac:dyDescent="0.25">
      <c r="A1242" s="20">
        <v>60.5</v>
      </c>
      <c r="B1242" s="20">
        <v>9</v>
      </c>
      <c r="C1242">
        <f t="shared" si="19"/>
        <v>636.00000000000068</v>
      </c>
    </row>
    <row r="1243" spans="1:3" x14ac:dyDescent="0.25">
      <c r="A1243" s="20">
        <v>61</v>
      </c>
      <c r="B1243" s="20">
        <v>9</v>
      </c>
      <c r="C1243">
        <f t="shared" si="19"/>
        <v>641.20000000000073</v>
      </c>
    </row>
    <row r="1244" spans="1:3" x14ac:dyDescent="0.25">
      <c r="A1244" s="20">
        <v>61.5</v>
      </c>
      <c r="B1244" s="20">
        <v>9</v>
      </c>
      <c r="C1244">
        <f t="shared" si="19"/>
        <v>646.40000000000077</v>
      </c>
    </row>
    <row r="1245" spans="1:3" x14ac:dyDescent="0.25">
      <c r="A1245" s="20">
        <v>62</v>
      </c>
      <c r="B1245" s="20">
        <v>9</v>
      </c>
      <c r="C1245">
        <f t="shared" si="19"/>
        <v>651.60000000000082</v>
      </c>
    </row>
    <row r="1246" spans="1:3" x14ac:dyDescent="0.25">
      <c r="A1246" s="20">
        <v>62.5</v>
      </c>
      <c r="B1246" s="20">
        <v>9</v>
      </c>
      <c r="C1246">
        <f t="shared" si="19"/>
        <v>656.80000000000086</v>
      </c>
    </row>
    <row r="1247" spans="1:3" x14ac:dyDescent="0.25">
      <c r="A1247" s="20">
        <v>63</v>
      </c>
      <c r="B1247" s="20">
        <v>9</v>
      </c>
      <c r="C1247">
        <f t="shared" si="19"/>
        <v>662.00000000000091</v>
      </c>
    </row>
    <row r="1248" spans="1:3" x14ac:dyDescent="0.25">
      <c r="A1248" s="20">
        <v>63.5</v>
      </c>
      <c r="B1248" s="20">
        <v>9</v>
      </c>
      <c r="C1248">
        <f t="shared" ref="C1248:C1261" si="20">C1247+5.2</f>
        <v>667.20000000000095</v>
      </c>
    </row>
    <row r="1249" spans="1:3" x14ac:dyDescent="0.25">
      <c r="A1249" s="20">
        <v>64</v>
      </c>
      <c r="B1249" s="20">
        <v>9</v>
      </c>
      <c r="C1249">
        <f t="shared" si="20"/>
        <v>672.400000000001</v>
      </c>
    </row>
    <row r="1250" spans="1:3" x14ac:dyDescent="0.25">
      <c r="A1250" s="20">
        <v>64.5</v>
      </c>
      <c r="B1250" s="20">
        <v>9</v>
      </c>
      <c r="C1250">
        <f t="shared" si="20"/>
        <v>677.60000000000105</v>
      </c>
    </row>
    <row r="1251" spans="1:3" x14ac:dyDescent="0.25">
      <c r="A1251" s="20">
        <v>65</v>
      </c>
      <c r="B1251" s="20">
        <v>9</v>
      </c>
      <c r="C1251">
        <f t="shared" si="20"/>
        <v>682.80000000000109</v>
      </c>
    </row>
    <row r="1252" spans="1:3" x14ac:dyDescent="0.25">
      <c r="A1252" s="20">
        <v>65.5</v>
      </c>
      <c r="B1252" s="20">
        <v>9</v>
      </c>
      <c r="C1252">
        <f t="shared" si="20"/>
        <v>688.00000000000114</v>
      </c>
    </row>
    <row r="1253" spans="1:3" x14ac:dyDescent="0.25">
      <c r="A1253" s="20">
        <v>66</v>
      </c>
      <c r="B1253" s="20">
        <v>9</v>
      </c>
      <c r="C1253">
        <f t="shared" si="20"/>
        <v>693.20000000000118</v>
      </c>
    </row>
    <row r="1254" spans="1:3" x14ac:dyDescent="0.25">
      <c r="A1254" s="20">
        <v>66.5</v>
      </c>
      <c r="B1254" s="20">
        <v>9</v>
      </c>
      <c r="C1254">
        <f t="shared" si="20"/>
        <v>698.40000000000123</v>
      </c>
    </row>
    <row r="1255" spans="1:3" x14ac:dyDescent="0.25">
      <c r="A1255" s="20">
        <v>67</v>
      </c>
      <c r="B1255" s="20">
        <v>9</v>
      </c>
      <c r="C1255">
        <f t="shared" si="20"/>
        <v>703.60000000000127</v>
      </c>
    </row>
    <row r="1256" spans="1:3" x14ac:dyDescent="0.25">
      <c r="A1256" s="20">
        <v>67.5</v>
      </c>
      <c r="B1256" s="20">
        <v>9</v>
      </c>
      <c r="C1256">
        <f t="shared" si="20"/>
        <v>708.80000000000132</v>
      </c>
    </row>
    <row r="1257" spans="1:3" x14ac:dyDescent="0.25">
      <c r="A1257" s="20">
        <v>68</v>
      </c>
      <c r="B1257" s="20">
        <v>9</v>
      </c>
      <c r="C1257">
        <f t="shared" si="20"/>
        <v>714.00000000000136</v>
      </c>
    </row>
    <row r="1258" spans="1:3" x14ac:dyDescent="0.25">
      <c r="A1258" s="20">
        <v>68.5</v>
      </c>
      <c r="B1258" s="20">
        <v>9</v>
      </c>
      <c r="C1258">
        <f t="shared" si="20"/>
        <v>719.20000000000141</v>
      </c>
    </row>
    <row r="1259" spans="1:3" x14ac:dyDescent="0.25">
      <c r="A1259" s="20">
        <v>69</v>
      </c>
      <c r="B1259" s="20">
        <v>9</v>
      </c>
      <c r="C1259">
        <f t="shared" si="20"/>
        <v>724.40000000000146</v>
      </c>
    </row>
    <row r="1260" spans="1:3" x14ac:dyDescent="0.25">
      <c r="A1260" s="20">
        <v>69.5</v>
      </c>
      <c r="B1260" s="20">
        <v>9</v>
      </c>
      <c r="C1260">
        <f t="shared" si="20"/>
        <v>729.6000000000015</v>
      </c>
    </row>
    <row r="1261" spans="1:3" x14ac:dyDescent="0.25">
      <c r="A1261" s="20">
        <v>70</v>
      </c>
      <c r="B1261" s="20">
        <v>9</v>
      </c>
      <c r="C1261">
        <f t="shared" si="20"/>
        <v>734.80000000000155</v>
      </c>
    </row>
  </sheetData>
  <sheetProtection password="C754" sheet="1" objects="1" scenarios="1" selectLockedCells="1"/>
  <pageMargins left="0.7" right="0.7" top="0.75" bottom="0.75" header="0.3" footer="0.3"/>
  <pageSetup paperSize="205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G36" sqref="A1:XFD1048576"/>
    </sheetView>
  </sheetViews>
  <sheetFormatPr baseColWidth="10" defaultRowHeight="15" x14ac:dyDescent="0.25"/>
  <sheetData>
    <row r="1" spans="1:7" x14ac:dyDescent="0.25">
      <c r="A1" t="s">
        <v>281</v>
      </c>
    </row>
    <row r="4" spans="1:7" x14ac:dyDescent="0.25">
      <c r="A4" s="2" t="s">
        <v>274</v>
      </c>
      <c r="B4" s="27" t="s">
        <v>1</v>
      </c>
      <c r="C4" s="29"/>
      <c r="D4" s="170" t="s">
        <v>0</v>
      </c>
      <c r="E4" s="171"/>
      <c r="F4" s="170" t="s">
        <v>6</v>
      </c>
      <c r="G4" s="171"/>
    </row>
    <row r="5" spans="1:7" x14ac:dyDescent="0.25">
      <c r="A5" s="5"/>
      <c r="B5" s="27" t="s">
        <v>275</v>
      </c>
      <c r="C5" s="27" t="s">
        <v>276</v>
      </c>
      <c r="D5" s="27" t="s">
        <v>275</v>
      </c>
      <c r="E5" s="27" t="s">
        <v>276</v>
      </c>
      <c r="F5" s="27" t="s">
        <v>275</v>
      </c>
      <c r="G5" s="30" t="s">
        <v>276</v>
      </c>
    </row>
    <row r="6" spans="1:7" x14ac:dyDescent="0.25">
      <c r="B6" s="28">
        <v>0.16750000000000001</v>
      </c>
      <c r="C6" s="28">
        <v>0.17249999999999999</v>
      </c>
      <c r="D6" s="31">
        <v>0.19850000000000001</v>
      </c>
      <c r="E6" s="31">
        <v>0.19850000000000001</v>
      </c>
      <c r="F6" s="31">
        <v>0.17249999999999999</v>
      </c>
      <c r="G6" s="32">
        <v>0.17249999999999999</v>
      </c>
    </row>
  </sheetData>
  <sheetProtection password="C754" sheet="1" objects="1" scenarios="1" selectLockedCells="1"/>
  <mergeCells count="2">
    <mergeCell ref="D4:E4"/>
    <mergeCell ref="F4:G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4"/>
  <sheetViews>
    <sheetView topLeftCell="A112" zoomScale="85" zoomScaleNormal="85" zoomScalePageLayoutView="85" workbookViewId="0">
      <selection activeCell="F130" sqref="A1:G233"/>
    </sheetView>
  </sheetViews>
  <sheetFormatPr baseColWidth="10" defaultRowHeight="15" x14ac:dyDescent="0.25"/>
  <cols>
    <col min="1" max="1" width="19.28515625" bestFit="1" customWidth="1"/>
    <col min="3" max="3" width="15.42578125" bestFit="1" customWidth="1"/>
    <col min="5" max="5" width="18.5703125" bestFit="1" customWidth="1"/>
    <col min="7" max="7" width="15.42578125" bestFit="1" customWidth="1"/>
    <col min="9" max="9" width="26.5703125" bestFit="1" customWidth="1"/>
    <col min="11" max="11" width="15.42578125" bestFit="1" customWidth="1"/>
    <col min="13" max="13" width="19.7109375" bestFit="1" customWidth="1"/>
    <col min="15" max="15" width="15.42578125" bestFit="1" customWidth="1"/>
  </cols>
  <sheetData>
    <row r="1" spans="1:5" ht="22.5" thickTop="1" thickBot="1" x14ac:dyDescent="0.3">
      <c r="A1" s="58" t="s">
        <v>19</v>
      </c>
      <c r="B1" s="49" t="s">
        <v>1</v>
      </c>
      <c r="C1" s="49" t="s">
        <v>0</v>
      </c>
      <c r="D1" s="49" t="s">
        <v>6</v>
      </c>
    </row>
    <row r="2" spans="1:5" x14ac:dyDescent="0.25">
      <c r="A2" s="59" t="s">
        <v>33</v>
      </c>
      <c r="B2" s="52">
        <v>12</v>
      </c>
      <c r="C2" s="50">
        <v>7</v>
      </c>
      <c r="D2" s="50">
        <v>7</v>
      </c>
      <c r="E2" t="s">
        <v>291</v>
      </c>
    </row>
    <row r="3" spans="1:5" x14ac:dyDescent="0.25">
      <c r="A3" s="60" t="s">
        <v>37</v>
      </c>
      <c r="B3" s="61">
        <v>11</v>
      </c>
      <c r="C3" s="51">
        <v>6</v>
      </c>
      <c r="D3" s="51">
        <v>6</v>
      </c>
      <c r="E3" t="s">
        <v>291</v>
      </c>
    </row>
    <row r="4" spans="1:5" x14ac:dyDescent="0.25">
      <c r="A4" s="62" t="s">
        <v>41</v>
      </c>
      <c r="B4" s="52">
        <v>8</v>
      </c>
      <c r="C4" s="52">
        <v>4</v>
      </c>
      <c r="D4" s="52">
        <v>4</v>
      </c>
      <c r="E4" t="s">
        <v>291</v>
      </c>
    </row>
    <row r="5" spans="1:5" x14ac:dyDescent="0.25">
      <c r="A5" s="60" t="s">
        <v>45</v>
      </c>
      <c r="B5" s="61">
        <v>12</v>
      </c>
      <c r="C5" s="51">
        <v>6</v>
      </c>
      <c r="D5" s="51">
        <v>6</v>
      </c>
      <c r="E5" t="s">
        <v>291</v>
      </c>
    </row>
    <row r="6" spans="1:5" x14ac:dyDescent="0.25">
      <c r="A6" s="62" t="s">
        <v>49</v>
      </c>
      <c r="B6" s="52">
        <v>3</v>
      </c>
      <c r="C6" s="52">
        <v>1</v>
      </c>
      <c r="D6" s="52">
        <v>1</v>
      </c>
      <c r="E6" t="s">
        <v>291</v>
      </c>
    </row>
    <row r="7" spans="1:5" x14ac:dyDescent="0.25">
      <c r="A7" s="60" t="s">
        <v>53</v>
      </c>
      <c r="B7" s="63">
        <v>6</v>
      </c>
      <c r="C7" s="51">
        <v>4</v>
      </c>
      <c r="D7" s="51">
        <v>4</v>
      </c>
      <c r="E7" t="s">
        <v>291</v>
      </c>
    </row>
    <row r="8" spans="1:5" x14ac:dyDescent="0.25">
      <c r="A8" s="62" t="s">
        <v>57</v>
      </c>
      <c r="B8" s="52">
        <v>13</v>
      </c>
      <c r="C8" s="52">
        <v>6</v>
      </c>
      <c r="D8" s="52">
        <v>7</v>
      </c>
      <c r="E8" t="s">
        <v>291</v>
      </c>
    </row>
    <row r="9" spans="1:5" x14ac:dyDescent="0.25">
      <c r="A9" s="60" t="s">
        <v>61</v>
      </c>
      <c r="B9" s="64">
        <v>11</v>
      </c>
      <c r="C9" s="51">
        <v>5</v>
      </c>
      <c r="D9" s="51">
        <v>7</v>
      </c>
      <c r="E9" t="s">
        <v>291</v>
      </c>
    </row>
    <row r="10" spans="1:5" x14ac:dyDescent="0.25">
      <c r="A10" s="62" t="s">
        <v>65</v>
      </c>
      <c r="B10" s="52">
        <v>11</v>
      </c>
      <c r="C10" s="52">
        <v>5</v>
      </c>
      <c r="D10" s="52">
        <v>7</v>
      </c>
      <c r="E10" t="s">
        <v>291</v>
      </c>
    </row>
    <row r="11" spans="1:5" x14ac:dyDescent="0.25">
      <c r="A11" s="60" t="s">
        <v>69</v>
      </c>
      <c r="B11" s="64">
        <v>12</v>
      </c>
      <c r="C11" s="51">
        <v>6</v>
      </c>
      <c r="D11" s="51">
        <v>7</v>
      </c>
      <c r="E11" t="s">
        <v>291</v>
      </c>
    </row>
    <row r="12" spans="1:5" x14ac:dyDescent="0.25">
      <c r="A12" s="62" t="s">
        <v>73</v>
      </c>
      <c r="B12" s="52">
        <v>12</v>
      </c>
      <c r="C12" s="52">
        <v>5</v>
      </c>
      <c r="D12" s="52">
        <v>7</v>
      </c>
      <c r="E12" t="s">
        <v>291</v>
      </c>
    </row>
    <row r="13" spans="1:5" x14ac:dyDescent="0.25">
      <c r="A13" s="60" t="s">
        <v>77</v>
      </c>
      <c r="B13" s="64">
        <v>13</v>
      </c>
      <c r="C13" s="51">
        <v>4</v>
      </c>
      <c r="D13" s="51">
        <v>7</v>
      </c>
      <c r="E13" t="s">
        <v>291</v>
      </c>
    </row>
    <row r="14" spans="1:5" x14ac:dyDescent="0.25">
      <c r="A14" s="62" t="s">
        <v>81</v>
      </c>
      <c r="B14" s="52">
        <v>13</v>
      </c>
      <c r="C14" s="52">
        <v>5</v>
      </c>
      <c r="D14" s="52">
        <v>7</v>
      </c>
      <c r="E14" t="s">
        <v>291</v>
      </c>
    </row>
    <row r="15" spans="1:5" x14ac:dyDescent="0.25">
      <c r="A15" s="60" t="s">
        <v>85</v>
      </c>
      <c r="B15" s="64">
        <v>12</v>
      </c>
      <c r="C15" s="51">
        <v>7</v>
      </c>
      <c r="D15" s="51">
        <v>7</v>
      </c>
      <c r="E15" t="s">
        <v>291</v>
      </c>
    </row>
    <row r="16" spans="1:5" x14ac:dyDescent="0.25">
      <c r="A16" s="62" t="s">
        <v>89</v>
      </c>
      <c r="B16" s="52">
        <v>4</v>
      </c>
      <c r="C16" s="52">
        <v>2</v>
      </c>
      <c r="D16" s="52">
        <v>2</v>
      </c>
      <c r="E16" t="s">
        <v>291</v>
      </c>
    </row>
    <row r="17" spans="1:5" x14ac:dyDescent="0.25">
      <c r="A17" s="60" t="s">
        <v>93</v>
      </c>
      <c r="B17" s="64">
        <v>13</v>
      </c>
      <c r="C17" s="51">
        <v>6</v>
      </c>
      <c r="D17" s="51">
        <v>7</v>
      </c>
      <c r="E17" t="s">
        <v>291</v>
      </c>
    </row>
    <row r="18" spans="1:5" x14ac:dyDescent="0.25">
      <c r="A18" s="62" t="s">
        <v>97</v>
      </c>
      <c r="B18" s="52">
        <v>11</v>
      </c>
      <c r="C18" s="52">
        <v>5</v>
      </c>
      <c r="D18" s="52">
        <v>7</v>
      </c>
      <c r="E18" t="s">
        <v>291</v>
      </c>
    </row>
    <row r="19" spans="1:5" x14ac:dyDescent="0.25">
      <c r="A19" s="60" t="s">
        <v>101</v>
      </c>
      <c r="B19" s="64">
        <v>12</v>
      </c>
      <c r="C19" s="51">
        <v>6</v>
      </c>
      <c r="D19" s="51">
        <v>7</v>
      </c>
      <c r="E19" t="s">
        <v>291</v>
      </c>
    </row>
    <row r="20" spans="1:5" x14ac:dyDescent="0.25">
      <c r="A20" s="62" t="s">
        <v>105</v>
      </c>
      <c r="B20" s="52">
        <v>13</v>
      </c>
      <c r="C20" s="52">
        <v>7</v>
      </c>
      <c r="D20" s="52">
        <v>6</v>
      </c>
      <c r="E20" t="s">
        <v>291</v>
      </c>
    </row>
    <row r="21" spans="1:5" x14ac:dyDescent="0.25">
      <c r="A21" s="60" t="s">
        <v>109</v>
      </c>
      <c r="B21" s="64">
        <v>12</v>
      </c>
      <c r="C21" s="51">
        <v>5</v>
      </c>
      <c r="D21" s="51">
        <v>7</v>
      </c>
      <c r="E21" t="s">
        <v>291</v>
      </c>
    </row>
    <row r="22" spans="1:5" x14ac:dyDescent="0.25">
      <c r="A22" s="62" t="s">
        <v>113</v>
      </c>
      <c r="B22" s="52">
        <v>3</v>
      </c>
      <c r="C22" s="52">
        <v>1</v>
      </c>
      <c r="D22" s="52">
        <v>1</v>
      </c>
      <c r="E22" t="s">
        <v>291</v>
      </c>
    </row>
    <row r="23" spans="1:5" ht="14.45" x14ac:dyDescent="0.3">
      <c r="A23" s="60" t="s">
        <v>117</v>
      </c>
      <c r="B23" s="64">
        <v>13</v>
      </c>
      <c r="C23" s="51">
        <v>5</v>
      </c>
      <c r="D23" s="51">
        <v>7</v>
      </c>
      <c r="E23" t="s">
        <v>291</v>
      </c>
    </row>
    <row r="24" spans="1:5" ht="14.45" x14ac:dyDescent="0.3">
      <c r="A24" s="62" t="s">
        <v>121</v>
      </c>
      <c r="B24" s="52">
        <v>12</v>
      </c>
      <c r="C24" s="52">
        <v>5</v>
      </c>
      <c r="D24" s="52">
        <v>7</v>
      </c>
      <c r="E24" t="s">
        <v>291</v>
      </c>
    </row>
    <row r="25" spans="1:5" ht="14.45" x14ac:dyDescent="0.3">
      <c r="A25" s="60" t="s">
        <v>125</v>
      </c>
      <c r="B25" s="64">
        <v>13</v>
      </c>
      <c r="C25" s="51">
        <v>7</v>
      </c>
      <c r="D25" s="51">
        <v>7</v>
      </c>
      <c r="E25" t="s">
        <v>291</v>
      </c>
    </row>
    <row r="26" spans="1:5" ht="14.45" x14ac:dyDescent="0.3">
      <c r="A26" s="62" t="s">
        <v>129</v>
      </c>
      <c r="B26" s="52">
        <v>8</v>
      </c>
      <c r="C26" s="52">
        <v>4</v>
      </c>
      <c r="D26" s="52">
        <v>7</v>
      </c>
      <c r="E26" t="s">
        <v>291</v>
      </c>
    </row>
    <row r="27" spans="1:5" ht="14.45" x14ac:dyDescent="0.3">
      <c r="A27" s="60" t="s">
        <v>133</v>
      </c>
      <c r="B27" s="64">
        <v>13</v>
      </c>
      <c r="C27" s="51" t="s">
        <v>285</v>
      </c>
      <c r="D27" s="51">
        <v>7</v>
      </c>
      <c r="E27" t="s">
        <v>291</v>
      </c>
    </row>
    <row r="28" spans="1:5" ht="14.45" x14ac:dyDescent="0.3">
      <c r="A28" s="62" t="s">
        <v>137</v>
      </c>
      <c r="B28" s="52">
        <v>13</v>
      </c>
      <c r="C28" s="52">
        <v>5</v>
      </c>
      <c r="D28" s="52">
        <v>7</v>
      </c>
      <c r="E28" t="s">
        <v>291</v>
      </c>
    </row>
    <row r="29" spans="1:5" ht="14.45" x14ac:dyDescent="0.3">
      <c r="A29" s="60" t="s">
        <v>141</v>
      </c>
      <c r="B29" s="64">
        <v>12</v>
      </c>
      <c r="C29" s="51" t="s">
        <v>285</v>
      </c>
      <c r="D29" s="51">
        <v>7</v>
      </c>
      <c r="E29" t="s">
        <v>291</v>
      </c>
    </row>
    <row r="30" spans="1:5" ht="14.45" x14ac:dyDescent="0.3">
      <c r="A30" s="62" t="s">
        <v>145</v>
      </c>
      <c r="B30" s="52">
        <v>8</v>
      </c>
      <c r="C30" s="52">
        <v>4</v>
      </c>
      <c r="D30" s="52">
        <v>4</v>
      </c>
      <c r="E30" t="s">
        <v>291</v>
      </c>
    </row>
    <row r="31" spans="1:5" ht="14.45" x14ac:dyDescent="0.3">
      <c r="A31" s="60" t="s">
        <v>149</v>
      </c>
      <c r="B31" s="64">
        <v>13</v>
      </c>
      <c r="C31" s="51">
        <v>6</v>
      </c>
      <c r="D31" s="51">
        <v>7</v>
      </c>
      <c r="E31" t="s">
        <v>291</v>
      </c>
    </row>
    <row r="32" spans="1:5" ht="14.45" x14ac:dyDescent="0.3">
      <c r="A32" s="62" t="s">
        <v>153</v>
      </c>
      <c r="B32" s="52">
        <v>13</v>
      </c>
      <c r="C32" s="52">
        <v>7</v>
      </c>
      <c r="D32" s="52">
        <v>7</v>
      </c>
      <c r="E32" t="s">
        <v>291</v>
      </c>
    </row>
    <row r="33" spans="1:9" x14ac:dyDescent="0.25">
      <c r="A33" s="60" t="s">
        <v>157</v>
      </c>
      <c r="B33" s="64">
        <v>12</v>
      </c>
      <c r="C33" s="51">
        <v>5</v>
      </c>
      <c r="D33" s="51">
        <v>7</v>
      </c>
      <c r="E33" s="94" t="s">
        <v>292</v>
      </c>
    </row>
    <row r="34" spans="1:9" ht="14.45" x14ac:dyDescent="0.3">
      <c r="A34" s="62" t="s">
        <v>161</v>
      </c>
      <c r="B34" s="52">
        <v>52</v>
      </c>
      <c r="C34" s="52">
        <v>3</v>
      </c>
      <c r="D34" s="52">
        <v>3</v>
      </c>
      <c r="E34" s="94" t="s">
        <v>292</v>
      </c>
    </row>
    <row r="35" spans="1:9" ht="14.45" x14ac:dyDescent="0.3">
      <c r="A35" s="60" t="s">
        <v>165</v>
      </c>
      <c r="B35" s="64">
        <v>12</v>
      </c>
      <c r="C35" s="51">
        <v>6</v>
      </c>
      <c r="D35" s="51">
        <v>7</v>
      </c>
      <c r="E35" s="94" t="s">
        <v>292</v>
      </c>
    </row>
    <row r="36" spans="1:9" ht="14.45" x14ac:dyDescent="0.3">
      <c r="A36" s="62" t="s">
        <v>169</v>
      </c>
      <c r="B36" s="52">
        <v>13</v>
      </c>
      <c r="C36" s="52">
        <v>6</v>
      </c>
      <c r="D36" s="52">
        <v>7</v>
      </c>
      <c r="E36" s="95" t="s">
        <v>291</v>
      </c>
    </row>
    <row r="37" spans="1:9" x14ac:dyDescent="0.25">
      <c r="A37" s="60" t="s">
        <v>173</v>
      </c>
      <c r="B37" s="64">
        <v>13</v>
      </c>
      <c r="C37" s="51">
        <v>6</v>
      </c>
      <c r="D37" s="51">
        <v>7</v>
      </c>
      <c r="E37" s="94" t="s">
        <v>292</v>
      </c>
    </row>
    <row r="38" spans="1:9" ht="14.45" x14ac:dyDescent="0.3">
      <c r="A38" s="62" t="s">
        <v>177</v>
      </c>
      <c r="B38" s="52">
        <v>13</v>
      </c>
      <c r="C38" s="52">
        <v>7</v>
      </c>
      <c r="D38" s="52">
        <v>6</v>
      </c>
      <c r="E38" s="95" t="s">
        <v>291</v>
      </c>
    </row>
    <row r="39" spans="1:9" ht="14.45" x14ac:dyDescent="0.3">
      <c r="A39" s="60" t="s">
        <v>181</v>
      </c>
      <c r="B39" s="61">
        <v>12</v>
      </c>
      <c r="C39" s="51">
        <v>6</v>
      </c>
      <c r="D39" s="51">
        <v>7</v>
      </c>
      <c r="E39" s="95" t="s">
        <v>291</v>
      </c>
    </row>
    <row r="40" spans="1:9" ht="14.45" x14ac:dyDescent="0.3">
      <c r="A40" s="62" t="s">
        <v>185</v>
      </c>
      <c r="B40" s="52">
        <v>10</v>
      </c>
      <c r="C40" s="52">
        <v>5</v>
      </c>
      <c r="D40" s="52">
        <v>5</v>
      </c>
      <c r="E40" s="95" t="s">
        <v>291</v>
      </c>
    </row>
    <row r="41" spans="1:9" ht="14.45" x14ac:dyDescent="0.3">
      <c r="A41" s="60" t="s">
        <v>189</v>
      </c>
      <c r="B41" s="63">
        <v>8</v>
      </c>
      <c r="C41" s="51" t="s">
        <v>285</v>
      </c>
      <c r="D41" s="51">
        <v>7</v>
      </c>
      <c r="E41" s="95" t="s">
        <v>291</v>
      </c>
    </row>
    <row r="42" spans="1:9" x14ac:dyDescent="0.25">
      <c r="A42" s="62" t="s">
        <v>193</v>
      </c>
      <c r="B42" s="52">
        <v>13</v>
      </c>
      <c r="C42" s="52">
        <v>6</v>
      </c>
      <c r="D42" s="52">
        <v>7</v>
      </c>
      <c r="E42" s="95" t="s">
        <v>291</v>
      </c>
    </row>
    <row r="43" spans="1:9" x14ac:dyDescent="0.25">
      <c r="A43" s="60" t="s">
        <v>197</v>
      </c>
      <c r="B43" s="61">
        <v>11</v>
      </c>
      <c r="C43" s="51" t="s">
        <v>285</v>
      </c>
      <c r="D43" s="51">
        <v>7</v>
      </c>
      <c r="E43" s="95" t="s">
        <v>291</v>
      </c>
      <c r="I43">
        <f>IF(G58="Brésil",12,IF(G58="Bulgarie",52,IF(G58="Burkina Faso",12,IF(G58="Bénin",13,IF(G58="Croatie",51,IF(G58="Cuba","nondésservi",IF(G58="Libye",12,IF(G58="Monténégro",8,IF(G58="Norvège",6,IF(G58="Portugal",4,IF(G58="Russie",10,IF(G58="Réunion","nondésservi",IF(G58="Suisse",6,IF(G58="Syrie","nondesservi",IF(G58="Sénégal",12,IF(G58="Taïwan",11,IF(G58="Vietnam",12,0)))))))))))))))))</f>
        <v>13</v>
      </c>
    </row>
    <row r="44" spans="1:9" ht="14.45" x14ac:dyDescent="0.3">
      <c r="A44" s="62" t="s">
        <v>201</v>
      </c>
      <c r="B44" s="52">
        <v>12</v>
      </c>
      <c r="C44" s="52" t="s">
        <v>285</v>
      </c>
      <c r="D44" s="52">
        <v>7</v>
      </c>
      <c r="E44" s="95" t="s">
        <v>291</v>
      </c>
    </row>
    <row r="45" spans="1:9" ht="14.45" x14ac:dyDescent="0.3">
      <c r="A45" s="60" t="s">
        <v>205</v>
      </c>
      <c r="B45" s="63">
        <v>13</v>
      </c>
      <c r="C45" s="51">
        <v>5</v>
      </c>
      <c r="D45" s="51">
        <v>7</v>
      </c>
      <c r="E45" s="95" t="s">
        <v>291</v>
      </c>
    </row>
    <row r="46" spans="1:9" ht="14.45" x14ac:dyDescent="0.3">
      <c r="A46" s="62" t="s">
        <v>209</v>
      </c>
      <c r="B46" s="52">
        <v>11</v>
      </c>
      <c r="C46" s="52">
        <v>7</v>
      </c>
      <c r="D46" s="52">
        <v>6</v>
      </c>
      <c r="E46" s="95" t="s">
        <v>291</v>
      </c>
    </row>
    <row r="47" spans="1:9" ht="14.45" x14ac:dyDescent="0.3">
      <c r="A47" s="60" t="s">
        <v>213</v>
      </c>
      <c r="B47" s="63">
        <v>52</v>
      </c>
      <c r="C47" s="51">
        <v>3</v>
      </c>
      <c r="D47" s="51">
        <v>3</v>
      </c>
      <c r="E47" s="95" t="s">
        <v>291</v>
      </c>
    </row>
    <row r="48" spans="1:9" ht="14.45" x14ac:dyDescent="0.3">
      <c r="A48" s="62" t="s">
        <v>217</v>
      </c>
      <c r="B48" s="52">
        <v>13</v>
      </c>
      <c r="C48" s="52">
        <v>5</v>
      </c>
      <c r="D48" s="52">
        <v>7</v>
      </c>
      <c r="E48" s="95" t="s">
        <v>291</v>
      </c>
    </row>
    <row r="49" spans="1:7" ht="14.45" x14ac:dyDescent="0.3">
      <c r="A49" s="60" t="s">
        <v>221</v>
      </c>
      <c r="B49" s="63">
        <v>7</v>
      </c>
      <c r="C49" s="51">
        <v>6</v>
      </c>
      <c r="D49" s="51">
        <v>7</v>
      </c>
      <c r="E49" s="95" t="s">
        <v>291</v>
      </c>
    </row>
    <row r="50" spans="1:7" ht="14.45" x14ac:dyDescent="0.3">
      <c r="A50" s="62" t="s">
        <v>225</v>
      </c>
      <c r="B50" s="52">
        <v>12</v>
      </c>
      <c r="C50" s="52">
        <v>6</v>
      </c>
      <c r="D50" s="52">
        <v>7</v>
      </c>
      <c r="E50" s="95" t="s">
        <v>291</v>
      </c>
    </row>
    <row r="51" spans="1:7" x14ac:dyDescent="0.25">
      <c r="A51" s="60" t="s">
        <v>229</v>
      </c>
      <c r="B51" s="63">
        <v>12</v>
      </c>
      <c r="C51" s="51">
        <v>6</v>
      </c>
      <c r="D51" s="51">
        <v>7</v>
      </c>
      <c r="E51" s="95" t="s">
        <v>291</v>
      </c>
    </row>
    <row r="52" spans="1:7" x14ac:dyDescent="0.25">
      <c r="A52" s="62" t="s">
        <v>233</v>
      </c>
      <c r="B52" s="52">
        <v>13</v>
      </c>
      <c r="C52" s="52" t="s">
        <v>285</v>
      </c>
      <c r="D52" s="52">
        <v>7</v>
      </c>
      <c r="E52" s="95" t="s">
        <v>291</v>
      </c>
    </row>
    <row r="53" spans="1:7" x14ac:dyDescent="0.25">
      <c r="A53" s="60" t="s">
        <v>237</v>
      </c>
      <c r="B53" s="63" t="s">
        <v>285</v>
      </c>
      <c r="C53" s="51" t="s">
        <v>285</v>
      </c>
      <c r="D53" s="51">
        <v>7</v>
      </c>
      <c r="E53" s="51" t="s">
        <v>291</v>
      </c>
    </row>
    <row r="54" spans="1:7" x14ac:dyDescent="0.25">
      <c r="A54" s="62" t="s">
        <v>241</v>
      </c>
      <c r="B54" s="52">
        <v>11</v>
      </c>
      <c r="C54" s="52">
        <v>7</v>
      </c>
      <c r="D54" s="52">
        <v>6</v>
      </c>
      <c r="E54" s="95" t="s">
        <v>291</v>
      </c>
    </row>
    <row r="55" spans="1:7" ht="14.45" x14ac:dyDescent="0.3">
      <c r="A55" s="60" t="s">
        <v>245</v>
      </c>
      <c r="B55" s="63">
        <v>13</v>
      </c>
      <c r="C55" s="51">
        <v>5</v>
      </c>
      <c r="D55" s="51">
        <v>7</v>
      </c>
      <c r="E55" s="95" t="s">
        <v>291</v>
      </c>
    </row>
    <row r="56" spans="1:7" ht="14.45" x14ac:dyDescent="0.3">
      <c r="A56" s="62" t="s">
        <v>249</v>
      </c>
      <c r="B56" s="52">
        <v>51</v>
      </c>
      <c r="C56" s="52">
        <v>3</v>
      </c>
      <c r="D56" s="52">
        <v>3</v>
      </c>
      <c r="E56" s="94" t="s">
        <v>292</v>
      </c>
    </row>
    <row r="57" spans="1:7" ht="14.45" x14ac:dyDescent="0.3">
      <c r="A57" s="60" t="s">
        <v>253</v>
      </c>
      <c r="B57" s="61" t="s">
        <v>285</v>
      </c>
      <c r="C57" s="51">
        <v>5</v>
      </c>
      <c r="D57" s="51">
        <v>7</v>
      </c>
      <c r="E57" s="94" t="s">
        <v>292</v>
      </c>
    </row>
    <row r="58" spans="1:7" x14ac:dyDescent="0.25">
      <c r="A58" s="62" t="s">
        <v>257</v>
      </c>
      <c r="B58" s="52">
        <v>12</v>
      </c>
      <c r="C58" s="52" t="s">
        <v>285</v>
      </c>
      <c r="D58" s="52">
        <v>7</v>
      </c>
      <c r="E58" s="3" t="s">
        <v>291</v>
      </c>
      <c r="G58" t="s">
        <v>173</v>
      </c>
    </row>
    <row r="59" spans="1:7" ht="15.75" thickBot="1" x14ac:dyDescent="0.3">
      <c r="A59" s="65" t="s">
        <v>261</v>
      </c>
      <c r="B59" s="66">
        <v>7</v>
      </c>
      <c r="C59" s="53" t="s">
        <v>285</v>
      </c>
      <c r="D59" s="53">
        <v>7</v>
      </c>
      <c r="E59" s="95" t="s">
        <v>291</v>
      </c>
    </row>
    <row r="60" spans="1:7" thickTop="1" x14ac:dyDescent="0.3">
      <c r="A60" s="67" t="s">
        <v>34</v>
      </c>
      <c r="B60" s="52">
        <v>4</v>
      </c>
      <c r="C60" s="52">
        <v>2</v>
      </c>
      <c r="D60" s="54">
        <v>2</v>
      </c>
      <c r="E60" s="95" t="s">
        <v>291</v>
      </c>
    </row>
    <row r="61" spans="1:7" ht="14.45" x14ac:dyDescent="0.3">
      <c r="A61" s="68" t="s">
        <v>38</v>
      </c>
      <c r="B61" s="61">
        <v>12</v>
      </c>
      <c r="C61" s="61">
        <v>6</v>
      </c>
      <c r="D61" s="55">
        <v>7</v>
      </c>
      <c r="E61" s="48" t="s">
        <v>291</v>
      </c>
    </row>
    <row r="62" spans="1:7" x14ac:dyDescent="0.25">
      <c r="A62" s="69" t="s">
        <v>42</v>
      </c>
      <c r="B62" s="52">
        <v>11</v>
      </c>
      <c r="C62" s="52">
        <v>5</v>
      </c>
      <c r="D62" s="56">
        <v>7</v>
      </c>
      <c r="E62" s="48" t="s">
        <v>291</v>
      </c>
    </row>
    <row r="63" spans="1:7" x14ac:dyDescent="0.25">
      <c r="A63" s="68" t="s">
        <v>46</v>
      </c>
      <c r="B63" s="61">
        <v>11</v>
      </c>
      <c r="C63" s="61">
        <v>5</v>
      </c>
      <c r="D63" s="55">
        <v>7</v>
      </c>
      <c r="E63" s="48" t="s">
        <v>291</v>
      </c>
    </row>
    <row r="64" spans="1:7" ht="14.45" x14ac:dyDescent="0.3">
      <c r="A64" s="69" t="s">
        <v>50</v>
      </c>
      <c r="B64" s="52">
        <v>12</v>
      </c>
      <c r="C64" s="52">
        <v>6</v>
      </c>
      <c r="D64" s="56">
        <v>6</v>
      </c>
      <c r="E64" s="48" t="s">
        <v>291</v>
      </c>
    </row>
    <row r="65" spans="1:5" ht="14.45" x14ac:dyDescent="0.3">
      <c r="A65" s="68" t="s">
        <v>54</v>
      </c>
      <c r="B65" s="63">
        <v>13</v>
      </c>
      <c r="C65" s="63">
        <v>5</v>
      </c>
      <c r="D65" s="55">
        <v>7</v>
      </c>
      <c r="E65" s="48" t="s">
        <v>291</v>
      </c>
    </row>
    <row r="66" spans="1:5" ht="14.45" x14ac:dyDescent="0.3">
      <c r="A66" s="69" t="s">
        <v>58</v>
      </c>
      <c r="B66" s="52">
        <v>12</v>
      </c>
      <c r="C66" s="52">
        <v>6</v>
      </c>
      <c r="D66" s="56">
        <v>6</v>
      </c>
      <c r="E66" s="48" t="s">
        <v>291</v>
      </c>
    </row>
    <row r="67" spans="1:5" ht="14.45" x14ac:dyDescent="0.3">
      <c r="A67" s="68" t="s">
        <v>62</v>
      </c>
      <c r="B67" s="63">
        <v>13</v>
      </c>
      <c r="C67" s="63">
        <v>5</v>
      </c>
      <c r="D67" s="55">
        <v>7</v>
      </c>
      <c r="E67" s="48" t="s">
        <v>291</v>
      </c>
    </row>
    <row r="68" spans="1:5" x14ac:dyDescent="0.25">
      <c r="A68" s="69" t="s">
        <v>66</v>
      </c>
      <c r="B68" s="52">
        <v>13</v>
      </c>
      <c r="C68" s="52">
        <v>6</v>
      </c>
      <c r="D68" s="56">
        <v>7</v>
      </c>
      <c r="E68" s="48" t="s">
        <v>291</v>
      </c>
    </row>
    <row r="69" spans="1:5" ht="14.45" x14ac:dyDescent="0.3">
      <c r="A69" s="74" t="s">
        <v>70</v>
      </c>
      <c r="B69" s="63">
        <v>3</v>
      </c>
      <c r="C69" s="63">
        <v>2</v>
      </c>
      <c r="D69" s="55">
        <v>1</v>
      </c>
      <c r="E69" s="48" t="s">
        <v>291</v>
      </c>
    </row>
    <row r="70" spans="1:5" ht="14.45" x14ac:dyDescent="0.3">
      <c r="A70" s="69" t="s">
        <v>74</v>
      </c>
      <c r="B70" s="52">
        <v>52</v>
      </c>
      <c r="C70" s="52">
        <v>3</v>
      </c>
      <c r="D70" s="56">
        <v>3</v>
      </c>
      <c r="E70" s="48" t="s">
        <v>291</v>
      </c>
    </row>
    <row r="71" spans="1:5" ht="14.45" x14ac:dyDescent="0.3">
      <c r="A71" s="68" t="s">
        <v>78</v>
      </c>
      <c r="B71" s="63">
        <v>10</v>
      </c>
      <c r="C71" s="63">
        <v>5</v>
      </c>
      <c r="D71" s="55">
        <v>5</v>
      </c>
      <c r="E71" s="48" t="s">
        <v>291</v>
      </c>
    </row>
    <row r="72" spans="1:5" ht="14.45" x14ac:dyDescent="0.3">
      <c r="A72" s="69" t="s">
        <v>82</v>
      </c>
      <c r="B72" s="52">
        <v>13</v>
      </c>
      <c r="C72" s="52">
        <v>6</v>
      </c>
      <c r="D72" s="56">
        <v>7</v>
      </c>
      <c r="E72" s="48" t="s">
        <v>291</v>
      </c>
    </row>
    <row r="73" spans="1:5" x14ac:dyDescent="0.25">
      <c r="A73" s="68" t="s">
        <v>86</v>
      </c>
      <c r="B73" s="61" t="s">
        <v>285</v>
      </c>
      <c r="C73" s="61" t="s">
        <v>285</v>
      </c>
      <c r="D73" s="55">
        <v>7</v>
      </c>
      <c r="E73" s="48" t="s">
        <v>291</v>
      </c>
    </row>
    <row r="74" spans="1:5" x14ac:dyDescent="0.25">
      <c r="A74" s="69" t="s">
        <v>90</v>
      </c>
      <c r="B74" s="52" t="s">
        <v>285</v>
      </c>
      <c r="C74" s="52" t="s">
        <v>285</v>
      </c>
      <c r="D74" s="56">
        <v>7</v>
      </c>
      <c r="E74" s="52" t="s">
        <v>291</v>
      </c>
    </row>
    <row r="75" spans="1:5" x14ac:dyDescent="0.25">
      <c r="A75" s="68" t="s">
        <v>94</v>
      </c>
      <c r="B75" s="63">
        <v>13</v>
      </c>
      <c r="C75" s="63">
        <v>7</v>
      </c>
      <c r="D75" s="55">
        <v>7</v>
      </c>
      <c r="E75" s="48" t="s">
        <v>291</v>
      </c>
    </row>
    <row r="76" spans="1:5" ht="14.45" x14ac:dyDescent="0.3">
      <c r="A76" s="69" t="s">
        <v>98</v>
      </c>
      <c r="B76" s="52">
        <v>5</v>
      </c>
      <c r="C76" s="52">
        <v>2</v>
      </c>
      <c r="D76" s="56">
        <v>3</v>
      </c>
      <c r="E76" s="48" t="s">
        <v>291</v>
      </c>
    </row>
    <row r="77" spans="1:5" ht="14.45" x14ac:dyDescent="0.3">
      <c r="A77" s="68" t="s">
        <v>102</v>
      </c>
      <c r="B77" s="63">
        <v>12</v>
      </c>
      <c r="C77" s="63">
        <v>6</v>
      </c>
      <c r="D77" s="55">
        <v>7</v>
      </c>
      <c r="E77" s="48" t="s">
        <v>291</v>
      </c>
    </row>
    <row r="78" spans="1:5" ht="14.45" x14ac:dyDescent="0.3">
      <c r="A78" s="69" t="s">
        <v>106</v>
      </c>
      <c r="B78" s="52">
        <v>13</v>
      </c>
      <c r="C78" s="52">
        <v>6</v>
      </c>
      <c r="D78" s="56">
        <v>7</v>
      </c>
      <c r="E78" s="48" t="s">
        <v>291</v>
      </c>
    </row>
    <row r="79" spans="1:5" ht="14.45" x14ac:dyDescent="0.3">
      <c r="A79" s="68" t="s">
        <v>110</v>
      </c>
      <c r="B79" s="63">
        <v>13</v>
      </c>
      <c r="C79" s="63">
        <v>6</v>
      </c>
      <c r="D79" s="55">
        <v>7</v>
      </c>
      <c r="E79" s="48" t="s">
        <v>291</v>
      </c>
    </row>
    <row r="80" spans="1:5" ht="14.45" x14ac:dyDescent="0.3">
      <c r="A80" s="69" t="s">
        <v>114</v>
      </c>
      <c r="B80" s="52">
        <v>8</v>
      </c>
      <c r="C80" s="52">
        <v>4</v>
      </c>
      <c r="D80" s="56">
        <v>4</v>
      </c>
      <c r="E80" s="48" t="s">
        <v>291</v>
      </c>
    </row>
    <row r="81" spans="1:5" ht="14.45" x14ac:dyDescent="0.3">
      <c r="A81" s="68" t="s">
        <v>118</v>
      </c>
      <c r="B81" s="61">
        <v>3</v>
      </c>
      <c r="C81" s="63">
        <v>2</v>
      </c>
      <c r="D81" s="55">
        <v>1</v>
      </c>
      <c r="E81" s="48" t="s">
        <v>291</v>
      </c>
    </row>
    <row r="82" spans="1:5" ht="14.45" x14ac:dyDescent="0.3">
      <c r="A82" s="69" t="s">
        <v>122</v>
      </c>
      <c r="B82" s="52">
        <v>4</v>
      </c>
      <c r="C82" s="52">
        <v>2</v>
      </c>
      <c r="D82" s="56">
        <v>3</v>
      </c>
      <c r="E82" s="48" t="s">
        <v>291</v>
      </c>
    </row>
    <row r="83" spans="1:5" x14ac:dyDescent="0.25">
      <c r="A83" s="68" t="s">
        <v>126</v>
      </c>
      <c r="B83" s="63">
        <v>11</v>
      </c>
      <c r="C83" s="63">
        <v>5</v>
      </c>
      <c r="D83" s="55">
        <v>7</v>
      </c>
      <c r="E83" s="48" t="s">
        <v>291</v>
      </c>
    </row>
    <row r="84" spans="1:5" ht="14.45" x14ac:dyDescent="0.3">
      <c r="A84" s="69" t="s">
        <v>130</v>
      </c>
      <c r="B84" s="52">
        <v>8</v>
      </c>
      <c r="C84" s="52">
        <v>5</v>
      </c>
      <c r="D84" s="56">
        <v>7</v>
      </c>
      <c r="E84" s="48" t="s">
        <v>291</v>
      </c>
    </row>
    <row r="85" spans="1:5" ht="14.45" x14ac:dyDescent="0.3">
      <c r="A85" s="68" t="s">
        <v>134</v>
      </c>
      <c r="B85" s="63">
        <v>7</v>
      </c>
      <c r="C85" s="63">
        <v>8</v>
      </c>
      <c r="D85" s="55">
        <v>6</v>
      </c>
      <c r="E85" s="48" t="s">
        <v>291</v>
      </c>
    </row>
    <row r="86" spans="1:5" x14ac:dyDescent="0.25">
      <c r="A86" s="69" t="s">
        <v>138</v>
      </c>
      <c r="B86" s="52">
        <v>13</v>
      </c>
      <c r="C86" s="52">
        <v>7</v>
      </c>
      <c r="D86" s="56">
        <v>7</v>
      </c>
      <c r="E86" s="48" t="s">
        <v>291</v>
      </c>
    </row>
    <row r="87" spans="1:5" ht="14.45" x14ac:dyDescent="0.3">
      <c r="A87" s="68" t="s">
        <v>142</v>
      </c>
      <c r="B87" s="64">
        <v>13</v>
      </c>
      <c r="C87" s="63">
        <v>5</v>
      </c>
      <c r="D87" s="55">
        <v>7</v>
      </c>
      <c r="E87" s="48" t="s">
        <v>291</v>
      </c>
    </row>
    <row r="88" spans="1:5" ht="14.45" x14ac:dyDescent="0.3">
      <c r="A88" s="69" t="s">
        <v>146</v>
      </c>
      <c r="B88" s="52">
        <v>6</v>
      </c>
      <c r="C88" s="52">
        <v>4</v>
      </c>
      <c r="D88" s="56">
        <v>4</v>
      </c>
      <c r="E88" s="48" t="s">
        <v>291</v>
      </c>
    </row>
    <row r="89" spans="1:5" x14ac:dyDescent="0.25">
      <c r="A89" s="68" t="s">
        <v>150</v>
      </c>
      <c r="B89" s="64">
        <v>13</v>
      </c>
      <c r="C89" s="63">
        <v>6</v>
      </c>
      <c r="D89" s="55">
        <v>7</v>
      </c>
      <c r="E89" s="48" t="s">
        <v>291</v>
      </c>
    </row>
    <row r="90" spans="1:5" x14ac:dyDescent="0.25">
      <c r="A90" s="69" t="s">
        <v>154</v>
      </c>
      <c r="B90" s="52">
        <v>13</v>
      </c>
      <c r="C90" s="52">
        <v>6</v>
      </c>
      <c r="D90" s="56">
        <v>7</v>
      </c>
      <c r="E90" s="48" t="s">
        <v>291</v>
      </c>
    </row>
    <row r="91" spans="1:5" x14ac:dyDescent="0.25">
      <c r="A91" s="68" t="s">
        <v>158</v>
      </c>
      <c r="B91" s="64">
        <v>12</v>
      </c>
      <c r="C91" s="63">
        <v>6</v>
      </c>
      <c r="D91" s="55">
        <v>7</v>
      </c>
      <c r="E91" s="48" t="s">
        <v>291</v>
      </c>
    </row>
    <row r="92" spans="1:5" ht="14.45" x14ac:dyDescent="0.3">
      <c r="A92" s="69" t="s">
        <v>162</v>
      </c>
      <c r="B92" s="52">
        <v>13</v>
      </c>
      <c r="C92" s="52">
        <v>5</v>
      </c>
      <c r="D92" s="56">
        <v>7</v>
      </c>
      <c r="E92" s="48" t="s">
        <v>291</v>
      </c>
    </row>
    <row r="93" spans="1:5" x14ac:dyDescent="0.25">
      <c r="A93" s="68" t="s">
        <v>166</v>
      </c>
      <c r="B93" s="64">
        <v>7</v>
      </c>
      <c r="C93" s="63">
        <v>9</v>
      </c>
      <c r="D93" s="55">
        <v>6</v>
      </c>
      <c r="E93" s="48" t="s">
        <v>291</v>
      </c>
    </row>
    <row r="94" spans="1:5" x14ac:dyDescent="0.25">
      <c r="A94" s="69" t="s">
        <v>170</v>
      </c>
      <c r="B94" s="52" t="s">
        <v>285</v>
      </c>
      <c r="C94" s="52">
        <v>4</v>
      </c>
      <c r="D94" s="56">
        <v>7</v>
      </c>
      <c r="E94" s="25" t="s">
        <v>291</v>
      </c>
    </row>
    <row r="95" spans="1:5" x14ac:dyDescent="0.25">
      <c r="A95" s="68" t="s">
        <v>174</v>
      </c>
      <c r="B95" s="64">
        <v>11</v>
      </c>
      <c r="C95" s="63">
        <v>5</v>
      </c>
      <c r="D95" s="55">
        <v>7</v>
      </c>
      <c r="E95" t="s">
        <v>291</v>
      </c>
    </row>
    <row r="96" spans="1:5" ht="14.45" x14ac:dyDescent="0.3">
      <c r="A96" s="69" t="s">
        <v>178</v>
      </c>
      <c r="B96" s="52">
        <v>13</v>
      </c>
      <c r="C96" s="52">
        <v>5</v>
      </c>
      <c r="D96" s="56">
        <v>7</v>
      </c>
      <c r="E96" t="s">
        <v>291</v>
      </c>
    </row>
    <row r="97" spans="1:5" ht="14.45" x14ac:dyDescent="0.3">
      <c r="A97" s="68" t="s">
        <v>182</v>
      </c>
      <c r="B97" s="64">
        <v>11</v>
      </c>
      <c r="C97" s="63">
        <v>7</v>
      </c>
      <c r="D97" s="55">
        <v>6</v>
      </c>
      <c r="E97" t="s">
        <v>291</v>
      </c>
    </row>
    <row r="98" spans="1:5" ht="14.45" x14ac:dyDescent="0.3">
      <c r="A98" s="69" t="s">
        <v>186</v>
      </c>
      <c r="B98" s="52">
        <v>51</v>
      </c>
      <c r="C98" s="52">
        <v>3</v>
      </c>
      <c r="D98" s="56">
        <v>3</v>
      </c>
      <c r="E98" t="s">
        <v>291</v>
      </c>
    </row>
    <row r="99" spans="1:5" ht="14.45" x14ac:dyDescent="0.3">
      <c r="A99" s="68" t="s">
        <v>190</v>
      </c>
      <c r="B99" s="64">
        <v>11</v>
      </c>
      <c r="C99" s="63">
        <v>7</v>
      </c>
      <c r="D99" s="55">
        <v>6</v>
      </c>
      <c r="E99" t="s">
        <v>291</v>
      </c>
    </row>
    <row r="100" spans="1:5" x14ac:dyDescent="0.25">
      <c r="A100" s="69" t="s">
        <v>194</v>
      </c>
      <c r="B100" s="52">
        <v>11</v>
      </c>
      <c r="C100" s="52">
        <v>7</v>
      </c>
      <c r="D100" s="56">
        <v>6</v>
      </c>
      <c r="E100" t="s">
        <v>291</v>
      </c>
    </row>
    <row r="101" spans="1:5" ht="14.45" x14ac:dyDescent="0.3">
      <c r="A101" s="68" t="s">
        <v>198</v>
      </c>
      <c r="B101" s="64">
        <v>12</v>
      </c>
      <c r="C101" s="63">
        <v>6</v>
      </c>
      <c r="D101" s="55">
        <v>7</v>
      </c>
      <c r="E101" t="s">
        <v>291</v>
      </c>
    </row>
    <row r="102" spans="1:5" ht="14.45" x14ac:dyDescent="0.3">
      <c r="A102" s="69" t="s">
        <v>202</v>
      </c>
      <c r="B102" s="52" t="s">
        <v>285</v>
      </c>
      <c r="C102" s="52">
        <v>6</v>
      </c>
      <c r="D102" s="56">
        <v>7</v>
      </c>
      <c r="E102" t="s">
        <v>291</v>
      </c>
    </row>
    <row r="103" spans="1:5" ht="14.45" x14ac:dyDescent="0.3">
      <c r="A103" s="68" t="s">
        <v>206</v>
      </c>
      <c r="B103" s="64">
        <v>3</v>
      </c>
      <c r="C103" s="63">
        <v>2</v>
      </c>
      <c r="D103" s="55">
        <v>2</v>
      </c>
      <c r="E103" t="s">
        <v>291</v>
      </c>
    </row>
    <row r="104" spans="1:5" ht="14.45" x14ac:dyDescent="0.3">
      <c r="A104" s="69" t="s">
        <v>210</v>
      </c>
      <c r="B104" s="52">
        <v>8</v>
      </c>
      <c r="C104" s="52">
        <v>4</v>
      </c>
      <c r="D104" s="56">
        <v>7</v>
      </c>
      <c r="E104" t="s">
        <v>291</v>
      </c>
    </row>
    <row r="105" spans="1:5" x14ac:dyDescent="0.25">
      <c r="A105" s="68" t="s">
        <v>214</v>
      </c>
      <c r="B105" s="64">
        <v>12</v>
      </c>
      <c r="C105" s="63">
        <v>6</v>
      </c>
      <c r="D105" s="55">
        <v>4</v>
      </c>
      <c r="E105" t="s">
        <v>291</v>
      </c>
    </row>
    <row r="106" spans="1:5" ht="14.45" x14ac:dyDescent="0.3">
      <c r="A106" s="69" t="s">
        <v>218</v>
      </c>
      <c r="B106" s="52">
        <v>3</v>
      </c>
      <c r="C106" s="52">
        <v>2</v>
      </c>
      <c r="D106" s="56">
        <v>1</v>
      </c>
      <c r="E106" t="s">
        <v>291</v>
      </c>
    </row>
    <row r="107" spans="1:5" x14ac:dyDescent="0.25">
      <c r="A107" s="68" t="s">
        <v>222</v>
      </c>
      <c r="B107" s="64">
        <v>11</v>
      </c>
      <c r="C107" s="63">
        <v>5</v>
      </c>
      <c r="D107" s="55">
        <v>7</v>
      </c>
      <c r="E107" t="s">
        <v>291</v>
      </c>
    </row>
    <row r="108" spans="1:5" ht="14.45" x14ac:dyDescent="0.3">
      <c r="A108" s="69" t="s">
        <v>226</v>
      </c>
      <c r="B108" s="52">
        <v>11</v>
      </c>
      <c r="C108" s="52">
        <v>7</v>
      </c>
      <c r="D108" s="56">
        <v>6</v>
      </c>
      <c r="E108" t="s">
        <v>291</v>
      </c>
    </row>
    <row r="109" spans="1:5" ht="14.45" x14ac:dyDescent="0.3">
      <c r="A109" s="68" t="s">
        <v>230</v>
      </c>
      <c r="B109" s="61">
        <v>6</v>
      </c>
      <c r="C109" s="63">
        <v>4</v>
      </c>
      <c r="D109" s="55">
        <v>4</v>
      </c>
      <c r="E109" t="s">
        <v>291</v>
      </c>
    </row>
    <row r="110" spans="1:5" ht="14.45" x14ac:dyDescent="0.3">
      <c r="A110" s="69" t="s">
        <v>234</v>
      </c>
      <c r="B110" s="52">
        <v>13</v>
      </c>
      <c r="C110" s="52">
        <v>6</v>
      </c>
      <c r="D110" s="56">
        <v>7</v>
      </c>
      <c r="E110" t="s">
        <v>291</v>
      </c>
    </row>
    <row r="111" spans="1:5" ht="14.45" x14ac:dyDescent="0.3">
      <c r="A111" s="68" t="s">
        <v>238</v>
      </c>
      <c r="B111" s="64">
        <v>13</v>
      </c>
      <c r="C111" s="63">
        <v>7</v>
      </c>
      <c r="D111" s="55">
        <v>7</v>
      </c>
      <c r="E111" t="s">
        <v>291</v>
      </c>
    </row>
    <row r="112" spans="1:5" ht="14.45" x14ac:dyDescent="0.3">
      <c r="A112" s="69" t="s">
        <v>242</v>
      </c>
      <c r="B112" s="52">
        <v>13</v>
      </c>
      <c r="C112" s="52">
        <v>6</v>
      </c>
      <c r="D112" s="56">
        <v>7</v>
      </c>
      <c r="E112" t="s">
        <v>291</v>
      </c>
    </row>
    <row r="113" spans="1:5" ht="14.45" x14ac:dyDescent="0.3">
      <c r="A113" s="68" t="s">
        <v>246</v>
      </c>
      <c r="B113" s="64">
        <v>13</v>
      </c>
      <c r="C113" s="63">
        <v>7</v>
      </c>
      <c r="D113" s="55">
        <v>7</v>
      </c>
      <c r="E113" t="s">
        <v>291</v>
      </c>
    </row>
    <row r="114" spans="1:5" x14ac:dyDescent="0.25">
      <c r="A114" s="69" t="s">
        <v>250</v>
      </c>
      <c r="B114" s="52">
        <v>13</v>
      </c>
      <c r="C114" s="52">
        <v>7</v>
      </c>
      <c r="D114" s="56">
        <v>7</v>
      </c>
      <c r="E114" t="s">
        <v>291</v>
      </c>
    </row>
    <row r="115" spans="1:5" ht="14.45" x14ac:dyDescent="0.3">
      <c r="A115" s="68" t="s">
        <v>254</v>
      </c>
      <c r="B115" s="64">
        <v>8</v>
      </c>
      <c r="C115" s="61" t="s">
        <v>285</v>
      </c>
      <c r="D115" s="55">
        <v>4</v>
      </c>
      <c r="E115" t="s">
        <v>291</v>
      </c>
    </row>
    <row r="116" spans="1:5" ht="14.45" x14ac:dyDescent="0.3">
      <c r="A116" s="69" t="s">
        <v>258</v>
      </c>
      <c r="B116" s="52">
        <v>12</v>
      </c>
      <c r="C116" s="52">
        <v>6</v>
      </c>
      <c r="D116" s="56">
        <v>7</v>
      </c>
      <c r="E116" t="s">
        <v>291</v>
      </c>
    </row>
    <row r="117" spans="1:5" thickBot="1" x14ac:dyDescent="0.35">
      <c r="A117" s="70" t="s">
        <v>262</v>
      </c>
      <c r="B117" s="71">
        <v>13</v>
      </c>
      <c r="C117" s="72">
        <v>7</v>
      </c>
      <c r="D117" s="57">
        <v>7</v>
      </c>
      <c r="E117" t="s">
        <v>291</v>
      </c>
    </row>
    <row r="118" spans="1:5" thickTop="1" x14ac:dyDescent="0.3">
      <c r="A118" s="69" t="s">
        <v>35</v>
      </c>
      <c r="B118" s="52">
        <v>13</v>
      </c>
      <c r="C118" s="52">
        <v>6</v>
      </c>
      <c r="D118" s="56">
        <v>7</v>
      </c>
      <c r="E118" t="s">
        <v>291</v>
      </c>
    </row>
    <row r="119" spans="1:5" ht="14.45" x14ac:dyDescent="0.3">
      <c r="A119" s="68" t="s">
        <v>39</v>
      </c>
      <c r="B119" s="61">
        <v>52</v>
      </c>
      <c r="C119" s="51">
        <v>3</v>
      </c>
      <c r="D119" s="55">
        <v>3</v>
      </c>
      <c r="E119" t="s">
        <v>291</v>
      </c>
    </row>
    <row r="120" spans="1:5" ht="14.45" x14ac:dyDescent="0.3">
      <c r="A120" s="69" t="s">
        <v>43</v>
      </c>
      <c r="B120" s="52">
        <v>12</v>
      </c>
      <c r="C120" s="52">
        <v>6</v>
      </c>
      <c r="D120" s="56">
        <v>7</v>
      </c>
      <c r="E120" t="s">
        <v>291</v>
      </c>
    </row>
    <row r="121" spans="1:5" ht="14.45" x14ac:dyDescent="0.3">
      <c r="A121" s="68" t="s">
        <v>47</v>
      </c>
      <c r="B121" s="61">
        <v>12</v>
      </c>
      <c r="C121" s="51">
        <v>6</v>
      </c>
      <c r="D121" s="55">
        <v>7</v>
      </c>
      <c r="E121" s="94" t="s">
        <v>292</v>
      </c>
    </row>
    <row r="122" spans="1:5" x14ac:dyDescent="0.25">
      <c r="A122" s="69" t="s">
        <v>51</v>
      </c>
      <c r="B122" s="52">
        <v>13</v>
      </c>
      <c r="C122" s="52">
        <v>6</v>
      </c>
      <c r="D122" s="56">
        <v>7</v>
      </c>
      <c r="E122" s="95" t="s">
        <v>291</v>
      </c>
    </row>
    <row r="123" spans="1:5" ht="14.45" x14ac:dyDescent="0.3">
      <c r="A123" s="68" t="s">
        <v>55</v>
      </c>
      <c r="B123" s="63">
        <v>6</v>
      </c>
      <c r="C123" s="51">
        <v>4</v>
      </c>
      <c r="D123" s="55">
        <v>4</v>
      </c>
      <c r="E123" s="95" t="s">
        <v>291</v>
      </c>
    </row>
    <row r="124" spans="1:5" ht="14.45" x14ac:dyDescent="0.3">
      <c r="A124" s="69" t="s">
        <v>59</v>
      </c>
      <c r="B124" s="52">
        <v>52</v>
      </c>
      <c r="C124" s="52">
        <v>3</v>
      </c>
      <c r="D124" s="56">
        <v>3</v>
      </c>
      <c r="E124" s="95" t="s">
        <v>291</v>
      </c>
    </row>
    <row r="125" spans="1:5" ht="14.45" x14ac:dyDescent="0.3">
      <c r="A125" s="68" t="s">
        <v>63</v>
      </c>
      <c r="B125" s="63">
        <v>3</v>
      </c>
      <c r="C125" s="51">
        <v>1</v>
      </c>
      <c r="D125" s="55">
        <v>1</v>
      </c>
      <c r="E125" s="95" t="s">
        <v>291</v>
      </c>
    </row>
    <row r="126" spans="1:5" ht="14.45" x14ac:dyDescent="0.3">
      <c r="A126" s="69" t="s">
        <v>67</v>
      </c>
      <c r="B126" s="52">
        <v>12</v>
      </c>
      <c r="C126" s="52">
        <v>1</v>
      </c>
      <c r="D126" s="56">
        <v>7</v>
      </c>
      <c r="E126" s="95" t="s">
        <v>291</v>
      </c>
    </row>
    <row r="127" spans="1:5" x14ac:dyDescent="0.25">
      <c r="A127" s="68" t="s">
        <v>71</v>
      </c>
      <c r="B127" s="63">
        <v>8</v>
      </c>
      <c r="C127" s="51">
        <v>4</v>
      </c>
      <c r="D127" s="55">
        <v>4</v>
      </c>
      <c r="E127" s="95" t="s">
        <v>291</v>
      </c>
    </row>
    <row r="128" spans="1:5" ht="14.45" x14ac:dyDescent="0.3">
      <c r="A128" s="69" t="s">
        <v>75</v>
      </c>
      <c r="B128" s="52">
        <v>12</v>
      </c>
      <c r="C128" s="52">
        <v>6</v>
      </c>
      <c r="D128" s="56">
        <v>7</v>
      </c>
      <c r="E128" s="95" t="s">
        <v>291</v>
      </c>
    </row>
    <row r="129" spans="1:7" ht="14.45" x14ac:dyDescent="0.3">
      <c r="A129" s="68" t="s">
        <v>79</v>
      </c>
      <c r="B129" s="63">
        <v>11</v>
      </c>
      <c r="C129" s="51">
        <v>7</v>
      </c>
      <c r="D129" s="55">
        <v>6</v>
      </c>
      <c r="E129" s="95" t="s">
        <v>291</v>
      </c>
    </row>
    <row r="130" spans="1:7" ht="14.45" x14ac:dyDescent="0.3">
      <c r="A130" s="69" t="s">
        <v>83</v>
      </c>
      <c r="B130" s="52">
        <v>13</v>
      </c>
      <c r="C130" s="52">
        <v>6</v>
      </c>
      <c r="D130" s="56">
        <v>7</v>
      </c>
      <c r="E130" s="95" t="s">
        <v>291</v>
      </c>
    </row>
    <row r="131" spans="1:7" ht="14.45" x14ac:dyDescent="0.3">
      <c r="A131" s="68" t="s">
        <v>87</v>
      </c>
      <c r="B131" s="63">
        <v>13</v>
      </c>
      <c r="C131" s="51">
        <v>7</v>
      </c>
      <c r="D131" s="55">
        <v>7</v>
      </c>
      <c r="E131" s="95" t="s">
        <v>291</v>
      </c>
    </row>
    <row r="132" spans="1:7" ht="14.45" x14ac:dyDescent="0.3">
      <c r="A132" s="69" t="s">
        <v>91</v>
      </c>
      <c r="B132" s="52">
        <v>12</v>
      </c>
      <c r="C132" s="52">
        <v>6</v>
      </c>
      <c r="D132" s="56">
        <v>7</v>
      </c>
      <c r="E132" s="95" t="s">
        <v>291</v>
      </c>
    </row>
    <row r="133" spans="1:7" ht="14.45" x14ac:dyDescent="0.3">
      <c r="A133" s="68" t="s">
        <v>95</v>
      </c>
      <c r="B133" s="63">
        <v>52</v>
      </c>
      <c r="C133" s="51">
        <v>3</v>
      </c>
      <c r="D133" s="55">
        <v>3</v>
      </c>
      <c r="E133" s="95" t="s">
        <v>291</v>
      </c>
      <c r="G133" t="s">
        <v>294</v>
      </c>
    </row>
    <row r="134" spans="1:7" ht="14.45" x14ac:dyDescent="0.3">
      <c r="A134" s="69" t="s">
        <v>99</v>
      </c>
      <c r="B134" s="52">
        <v>7</v>
      </c>
      <c r="C134" s="52">
        <v>6</v>
      </c>
      <c r="D134" s="56">
        <v>6</v>
      </c>
      <c r="E134" s="95" t="s">
        <v>291</v>
      </c>
    </row>
    <row r="135" spans="1:7" x14ac:dyDescent="0.25">
      <c r="A135" s="68" t="s">
        <v>103</v>
      </c>
      <c r="B135" s="63">
        <v>13</v>
      </c>
      <c r="C135" s="51">
        <v>7</v>
      </c>
      <c r="D135" s="55">
        <v>7</v>
      </c>
      <c r="E135" s="95" t="s">
        <v>291</v>
      </c>
    </row>
    <row r="136" spans="1:7" ht="14.45" x14ac:dyDescent="0.3">
      <c r="A136" s="69" t="s">
        <v>107</v>
      </c>
      <c r="B136" s="52">
        <v>7</v>
      </c>
      <c r="C136" s="52">
        <v>8</v>
      </c>
      <c r="D136" s="56">
        <v>6</v>
      </c>
      <c r="E136" s="95" t="s">
        <v>291</v>
      </c>
    </row>
    <row r="137" spans="1:7" x14ac:dyDescent="0.25">
      <c r="A137" s="68" t="s">
        <v>111</v>
      </c>
      <c r="B137" s="63">
        <v>7</v>
      </c>
      <c r="C137" s="51">
        <v>6</v>
      </c>
      <c r="D137" s="55">
        <v>7</v>
      </c>
      <c r="E137" s="95" t="s">
        <v>291</v>
      </c>
    </row>
    <row r="138" spans="1:7" ht="14.45" x14ac:dyDescent="0.3">
      <c r="A138" s="69" t="s">
        <v>115</v>
      </c>
      <c r="B138" s="52">
        <v>12</v>
      </c>
      <c r="C138" s="52">
        <v>6</v>
      </c>
      <c r="D138" s="56">
        <v>7</v>
      </c>
      <c r="E138" s="95" t="s">
        <v>291</v>
      </c>
    </row>
    <row r="139" spans="1:7" x14ac:dyDescent="0.25">
      <c r="A139" s="68" t="s">
        <v>119</v>
      </c>
      <c r="B139" s="63">
        <v>7</v>
      </c>
      <c r="C139" s="51">
        <v>9</v>
      </c>
      <c r="D139" s="55">
        <v>6</v>
      </c>
      <c r="E139" s="95" t="s">
        <v>291</v>
      </c>
    </row>
    <row r="140" spans="1:7" x14ac:dyDescent="0.25">
      <c r="A140" s="69" t="s">
        <v>123</v>
      </c>
      <c r="B140" s="52">
        <v>10</v>
      </c>
      <c r="C140" s="52">
        <v>5</v>
      </c>
      <c r="D140" s="56">
        <v>5</v>
      </c>
      <c r="E140" s="95" t="s">
        <v>291</v>
      </c>
    </row>
    <row r="141" spans="1:7" x14ac:dyDescent="0.25">
      <c r="A141" s="68" t="s">
        <v>127</v>
      </c>
      <c r="B141" s="63">
        <v>13</v>
      </c>
      <c r="C141" s="51">
        <v>7</v>
      </c>
      <c r="D141" s="55">
        <v>7</v>
      </c>
      <c r="E141" s="95" t="s">
        <v>291</v>
      </c>
    </row>
    <row r="142" spans="1:7" x14ac:dyDescent="0.25">
      <c r="A142" s="69" t="s">
        <v>131</v>
      </c>
      <c r="B142" s="52">
        <v>8</v>
      </c>
      <c r="C142" s="52">
        <v>4</v>
      </c>
      <c r="D142" s="56">
        <v>4</v>
      </c>
      <c r="E142" s="95" t="s">
        <v>291</v>
      </c>
    </row>
    <row r="143" spans="1:7" x14ac:dyDescent="0.25">
      <c r="A143" s="68" t="s">
        <v>135</v>
      </c>
      <c r="B143" s="63">
        <v>12</v>
      </c>
      <c r="C143" s="51">
        <v>7</v>
      </c>
      <c r="D143" s="55">
        <v>7</v>
      </c>
      <c r="E143" s="95" t="s">
        <v>291</v>
      </c>
    </row>
    <row r="144" spans="1:7" x14ac:dyDescent="0.25">
      <c r="A144" s="69" t="s">
        <v>139</v>
      </c>
      <c r="B144" s="52">
        <v>13</v>
      </c>
      <c r="C144" s="52">
        <v>5</v>
      </c>
      <c r="D144" s="56">
        <v>7</v>
      </c>
      <c r="E144" s="95" t="s">
        <v>291</v>
      </c>
    </row>
    <row r="145" spans="1:5" x14ac:dyDescent="0.25">
      <c r="A145" s="68" t="s">
        <v>143</v>
      </c>
      <c r="B145" s="63">
        <v>8</v>
      </c>
      <c r="C145" s="51">
        <v>4</v>
      </c>
      <c r="D145" s="55">
        <v>4</v>
      </c>
      <c r="E145" s="94" t="s">
        <v>292</v>
      </c>
    </row>
    <row r="146" spans="1:5" x14ac:dyDescent="0.25">
      <c r="A146" s="69" t="s">
        <v>147</v>
      </c>
      <c r="B146" s="52">
        <v>13</v>
      </c>
      <c r="C146" s="52">
        <v>6</v>
      </c>
      <c r="D146" s="56">
        <v>7</v>
      </c>
      <c r="E146" s="95" t="s">
        <v>291</v>
      </c>
    </row>
    <row r="147" spans="1:5" x14ac:dyDescent="0.25">
      <c r="A147" s="68" t="s">
        <v>151</v>
      </c>
      <c r="B147" s="63">
        <v>13</v>
      </c>
      <c r="C147" s="51">
        <v>9</v>
      </c>
      <c r="D147" s="55">
        <v>7</v>
      </c>
      <c r="E147" s="95" t="s">
        <v>291</v>
      </c>
    </row>
    <row r="148" spans="1:5" x14ac:dyDescent="0.25">
      <c r="A148" s="69" t="s">
        <v>155</v>
      </c>
      <c r="B148" s="52">
        <v>13</v>
      </c>
      <c r="C148" s="52">
        <v>6</v>
      </c>
      <c r="D148" s="56">
        <v>7</v>
      </c>
      <c r="E148" s="95" t="s">
        <v>291</v>
      </c>
    </row>
    <row r="149" spans="1:5" x14ac:dyDescent="0.25">
      <c r="A149" s="68" t="s">
        <v>159</v>
      </c>
      <c r="B149" s="61" t="s">
        <v>285</v>
      </c>
      <c r="C149" s="51">
        <v>7</v>
      </c>
      <c r="D149" s="55">
        <v>7</v>
      </c>
      <c r="E149" s="3" t="s">
        <v>291</v>
      </c>
    </row>
    <row r="150" spans="1:5" x14ac:dyDescent="0.25">
      <c r="A150" s="69" t="s">
        <v>163</v>
      </c>
      <c r="B150" s="52">
        <v>13</v>
      </c>
      <c r="C150" s="52">
        <v>7</v>
      </c>
      <c r="D150" s="56">
        <v>7</v>
      </c>
      <c r="E150" s="95" t="s">
        <v>291</v>
      </c>
    </row>
    <row r="151" spans="1:5" x14ac:dyDescent="0.25">
      <c r="A151" s="68" t="s">
        <v>167</v>
      </c>
      <c r="B151" s="63">
        <v>13</v>
      </c>
      <c r="C151" s="51">
        <v>5</v>
      </c>
      <c r="D151" s="55">
        <v>7</v>
      </c>
      <c r="E151" s="95" t="s">
        <v>291</v>
      </c>
    </row>
    <row r="152" spans="1:5" x14ac:dyDescent="0.25">
      <c r="A152" s="69" t="s">
        <v>171</v>
      </c>
      <c r="B152" s="52">
        <v>12</v>
      </c>
      <c r="C152" s="52">
        <v>6</v>
      </c>
      <c r="D152" s="56">
        <v>7</v>
      </c>
      <c r="E152" s="95" t="s">
        <v>291</v>
      </c>
    </row>
    <row r="153" spans="1:5" x14ac:dyDescent="0.25">
      <c r="A153" s="68" t="s">
        <v>175</v>
      </c>
      <c r="B153" s="63">
        <v>12</v>
      </c>
      <c r="C153" s="51">
        <v>6</v>
      </c>
      <c r="D153" s="55">
        <v>7</v>
      </c>
      <c r="E153" s="95" t="s">
        <v>291</v>
      </c>
    </row>
    <row r="154" spans="1:5" x14ac:dyDescent="0.25">
      <c r="A154" s="69" t="s">
        <v>179</v>
      </c>
      <c r="B154" s="52" t="s">
        <v>285</v>
      </c>
      <c r="C154" s="52" t="s">
        <v>285</v>
      </c>
      <c r="D154" s="56">
        <v>7</v>
      </c>
      <c r="E154" s="52" t="s">
        <v>291</v>
      </c>
    </row>
    <row r="155" spans="1:5" x14ac:dyDescent="0.25">
      <c r="A155" s="68" t="s">
        <v>183</v>
      </c>
      <c r="B155" s="63">
        <v>13</v>
      </c>
      <c r="C155" s="51">
        <v>9</v>
      </c>
      <c r="D155" s="55">
        <v>7</v>
      </c>
      <c r="E155" s="95" t="s">
        <v>291</v>
      </c>
    </row>
    <row r="156" spans="1:5" x14ac:dyDescent="0.25">
      <c r="A156" s="69" t="s">
        <v>187</v>
      </c>
      <c r="B156" s="52">
        <v>12</v>
      </c>
      <c r="C156" s="52">
        <v>7</v>
      </c>
      <c r="D156" s="56">
        <v>7</v>
      </c>
      <c r="E156" s="95" t="s">
        <v>291</v>
      </c>
    </row>
    <row r="157" spans="1:5" x14ac:dyDescent="0.25">
      <c r="A157" s="68" t="s">
        <v>191</v>
      </c>
      <c r="B157" s="61">
        <v>6</v>
      </c>
      <c r="C157" s="51">
        <v>4</v>
      </c>
      <c r="D157" s="55">
        <v>4</v>
      </c>
      <c r="E157" s="94" t="s">
        <v>292</v>
      </c>
    </row>
    <row r="158" spans="1:5" x14ac:dyDescent="0.25">
      <c r="A158" s="69" t="s">
        <v>195</v>
      </c>
      <c r="B158" s="52" t="s">
        <v>285</v>
      </c>
      <c r="C158" s="52">
        <v>7</v>
      </c>
      <c r="D158" s="56">
        <v>7</v>
      </c>
      <c r="E158" t="s">
        <v>291</v>
      </c>
    </row>
    <row r="159" spans="1:5" x14ac:dyDescent="0.25">
      <c r="A159" s="68" t="s">
        <v>199</v>
      </c>
      <c r="B159" s="63">
        <v>12</v>
      </c>
      <c r="C159" s="51">
        <v>6</v>
      </c>
      <c r="D159" s="55">
        <v>7</v>
      </c>
      <c r="E159" t="s">
        <v>291</v>
      </c>
    </row>
    <row r="160" spans="1:5" x14ac:dyDescent="0.25">
      <c r="A160" s="69" t="s">
        <v>203</v>
      </c>
      <c r="B160" s="52">
        <v>13</v>
      </c>
      <c r="C160" s="52">
        <v>6</v>
      </c>
      <c r="D160" s="56">
        <v>7</v>
      </c>
      <c r="E160" t="s">
        <v>291</v>
      </c>
    </row>
    <row r="161" spans="1:5" x14ac:dyDescent="0.25">
      <c r="A161" s="68" t="s">
        <v>207</v>
      </c>
      <c r="B161" s="63">
        <v>13</v>
      </c>
      <c r="C161" s="51">
        <v>7</v>
      </c>
      <c r="D161" s="55">
        <v>7</v>
      </c>
      <c r="E161" t="s">
        <v>291</v>
      </c>
    </row>
    <row r="162" spans="1:5" x14ac:dyDescent="0.25">
      <c r="A162" s="69" t="s">
        <v>211</v>
      </c>
      <c r="B162" s="52">
        <v>12</v>
      </c>
      <c r="C162" s="52">
        <v>7</v>
      </c>
      <c r="D162" s="56">
        <v>7</v>
      </c>
      <c r="E162" t="s">
        <v>291</v>
      </c>
    </row>
    <row r="163" spans="1:5" x14ac:dyDescent="0.25">
      <c r="A163" s="68" t="s">
        <v>215</v>
      </c>
      <c r="B163" s="63">
        <v>13</v>
      </c>
      <c r="C163" s="51">
        <v>7</v>
      </c>
      <c r="D163" s="55">
        <v>7</v>
      </c>
      <c r="E163" t="s">
        <v>291</v>
      </c>
    </row>
    <row r="164" spans="1:5" x14ac:dyDescent="0.25">
      <c r="A164" s="69" t="s">
        <v>219</v>
      </c>
      <c r="B164" s="52">
        <v>13</v>
      </c>
      <c r="C164" s="52">
        <v>5</v>
      </c>
      <c r="D164" s="56">
        <v>7</v>
      </c>
      <c r="E164" t="s">
        <v>291</v>
      </c>
    </row>
    <row r="165" spans="1:5" x14ac:dyDescent="0.25">
      <c r="A165" s="68" t="s">
        <v>223</v>
      </c>
      <c r="B165" s="63">
        <v>13</v>
      </c>
      <c r="C165" s="51">
        <v>7</v>
      </c>
      <c r="D165" s="55">
        <v>7</v>
      </c>
      <c r="E165" t="s">
        <v>291</v>
      </c>
    </row>
    <row r="166" spans="1:5" x14ac:dyDescent="0.25">
      <c r="A166" s="69" t="s">
        <v>227</v>
      </c>
      <c r="B166" s="52">
        <v>13</v>
      </c>
      <c r="C166" s="52">
        <v>5</v>
      </c>
      <c r="D166" s="56">
        <v>7</v>
      </c>
      <c r="E166" t="s">
        <v>291</v>
      </c>
    </row>
    <row r="167" spans="1:5" x14ac:dyDescent="0.25">
      <c r="A167" s="68" t="s">
        <v>231</v>
      </c>
      <c r="B167" s="63">
        <v>3</v>
      </c>
      <c r="C167" s="51">
        <v>1</v>
      </c>
      <c r="D167" s="55">
        <v>1</v>
      </c>
      <c r="E167" t="s">
        <v>291</v>
      </c>
    </row>
    <row r="168" spans="1:5" x14ac:dyDescent="0.25">
      <c r="A168" s="69" t="s">
        <v>235</v>
      </c>
      <c r="B168" s="52">
        <v>11</v>
      </c>
      <c r="C168" s="52">
        <v>7</v>
      </c>
      <c r="D168" s="56">
        <v>6</v>
      </c>
      <c r="E168" t="s">
        <v>291</v>
      </c>
    </row>
    <row r="169" spans="1:5" x14ac:dyDescent="0.25">
      <c r="A169" s="68" t="s">
        <v>239</v>
      </c>
      <c r="B169" s="63">
        <v>51</v>
      </c>
      <c r="C169" s="51">
        <v>3</v>
      </c>
      <c r="D169" s="55">
        <v>2</v>
      </c>
      <c r="E169" t="s">
        <v>291</v>
      </c>
    </row>
    <row r="170" spans="1:5" x14ac:dyDescent="0.25">
      <c r="A170" s="69" t="s">
        <v>243</v>
      </c>
      <c r="B170" s="52">
        <v>13</v>
      </c>
      <c r="C170" s="52">
        <v>9</v>
      </c>
      <c r="D170" s="56">
        <v>7</v>
      </c>
      <c r="E170" t="s">
        <v>291</v>
      </c>
    </row>
    <row r="171" spans="1:5" x14ac:dyDescent="0.25">
      <c r="A171" s="68" t="s">
        <v>247</v>
      </c>
      <c r="B171" s="63">
        <v>10</v>
      </c>
      <c r="C171" s="51">
        <v>3</v>
      </c>
      <c r="D171" s="55">
        <v>7</v>
      </c>
      <c r="E171" t="s">
        <v>291</v>
      </c>
    </row>
    <row r="172" spans="1:5" x14ac:dyDescent="0.25">
      <c r="A172" s="69" t="s">
        <v>251</v>
      </c>
      <c r="B172" s="52">
        <v>4</v>
      </c>
      <c r="C172" s="52">
        <v>2</v>
      </c>
      <c r="D172" s="56">
        <v>2</v>
      </c>
      <c r="E172" s="94" t="s">
        <v>292</v>
      </c>
    </row>
    <row r="173" spans="1:5" x14ac:dyDescent="0.25">
      <c r="A173" s="68" t="s">
        <v>255</v>
      </c>
      <c r="B173" s="63">
        <v>13</v>
      </c>
      <c r="C173" s="51">
        <v>5</v>
      </c>
      <c r="D173" s="55">
        <v>7</v>
      </c>
      <c r="E173" s="3" t="s">
        <v>291</v>
      </c>
    </row>
    <row r="174" spans="1:5" x14ac:dyDescent="0.25">
      <c r="A174" s="69" t="s">
        <v>259</v>
      </c>
      <c r="B174" s="52">
        <v>12</v>
      </c>
      <c r="C174" s="52">
        <v>6</v>
      </c>
      <c r="D174" s="56">
        <v>7</v>
      </c>
      <c r="E174" t="s">
        <v>291</v>
      </c>
    </row>
    <row r="175" spans="1:5" ht="15.75" thickBot="1" x14ac:dyDescent="0.3">
      <c r="A175" s="70" t="s">
        <v>263</v>
      </c>
      <c r="B175" s="72">
        <v>52</v>
      </c>
      <c r="C175" s="73">
        <v>3</v>
      </c>
      <c r="D175" s="57">
        <v>3</v>
      </c>
      <c r="E175" t="s">
        <v>291</v>
      </c>
    </row>
    <row r="176" spans="1:5" ht="15.75" thickTop="1" x14ac:dyDescent="0.25">
      <c r="A176" s="69" t="s">
        <v>36</v>
      </c>
      <c r="B176" s="52">
        <v>10</v>
      </c>
      <c r="C176" s="52">
        <v>4</v>
      </c>
      <c r="D176" s="56">
        <v>7</v>
      </c>
      <c r="E176" s="94" t="s">
        <v>292</v>
      </c>
    </row>
    <row r="177" spans="1:7" x14ac:dyDescent="0.25">
      <c r="A177" s="68" t="s">
        <v>40</v>
      </c>
      <c r="B177" s="61" t="s">
        <v>285</v>
      </c>
      <c r="C177" s="61">
        <v>6</v>
      </c>
      <c r="D177" s="55">
        <v>7</v>
      </c>
      <c r="E177" s="3" t="s">
        <v>291</v>
      </c>
    </row>
    <row r="178" spans="1:7" x14ac:dyDescent="0.25">
      <c r="A178" s="69" t="s">
        <v>44</v>
      </c>
      <c r="B178" s="52" t="s">
        <v>285</v>
      </c>
      <c r="C178" s="52">
        <v>8</v>
      </c>
      <c r="D178" s="56">
        <v>6</v>
      </c>
      <c r="E178" s="94" t="s">
        <v>292</v>
      </c>
      <c r="G178" t="s">
        <v>284</v>
      </c>
    </row>
    <row r="179" spans="1:7" x14ac:dyDescent="0.25">
      <c r="A179" s="68" t="s">
        <v>48</v>
      </c>
      <c r="B179" s="61" t="s">
        <v>285</v>
      </c>
      <c r="C179" s="61" t="s">
        <v>285</v>
      </c>
      <c r="D179" s="55">
        <v>7</v>
      </c>
      <c r="E179" s="3" t="s">
        <v>291</v>
      </c>
    </row>
    <row r="180" spans="1:7" x14ac:dyDescent="0.25">
      <c r="A180" s="69" t="s">
        <v>52</v>
      </c>
      <c r="B180" s="52">
        <v>13</v>
      </c>
      <c r="C180" s="52">
        <v>7</v>
      </c>
      <c r="D180" s="56">
        <v>7</v>
      </c>
      <c r="E180" s="3" t="s">
        <v>291</v>
      </c>
    </row>
    <row r="181" spans="1:7" x14ac:dyDescent="0.25">
      <c r="A181" s="68" t="s">
        <v>56</v>
      </c>
      <c r="B181" s="63">
        <v>13</v>
      </c>
      <c r="C181" s="63">
        <v>7</v>
      </c>
      <c r="D181" s="55">
        <v>7</v>
      </c>
      <c r="E181" s="3" t="s">
        <v>291</v>
      </c>
    </row>
    <row r="182" spans="1:7" x14ac:dyDescent="0.25">
      <c r="A182" s="69" t="s">
        <v>60</v>
      </c>
      <c r="B182" s="52">
        <v>13</v>
      </c>
      <c r="C182" s="52">
        <v>7</v>
      </c>
      <c r="D182" s="56">
        <v>7</v>
      </c>
      <c r="E182" s="3" t="s">
        <v>291</v>
      </c>
    </row>
    <row r="183" spans="1:7" x14ac:dyDescent="0.25">
      <c r="A183" s="68" t="s">
        <v>64</v>
      </c>
      <c r="B183" s="61" t="s">
        <v>285</v>
      </c>
      <c r="C183" s="63">
        <v>4</v>
      </c>
      <c r="D183" s="55">
        <v>4</v>
      </c>
      <c r="E183" s="3" t="s">
        <v>291</v>
      </c>
    </row>
    <row r="184" spans="1:7" x14ac:dyDescent="0.25">
      <c r="A184" s="69" t="s">
        <v>68</v>
      </c>
      <c r="B184" s="52" t="s">
        <v>285</v>
      </c>
      <c r="C184" s="52">
        <v>6</v>
      </c>
      <c r="D184" s="56">
        <v>7</v>
      </c>
      <c r="E184" s="3" t="s">
        <v>291</v>
      </c>
    </row>
    <row r="185" spans="1:7" x14ac:dyDescent="0.25">
      <c r="A185" s="68" t="s">
        <v>72</v>
      </c>
      <c r="B185" s="63">
        <v>8</v>
      </c>
      <c r="C185" s="63">
        <v>4</v>
      </c>
      <c r="D185" s="55">
        <v>4</v>
      </c>
      <c r="E185" s="3" t="s">
        <v>291</v>
      </c>
    </row>
    <row r="186" spans="1:7" x14ac:dyDescent="0.25">
      <c r="A186" s="69" t="s">
        <v>76</v>
      </c>
      <c r="B186" s="52">
        <v>13</v>
      </c>
      <c r="C186" s="52">
        <v>6</v>
      </c>
      <c r="D186" s="56">
        <v>7</v>
      </c>
      <c r="E186" s="3" t="s">
        <v>291</v>
      </c>
    </row>
    <row r="187" spans="1:7" x14ac:dyDescent="0.25">
      <c r="A187" s="68" t="s">
        <v>80</v>
      </c>
      <c r="B187" s="63">
        <v>13</v>
      </c>
      <c r="C187" s="64">
        <v>6</v>
      </c>
      <c r="D187" s="55">
        <v>7</v>
      </c>
      <c r="E187" s="3" t="s">
        <v>291</v>
      </c>
    </row>
    <row r="188" spans="1:7" x14ac:dyDescent="0.25">
      <c r="A188" s="69" t="s">
        <v>84</v>
      </c>
      <c r="B188" s="52">
        <v>11</v>
      </c>
      <c r="C188" s="52">
        <v>7</v>
      </c>
      <c r="D188" s="56">
        <v>6</v>
      </c>
      <c r="E188" s="3" t="s">
        <v>291</v>
      </c>
    </row>
    <row r="189" spans="1:7" x14ac:dyDescent="0.25">
      <c r="A189" s="68" t="s">
        <v>88</v>
      </c>
      <c r="B189" s="63">
        <v>51</v>
      </c>
      <c r="C189" s="64">
        <v>3</v>
      </c>
      <c r="D189" s="55">
        <v>3</v>
      </c>
      <c r="E189" s="3" t="s">
        <v>291</v>
      </c>
    </row>
    <row r="190" spans="1:7" x14ac:dyDescent="0.25">
      <c r="A190" s="69" t="s">
        <v>92</v>
      </c>
      <c r="B190" s="52">
        <v>51</v>
      </c>
      <c r="C190" s="52">
        <v>3</v>
      </c>
      <c r="D190" s="56">
        <v>3</v>
      </c>
      <c r="E190" s="3" t="s">
        <v>291</v>
      </c>
    </row>
    <row r="191" spans="1:7" x14ac:dyDescent="0.25">
      <c r="A191" s="68" t="s">
        <v>96</v>
      </c>
      <c r="B191" s="61" t="s">
        <v>285</v>
      </c>
      <c r="C191" s="64">
        <v>6</v>
      </c>
      <c r="D191" s="55">
        <v>7</v>
      </c>
      <c r="E191" s="3" t="s">
        <v>291</v>
      </c>
    </row>
    <row r="192" spans="1:7" x14ac:dyDescent="0.25">
      <c r="A192" s="69" t="s">
        <v>100</v>
      </c>
      <c r="B192" s="52" t="s">
        <v>285</v>
      </c>
      <c r="C192" s="52" t="s">
        <v>285</v>
      </c>
      <c r="D192" s="56">
        <v>7</v>
      </c>
      <c r="E192" s="3" t="s">
        <v>291</v>
      </c>
    </row>
    <row r="193" spans="1:5" x14ac:dyDescent="0.25">
      <c r="A193" s="68" t="s">
        <v>104</v>
      </c>
      <c r="B193" s="61" t="s">
        <v>285</v>
      </c>
      <c r="C193" s="64">
        <v>6</v>
      </c>
      <c r="D193" s="55">
        <v>7</v>
      </c>
      <c r="E193" s="3" t="s">
        <v>291</v>
      </c>
    </row>
    <row r="194" spans="1:5" x14ac:dyDescent="0.25">
      <c r="A194" s="69" t="s">
        <v>108</v>
      </c>
      <c r="B194" s="52">
        <v>12</v>
      </c>
      <c r="C194" s="52">
        <v>7</v>
      </c>
      <c r="D194" s="56">
        <v>6</v>
      </c>
      <c r="E194" s="3" t="s">
        <v>291</v>
      </c>
    </row>
    <row r="195" spans="1:5" x14ac:dyDescent="0.25">
      <c r="A195" s="68" t="s">
        <v>112</v>
      </c>
      <c r="B195" s="61">
        <v>7</v>
      </c>
      <c r="C195" s="64">
        <v>8</v>
      </c>
      <c r="D195" s="55">
        <v>7</v>
      </c>
      <c r="E195" s="3" t="s">
        <v>291</v>
      </c>
    </row>
    <row r="196" spans="1:5" x14ac:dyDescent="0.25">
      <c r="A196" s="69" t="s">
        <v>116</v>
      </c>
      <c r="B196" s="52">
        <v>12</v>
      </c>
      <c r="C196" s="52">
        <v>5</v>
      </c>
      <c r="D196" s="56">
        <v>7</v>
      </c>
      <c r="E196" s="3" t="s">
        <v>291</v>
      </c>
    </row>
    <row r="197" spans="1:5" x14ac:dyDescent="0.25">
      <c r="A197" s="68" t="s">
        <v>120</v>
      </c>
      <c r="B197" s="61">
        <v>13</v>
      </c>
      <c r="C197" s="61" t="s">
        <v>285</v>
      </c>
      <c r="D197" s="55">
        <v>7</v>
      </c>
      <c r="E197" s="3" t="s">
        <v>291</v>
      </c>
    </row>
    <row r="198" spans="1:5" x14ac:dyDescent="0.25">
      <c r="A198" s="69" t="s">
        <v>124</v>
      </c>
      <c r="B198" s="52">
        <v>12</v>
      </c>
      <c r="C198" s="52">
        <v>8</v>
      </c>
      <c r="D198" s="56">
        <v>7</v>
      </c>
      <c r="E198" s="3" t="s">
        <v>291</v>
      </c>
    </row>
    <row r="199" spans="1:5" x14ac:dyDescent="0.25">
      <c r="A199" s="68" t="s">
        <v>128</v>
      </c>
      <c r="B199" s="63">
        <v>12</v>
      </c>
      <c r="C199" s="64">
        <v>5</v>
      </c>
      <c r="D199" s="55">
        <v>7</v>
      </c>
      <c r="E199" s="3" t="s">
        <v>291</v>
      </c>
    </row>
    <row r="200" spans="1:5" x14ac:dyDescent="0.25">
      <c r="A200" s="69" t="s">
        <v>132</v>
      </c>
      <c r="B200" s="52">
        <v>12</v>
      </c>
      <c r="C200" s="52">
        <v>5</v>
      </c>
      <c r="D200" s="56">
        <v>7</v>
      </c>
      <c r="E200" s="3" t="s">
        <v>291</v>
      </c>
    </row>
    <row r="201" spans="1:5" x14ac:dyDescent="0.25">
      <c r="A201" s="68" t="s">
        <v>136</v>
      </c>
      <c r="B201" s="61" t="s">
        <v>285</v>
      </c>
      <c r="C201" s="64">
        <v>6</v>
      </c>
      <c r="D201" s="55">
        <v>7</v>
      </c>
      <c r="E201" s="3" t="s">
        <v>291</v>
      </c>
    </row>
    <row r="202" spans="1:5" x14ac:dyDescent="0.25">
      <c r="A202" s="69" t="s">
        <v>140</v>
      </c>
      <c r="B202" s="52">
        <v>6</v>
      </c>
      <c r="C202" s="52">
        <v>4</v>
      </c>
      <c r="D202" s="56">
        <v>4</v>
      </c>
      <c r="E202" s="94" t="s">
        <v>292</v>
      </c>
    </row>
    <row r="203" spans="1:5" x14ac:dyDescent="0.25">
      <c r="A203" s="68" t="s">
        <v>144</v>
      </c>
      <c r="B203" s="63">
        <v>13</v>
      </c>
      <c r="C203" s="64">
        <v>5</v>
      </c>
      <c r="D203" s="55">
        <v>7</v>
      </c>
      <c r="E203" s="3" t="s">
        <v>291</v>
      </c>
    </row>
    <row r="204" spans="1:5" x14ac:dyDescent="0.25">
      <c r="A204" s="69" t="s">
        <v>148</v>
      </c>
      <c r="B204" s="52">
        <v>5</v>
      </c>
      <c r="C204" s="52">
        <v>2</v>
      </c>
      <c r="D204" s="56">
        <v>3</v>
      </c>
      <c r="E204" s="3" t="s">
        <v>291</v>
      </c>
    </row>
    <row r="205" spans="1:5" x14ac:dyDescent="0.25">
      <c r="A205" s="68" t="s">
        <v>152</v>
      </c>
      <c r="B205" s="63">
        <v>13</v>
      </c>
      <c r="C205" s="64">
        <v>6</v>
      </c>
      <c r="D205" s="55">
        <v>7</v>
      </c>
      <c r="E205" s="3" t="s">
        <v>291</v>
      </c>
    </row>
    <row r="206" spans="1:5" x14ac:dyDescent="0.25">
      <c r="A206" s="69" t="s">
        <v>156</v>
      </c>
      <c r="B206" s="52" t="s">
        <v>285</v>
      </c>
      <c r="C206" s="52">
        <v>6</v>
      </c>
      <c r="D206" s="56">
        <v>7</v>
      </c>
      <c r="E206" s="94" t="s">
        <v>292</v>
      </c>
    </row>
    <row r="207" spans="1:5" x14ac:dyDescent="0.25">
      <c r="A207" s="68" t="s">
        <v>160</v>
      </c>
      <c r="B207" s="61">
        <v>12</v>
      </c>
      <c r="C207" s="64">
        <v>6</v>
      </c>
      <c r="D207" s="55">
        <v>7</v>
      </c>
      <c r="E207" s="94" t="s">
        <v>292</v>
      </c>
    </row>
    <row r="208" spans="1:5" x14ac:dyDescent="0.25">
      <c r="A208" s="69" t="s">
        <v>164</v>
      </c>
      <c r="B208" s="52">
        <v>13</v>
      </c>
      <c r="C208" s="52">
        <v>7</v>
      </c>
      <c r="D208" s="56">
        <v>7</v>
      </c>
      <c r="E208" s="3" t="s">
        <v>291</v>
      </c>
    </row>
    <row r="209" spans="1:5" x14ac:dyDescent="0.25">
      <c r="A209" s="68" t="s">
        <v>168</v>
      </c>
      <c r="B209" s="63">
        <v>13</v>
      </c>
      <c r="C209" s="64">
        <v>6</v>
      </c>
      <c r="D209" s="55">
        <v>7</v>
      </c>
      <c r="E209" s="3" t="s">
        <v>291</v>
      </c>
    </row>
    <row r="210" spans="1:5" x14ac:dyDescent="0.25">
      <c r="A210" s="69" t="s">
        <v>172</v>
      </c>
      <c r="B210" s="52">
        <v>11</v>
      </c>
      <c r="C210" s="52">
        <v>7</v>
      </c>
      <c r="D210" s="56">
        <v>6</v>
      </c>
      <c r="E210" s="94" t="s">
        <v>292</v>
      </c>
    </row>
    <row r="211" spans="1:5" x14ac:dyDescent="0.25">
      <c r="A211" s="68" t="s">
        <v>176</v>
      </c>
      <c r="B211" s="63">
        <v>12</v>
      </c>
      <c r="C211" s="64">
        <v>6</v>
      </c>
      <c r="D211" s="55">
        <v>7</v>
      </c>
      <c r="E211" s="3" t="s">
        <v>291</v>
      </c>
    </row>
    <row r="212" spans="1:5" x14ac:dyDescent="0.25">
      <c r="A212" s="69" t="s">
        <v>180</v>
      </c>
      <c r="B212" s="52">
        <v>51</v>
      </c>
      <c r="C212" s="52">
        <v>3</v>
      </c>
      <c r="D212" s="56">
        <v>2</v>
      </c>
      <c r="E212" s="3" t="s">
        <v>291</v>
      </c>
    </row>
    <row r="213" spans="1:5" x14ac:dyDescent="0.25">
      <c r="A213" s="68" t="s">
        <v>184</v>
      </c>
      <c r="B213" s="63">
        <v>11</v>
      </c>
      <c r="C213" s="64">
        <v>7</v>
      </c>
      <c r="D213" s="55">
        <v>6</v>
      </c>
      <c r="E213" s="3" t="s">
        <v>291</v>
      </c>
    </row>
    <row r="214" spans="1:5" x14ac:dyDescent="0.25">
      <c r="A214" s="69" t="s">
        <v>188</v>
      </c>
      <c r="B214" s="52">
        <v>13</v>
      </c>
      <c r="C214" s="52">
        <v>7</v>
      </c>
      <c r="D214" s="56">
        <v>6</v>
      </c>
      <c r="E214" s="3" t="s">
        <v>291</v>
      </c>
    </row>
    <row r="215" spans="1:5" x14ac:dyDescent="0.25">
      <c r="A215" s="68" t="s">
        <v>192</v>
      </c>
      <c r="B215" s="63">
        <v>12</v>
      </c>
      <c r="C215" s="64">
        <v>6</v>
      </c>
      <c r="D215" s="55">
        <v>7</v>
      </c>
      <c r="E215" s="3" t="s">
        <v>291</v>
      </c>
    </row>
    <row r="216" spans="1:5" x14ac:dyDescent="0.25">
      <c r="A216" s="69" t="s">
        <v>196</v>
      </c>
      <c r="B216" s="52">
        <v>13</v>
      </c>
      <c r="C216" s="52">
        <v>7</v>
      </c>
      <c r="D216" s="56">
        <v>7</v>
      </c>
      <c r="E216" s="3" t="s">
        <v>291</v>
      </c>
    </row>
    <row r="217" spans="1:5" x14ac:dyDescent="0.25">
      <c r="A217" s="68" t="s">
        <v>200</v>
      </c>
      <c r="B217" s="63">
        <v>12</v>
      </c>
      <c r="C217" s="64">
        <v>5</v>
      </c>
      <c r="D217" s="55">
        <v>7</v>
      </c>
      <c r="E217" s="3" t="s">
        <v>291</v>
      </c>
    </row>
    <row r="218" spans="1:5" x14ac:dyDescent="0.25">
      <c r="A218" s="69" t="s">
        <v>204</v>
      </c>
      <c r="B218" s="52">
        <v>12</v>
      </c>
      <c r="C218" s="52">
        <v>6</v>
      </c>
      <c r="D218" s="56">
        <v>6</v>
      </c>
      <c r="E218" s="3" t="s">
        <v>291</v>
      </c>
    </row>
    <row r="219" spans="1:5" x14ac:dyDescent="0.25">
      <c r="A219" s="68" t="s">
        <v>208</v>
      </c>
      <c r="B219" s="63">
        <v>13</v>
      </c>
      <c r="C219" s="61" t="s">
        <v>285</v>
      </c>
      <c r="D219" s="55">
        <v>7</v>
      </c>
      <c r="E219" s="3" t="s">
        <v>291</v>
      </c>
    </row>
    <row r="220" spans="1:5" x14ac:dyDescent="0.25">
      <c r="A220" s="69" t="s">
        <v>212</v>
      </c>
      <c r="B220" s="52">
        <v>12</v>
      </c>
      <c r="C220" s="52">
        <v>5</v>
      </c>
      <c r="D220" s="56">
        <v>7</v>
      </c>
      <c r="E220" s="3" t="s">
        <v>291</v>
      </c>
    </row>
    <row r="221" spans="1:5" x14ac:dyDescent="0.25">
      <c r="A221" s="68" t="s">
        <v>216</v>
      </c>
      <c r="B221" s="63">
        <v>11</v>
      </c>
      <c r="C221" s="64">
        <v>4</v>
      </c>
      <c r="D221" s="55">
        <v>4</v>
      </c>
      <c r="E221" s="3" t="s">
        <v>291</v>
      </c>
    </row>
    <row r="222" spans="1:5" x14ac:dyDescent="0.25">
      <c r="A222" s="69" t="s">
        <v>220</v>
      </c>
      <c r="B222" s="52">
        <v>13</v>
      </c>
      <c r="C222" s="52">
        <v>7</v>
      </c>
      <c r="D222" s="56">
        <v>7</v>
      </c>
      <c r="E222" s="3" t="s">
        <v>291</v>
      </c>
    </row>
    <row r="223" spans="1:5" x14ac:dyDescent="0.25">
      <c r="A223" s="68" t="s">
        <v>224</v>
      </c>
      <c r="B223" s="63">
        <v>8</v>
      </c>
      <c r="C223" s="64">
        <v>4</v>
      </c>
      <c r="D223" s="55">
        <v>7</v>
      </c>
      <c r="E223" s="3" t="s">
        <v>291</v>
      </c>
    </row>
    <row r="224" spans="1:5" x14ac:dyDescent="0.25">
      <c r="A224" s="69" t="s">
        <v>228</v>
      </c>
      <c r="B224" s="52">
        <v>13</v>
      </c>
      <c r="C224" s="52">
        <v>5</v>
      </c>
      <c r="D224" s="56">
        <v>7</v>
      </c>
      <c r="E224" s="3" t="s">
        <v>291</v>
      </c>
    </row>
    <row r="225" spans="1:5" x14ac:dyDescent="0.25">
      <c r="A225" s="68" t="s">
        <v>232</v>
      </c>
      <c r="B225" s="63">
        <v>13</v>
      </c>
      <c r="C225" s="64">
        <v>7</v>
      </c>
      <c r="D225" s="55">
        <v>7</v>
      </c>
      <c r="E225" s="3" t="s">
        <v>291</v>
      </c>
    </row>
    <row r="226" spans="1:5" x14ac:dyDescent="0.25">
      <c r="A226" s="69" t="s">
        <v>236</v>
      </c>
      <c r="B226" s="52" t="s">
        <v>285</v>
      </c>
      <c r="C226" s="52">
        <v>4</v>
      </c>
      <c r="D226" s="56">
        <v>1</v>
      </c>
      <c r="E226" s="3" t="s">
        <v>291</v>
      </c>
    </row>
    <row r="227" spans="1:5" x14ac:dyDescent="0.25">
      <c r="A227" s="68" t="s">
        <v>240</v>
      </c>
      <c r="B227" s="61">
        <v>12</v>
      </c>
      <c r="C227" s="64">
        <v>5</v>
      </c>
      <c r="D227" s="55">
        <v>7</v>
      </c>
      <c r="E227" s="3" t="s">
        <v>291</v>
      </c>
    </row>
    <row r="228" spans="1:5" x14ac:dyDescent="0.25">
      <c r="A228" s="69" t="s">
        <v>244</v>
      </c>
      <c r="B228" s="52">
        <v>12</v>
      </c>
      <c r="C228" s="52">
        <v>5</v>
      </c>
      <c r="D228" s="56">
        <v>7</v>
      </c>
      <c r="E228" s="3" t="s">
        <v>291</v>
      </c>
    </row>
    <row r="229" spans="1:5" x14ac:dyDescent="0.25">
      <c r="A229" s="68" t="s">
        <v>248</v>
      </c>
      <c r="B229" s="63">
        <v>12</v>
      </c>
      <c r="C229" s="64">
        <v>7</v>
      </c>
      <c r="D229" s="55">
        <v>6</v>
      </c>
      <c r="E229" s="94" t="s">
        <v>292</v>
      </c>
    </row>
    <row r="230" spans="1:5" x14ac:dyDescent="0.25">
      <c r="A230" s="69" t="s">
        <v>252</v>
      </c>
      <c r="B230" s="52">
        <v>12</v>
      </c>
      <c r="C230" s="52">
        <v>5</v>
      </c>
      <c r="D230" s="56">
        <v>7</v>
      </c>
      <c r="E230" s="3" t="s">
        <v>291</v>
      </c>
    </row>
    <row r="231" spans="1:5" x14ac:dyDescent="0.25">
      <c r="A231" s="68" t="s">
        <v>256</v>
      </c>
      <c r="B231" s="63">
        <v>13</v>
      </c>
      <c r="C231" s="64">
        <v>6</v>
      </c>
      <c r="D231" s="55">
        <v>7</v>
      </c>
      <c r="E231" s="3" t="s">
        <v>291</v>
      </c>
    </row>
    <row r="232" spans="1:5" x14ac:dyDescent="0.25">
      <c r="A232" s="69" t="s">
        <v>260</v>
      </c>
      <c r="B232" s="52">
        <v>13</v>
      </c>
      <c r="C232" s="52">
        <v>6</v>
      </c>
      <c r="D232" s="56">
        <v>7</v>
      </c>
      <c r="E232" s="3" t="s">
        <v>291</v>
      </c>
    </row>
    <row r="233" spans="1:5" ht="15.75" thickBot="1" x14ac:dyDescent="0.3">
      <c r="A233" s="70" t="s">
        <v>264</v>
      </c>
      <c r="B233" s="72">
        <v>13</v>
      </c>
      <c r="C233" s="72">
        <v>6</v>
      </c>
      <c r="D233" s="57">
        <v>7</v>
      </c>
      <c r="E233" s="3" t="s">
        <v>291</v>
      </c>
    </row>
    <row r="234" spans="1:5" ht="15.75" thickTop="1" x14ac:dyDescent="0.25"/>
  </sheetData>
  <sheetProtection password="C754" sheet="1" objects="1" scenarios="1" selectLockedCells="1"/>
  <pageMargins left="0.7" right="0.7" top="0.75" bottom="0.75" header="0.3" footer="0.3"/>
  <pageSetup paperSize="205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G25" sqref="A1:XFD1048576"/>
    </sheetView>
  </sheetViews>
  <sheetFormatPr baseColWidth="10" defaultRowHeight="15" x14ac:dyDescent="0.25"/>
  <sheetData>
    <row r="1" spans="1:10" ht="15.75" thickBot="1" x14ac:dyDescent="0.3">
      <c r="B1" s="172">
        <v>5</v>
      </c>
      <c r="C1" s="173"/>
      <c r="D1" s="174"/>
      <c r="E1" s="175">
        <v>12</v>
      </c>
      <c r="F1" s="176"/>
      <c r="G1" s="177"/>
      <c r="H1" s="172">
        <v>30</v>
      </c>
      <c r="I1" s="173"/>
      <c r="J1" s="174"/>
    </row>
    <row r="2" spans="1:10" ht="15.75" thickBot="1" x14ac:dyDescent="0.3">
      <c r="B2" s="42" t="s">
        <v>1</v>
      </c>
      <c r="C2" s="43" t="s">
        <v>30</v>
      </c>
      <c r="D2" s="44" t="s">
        <v>0</v>
      </c>
      <c r="E2" s="39" t="s">
        <v>1</v>
      </c>
      <c r="F2" s="40" t="s">
        <v>30</v>
      </c>
      <c r="G2" s="41" t="s">
        <v>0</v>
      </c>
      <c r="H2" s="75" t="s">
        <v>1</v>
      </c>
      <c r="I2" s="43" t="s">
        <v>30</v>
      </c>
      <c r="J2" s="44" t="s">
        <v>0</v>
      </c>
    </row>
    <row r="3" spans="1:10" ht="15.6" thickTop="1" thickBot="1" x14ac:dyDescent="0.35">
      <c r="A3" s="45" t="s">
        <v>185</v>
      </c>
      <c r="B3" s="76">
        <v>62.95</v>
      </c>
      <c r="C3" s="77">
        <v>66.27</v>
      </c>
      <c r="D3" s="90">
        <v>50.87</v>
      </c>
      <c r="E3" s="76">
        <v>93.67</v>
      </c>
      <c r="F3" s="77">
        <v>93.41</v>
      </c>
      <c r="G3" s="90">
        <v>91.26</v>
      </c>
      <c r="H3" s="90">
        <v>182.08</v>
      </c>
      <c r="I3" s="77">
        <v>196.76</v>
      </c>
      <c r="J3" s="78">
        <v>228.84</v>
      </c>
    </row>
    <row r="4" spans="1:10" ht="15.6" thickTop="1" thickBot="1" x14ac:dyDescent="0.35">
      <c r="A4" s="46" t="s">
        <v>78</v>
      </c>
      <c r="B4" s="79">
        <v>62.95</v>
      </c>
      <c r="C4" s="80">
        <v>66.27</v>
      </c>
      <c r="D4" s="89">
        <v>50.87</v>
      </c>
      <c r="E4" s="82">
        <v>93.67</v>
      </c>
      <c r="F4" s="83">
        <v>93.41</v>
      </c>
      <c r="G4" s="89">
        <v>91.26</v>
      </c>
      <c r="H4" s="89">
        <v>182.08</v>
      </c>
      <c r="I4" s="83">
        <v>196.76</v>
      </c>
      <c r="J4" s="84">
        <v>228.84</v>
      </c>
    </row>
    <row r="5" spans="1:10" ht="15.6" thickTop="1" thickBot="1" x14ac:dyDescent="0.35">
      <c r="A5" s="46" t="s">
        <v>209</v>
      </c>
      <c r="B5" s="79">
        <v>100.47</v>
      </c>
      <c r="C5" s="80">
        <v>96.06</v>
      </c>
      <c r="D5" s="90">
        <v>65.849999999999994</v>
      </c>
      <c r="E5" s="79">
        <v>166.85</v>
      </c>
      <c r="F5" s="80">
        <v>164.07</v>
      </c>
      <c r="G5" s="90">
        <v>116.55</v>
      </c>
      <c r="H5" s="80">
        <v>353.16</v>
      </c>
      <c r="I5" s="80">
        <v>355.36</v>
      </c>
      <c r="J5" s="90">
        <v>289.37</v>
      </c>
    </row>
    <row r="6" spans="1:10" ht="15.6" thickTop="1" thickBot="1" x14ac:dyDescent="0.35">
      <c r="A6" s="46" t="s">
        <v>286</v>
      </c>
      <c r="B6" s="79">
        <v>100.47</v>
      </c>
      <c r="C6" s="80">
        <v>96.06</v>
      </c>
      <c r="D6" s="90">
        <v>65.849999999999994</v>
      </c>
      <c r="E6" s="82">
        <v>166.85</v>
      </c>
      <c r="F6" s="83">
        <v>164.07</v>
      </c>
      <c r="G6" s="89">
        <v>116.55</v>
      </c>
      <c r="H6" s="83">
        <v>353.16</v>
      </c>
      <c r="I6" s="83">
        <v>355.36</v>
      </c>
      <c r="J6" s="89">
        <v>289.37</v>
      </c>
    </row>
    <row r="7" spans="1:10" ht="15.6" thickTop="1" thickBot="1" x14ac:dyDescent="0.35">
      <c r="A7" s="46" t="s">
        <v>226</v>
      </c>
      <c r="B7" s="79">
        <v>100.47</v>
      </c>
      <c r="C7" s="80">
        <v>96.06</v>
      </c>
      <c r="D7" s="89">
        <v>65.849999999999994</v>
      </c>
      <c r="E7" s="82">
        <v>166.85</v>
      </c>
      <c r="F7" s="83">
        <v>164.07</v>
      </c>
      <c r="G7" s="89">
        <v>116.55</v>
      </c>
      <c r="H7" s="83">
        <v>353.16</v>
      </c>
      <c r="I7" s="83">
        <v>355.36</v>
      </c>
      <c r="J7" s="89">
        <v>289.37</v>
      </c>
    </row>
    <row r="8" spans="1:10" ht="16.5" thickTop="1" thickBot="1" x14ac:dyDescent="0.3">
      <c r="A8" s="46" t="s">
        <v>191</v>
      </c>
      <c r="B8" s="85">
        <v>55.41</v>
      </c>
      <c r="C8" s="80">
        <v>65.739999999999995</v>
      </c>
      <c r="D8" s="89">
        <v>46.79</v>
      </c>
      <c r="E8" s="89">
        <v>74.31</v>
      </c>
      <c r="F8" s="83">
        <v>91.63</v>
      </c>
      <c r="G8" s="83">
        <v>84.19</v>
      </c>
      <c r="H8" s="89">
        <v>133.85</v>
      </c>
      <c r="I8" s="83">
        <v>168.17</v>
      </c>
      <c r="J8" s="84">
        <v>212.19</v>
      </c>
    </row>
    <row r="9" spans="1:10" ht="16.5" thickTop="1" thickBot="1" x14ac:dyDescent="0.3">
      <c r="A9" s="46" t="s">
        <v>49</v>
      </c>
      <c r="B9" s="79">
        <v>41.17</v>
      </c>
      <c r="C9" s="80">
        <v>47.02</v>
      </c>
      <c r="D9" s="90">
        <v>22.34</v>
      </c>
      <c r="E9" s="79">
        <v>60.08</v>
      </c>
      <c r="F9" s="80">
        <v>67.84</v>
      </c>
      <c r="G9" s="90">
        <v>42</v>
      </c>
      <c r="H9" s="90">
        <v>96.22</v>
      </c>
      <c r="I9" s="80">
        <v>107.46</v>
      </c>
      <c r="J9" s="81">
        <v>113.43</v>
      </c>
    </row>
    <row r="10" spans="1:10" ht="16.5" thickTop="1" thickBot="1" x14ac:dyDescent="0.3">
      <c r="A10" s="46" t="s">
        <v>287</v>
      </c>
      <c r="B10" s="79">
        <v>41.17</v>
      </c>
      <c r="C10" s="80">
        <v>47.02</v>
      </c>
      <c r="D10" s="90">
        <v>22.34</v>
      </c>
      <c r="E10" s="79">
        <v>60.08</v>
      </c>
      <c r="F10" s="80">
        <v>67.84</v>
      </c>
      <c r="G10" s="90">
        <v>42</v>
      </c>
      <c r="H10" s="90">
        <v>96.22</v>
      </c>
      <c r="I10" s="80">
        <v>107.46</v>
      </c>
      <c r="J10" s="81">
        <v>113.43</v>
      </c>
    </row>
    <row r="11" spans="1:10" ht="16.5" thickTop="1" thickBot="1" x14ac:dyDescent="0.3">
      <c r="A11" s="46" t="s">
        <v>288</v>
      </c>
      <c r="B11" s="79">
        <v>41.17</v>
      </c>
      <c r="C11" s="80">
        <v>47.02</v>
      </c>
      <c r="D11" s="90">
        <v>22.34</v>
      </c>
      <c r="E11" s="79">
        <v>60.08</v>
      </c>
      <c r="F11" s="80">
        <v>67.84</v>
      </c>
      <c r="G11" s="90">
        <v>42</v>
      </c>
      <c r="H11" s="90">
        <v>96.22</v>
      </c>
      <c r="I11" s="80">
        <v>107.46</v>
      </c>
      <c r="J11" s="81">
        <v>113.43</v>
      </c>
    </row>
    <row r="12" spans="1:10" ht="15.6" thickTop="1" thickBot="1" x14ac:dyDescent="0.35">
      <c r="A12" s="46" t="s">
        <v>70</v>
      </c>
      <c r="B12" s="79">
        <v>41.17</v>
      </c>
      <c r="C12" s="80">
        <v>47.02</v>
      </c>
      <c r="D12" s="90">
        <v>22.34</v>
      </c>
      <c r="E12" s="79">
        <v>60.08</v>
      </c>
      <c r="F12" s="80">
        <v>67.84</v>
      </c>
      <c r="G12" s="90">
        <v>42</v>
      </c>
      <c r="H12" s="90">
        <v>96.22</v>
      </c>
      <c r="I12" s="80">
        <v>107.46</v>
      </c>
      <c r="J12" s="81">
        <v>113.43</v>
      </c>
    </row>
    <row r="13" spans="1:10" ht="16.5" thickTop="1" thickBot="1" x14ac:dyDescent="0.3">
      <c r="A13" s="46" t="s">
        <v>148</v>
      </c>
      <c r="B13" s="79">
        <v>85.76</v>
      </c>
      <c r="C13" s="80">
        <v>53.47</v>
      </c>
      <c r="D13" s="90">
        <v>32.049999999999997</v>
      </c>
      <c r="E13" s="79">
        <v>70.7</v>
      </c>
      <c r="F13" s="80">
        <v>84.31</v>
      </c>
      <c r="G13" s="90">
        <v>42</v>
      </c>
      <c r="H13" s="80">
        <v>125.23</v>
      </c>
      <c r="I13" s="80">
        <v>141.04</v>
      </c>
      <c r="J13" s="90">
        <v>113.43</v>
      </c>
    </row>
    <row r="14" spans="1:10" ht="15.6" thickTop="1" thickBot="1" x14ac:dyDescent="0.35">
      <c r="A14" s="46" t="s">
        <v>186</v>
      </c>
      <c r="B14" s="79">
        <v>85.76</v>
      </c>
      <c r="C14" s="80">
        <v>58.31</v>
      </c>
      <c r="D14" s="90">
        <v>32.049999999999997</v>
      </c>
      <c r="E14" s="79">
        <v>154.46</v>
      </c>
      <c r="F14" s="80">
        <v>84.31</v>
      </c>
      <c r="G14" s="90">
        <v>62.61</v>
      </c>
      <c r="H14" s="80">
        <v>336.57</v>
      </c>
      <c r="I14" s="90">
        <v>141.04</v>
      </c>
      <c r="J14" s="81">
        <v>160.88999999999999</v>
      </c>
    </row>
    <row r="15" spans="1:10" ht="15.6" thickTop="1" thickBot="1" x14ac:dyDescent="0.35">
      <c r="A15" s="46" t="s">
        <v>239</v>
      </c>
      <c r="B15" s="79">
        <v>85.76</v>
      </c>
      <c r="C15" s="80">
        <v>53.47</v>
      </c>
      <c r="D15" s="90">
        <v>32.049999999999997</v>
      </c>
      <c r="E15" s="79">
        <v>154.46</v>
      </c>
      <c r="F15" s="80">
        <v>79.650000000000006</v>
      </c>
      <c r="G15" s="90">
        <v>62.61</v>
      </c>
      <c r="H15" s="80">
        <v>336.57</v>
      </c>
      <c r="I15" s="90">
        <v>137.32</v>
      </c>
      <c r="J15" s="81">
        <v>160.88999999999999</v>
      </c>
    </row>
    <row r="16" spans="1:10" ht="16.5" thickTop="1" thickBot="1" x14ac:dyDescent="0.3">
      <c r="A16" s="47" t="s">
        <v>289</v>
      </c>
      <c r="B16" s="86">
        <v>85.76</v>
      </c>
      <c r="C16" s="87">
        <v>53.47</v>
      </c>
      <c r="D16" s="90">
        <v>32.049999999999997</v>
      </c>
      <c r="E16" s="86">
        <v>156.46</v>
      </c>
      <c r="F16" s="87">
        <v>79.650000000000006</v>
      </c>
      <c r="G16" s="90">
        <v>62.61</v>
      </c>
      <c r="H16" s="87">
        <v>336.57</v>
      </c>
      <c r="I16" s="90">
        <v>137.32</v>
      </c>
      <c r="J16" s="88">
        <v>160.88999999999999</v>
      </c>
    </row>
    <row r="19" spans="3:3" x14ac:dyDescent="0.25">
      <c r="C19" t="s">
        <v>290</v>
      </c>
    </row>
  </sheetData>
  <sheetProtection password="C754" sheet="1" objects="1" scenarios="1" selectLockedCells="1"/>
  <mergeCells count="3">
    <mergeCell ref="H1:J1"/>
    <mergeCell ref="B1:D1"/>
    <mergeCell ref="E1:G1"/>
  </mergeCells>
  <conditionalFormatting sqref="B3:D3">
    <cfRule type="cellIs" dxfId="45" priority="42" operator="lessThan">
      <formula>58.57</formula>
    </cfRule>
  </conditionalFormatting>
  <conditionalFormatting sqref="B5:D5">
    <cfRule type="cellIs" dxfId="44" priority="41" operator="lessThan">
      <formula>83.16</formula>
    </cfRule>
  </conditionalFormatting>
  <conditionalFormatting sqref="B6:D6">
    <cfRule type="cellIs" dxfId="43" priority="40" operator="lessThan">
      <formula>83.16</formula>
    </cfRule>
  </conditionalFormatting>
  <conditionalFormatting sqref="B4:D4">
    <cfRule type="cellIs" dxfId="42" priority="39" operator="lessThan">
      <formula>58.57</formula>
    </cfRule>
  </conditionalFormatting>
  <conditionalFormatting sqref="B7:D7">
    <cfRule type="cellIs" dxfId="41" priority="38" operator="lessThan">
      <formula>83.16</formula>
    </cfRule>
  </conditionalFormatting>
  <conditionalFormatting sqref="C8:D8">
    <cfRule type="cellIs" dxfId="40" priority="37" operator="lessThan">
      <formula>56.265</formula>
    </cfRule>
  </conditionalFormatting>
  <conditionalFormatting sqref="B9:D9">
    <cfRule type="cellIs" dxfId="39" priority="36" operator="lessThan">
      <formula>34.68</formula>
    </cfRule>
  </conditionalFormatting>
  <conditionalFormatting sqref="B10:D10">
    <cfRule type="cellIs" dxfId="38" priority="35" operator="lessThan">
      <formula>34.68</formula>
    </cfRule>
  </conditionalFormatting>
  <conditionalFormatting sqref="B11:D11">
    <cfRule type="cellIs" dxfId="37" priority="34" operator="lessThan">
      <formula>34.68</formula>
    </cfRule>
  </conditionalFormatting>
  <conditionalFormatting sqref="B12:D12">
    <cfRule type="cellIs" dxfId="36" priority="33" operator="lessThan">
      <formula>34.68</formula>
    </cfRule>
  </conditionalFormatting>
  <conditionalFormatting sqref="B14 D14">
    <cfRule type="cellIs" dxfId="35" priority="32" operator="lessThan">
      <formula>58.905</formula>
    </cfRule>
  </conditionalFormatting>
  <conditionalFormatting sqref="B15 D15">
    <cfRule type="cellIs" dxfId="34" priority="31" operator="lessThan">
      <formula>58.905</formula>
    </cfRule>
  </conditionalFormatting>
  <conditionalFormatting sqref="B13 D13">
    <cfRule type="cellIs" dxfId="33" priority="30" operator="lessThan">
      <formula>58.905</formula>
    </cfRule>
  </conditionalFormatting>
  <conditionalFormatting sqref="H14">
    <cfRule type="cellIs" dxfId="32" priority="29" operator="lessThan">
      <formula>238.805</formula>
    </cfRule>
  </conditionalFormatting>
  <conditionalFormatting sqref="E3:G3">
    <cfRule type="cellIs" dxfId="31" priority="28" operator="lessThan">
      <formula>92.465</formula>
    </cfRule>
  </conditionalFormatting>
  <conditionalFormatting sqref="E5:G5">
    <cfRule type="cellIs" dxfId="30" priority="27" operator="lessThan">
      <formula>141.7</formula>
    </cfRule>
  </conditionalFormatting>
  <conditionalFormatting sqref="E6:G6">
    <cfRule type="cellIs" dxfId="29" priority="26" operator="lessThan">
      <formula>141.7</formula>
    </cfRule>
  </conditionalFormatting>
  <conditionalFormatting sqref="E4:G4">
    <cfRule type="cellIs" dxfId="28" priority="25" operator="lessThan">
      <formula>92.465</formula>
    </cfRule>
  </conditionalFormatting>
  <conditionalFormatting sqref="E8:G8">
    <cfRule type="cellIs" dxfId="27" priority="24" operator="lessThan">
      <formula>82.97</formula>
    </cfRule>
  </conditionalFormatting>
  <conditionalFormatting sqref="E7:G7">
    <cfRule type="cellIs" dxfId="26" priority="23" operator="lessThan">
      <formula>141.7</formula>
    </cfRule>
  </conditionalFormatting>
  <conditionalFormatting sqref="E9:G9">
    <cfRule type="cellIs" dxfId="25" priority="22" operator="lessThan">
      <formula>54.92</formula>
    </cfRule>
  </conditionalFormatting>
  <conditionalFormatting sqref="E10:G10">
    <cfRule type="cellIs" dxfId="24" priority="21" operator="lessThan">
      <formula>54.92</formula>
    </cfRule>
  </conditionalFormatting>
  <conditionalFormatting sqref="E11:G12">
    <cfRule type="cellIs" dxfId="23" priority="20" operator="lessThan">
      <formula>54.92</formula>
    </cfRule>
  </conditionalFormatting>
  <conditionalFormatting sqref="E14 G14">
    <cfRule type="cellIs" dxfId="22" priority="19" operator="lessThan">
      <formula>108.535</formula>
    </cfRule>
  </conditionalFormatting>
  <conditionalFormatting sqref="E15 G15">
    <cfRule type="cellIs" dxfId="21" priority="18" operator="lessThan">
      <formula>108.535</formula>
    </cfRule>
  </conditionalFormatting>
  <conditionalFormatting sqref="E13:G13">
    <cfRule type="cellIs" dxfId="20" priority="17" operator="lessThan">
      <formula>63.155</formula>
    </cfRule>
  </conditionalFormatting>
  <conditionalFormatting sqref="E16 G16">
    <cfRule type="cellIs" dxfId="19" priority="16" operator="lessThan">
      <formula>109.535</formula>
    </cfRule>
  </conditionalFormatting>
  <conditionalFormatting sqref="H3 J3">
    <cfRule type="cellIs" dxfId="18" priority="15" operator="lessThan">
      <formula>205.46</formula>
    </cfRule>
  </conditionalFormatting>
  <conditionalFormatting sqref="H5:J5">
    <cfRule type="cellIs" dxfId="17" priority="14" operator="lessThan">
      <formula>322.365</formula>
    </cfRule>
  </conditionalFormatting>
  <conditionalFormatting sqref="H6:J6">
    <cfRule type="cellIs" dxfId="16" priority="13" operator="lessThan">
      <formula>322.365</formula>
    </cfRule>
  </conditionalFormatting>
  <conditionalFormatting sqref="H4 J4">
    <cfRule type="cellIs" dxfId="15" priority="12" operator="lessThan">
      <formula>205.46</formula>
    </cfRule>
  </conditionalFormatting>
  <conditionalFormatting sqref="H7:J7">
    <cfRule type="cellIs" dxfId="14" priority="11" operator="lessThan">
      <formula>322.365</formula>
    </cfRule>
  </conditionalFormatting>
  <conditionalFormatting sqref="H8 J8">
    <cfRule type="cellIs" dxfId="13" priority="10" operator="lessThan">
      <formula>173.02</formula>
    </cfRule>
  </conditionalFormatting>
  <conditionalFormatting sqref="H9:J9">
    <cfRule type="cellIs" dxfId="12" priority="9" operator="lessThan">
      <formula>104.825</formula>
    </cfRule>
  </conditionalFormatting>
  <conditionalFormatting sqref="H10:J10">
    <cfRule type="cellIs" dxfId="11" priority="8" operator="lessThan">
      <formula>104.825</formula>
    </cfRule>
  </conditionalFormatting>
  <conditionalFormatting sqref="H11:J11">
    <cfRule type="cellIs" dxfId="10" priority="7" operator="lessThan">
      <formula>104.825</formula>
    </cfRule>
  </conditionalFormatting>
  <conditionalFormatting sqref="H12:J12">
    <cfRule type="cellIs" dxfId="9" priority="6" operator="lessThan">
      <formula>104.825</formula>
    </cfRule>
  </conditionalFormatting>
  <conditionalFormatting sqref="H14:I14">
    <cfRule type="cellIs" dxfId="8" priority="5" operator="lessThan">
      <formula>238.805</formula>
    </cfRule>
  </conditionalFormatting>
  <conditionalFormatting sqref="H15:I15">
    <cfRule type="cellIs" dxfId="7" priority="4" operator="lessThan">
      <formula>236.945</formula>
    </cfRule>
  </conditionalFormatting>
  <conditionalFormatting sqref="I13:J13">
    <cfRule type="cellIs" dxfId="6" priority="3" operator="lessThan">
      <formula>127.235</formula>
    </cfRule>
  </conditionalFormatting>
  <conditionalFormatting sqref="H16:I16">
    <cfRule type="cellIs" dxfId="5" priority="2" operator="lessThan">
      <formula>236.945</formula>
    </cfRule>
  </conditionalFormatting>
  <conditionalFormatting sqref="B16 D16">
    <cfRule type="cellIs" dxfId="4" priority="1" operator="lessThan">
      <formula>58.905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14</vt:i4>
      </vt:variant>
    </vt:vector>
  </HeadingPairs>
  <TitlesOfParts>
    <vt:vector size="21" baseType="lpstr">
      <vt:lpstr>Calculateur</vt:lpstr>
      <vt:lpstr>TarifsUPS</vt:lpstr>
      <vt:lpstr>TarifsDHL</vt:lpstr>
      <vt:lpstr>TarifsChronopost</vt:lpstr>
      <vt:lpstr>Supplément carburant</vt:lpstr>
      <vt:lpstr>PaysZone</vt:lpstr>
      <vt:lpstr>Test 12 pays 5-12-30kg</vt:lpstr>
      <vt:lpstr>Listepays</vt:lpstr>
      <vt:lpstr>ListeZoneChrono</vt:lpstr>
      <vt:lpstr>ListeZoneDHL</vt:lpstr>
      <vt:lpstr>ListezoneUPS</vt:lpstr>
      <vt:lpstr>non</vt:lpstr>
      <vt:lpstr>PoidsChronopost</vt:lpstr>
      <vt:lpstr>PoidsDHL</vt:lpstr>
      <vt:lpstr>PoidsUps</vt:lpstr>
      <vt:lpstr>TarifsChronopost</vt:lpstr>
      <vt:lpstr>TarifsDHL</vt:lpstr>
      <vt:lpstr>TarifsUps</vt:lpstr>
      <vt:lpstr>ZonesChronopost</vt:lpstr>
      <vt:lpstr>ZonesDHL</vt:lpstr>
      <vt:lpstr>ZonesUps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Douillard Julien</dc:creator>
  <cp:lastModifiedBy>Stage transport</cp:lastModifiedBy>
  <dcterms:created xsi:type="dcterms:W3CDTF">2018-11-20T10:57:05Z</dcterms:created>
  <dcterms:modified xsi:type="dcterms:W3CDTF">2019-01-30T14:16:38Z</dcterms:modified>
</cp:coreProperties>
</file>