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omments6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7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hidePivotFieldList="1" defaultThemeVersion="124226"/>
  <bookViews>
    <workbookView xWindow="-375" yWindow="-135" windowWidth="14505" windowHeight="11625" tabRatio="808" activeTab="2"/>
  </bookViews>
  <sheets>
    <sheet name="PLAN DE CHAMBRE" sheetId="20" r:id="rId1"/>
    <sheet name="Feuil2" sheetId="22" r:id="rId2"/>
    <sheet name="Base de données" sheetId="1" r:id="rId3"/>
    <sheet name="PJ CONVENTIONNE" sheetId="3" r:id="rId4"/>
    <sheet name="PJ CONVENTIONNE 2" sheetId="14" r:id="rId5"/>
    <sheet name="PJ CONVENTIONNE 3" sheetId="16" r:id="rId6"/>
    <sheet name="PJ CONVENTIONNE 4" sheetId="15" r:id="rId7"/>
    <sheet name="PJ  Supplément" sheetId="13" r:id="rId8"/>
    <sheet name="PJ PAYANT" sheetId="4" r:id="rId9"/>
    <sheet name="FACTURE INDIV REPAS" sheetId="11" r:id="rId10"/>
    <sheet name="FACTURE INDIV NUITEE SUPPL" sheetId="17" r:id="rId11"/>
    <sheet name="FACTURE INDIV GLOBALE" sheetId="18" r:id="rId12"/>
    <sheet name="DEVIS" sheetId="19" r:id="rId13"/>
  </sheets>
  <externalReferences>
    <externalReference r:id="rId14"/>
  </externalReferences>
  <definedNames>
    <definedName name="_xlnm._FilterDatabase" localSheetId="1" hidden="1">Feuil2!$A$1:$C$131</definedName>
    <definedName name="GBR">'Base de données'!$B$134:$B$148</definedName>
    <definedName name="NOMS">'Base de données'!$B$8:$B$127</definedName>
    <definedName name="STAGE">'[1]BASE DE DONNEES'!$CB$1</definedName>
    <definedName name="UNITE">'[1]BASE DE DONNEES'!$N$5</definedName>
    <definedName name="_xlnm.Print_Area" localSheetId="9">'FACTURE INDIV REPAS'!$A$1:$J$39</definedName>
    <definedName name="_xlnm.Print_Area" localSheetId="3">'PJ CONVENTIONNE'!$A$1:$X$50</definedName>
    <definedName name="_xlnm.Print_Area" localSheetId="4">'PJ CONVENTIONNE 2'!$A$1:$X$50</definedName>
    <definedName name="_xlnm.Print_Area" localSheetId="5">'PJ CONVENTIONNE 3'!$A$1:$X$50</definedName>
    <definedName name="_xlnm.Print_Area" localSheetId="6">'PJ CONVENTIONNE 4'!$A$1:$X$44</definedName>
    <definedName name="_xlnm.Print_Area" localSheetId="8">'PJ PAYANT'!$A$1:$U$39</definedName>
  </definedNames>
  <calcPr calcId="144525"/>
</workbook>
</file>

<file path=xl/calcChain.xml><?xml version="1.0" encoding="utf-8"?>
<calcChain xmlns="http://schemas.openxmlformats.org/spreadsheetml/2006/main">
  <c r="D43" i="1" l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A131" i="22"/>
  <c r="C131" i="22" s="1"/>
  <c r="A130" i="22"/>
  <c r="C130" i="22" s="1"/>
  <c r="A129" i="22"/>
  <c r="C129" i="22" s="1"/>
  <c r="A128" i="22"/>
  <c r="A127" i="22"/>
  <c r="A126" i="22"/>
  <c r="A125" i="22"/>
  <c r="A124" i="22"/>
  <c r="A123" i="22"/>
  <c r="A122" i="22"/>
  <c r="A121" i="22"/>
  <c r="A120" i="22"/>
  <c r="A119" i="22"/>
  <c r="A118" i="22"/>
  <c r="A117" i="22"/>
  <c r="A116" i="22"/>
  <c r="A115" i="22"/>
  <c r="A114" i="22"/>
  <c r="A113" i="22"/>
  <c r="A112" i="22"/>
  <c r="A111" i="22"/>
  <c r="A110" i="22"/>
  <c r="A109" i="22"/>
  <c r="A108" i="22"/>
  <c r="A107" i="22"/>
  <c r="A106" i="22"/>
  <c r="A105" i="22"/>
  <c r="A104" i="22"/>
  <c r="A103" i="22"/>
  <c r="A102" i="22"/>
  <c r="A101" i="22"/>
  <c r="A100" i="22"/>
  <c r="A99" i="22"/>
  <c r="A98" i="22"/>
  <c r="A97" i="22"/>
  <c r="A96" i="2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A81" i="22"/>
  <c r="A80" i="22"/>
  <c r="A79" i="22"/>
  <c r="A78" i="22"/>
  <c r="A77" i="22"/>
  <c r="A76" i="22"/>
  <c r="A75" i="22"/>
  <c r="A74" i="22"/>
  <c r="A73" i="22"/>
  <c r="A72" i="22"/>
  <c r="A71" i="22"/>
  <c r="A70" i="22"/>
  <c r="A69" i="22"/>
  <c r="A68" i="22"/>
  <c r="A67" i="22"/>
  <c r="A66" i="22"/>
  <c r="A65" i="22"/>
  <c r="A64" i="22"/>
  <c r="A63" i="22"/>
  <c r="A62" i="22"/>
  <c r="A61" i="22"/>
  <c r="A60" i="22"/>
  <c r="A59" i="22"/>
  <c r="A58" i="22"/>
  <c r="A57" i="22"/>
  <c r="A56" i="22"/>
  <c r="A55" i="22"/>
  <c r="A54" i="22"/>
  <c r="A53" i="22"/>
  <c r="A52" i="22"/>
  <c r="A51" i="22"/>
  <c r="A50" i="22"/>
  <c r="A49" i="22"/>
  <c r="A48" i="22"/>
  <c r="A47" i="22"/>
  <c r="A46" i="22"/>
  <c r="C46" i="22" s="1"/>
  <c r="A45" i="22"/>
  <c r="C45" i="22" s="1"/>
  <c r="A44" i="22"/>
  <c r="B44" i="22" s="1"/>
  <c r="A43" i="22"/>
  <c r="A42" i="22"/>
  <c r="B42" i="22" s="1"/>
  <c r="A41" i="22"/>
  <c r="C41" i="22" s="1"/>
  <c r="A40" i="22"/>
  <c r="C40" i="22" s="1"/>
  <c r="A39" i="22"/>
  <c r="A38" i="22"/>
  <c r="C38" i="22" s="1"/>
  <c r="A37" i="22"/>
  <c r="C37" i="22" s="1"/>
  <c r="A36" i="22"/>
  <c r="B36" i="22" s="1"/>
  <c r="A35" i="22"/>
  <c r="A34" i="22"/>
  <c r="C34" i="22" s="1"/>
  <c r="A33" i="22"/>
  <c r="C33" i="22" s="1"/>
  <c r="A32" i="22"/>
  <c r="B32" i="22" s="1"/>
  <c r="A31" i="22"/>
  <c r="C31" i="22" s="1"/>
  <c r="A30" i="22"/>
  <c r="C30" i="22" s="1"/>
  <c r="A29" i="22"/>
  <c r="C29" i="22" s="1"/>
  <c r="A28" i="22"/>
  <c r="B28" i="22" s="1"/>
  <c r="A27" i="22"/>
  <c r="C27" i="22" s="1"/>
  <c r="A26" i="22"/>
  <c r="C26" i="22" s="1"/>
  <c r="A25" i="22"/>
  <c r="C25" i="22" s="1"/>
  <c r="A24" i="22"/>
  <c r="B24" i="22" s="1"/>
  <c r="A23" i="22"/>
  <c r="C23" i="22" s="1"/>
  <c r="A22" i="22"/>
  <c r="C22" i="22" s="1"/>
  <c r="A21" i="22"/>
  <c r="C21" i="22" s="1"/>
  <c r="A20" i="22"/>
  <c r="C20" i="22" s="1"/>
  <c r="A19" i="22"/>
  <c r="C19" i="22" s="1"/>
  <c r="A18" i="22"/>
  <c r="B18" i="22" s="1"/>
  <c r="A17" i="22"/>
  <c r="C17" i="22" s="1"/>
  <c r="A16" i="22"/>
  <c r="C16" i="22" s="1"/>
  <c r="A15" i="22"/>
  <c r="C15" i="22" s="1"/>
  <c r="A14" i="22"/>
  <c r="B14" i="22" s="1"/>
  <c r="A13" i="22"/>
  <c r="C13" i="22" s="1"/>
  <c r="A12" i="22"/>
  <c r="C12" i="22" s="1"/>
  <c r="A11" i="22"/>
  <c r="C11" i="22" s="1"/>
  <c r="A10" i="22"/>
  <c r="B10" i="22" s="1"/>
  <c r="A9" i="22"/>
  <c r="C9" i="22" s="1"/>
  <c r="A8" i="22"/>
  <c r="C8" i="22" s="1"/>
  <c r="A7" i="22"/>
  <c r="C7" i="22" s="1"/>
  <c r="A6" i="22"/>
  <c r="B6" i="22" s="1"/>
  <c r="A5" i="22"/>
  <c r="C5" i="22" s="1"/>
  <c r="A4" i="22"/>
  <c r="C4" i="22" s="1"/>
  <c r="A3" i="22"/>
  <c r="C3" i="22" s="1"/>
  <c r="A2" i="22"/>
  <c r="B2" i="22" s="1"/>
  <c r="B17" i="22" l="1"/>
  <c r="B33" i="22"/>
  <c r="B9" i="22"/>
  <c r="B25" i="22"/>
  <c r="B41" i="22"/>
  <c r="B5" i="22"/>
  <c r="B13" i="22"/>
  <c r="B21" i="22"/>
  <c r="B29" i="22"/>
  <c r="B37" i="22"/>
  <c r="B45" i="22"/>
  <c r="B130" i="22"/>
  <c r="C35" i="22"/>
  <c r="B35" i="22"/>
  <c r="C43" i="22"/>
  <c r="B43" i="22"/>
  <c r="C48" i="22"/>
  <c r="B48" i="22"/>
  <c r="C50" i="22"/>
  <c r="B50" i="22"/>
  <c r="C52" i="22"/>
  <c r="B52" i="22"/>
  <c r="C54" i="22"/>
  <c r="B54" i="22"/>
  <c r="C56" i="22"/>
  <c r="B56" i="22"/>
  <c r="C58" i="22"/>
  <c r="B58" i="22"/>
  <c r="C60" i="22"/>
  <c r="B60" i="22"/>
  <c r="C62" i="22"/>
  <c r="B62" i="22"/>
  <c r="C64" i="22"/>
  <c r="B64" i="22"/>
  <c r="C66" i="22"/>
  <c r="B66" i="22"/>
  <c r="C68" i="22"/>
  <c r="B68" i="22"/>
  <c r="C70" i="22"/>
  <c r="B70" i="22"/>
  <c r="C72" i="22"/>
  <c r="B72" i="22"/>
  <c r="C74" i="22"/>
  <c r="B74" i="22"/>
  <c r="C76" i="22"/>
  <c r="B76" i="22"/>
  <c r="C78" i="22"/>
  <c r="B78" i="22"/>
  <c r="C80" i="22"/>
  <c r="B80" i="22"/>
  <c r="C82" i="22"/>
  <c r="B82" i="22"/>
  <c r="C84" i="22"/>
  <c r="B84" i="22"/>
  <c r="C86" i="22"/>
  <c r="B86" i="22"/>
  <c r="C88" i="22"/>
  <c r="B88" i="22"/>
  <c r="C90" i="22"/>
  <c r="B90" i="22"/>
  <c r="C92" i="22"/>
  <c r="B92" i="22"/>
  <c r="C94" i="22"/>
  <c r="B94" i="22"/>
  <c r="C96" i="22"/>
  <c r="B96" i="22"/>
  <c r="C98" i="22"/>
  <c r="B98" i="22"/>
  <c r="C100" i="22"/>
  <c r="B100" i="22"/>
  <c r="C102" i="22"/>
  <c r="B102" i="22"/>
  <c r="C104" i="22"/>
  <c r="B104" i="22"/>
  <c r="C106" i="22"/>
  <c r="B106" i="22"/>
  <c r="C108" i="22"/>
  <c r="B108" i="22"/>
  <c r="C110" i="22"/>
  <c r="B110" i="22"/>
  <c r="C112" i="22"/>
  <c r="B112" i="22"/>
  <c r="C114" i="22"/>
  <c r="B114" i="22"/>
  <c r="C116" i="22"/>
  <c r="B116" i="22"/>
  <c r="C118" i="22"/>
  <c r="B118" i="22"/>
  <c r="C120" i="22"/>
  <c r="B120" i="22"/>
  <c r="C122" i="22"/>
  <c r="B122" i="22"/>
  <c r="C124" i="22"/>
  <c r="B124" i="22"/>
  <c r="C126" i="22"/>
  <c r="B126" i="22"/>
  <c r="C128" i="22"/>
  <c r="B128" i="22"/>
  <c r="B3" i="22"/>
  <c r="B7" i="22"/>
  <c r="B11" i="22"/>
  <c r="B15" i="22"/>
  <c r="B19" i="22"/>
  <c r="B23" i="22"/>
  <c r="B27" i="22"/>
  <c r="B31" i="22"/>
  <c r="C39" i="22"/>
  <c r="B39" i="22"/>
  <c r="B47" i="22"/>
  <c r="C47" i="22"/>
  <c r="B49" i="22"/>
  <c r="C49" i="22"/>
  <c r="B51" i="22"/>
  <c r="C51" i="22"/>
  <c r="B53" i="22"/>
  <c r="C53" i="22"/>
  <c r="B55" i="22"/>
  <c r="C55" i="22"/>
  <c r="B57" i="22"/>
  <c r="C57" i="22"/>
  <c r="B59" i="22"/>
  <c r="C59" i="22"/>
  <c r="B61" i="22"/>
  <c r="C61" i="22"/>
  <c r="B63" i="22"/>
  <c r="C63" i="22"/>
  <c r="B65" i="22"/>
  <c r="C65" i="22"/>
  <c r="B67" i="22"/>
  <c r="C67" i="22"/>
  <c r="B69" i="22"/>
  <c r="C69" i="22"/>
  <c r="B71" i="22"/>
  <c r="C71" i="22"/>
  <c r="B73" i="22"/>
  <c r="C73" i="22"/>
  <c r="B75" i="22"/>
  <c r="C75" i="22"/>
  <c r="B77" i="22"/>
  <c r="C77" i="22"/>
  <c r="B79" i="22"/>
  <c r="C79" i="22"/>
  <c r="B81" i="22"/>
  <c r="C81" i="22"/>
  <c r="B83" i="22"/>
  <c r="C83" i="22"/>
  <c r="B85" i="22"/>
  <c r="C85" i="22"/>
  <c r="B87" i="22"/>
  <c r="C87" i="22"/>
  <c r="B89" i="22"/>
  <c r="C89" i="22"/>
  <c r="B91" i="22"/>
  <c r="C91" i="22"/>
  <c r="B93" i="22"/>
  <c r="C93" i="22"/>
  <c r="B95" i="22"/>
  <c r="C95" i="22"/>
  <c r="B97" i="22"/>
  <c r="C97" i="22"/>
  <c r="B99" i="22"/>
  <c r="C99" i="22"/>
  <c r="B101" i="22"/>
  <c r="C101" i="22"/>
  <c r="B103" i="22"/>
  <c r="C103" i="22"/>
  <c r="B105" i="22"/>
  <c r="C105" i="22"/>
  <c r="B107" i="22"/>
  <c r="C107" i="22"/>
  <c r="B109" i="22"/>
  <c r="C109" i="22"/>
  <c r="B111" i="22"/>
  <c r="C111" i="22"/>
  <c r="B113" i="22"/>
  <c r="C113" i="22"/>
  <c r="B115" i="22"/>
  <c r="C115" i="22"/>
  <c r="B117" i="22"/>
  <c r="C117" i="22"/>
  <c r="B119" i="22"/>
  <c r="C119" i="22"/>
  <c r="B121" i="22"/>
  <c r="C121" i="22"/>
  <c r="B123" i="22"/>
  <c r="C123" i="22"/>
  <c r="B125" i="22"/>
  <c r="C125" i="22"/>
  <c r="B127" i="22"/>
  <c r="C127" i="22"/>
  <c r="C2" i="22"/>
  <c r="C6" i="22"/>
  <c r="C10" i="22"/>
  <c r="C14" i="22"/>
  <c r="C18" i="22"/>
  <c r="C24" i="22"/>
  <c r="C28" i="22"/>
  <c r="C32" i="22"/>
  <c r="C36" i="22"/>
  <c r="C42" i="22"/>
  <c r="C44" i="22"/>
  <c r="B4" i="22"/>
  <c r="B8" i="22"/>
  <c r="B12" i="22"/>
  <c r="B16" i="22"/>
  <c r="B20" i="22"/>
  <c r="B22" i="22"/>
  <c r="B26" i="22"/>
  <c r="B30" i="22"/>
  <c r="B34" i="22"/>
  <c r="B38" i="22"/>
  <c r="B40" i="22"/>
  <c r="B46" i="22"/>
  <c r="B129" i="22"/>
  <c r="B131" i="22"/>
  <c r="B33" i="18"/>
  <c r="D42" i="1" l="1"/>
  <c r="D24" i="1"/>
  <c r="D34" i="1"/>
  <c r="D28" i="1"/>
  <c r="D14" i="1"/>
  <c r="D40" i="1"/>
  <c r="D32" i="1"/>
  <c r="D26" i="1"/>
  <c r="D18" i="1"/>
  <c r="D10" i="1"/>
  <c r="D37" i="1"/>
  <c r="D29" i="1"/>
  <c r="D21" i="1"/>
  <c r="D13" i="1"/>
  <c r="D41" i="1"/>
  <c r="D27" i="1"/>
  <c r="D11" i="1"/>
  <c r="D31" i="1"/>
  <c r="D39" i="1"/>
  <c r="D20" i="1"/>
  <c r="D12" i="1"/>
  <c r="D36" i="1"/>
  <c r="D22" i="1"/>
  <c r="D33" i="1"/>
  <c r="D25" i="1"/>
  <c r="D17" i="1"/>
  <c r="D9" i="1"/>
  <c r="D35" i="1"/>
  <c r="D19" i="1"/>
  <c r="D15" i="1"/>
  <c r="D38" i="1"/>
  <c r="D30" i="1"/>
  <c r="D23" i="1"/>
  <c r="D16" i="1"/>
  <c r="D8" i="1"/>
  <c r="D127" i="1"/>
  <c r="C30" i="11" l="1"/>
  <c r="A24" i="19" l="1"/>
  <c r="A24" i="18"/>
  <c r="A22" i="17"/>
  <c r="GO9" i="1"/>
  <c r="GO10" i="1"/>
  <c r="GO11" i="1"/>
  <c r="GO12" i="1"/>
  <c r="GO13" i="1"/>
  <c r="GO14" i="1"/>
  <c r="GO15" i="1"/>
  <c r="GO16" i="1"/>
  <c r="GO17" i="1"/>
  <c r="GO18" i="1"/>
  <c r="GO19" i="1"/>
  <c r="GO20" i="1"/>
  <c r="GO21" i="1"/>
  <c r="GO22" i="1"/>
  <c r="GO23" i="1"/>
  <c r="GO24" i="1"/>
  <c r="GO25" i="1"/>
  <c r="GO26" i="1"/>
  <c r="GO27" i="1"/>
  <c r="GO28" i="1"/>
  <c r="GO29" i="1"/>
  <c r="GO30" i="1"/>
  <c r="GO31" i="1"/>
  <c r="GO32" i="1"/>
  <c r="GO33" i="1"/>
  <c r="GO34" i="1"/>
  <c r="GO35" i="1"/>
  <c r="GO36" i="1"/>
  <c r="GO37" i="1"/>
  <c r="GO38" i="1"/>
  <c r="GO39" i="1"/>
  <c r="GO40" i="1"/>
  <c r="GO41" i="1"/>
  <c r="GO42" i="1"/>
  <c r="GO43" i="1"/>
  <c r="GO44" i="1"/>
  <c r="GO45" i="1"/>
  <c r="GO46" i="1"/>
  <c r="GO47" i="1"/>
  <c r="GO48" i="1"/>
  <c r="GO49" i="1"/>
  <c r="GO50" i="1"/>
  <c r="GO51" i="1"/>
  <c r="GO52" i="1"/>
  <c r="GO53" i="1"/>
  <c r="GO54" i="1"/>
  <c r="GO55" i="1"/>
  <c r="GO56" i="1"/>
  <c r="GO57" i="1"/>
  <c r="GO58" i="1"/>
  <c r="GO59" i="1"/>
  <c r="GO60" i="1"/>
  <c r="GO61" i="1"/>
  <c r="GO62" i="1"/>
  <c r="GO63" i="1"/>
  <c r="GO64" i="1"/>
  <c r="GO65" i="1"/>
  <c r="GO66" i="1"/>
  <c r="GO67" i="1"/>
  <c r="GO68" i="1"/>
  <c r="GO69" i="1"/>
  <c r="GO70" i="1"/>
  <c r="GO71" i="1"/>
  <c r="GO72" i="1"/>
  <c r="GO73" i="1"/>
  <c r="GO74" i="1"/>
  <c r="GO75" i="1"/>
  <c r="GO76" i="1"/>
  <c r="GO77" i="1"/>
  <c r="GO78" i="1"/>
  <c r="GO79" i="1"/>
  <c r="GO80" i="1"/>
  <c r="GO81" i="1"/>
  <c r="GO82" i="1"/>
  <c r="GO83" i="1"/>
  <c r="GO84" i="1"/>
  <c r="GO85" i="1"/>
  <c r="GO86" i="1"/>
  <c r="GO87" i="1"/>
  <c r="GO88" i="1"/>
  <c r="GO89" i="1"/>
  <c r="GO90" i="1"/>
  <c r="GO91" i="1"/>
  <c r="GO92" i="1"/>
  <c r="GO93" i="1"/>
  <c r="GO94" i="1"/>
  <c r="GO95" i="1"/>
  <c r="GO96" i="1"/>
  <c r="GO97" i="1"/>
  <c r="GO98" i="1"/>
  <c r="GO99" i="1"/>
  <c r="GO100" i="1"/>
  <c r="GO101" i="1"/>
  <c r="GO102" i="1"/>
  <c r="GO103" i="1"/>
  <c r="GO104" i="1"/>
  <c r="GO105" i="1"/>
  <c r="GO106" i="1"/>
  <c r="GO107" i="1"/>
  <c r="GO108" i="1"/>
  <c r="GO109" i="1"/>
  <c r="GO110" i="1"/>
  <c r="GO111" i="1"/>
  <c r="GO112" i="1"/>
  <c r="GO113" i="1"/>
  <c r="GO114" i="1"/>
  <c r="GO115" i="1"/>
  <c r="GO116" i="1"/>
  <c r="GO117" i="1"/>
  <c r="GO118" i="1"/>
  <c r="GO119" i="1"/>
  <c r="GO120" i="1"/>
  <c r="GO121" i="1"/>
  <c r="GO122" i="1"/>
  <c r="GO123" i="1"/>
  <c r="GO124" i="1"/>
  <c r="GO125" i="1"/>
  <c r="GO126" i="1"/>
  <c r="GO127" i="1"/>
  <c r="GO8" i="1"/>
  <c r="F38" i="19"/>
  <c r="F36" i="19"/>
  <c r="E28" i="19"/>
  <c r="E27" i="19"/>
  <c r="E26" i="19"/>
  <c r="E25" i="19"/>
  <c r="E24" i="19"/>
  <c r="E23" i="19"/>
  <c r="E22" i="19"/>
  <c r="H18" i="19"/>
  <c r="G18" i="19"/>
  <c r="A28" i="19"/>
  <c r="A18" i="19"/>
  <c r="F38" i="18"/>
  <c r="F36" i="18"/>
  <c r="D24" i="17"/>
  <c r="G24" i="17" s="1"/>
  <c r="D23" i="17"/>
  <c r="G23" i="17" s="1"/>
  <c r="E23" i="11"/>
  <c r="D15" i="4"/>
  <c r="B15" i="4"/>
  <c r="GI128" i="1"/>
  <c r="G23" i="19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S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J9" i="1"/>
  <c r="E11" i="3"/>
  <c r="F11" i="3"/>
  <c r="GJ10" i="1"/>
  <c r="E12" i="3"/>
  <c r="F12" i="3"/>
  <c r="GJ11" i="1"/>
  <c r="E13" i="3"/>
  <c r="F13" i="3"/>
  <c r="GJ12" i="1"/>
  <c r="E14" i="3"/>
  <c r="F14" i="3"/>
  <c r="GJ13" i="1"/>
  <c r="E15" i="3"/>
  <c r="F15" i="3"/>
  <c r="GJ14" i="1"/>
  <c r="E16" i="3"/>
  <c r="F16" i="3"/>
  <c r="GJ15" i="1"/>
  <c r="E17" i="3"/>
  <c r="F17" i="3"/>
  <c r="GJ16" i="1"/>
  <c r="E18" i="3"/>
  <c r="F18" i="3"/>
  <c r="GJ17" i="1"/>
  <c r="E19" i="3"/>
  <c r="F19" i="3"/>
  <c r="GJ18" i="1"/>
  <c r="E20" i="3"/>
  <c r="F20" i="3"/>
  <c r="GJ19" i="1"/>
  <c r="E21" i="3"/>
  <c r="F21" i="3"/>
  <c r="GJ20" i="1"/>
  <c r="E22" i="3"/>
  <c r="F22" i="3"/>
  <c r="GJ21" i="1"/>
  <c r="E23" i="3"/>
  <c r="F23" i="3"/>
  <c r="GJ22" i="1"/>
  <c r="E24" i="3"/>
  <c r="F24" i="3"/>
  <c r="GJ23" i="1"/>
  <c r="E25" i="3"/>
  <c r="F25" i="3"/>
  <c r="GJ24" i="1"/>
  <c r="E26" i="3"/>
  <c r="F26" i="3"/>
  <c r="GJ25" i="1"/>
  <c r="E27" i="3"/>
  <c r="F27" i="3"/>
  <c r="GJ26" i="1"/>
  <c r="E28" i="3"/>
  <c r="F28" i="3"/>
  <c r="GJ27" i="1"/>
  <c r="E29" i="3"/>
  <c r="F29" i="3"/>
  <c r="GJ28" i="1"/>
  <c r="E30" i="3"/>
  <c r="F30" i="3"/>
  <c r="GJ29" i="1"/>
  <c r="E31" i="3"/>
  <c r="F31" i="3"/>
  <c r="GJ30" i="1"/>
  <c r="E32" i="3"/>
  <c r="F32" i="3"/>
  <c r="GJ31" i="1"/>
  <c r="E33" i="3"/>
  <c r="F33" i="3"/>
  <c r="GJ32" i="1"/>
  <c r="E34" i="3"/>
  <c r="F34" i="3"/>
  <c r="GJ33" i="1"/>
  <c r="E35" i="3"/>
  <c r="F35" i="3"/>
  <c r="GJ34" i="1"/>
  <c r="E36" i="3"/>
  <c r="F36" i="3"/>
  <c r="GJ35" i="1"/>
  <c r="E37" i="3"/>
  <c r="F37" i="3"/>
  <c r="GJ36" i="1"/>
  <c r="GJ37" i="1"/>
  <c r="E39" i="3"/>
  <c r="F39" i="3"/>
  <c r="GJ38" i="1"/>
  <c r="E40" i="3"/>
  <c r="F40" i="3"/>
  <c r="GJ39" i="1"/>
  <c r="E41" i="3"/>
  <c r="F41" i="3"/>
  <c r="GJ40" i="1"/>
  <c r="E42" i="3"/>
  <c r="F42" i="3"/>
  <c r="GJ41" i="1"/>
  <c r="E43" i="3"/>
  <c r="F43" i="3"/>
  <c r="GJ42" i="1"/>
  <c r="E44" i="3"/>
  <c r="F44" i="3"/>
  <c r="GJ43" i="1"/>
  <c r="E45" i="3"/>
  <c r="F45" i="3"/>
  <c r="GJ44" i="1"/>
  <c r="E46" i="3"/>
  <c r="F46" i="3"/>
  <c r="GJ45" i="1"/>
  <c r="E47" i="3"/>
  <c r="F47" i="3"/>
  <c r="GJ46" i="1"/>
  <c r="E10" i="14"/>
  <c r="F10" i="14"/>
  <c r="GJ47" i="1"/>
  <c r="E11" i="14"/>
  <c r="F11" i="14"/>
  <c r="GJ48" i="1"/>
  <c r="E12" i="14"/>
  <c r="F12" i="14"/>
  <c r="GJ49" i="1"/>
  <c r="E13" i="14"/>
  <c r="F13" i="14"/>
  <c r="GJ50" i="1"/>
  <c r="E14" i="14"/>
  <c r="F14" i="14"/>
  <c r="GJ51" i="1"/>
  <c r="E15" i="14"/>
  <c r="F15" i="14"/>
  <c r="GJ52" i="1"/>
  <c r="E16" i="14"/>
  <c r="F16" i="14"/>
  <c r="GJ53" i="1"/>
  <c r="E17" i="14"/>
  <c r="F17" i="14"/>
  <c r="GJ54" i="1"/>
  <c r="E18" i="14"/>
  <c r="F18" i="14"/>
  <c r="GJ55" i="1"/>
  <c r="E19" i="14"/>
  <c r="F19" i="14"/>
  <c r="GJ56" i="1"/>
  <c r="E20" i="14"/>
  <c r="F20" i="14"/>
  <c r="GJ57" i="1"/>
  <c r="E21" i="14"/>
  <c r="F21" i="14"/>
  <c r="GJ58" i="1"/>
  <c r="E22" i="14"/>
  <c r="F22" i="14"/>
  <c r="GJ59" i="1"/>
  <c r="E23" i="14"/>
  <c r="F23" i="14"/>
  <c r="GJ60" i="1"/>
  <c r="E24" i="14"/>
  <c r="F24" i="14"/>
  <c r="GJ61" i="1"/>
  <c r="E25" i="14"/>
  <c r="F25" i="14"/>
  <c r="GJ62" i="1"/>
  <c r="E26" i="14"/>
  <c r="F26" i="14"/>
  <c r="GJ63" i="1"/>
  <c r="E27" i="14"/>
  <c r="F27" i="14"/>
  <c r="GJ64" i="1"/>
  <c r="E28" i="14"/>
  <c r="F28" i="14"/>
  <c r="GJ65" i="1"/>
  <c r="E29" i="14"/>
  <c r="F29" i="14"/>
  <c r="GJ66" i="1"/>
  <c r="E30" i="14"/>
  <c r="F30" i="14"/>
  <c r="GJ67" i="1"/>
  <c r="E31" i="14"/>
  <c r="F31" i="14"/>
  <c r="GJ68" i="1"/>
  <c r="E32" i="14"/>
  <c r="F32" i="14"/>
  <c r="GJ69" i="1"/>
  <c r="E33" i="14"/>
  <c r="F33" i="14"/>
  <c r="GJ70" i="1"/>
  <c r="E34" i="14"/>
  <c r="F34" i="14"/>
  <c r="GJ71" i="1"/>
  <c r="E35" i="14"/>
  <c r="F35" i="14"/>
  <c r="GJ72" i="1"/>
  <c r="E36" i="14"/>
  <c r="F36" i="14"/>
  <c r="GJ73" i="1"/>
  <c r="E37" i="14"/>
  <c r="F37" i="14"/>
  <c r="GJ74" i="1"/>
  <c r="E38" i="14"/>
  <c r="F38" i="14"/>
  <c r="GJ75" i="1"/>
  <c r="E39" i="14"/>
  <c r="F39" i="14"/>
  <c r="GJ76" i="1"/>
  <c r="E40" i="14"/>
  <c r="F40" i="14"/>
  <c r="GJ77" i="1"/>
  <c r="E41" i="14"/>
  <c r="F41" i="14"/>
  <c r="GJ78" i="1"/>
  <c r="E42" i="14"/>
  <c r="F42" i="14"/>
  <c r="GJ79" i="1"/>
  <c r="E43" i="14"/>
  <c r="F43" i="14"/>
  <c r="GJ80" i="1"/>
  <c r="E44" i="14"/>
  <c r="F44" i="14"/>
  <c r="GJ81" i="1"/>
  <c r="E45" i="14"/>
  <c r="F45" i="14"/>
  <c r="GJ82" i="1"/>
  <c r="E46" i="14"/>
  <c r="F46" i="14"/>
  <c r="GJ83" i="1"/>
  <c r="E47" i="14"/>
  <c r="F47" i="14"/>
  <c r="GJ84" i="1"/>
  <c r="E10" i="16"/>
  <c r="F10" i="16"/>
  <c r="GJ85" i="1"/>
  <c r="E11" i="16"/>
  <c r="F11" i="16"/>
  <c r="GJ86" i="1"/>
  <c r="E12" i="16"/>
  <c r="F12" i="16"/>
  <c r="GJ87" i="1"/>
  <c r="E13" i="16"/>
  <c r="F13" i="16"/>
  <c r="GJ88" i="1"/>
  <c r="E14" i="16"/>
  <c r="F14" i="16"/>
  <c r="GJ89" i="1"/>
  <c r="E15" i="16"/>
  <c r="F15" i="16"/>
  <c r="GJ90" i="1"/>
  <c r="E16" i="16"/>
  <c r="F16" i="16"/>
  <c r="GJ91" i="1"/>
  <c r="E17" i="16"/>
  <c r="F17" i="16"/>
  <c r="GJ92" i="1"/>
  <c r="E18" i="16"/>
  <c r="F18" i="16"/>
  <c r="GJ93" i="1"/>
  <c r="E19" i="16"/>
  <c r="F19" i="16"/>
  <c r="GJ94" i="1"/>
  <c r="E20" i="16"/>
  <c r="F20" i="16"/>
  <c r="GJ95" i="1"/>
  <c r="E21" i="16"/>
  <c r="F21" i="16"/>
  <c r="GJ96" i="1"/>
  <c r="E22" i="16"/>
  <c r="F22" i="16"/>
  <c r="GJ97" i="1"/>
  <c r="E23" i="16"/>
  <c r="F23" i="16"/>
  <c r="GJ98" i="1"/>
  <c r="E24" i="16"/>
  <c r="F24" i="16"/>
  <c r="GJ99" i="1"/>
  <c r="E25" i="16"/>
  <c r="F25" i="16"/>
  <c r="GJ100" i="1"/>
  <c r="E26" i="16"/>
  <c r="F26" i="16"/>
  <c r="GJ101" i="1"/>
  <c r="E27" i="16"/>
  <c r="F27" i="16"/>
  <c r="GJ102" i="1"/>
  <c r="E28" i="16"/>
  <c r="F28" i="16"/>
  <c r="GJ103" i="1"/>
  <c r="E29" i="16"/>
  <c r="F29" i="16"/>
  <c r="GJ104" i="1"/>
  <c r="E30" i="16"/>
  <c r="F30" i="16"/>
  <c r="GJ105" i="1"/>
  <c r="E31" i="16"/>
  <c r="F31" i="16"/>
  <c r="GJ106" i="1"/>
  <c r="E32" i="16"/>
  <c r="F32" i="16"/>
  <c r="GJ107" i="1"/>
  <c r="E33" i="16"/>
  <c r="F33" i="16"/>
  <c r="GJ108" i="1"/>
  <c r="E34" i="16"/>
  <c r="F34" i="16"/>
  <c r="GJ109" i="1"/>
  <c r="E35" i="16"/>
  <c r="F35" i="16"/>
  <c r="GJ110" i="1"/>
  <c r="E36" i="16"/>
  <c r="F36" i="16"/>
  <c r="GJ111" i="1"/>
  <c r="E37" i="16"/>
  <c r="F37" i="16"/>
  <c r="GJ112" i="1"/>
  <c r="E38" i="16"/>
  <c r="F38" i="16"/>
  <c r="GJ113" i="1"/>
  <c r="E39" i="16"/>
  <c r="F39" i="16"/>
  <c r="GJ114" i="1"/>
  <c r="E40" i="16"/>
  <c r="F40" i="16"/>
  <c r="GJ115" i="1"/>
  <c r="E41" i="16"/>
  <c r="F41" i="16"/>
  <c r="GJ116" i="1"/>
  <c r="E42" i="16"/>
  <c r="F42" i="16"/>
  <c r="GJ117" i="1"/>
  <c r="E43" i="16"/>
  <c r="F43" i="16"/>
  <c r="GJ118" i="1"/>
  <c r="E44" i="16"/>
  <c r="F44" i="16"/>
  <c r="GJ119" i="1"/>
  <c r="E45" i="16"/>
  <c r="F45" i="16"/>
  <c r="GJ120" i="1"/>
  <c r="E46" i="16"/>
  <c r="F46" i="16"/>
  <c r="GJ121" i="1"/>
  <c r="E47" i="16"/>
  <c r="F47" i="16"/>
  <c r="GJ122" i="1"/>
  <c r="E10" i="15"/>
  <c r="F10" i="15"/>
  <c r="GJ123" i="1"/>
  <c r="E11" i="15"/>
  <c r="F11" i="15"/>
  <c r="GJ124" i="1"/>
  <c r="E12" i="15"/>
  <c r="F12" i="15"/>
  <c r="GJ125" i="1"/>
  <c r="E13" i="15"/>
  <c r="F13" i="15"/>
  <c r="GJ126" i="1"/>
  <c r="E14" i="15"/>
  <c r="F14" i="15"/>
  <c r="GJ127" i="1"/>
  <c r="E15" i="15"/>
  <c r="F15" i="15"/>
  <c r="GJ8" i="1"/>
  <c r="E10" i="3"/>
  <c r="F10" i="3"/>
  <c r="E38" i="3"/>
  <c r="F38" i="3"/>
  <c r="D23" i="11"/>
  <c r="G23" i="11" s="1"/>
  <c r="GJ129" i="1"/>
  <c r="E22" i="15"/>
  <c r="E23" i="15"/>
  <c r="D16" i="4"/>
  <c r="D18" i="4"/>
  <c r="GI9" i="1"/>
  <c r="GI10" i="1"/>
  <c r="GI11" i="1"/>
  <c r="GI12" i="1"/>
  <c r="GI13" i="1"/>
  <c r="GI14" i="1"/>
  <c r="GI15" i="1"/>
  <c r="GI16" i="1"/>
  <c r="GI17" i="1"/>
  <c r="GI18" i="1"/>
  <c r="GI19" i="1"/>
  <c r="GI20" i="1"/>
  <c r="GI21" i="1"/>
  <c r="GI22" i="1"/>
  <c r="GI23" i="1"/>
  <c r="GI24" i="1"/>
  <c r="GI25" i="1"/>
  <c r="GI26" i="1"/>
  <c r="GI27" i="1"/>
  <c r="GI28" i="1"/>
  <c r="GI29" i="1"/>
  <c r="GI30" i="1"/>
  <c r="GI31" i="1"/>
  <c r="GI32" i="1"/>
  <c r="GI33" i="1"/>
  <c r="GI34" i="1"/>
  <c r="GI35" i="1"/>
  <c r="GI36" i="1"/>
  <c r="GI37" i="1"/>
  <c r="D22" i="18"/>
  <c r="G22" i="18" s="1"/>
  <c r="GI38" i="1"/>
  <c r="GI39" i="1"/>
  <c r="GI40" i="1"/>
  <c r="GI41" i="1"/>
  <c r="GI42" i="1"/>
  <c r="GI43" i="1"/>
  <c r="GI44" i="1"/>
  <c r="GI45" i="1"/>
  <c r="GI46" i="1"/>
  <c r="GI47" i="1"/>
  <c r="GI48" i="1"/>
  <c r="C12" i="14"/>
  <c r="GI49" i="1"/>
  <c r="GI50" i="1"/>
  <c r="C14" i="14"/>
  <c r="GI51" i="1"/>
  <c r="GI52" i="1"/>
  <c r="GI53" i="1"/>
  <c r="GI54" i="1"/>
  <c r="GI55" i="1"/>
  <c r="GI56" i="1"/>
  <c r="GI57" i="1"/>
  <c r="GI58" i="1"/>
  <c r="GI59" i="1"/>
  <c r="GI60" i="1"/>
  <c r="GI61" i="1"/>
  <c r="GI62" i="1"/>
  <c r="GI63" i="1"/>
  <c r="GI64" i="1"/>
  <c r="GI65" i="1"/>
  <c r="GI66" i="1"/>
  <c r="GI67" i="1"/>
  <c r="GI68" i="1"/>
  <c r="GI69" i="1"/>
  <c r="GI70" i="1"/>
  <c r="GI71" i="1"/>
  <c r="GI72" i="1"/>
  <c r="GI73" i="1"/>
  <c r="GI74" i="1"/>
  <c r="GI75" i="1"/>
  <c r="GI76" i="1"/>
  <c r="GI77" i="1"/>
  <c r="GI78" i="1"/>
  <c r="GI79" i="1"/>
  <c r="GI80" i="1"/>
  <c r="GI81" i="1"/>
  <c r="GI82" i="1"/>
  <c r="GI83" i="1"/>
  <c r="GI84" i="1"/>
  <c r="GI85" i="1"/>
  <c r="GI86" i="1"/>
  <c r="GI87" i="1"/>
  <c r="GI88" i="1"/>
  <c r="GI89" i="1"/>
  <c r="GI90" i="1"/>
  <c r="GI91" i="1"/>
  <c r="GI92" i="1"/>
  <c r="GI93" i="1"/>
  <c r="GI94" i="1"/>
  <c r="GI95" i="1"/>
  <c r="GI96" i="1"/>
  <c r="GI97" i="1"/>
  <c r="GI98" i="1"/>
  <c r="GI99" i="1"/>
  <c r="GI100" i="1"/>
  <c r="GI101" i="1"/>
  <c r="GI102" i="1"/>
  <c r="GI103" i="1"/>
  <c r="GI104" i="1"/>
  <c r="GI105" i="1"/>
  <c r="GI106" i="1"/>
  <c r="GI107" i="1"/>
  <c r="GI108" i="1"/>
  <c r="GI109" i="1"/>
  <c r="GI110" i="1"/>
  <c r="GI111" i="1"/>
  <c r="GI112" i="1"/>
  <c r="GI113" i="1"/>
  <c r="GI114" i="1"/>
  <c r="GI115" i="1"/>
  <c r="GI116" i="1"/>
  <c r="GI117" i="1"/>
  <c r="GI118" i="1"/>
  <c r="GI119" i="1"/>
  <c r="GI120" i="1"/>
  <c r="GI121" i="1"/>
  <c r="GI122" i="1"/>
  <c r="GI123" i="1"/>
  <c r="GI124" i="1"/>
  <c r="GI125" i="1"/>
  <c r="GI126" i="1"/>
  <c r="GI127" i="1"/>
  <c r="GK9" i="1"/>
  <c r="GK10" i="1"/>
  <c r="GK11" i="1"/>
  <c r="GK12" i="1"/>
  <c r="GK13" i="1"/>
  <c r="GK14" i="1"/>
  <c r="GK15" i="1"/>
  <c r="G17" i="3"/>
  <c r="GK16" i="1"/>
  <c r="GK17" i="1"/>
  <c r="GK18" i="1"/>
  <c r="GK19" i="1"/>
  <c r="GK20" i="1"/>
  <c r="GK21" i="1"/>
  <c r="GK22" i="1"/>
  <c r="GK23" i="1"/>
  <c r="G25" i="3"/>
  <c r="GK24" i="1"/>
  <c r="GK25" i="1"/>
  <c r="GK26" i="1"/>
  <c r="GK27" i="1"/>
  <c r="GK28" i="1"/>
  <c r="GK29" i="1"/>
  <c r="GK30" i="1"/>
  <c r="GK31" i="1"/>
  <c r="GK32" i="1"/>
  <c r="GK33" i="1"/>
  <c r="GK34" i="1"/>
  <c r="GK35" i="1"/>
  <c r="G37" i="3"/>
  <c r="GK36" i="1"/>
  <c r="GK37" i="1"/>
  <c r="GK38" i="1"/>
  <c r="GK39" i="1"/>
  <c r="G41" i="3"/>
  <c r="GK40" i="1"/>
  <c r="GK41" i="1"/>
  <c r="G43" i="3"/>
  <c r="GK42" i="1"/>
  <c r="GK43" i="1"/>
  <c r="G45" i="3"/>
  <c r="GK44" i="1"/>
  <c r="GK45" i="1"/>
  <c r="GK46" i="1"/>
  <c r="GK47" i="1"/>
  <c r="G11" i="14"/>
  <c r="GK48" i="1"/>
  <c r="GK49" i="1"/>
  <c r="GK50" i="1"/>
  <c r="GK51" i="1"/>
  <c r="G15" i="14"/>
  <c r="GK52" i="1"/>
  <c r="GK53" i="1"/>
  <c r="GK54" i="1"/>
  <c r="GK55" i="1"/>
  <c r="G19" i="14"/>
  <c r="GK56" i="1"/>
  <c r="GK57" i="1"/>
  <c r="GK58" i="1"/>
  <c r="GK59" i="1"/>
  <c r="G23" i="14"/>
  <c r="GK60" i="1"/>
  <c r="GK61" i="1"/>
  <c r="GK62" i="1"/>
  <c r="GK63" i="1"/>
  <c r="G27" i="14"/>
  <c r="GK64" i="1"/>
  <c r="GK65" i="1"/>
  <c r="GK66" i="1"/>
  <c r="GK67" i="1"/>
  <c r="G31" i="14"/>
  <c r="GK68" i="1"/>
  <c r="GK69" i="1"/>
  <c r="GK70" i="1"/>
  <c r="GK71" i="1"/>
  <c r="G35" i="14"/>
  <c r="GK72" i="1"/>
  <c r="GK73" i="1"/>
  <c r="GK74" i="1"/>
  <c r="GK75" i="1"/>
  <c r="G39" i="14"/>
  <c r="GK76" i="1"/>
  <c r="GK77" i="1"/>
  <c r="GK78" i="1"/>
  <c r="GK79" i="1"/>
  <c r="G43" i="14"/>
  <c r="GK80" i="1"/>
  <c r="GK81" i="1"/>
  <c r="GK82" i="1"/>
  <c r="GK83" i="1"/>
  <c r="G47" i="14"/>
  <c r="GK84" i="1"/>
  <c r="GK85" i="1"/>
  <c r="GK86" i="1"/>
  <c r="GK87" i="1"/>
  <c r="G13" i="16"/>
  <c r="GK88" i="1"/>
  <c r="GK89" i="1"/>
  <c r="GK90" i="1"/>
  <c r="GK91" i="1"/>
  <c r="G17" i="16"/>
  <c r="GK92" i="1"/>
  <c r="GK93" i="1"/>
  <c r="GK94" i="1"/>
  <c r="GK95" i="1"/>
  <c r="G21" i="16"/>
  <c r="GK96" i="1"/>
  <c r="GK97" i="1"/>
  <c r="G23" i="16"/>
  <c r="GK98" i="1"/>
  <c r="GK99" i="1"/>
  <c r="G25" i="16"/>
  <c r="GK100" i="1"/>
  <c r="GK101" i="1"/>
  <c r="G27" i="16"/>
  <c r="GK102" i="1"/>
  <c r="GK103" i="1"/>
  <c r="G29" i="16"/>
  <c r="GK104" i="1"/>
  <c r="GK105" i="1"/>
  <c r="G31" i="16"/>
  <c r="GK106" i="1"/>
  <c r="GK107" i="1"/>
  <c r="G33" i="16"/>
  <c r="GK108" i="1"/>
  <c r="GK109" i="1"/>
  <c r="G35" i="16"/>
  <c r="GK110" i="1"/>
  <c r="GK111" i="1"/>
  <c r="G37" i="16"/>
  <c r="GK112" i="1"/>
  <c r="G38" i="16"/>
  <c r="GK113" i="1"/>
  <c r="G39" i="16"/>
  <c r="GK114" i="1"/>
  <c r="GK115" i="1"/>
  <c r="G41" i="16"/>
  <c r="GK116" i="1"/>
  <c r="G42" i="16"/>
  <c r="GK117" i="1"/>
  <c r="G43" i="16"/>
  <c r="GK118" i="1"/>
  <c r="GK119" i="1"/>
  <c r="G45" i="16"/>
  <c r="GK120" i="1"/>
  <c r="GK121" i="1"/>
  <c r="G47" i="16"/>
  <c r="GK122" i="1"/>
  <c r="GK123" i="1"/>
  <c r="G11" i="15"/>
  <c r="GK124" i="1"/>
  <c r="GK125" i="1"/>
  <c r="GK126" i="1"/>
  <c r="GK127" i="1"/>
  <c r="G15" i="15"/>
  <c r="GL9" i="1"/>
  <c r="I11" i="3"/>
  <c r="GL10" i="1"/>
  <c r="I12" i="3"/>
  <c r="GL11" i="1"/>
  <c r="I13" i="3"/>
  <c r="GL12" i="1"/>
  <c r="I14" i="3"/>
  <c r="GL13" i="1"/>
  <c r="I15" i="3"/>
  <c r="GL14" i="1"/>
  <c r="I16" i="3"/>
  <c r="GL15" i="1"/>
  <c r="I17" i="3"/>
  <c r="GL16" i="1"/>
  <c r="I18" i="3"/>
  <c r="GL17" i="1"/>
  <c r="I19" i="3"/>
  <c r="GL18" i="1"/>
  <c r="I20" i="3"/>
  <c r="GL19" i="1"/>
  <c r="I21" i="3"/>
  <c r="GL20" i="1"/>
  <c r="I22" i="3"/>
  <c r="GL21" i="1"/>
  <c r="I23" i="3"/>
  <c r="GL22" i="1"/>
  <c r="I24" i="3"/>
  <c r="GL23" i="1"/>
  <c r="I25" i="3"/>
  <c r="GL24" i="1"/>
  <c r="I26" i="3"/>
  <c r="GL25" i="1"/>
  <c r="I27" i="3"/>
  <c r="GL26" i="1"/>
  <c r="I28" i="3"/>
  <c r="GL27" i="1"/>
  <c r="I29" i="3"/>
  <c r="GL28" i="1"/>
  <c r="I30" i="3"/>
  <c r="GL29" i="1"/>
  <c r="I31" i="3"/>
  <c r="GL30" i="1"/>
  <c r="I32" i="3"/>
  <c r="GL31" i="1"/>
  <c r="I33" i="3"/>
  <c r="GL32" i="1"/>
  <c r="I34" i="3"/>
  <c r="GL33" i="1"/>
  <c r="I35" i="3"/>
  <c r="GL34" i="1"/>
  <c r="I36" i="3"/>
  <c r="GL35" i="1"/>
  <c r="I37" i="3"/>
  <c r="GL36" i="1"/>
  <c r="I38" i="3"/>
  <c r="GL37" i="1"/>
  <c r="GL38" i="1"/>
  <c r="I40" i="3"/>
  <c r="GL39" i="1"/>
  <c r="I41" i="3"/>
  <c r="GL40" i="1"/>
  <c r="I42" i="3"/>
  <c r="GL41" i="1"/>
  <c r="I43" i="3"/>
  <c r="GL42" i="1"/>
  <c r="I44" i="3"/>
  <c r="GL43" i="1"/>
  <c r="I45" i="3"/>
  <c r="GL44" i="1"/>
  <c r="I46" i="3"/>
  <c r="GL45" i="1"/>
  <c r="I47" i="3"/>
  <c r="GL46" i="1"/>
  <c r="I10" i="14"/>
  <c r="GL47" i="1"/>
  <c r="I11" i="14"/>
  <c r="GL48" i="1"/>
  <c r="I12" i="14"/>
  <c r="GL49" i="1"/>
  <c r="I13" i="14"/>
  <c r="GL50" i="1"/>
  <c r="I14" i="14"/>
  <c r="GL51" i="1"/>
  <c r="I15" i="14"/>
  <c r="GL52" i="1"/>
  <c r="I16" i="14"/>
  <c r="GL53" i="1"/>
  <c r="I17" i="14"/>
  <c r="GL54" i="1"/>
  <c r="I18" i="14"/>
  <c r="GL55" i="1"/>
  <c r="I19" i="14"/>
  <c r="GL56" i="1"/>
  <c r="I20" i="14"/>
  <c r="GL57" i="1"/>
  <c r="I21" i="14"/>
  <c r="GL58" i="1"/>
  <c r="I22" i="14"/>
  <c r="GL59" i="1"/>
  <c r="I23" i="14"/>
  <c r="GL60" i="1"/>
  <c r="I24" i="14"/>
  <c r="GL61" i="1"/>
  <c r="I25" i="14"/>
  <c r="GL62" i="1"/>
  <c r="I26" i="14"/>
  <c r="GL63" i="1"/>
  <c r="I27" i="14"/>
  <c r="GL64" i="1"/>
  <c r="I28" i="14"/>
  <c r="GL65" i="1"/>
  <c r="I29" i="14"/>
  <c r="GL66" i="1"/>
  <c r="I30" i="14"/>
  <c r="GL67" i="1"/>
  <c r="I31" i="14"/>
  <c r="GL68" i="1"/>
  <c r="I32" i="14"/>
  <c r="GL69" i="1"/>
  <c r="I33" i="14"/>
  <c r="GL70" i="1"/>
  <c r="I34" i="14"/>
  <c r="GL71" i="1"/>
  <c r="I35" i="14"/>
  <c r="GL72" i="1"/>
  <c r="I36" i="14"/>
  <c r="GL73" i="1"/>
  <c r="I37" i="14"/>
  <c r="GL74" i="1"/>
  <c r="I38" i="14"/>
  <c r="GL75" i="1"/>
  <c r="I39" i="14"/>
  <c r="GL76" i="1"/>
  <c r="I40" i="14"/>
  <c r="GL77" i="1"/>
  <c r="I41" i="14"/>
  <c r="GL78" i="1"/>
  <c r="I42" i="14"/>
  <c r="GL79" i="1"/>
  <c r="I43" i="14"/>
  <c r="GL80" i="1"/>
  <c r="I44" i="14"/>
  <c r="GL81" i="1"/>
  <c r="I45" i="14"/>
  <c r="GL82" i="1"/>
  <c r="I46" i="14"/>
  <c r="GL83" i="1"/>
  <c r="I47" i="14"/>
  <c r="GL84" i="1"/>
  <c r="I10" i="16"/>
  <c r="GL85" i="1"/>
  <c r="I11" i="16"/>
  <c r="GL86" i="1"/>
  <c r="I12" i="16"/>
  <c r="GL87" i="1"/>
  <c r="I13" i="16"/>
  <c r="GL88" i="1"/>
  <c r="I14" i="16"/>
  <c r="GL89" i="1"/>
  <c r="I15" i="16"/>
  <c r="GL90" i="1"/>
  <c r="I16" i="16"/>
  <c r="GL91" i="1"/>
  <c r="I17" i="16"/>
  <c r="GL92" i="1"/>
  <c r="I18" i="16"/>
  <c r="GL93" i="1"/>
  <c r="I19" i="16"/>
  <c r="GL94" i="1"/>
  <c r="I20" i="16"/>
  <c r="GL95" i="1"/>
  <c r="I21" i="16"/>
  <c r="GL96" i="1"/>
  <c r="I22" i="16"/>
  <c r="GL97" i="1"/>
  <c r="I23" i="16"/>
  <c r="GL98" i="1"/>
  <c r="I24" i="16"/>
  <c r="GL99" i="1"/>
  <c r="I25" i="16"/>
  <c r="GL100" i="1"/>
  <c r="I26" i="16"/>
  <c r="GL101" i="1"/>
  <c r="I27" i="16"/>
  <c r="GL102" i="1"/>
  <c r="I28" i="16"/>
  <c r="GL103" i="1"/>
  <c r="I29" i="16"/>
  <c r="GL104" i="1"/>
  <c r="I30" i="16"/>
  <c r="GL105" i="1"/>
  <c r="I31" i="16"/>
  <c r="GL106" i="1"/>
  <c r="I32" i="16"/>
  <c r="GL107" i="1"/>
  <c r="I33" i="16"/>
  <c r="GL108" i="1"/>
  <c r="I34" i="16"/>
  <c r="GL109" i="1"/>
  <c r="I35" i="16"/>
  <c r="GL110" i="1"/>
  <c r="I36" i="16"/>
  <c r="GL111" i="1"/>
  <c r="I37" i="16"/>
  <c r="GL112" i="1"/>
  <c r="I38" i="16"/>
  <c r="GL113" i="1"/>
  <c r="I39" i="16"/>
  <c r="GL114" i="1"/>
  <c r="I40" i="16"/>
  <c r="GL115" i="1"/>
  <c r="I41" i="16"/>
  <c r="GL116" i="1"/>
  <c r="I42" i="16"/>
  <c r="GL117" i="1"/>
  <c r="I43" i="16"/>
  <c r="GL118" i="1"/>
  <c r="I44" i="16"/>
  <c r="GL119" i="1"/>
  <c r="I45" i="16"/>
  <c r="GL120" i="1"/>
  <c r="I46" i="16"/>
  <c r="GL121" i="1"/>
  <c r="I47" i="16"/>
  <c r="GL122" i="1"/>
  <c r="I10" i="15"/>
  <c r="GL123" i="1"/>
  <c r="I11" i="15"/>
  <c r="GL124" i="1"/>
  <c r="I12" i="15"/>
  <c r="GL125" i="1"/>
  <c r="I13" i="15"/>
  <c r="GL126" i="1"/>
  <c r="I14" i="15"/>
  <c r="GL127" i="1"/>
  <c r="I15" i="15"/>
  <c r="GM9" i="1"/>
  <c r="K11" i="3"/>
  <c r="GM10" i="1"/>
  <c r="GM11" i="1"/>
  <c r="K13" i="3"/>
  <c r="GM12" i="1"/>
  <c r="K14" i="3"/>
  <c r="GM13" i="1"/>
  <c r="K15" i="3"/>
  <c r="GM14" i="1"/>
  <c r="K16" i="3"/>
  <c r="GM15" i="1"/>
  <c r="K17" i="3"/>
  <c r="GM16" i="1"/>
  <c r="GM17" i="1"/>
  <c r="K19" i="3"/>
  <c r="GM18" i="1"/>
  <c r="GM19" i="1"/>
  <c r="K21" i="3"/>
  <c r="GM20" i="1"/>
  <c r="GM21" i="1"/>
  <c r="K23" i="3"/>
  <c r="GM22" i="1"/>
  <c r="GM23" i="1"/>
  <c r="K25" i="3"/>
  <c r="GM24" i="1"/>
  <c r="GM25" i="1"/>
  <c r="K27" i="3"/>
  <c r="GM26" i="1"/>
  <c r="GM27" i="1"/>
  <c r="K29" i="3"/>
  <c r="GM28" i="1"/>
  <c r="GM29" i="1"/>
  <c r="K31" i="3"/>
  <c r="GM30" i="1"/>
  <c r="GM31" i="1"/>
  <c r="K33" i="3"/>
  <c r="GM32" i="1"/>
  <c r="GM33" i="1"/>
  <c r="K35" i="3"/>
  <c r="GM34" i="1"/>
  <c r="GM35" i="1"/>
  <c r="K37" i="3"/>
  <c r="GM36" i="1"/>
  <c r="GM37" i="1"/>
  <c r="K39" i="3"/>
  <c r="GM38" i="1"/>
  <c r="GM39" i="1"/>
  <c r="K41" i="3"/>
  <c r="GM40" i="1"/>
  <c r="GM41" i="1"/>
  <c r="K43" i="3"/>
  <c r="GM42" i="1"/>
  <c r="GM43" i="1"/>
  <c r="K45" i="3"/>
  <c r="GM44" i="1"/>
  <c r="GM45" i="1"/>
  <c r="K47" i="3"/>
  <c r="GM46" i="1"/>
  <c r="GM47" i="1"/>
  <c r="K11" i="14"/>
  <c r="GM48" i="1"/>
  <c r="GM49" i="1"/>
  <c r="K13" i="14"/>
  <c r="GM50" i="1"/>
  <c r="GM51" i="1"/>
  <c r="K15" i="14"/>
  <c r="GM52" i="1"/>
  <c r="GM53" i="1"/>
  <c r="K17" i="14"/>
  <c r="GM54" i="1"/>
  <c r="GM55" i="1"/>
  <c r="K19" i="14"/>
  <c r="GM56" i="1"/>
  <c r="GM57" i="1"/>
  <c r="K21" i="14"/>
  <c r="GM58" i="1"/>
  <c r="GM59" i="1"/>
  <c r="K23" i="14"/>
  <c r="GM60" i="1"/>
  <c r="GM61" i="1"/>
  <c r="K25" i="14"/>
  <c r="GM62" i="1"/>
  <c r="GM63" i="1"/>
  <c r="K27" i="14"/>
  <c r="GM64" i="1"/>
  <c r="GM65" i="1"/>
  <c r="K29" i="14"/>
  <c r="GM66" i="1"/>
  <c r="GM67" i="1"/>
  <c r="K31" i="14"/>
  <c r="GM68" i="1"/>
  <c r="GM69" i="1"/>
  <c r="K33" i="14"/>
  <c r="GM70" i="1"/>
  <c r="GM71" i="1"/>
  <c r="K35" i="14"/>
  <c r="GM72" i="1"/>
  <c r="GM73" i="1"/>
  <c r="K37" i="14"/>
  <c r="GM74" i="1"/>
  <c r="GM75" i="1"/>
  <c r="K39" i="14"/>
  <c r="GM76" i="1"/>
  <c r="GM77" i="1"/>
  <c r="K41" i="14"/>
  <c r="GM78" i="1"/>
  <c r="GM79" i="1"/>
  <c r="K43" i="14"/>
  <c r="GM80" i="1"/>
  <c r="GM81" i="1"/>
  <c r="K45" i="14"/>
  <c r="GM82" i="1"/>
  <c r="GM83" i="1"/>
  <c r="K47" i="14"/>
  <c r="GM84" i="1"/>
  <c r="GM85" i="1"/>
  <c r="K11" i="16"/>
  <c r="GM86" i="1"/>
  <c r="GM87" i="1"/>
  <c r="K13" i="16"/>
  <c r="GM88" i="1"/>
  <c r="GM89" i="1"/>
  <c r="K15" i="16"/>
  <c r="GM90" i="1"/>
  <c r="GM91" i="1"/>
  <c r="K17" i="16"/>
  <c r="GM92" i="1"/>
  <c r="GM93" i="1"/>
  <c r="K19" i="16"/>
  <c r="GM94" i="1"/>
  <c r="GM95" i="1"/>
  <c r="K21" i="16"/>
  <c r="GM96" i="1"/>
  <c r="GM97" i="1"/>
  <c r="K23" i="16"/>
  <c r="GM98" i="1"/>
  <c r="GM99" i="1"/>
  <c r="K25" i="16"/>
  <c r="GM100" i="1"/>
  <c r="GM101" i="1"/>
  <c r="K27" i="16"/>
  <c r="GM102" i="1"/>
  <c r="GM103" i="1"/>
  <c r="K29" i="16"/>
  <c r="GM104" i="1"/>
  <c r="GM105" i="1"/>
  <c r="K31" i="16"/>
  <c r="GM106" i="1"/>
  <c r="GM107" i="1"/>
  <c r="K33" i="16"/>
  <c r="GM108" i="1"/>
  <c r="GM109" i="1"/>
  <c r="K35" i="16"/>
  <c r="GM110" i="1"/>
  <c r="K36" i="16"/>
  <c r="GM111" i="1"/>
  <c r="K37" i="16"/>
  <c r="GM112" i="1"/>
  <c r="K38" i="16"/>
  <c r="GM113" i="1"/>
  <c r="K39" i="16"/>
  <c r="GM114" i="1"/>
  <c r="GM115" i="1"/>
  <c r="K41" i="16"/>
  <c r="GM116" i="1"/>
  <c r="GM117" i="1"/>
  <c r="K43" i="16"/>
  <c r="GM118" i="1"/>
  <c r="GM119" i="1"/>
  <c r="K45" i="16"/>
  <c r="GM120" i="1"/>
  <c r="GM121" i="1"/>
  <c r="K47" i="16"/>
  <c r="GM122" i="1"/>
  <c r="GM123" i="1"/>
  <c r="K11" i="15"/>
  <c r="GM124" i="1"/>
  <c r="GM125" i="1"/>
  <c r="K13" i="15"/>
  <c r="GM126" i="1"/>
  <c r="GM127" i="1"/>
  <c r="K15" i="15"/>
  <c r="H18" i="18"/>
  <c r="GM8" i="1"/>
  <c r="D26" i="11"/>
  <c r="G26" i="11" s="1"/>
  <c r="GL8" i="1"/>
  <c r="I10" i="3"/>
  <c r="GQ7" i="1"/>
  <c r="GP7" i="1"/>
  <c r="G18" i="18"/>
  <c r="A28" i="18"/>
  <c r="A18" i="18"/>
  <c r="F11" i="18"/>
  <c r="GI8" i="1"/>
  <c r="GK8" i="1"/>
  <c r="G10" i="3"/>
  <c r="C17" i="3"/>
  <c r="G11" i="3"/>
  <c r="G12" i="3"/>
  <c r="G15" i="3"/>
  <c r="G12" i="14"/>
  <c r="G14" i="14"/>
  <c r="G16" i="14"/>
  <c r="G29" i="15"/>
  <c r="E28" i="18"/>
  <c r="E27" i="18"/>
  <c r="E26" i="18"/>
  <c r="E25" i="18"/>
  <c r="E24" i="18"/>
  <c r="E23" i="18"/>
  <c r="G23" i="18"/>
  <c r="N34" i="4"/>
  <c r="N32" i="4"/>
  <c r="G32" i="13"/>
  <c r="G34" i="13"/>
  <c r="G10" i="14"/>
  <c r="K10" i="14"/>
  <c r="C11" i="14"/>
  <c r="K12" i="14"/>
  <c r="C13" i="14"/>
  <c r="K14" i="14"/>
  <c r="C15" i="14"/>
  <c r="K16" i="14"/>
  <c r="C17" i="14"/>
  <c r="G18" i="14"/>
  <c r="K18" i="14"/>
  <c r="C19" i="14"/>
  <c r="G20" i="14"/>
  <c r="K20" i="14"/>
  <c r="C21" i="14"/>
  <c r="G22" i="14"/>
  <c r="K22" i="14"/>
  <c r="C23" i="14"/>
  <c r="G24" i="14"/>
  <c r="K24" i="14"/>
  <c r="C25" i="14"/>
  <c r="G26" i="14"/>
  <c r="K26" i="14"/>
  <c r="C27" i="14"/>
  <c r="G28" i="14"/>
  <c r="K28" i="14"/>
  <c r="C29" i="14"/>
  <c r="G30" i="14"/>
  <c r="K30" i="14"/>
  <c r="C31" i="14"/>
  <c r="G32" i="14"/>
  <c r="K32" i="14"/>
  <c r="C33" i="14"/>
  <c r="G34" i="14"/>
  <c r="K34" i="14"/>
  <c r="C35" i="14"/>
  <c r="G36" i="14"/>
  <c r="K36" i="14"/>
  <c r="C37" i="14"/>
  <c r="G38" i="14"/>
  <c r="K38" i="14"/>
  <c r="C39" i="14"/>
  <c r="G40" i="14"/>
  <c r="K40" i="14"/>
  <c r="C41" i="14"/>
  <c r="G42" i="14"/>
  <c r="K42" i="14"/>
  <c r="C43" i="14"/>
  <c r="G44" i="14"/>
  <c r="K44" i="14"/>
  <c r="C45" i="14"/>
  <c r="G46" i="14"/>
  <c r="K46" i="14"/>
  <c r="C47" i="14"/>
  <c r="G10" i="16"/>
  <c r="K10" i="16"/>
  <c r="C11" i="16"/>
  <c r="G12" i="16"/>
  <c r="K12" i="16"/>
  <c r="C13" i="16"/>
  <c r="G14" i="16"/>
  <c r="K14" i="16"/>
  <c r="C15" i="16"/>
  <c r="G16" i="16"/>
  <c r="K16" i="16"/>
  <c r="C17" i="16"/>
  <c r="G18" i="16"/>
  <c r="K18" i="16"/>
  <c r="C19" i="16"/>
  <c r="G20" i="16"/>
  <c r="K20" i="16"/>
  <c r="C21" i="16"/>
  <c r="G22" i="16"/>
  <c r="K22" i="16"/>
  <c r="C23" i="16"/>
  <c r="G24" i="16"/>
  <c r="K24" i="16"/>
  <c r="C25" i="16"/>
  <c r="G26" i="16"/>
  <c r="K26" i="16"/>
  <c r="C27" i="16"/>
  <c r="G28" i="16"/>
  <c r="K28" i="16"/>
  <c r="C29" i="16"/>
  <c r="G30" i="16"/>
  <c r="K30" i="16"/>
  <c r="C31" i="16"/>
  <c r="G32" i="16"/>
  <c r="K32" i="16"/>
  <c r="C33" i="16"/>
  <c r="G34" i="16"/>
  <c r="K34" i="16"/>
  <c r="C35" i="16"/>
  <c r="G36" i="16"/>
  <c r="C37" i="16"/>
  <c r="C39" i="16"/>
  <c r="G40" i="16"/>
  <c r="K40" i="16"/>
  <c r="C41" i="16"/>
  <c r="K42" i="16"/>
  <c r="C43" i="16"/>
  <c r="G44" i="16"/>
  <c r="K44" i="16"/>
  <c r="C45" i="16"/>
  <c r="G46" i="16"/>
  <c r="K46" i="16"/>
  <c r="C47" i="16"/>
  <c r="E129" i="1"/>
  <c r="O36" i="15"/>
  <c r="O34" i="15"/>
  <c r="E22" i="18"/>
  <c r="E22" i="11"/>
  <c r="O14" i="4"/>
  <c r="M14" i="4"/>
  <c r="E24" i="17"/>
  <c r="E23" i="17"/>
  <c r="K18" i="3"/>
  <c r="K20" i="3"/>
  <c r="K22" i="3"/>
  <c r="K24" i="3"/>
  <c r="K26" i="3"/>
  <c r="K28" i="3"/>
  <c r="K30" i="3"/>
  <c r="K32" i="3"/>
  <c r="K34" i="3"/>
  <c r="K36" i="3"/>
  <c r="K38" i="3"/>
  <c r="K40" i="3"/>
  <c r="K42" i="3"/>
  <c r="K44" i="3"/>
  <c r="K46" i="3"/>
  <c r="K10" i="15"/>
  <c r="K12" i="15"/>
  <c r="K14" i="15"/>
  <c r="H9" i="16"/>
  <c r="G10" i="15"/>
  <c r="G12" i="15"/>
  <c r="G14" i="15"/>
  <c r="D9" i="15"/>
  <c r="D9" i="3"/>
  <c r="D9" i="14"/>
  <c r="D9" i="16"/>
  <c r="H9" i="3"/>
  <c r="J9" i="3"/>
  <c r="L9" i="3"/>
  <c r="N9" i="3"/>
  <c r="P9" i="3"/>
  <c r="C15" i="3"/>
  <c r="C19" i="3"/>
  <c r="C21" i="3"/>
  <c r="D21" i="3"/>
  <c r="C23" i="3"/>
  <c r="C25" i="3"/>
  <c r="D25" i="3"/>
  <c r="C27" i="3"/>
  <c r="C29" i="3"/>
  <c r="D29" i="3"/>
  <c r="C31" i="3"/>
  <c r="C33" i="3"/>
  <c r="D33" i="3"/>
  <c r="C35" i="3"/>
  <c r="C37" i="3"/>
  <c r="D37" i="3"/>
  <c r="C39" i="3"/>
  <c r="C41" i="3"/>
  <c r="D41" i="3"/>
  <c r="C43" i="3"/>
  <c r="C45" i="3"/>
  <c r="D45" i="3"/>
  <c r="C47" i="3"/>
  <c r="C11" i="15"/>
  <c r="C13" i="15"/>
  <c r="C15" i="15"/>
  <c r="C10" i="3"/>
  <c r="A24" i="17"/>
  <c r="A26" i="11"/>
  <c r="A24" i="11"/>
  <c r="F34" i="17"/>
  <c r="F32" i="17"/>
  <c r="E22" i="17"/>
  <c r="G22" i="17"/>
  <c r="H18" i="17"/>
  <c r="G18" i="17"/>
  <c r="A18" i="17"/>
  <c r="F11" i="17"/>
  <c r="H18" i="11"/>
  <c r="P15" i="4"/>
  <c r="F15" i="13"/>
  <c r="F36" i="11"/>
  <c r="F34" i="11"/>
  <c r="B10" i="14"/>
  <c r="E26" i="11"/>
  <c r="E25" i="11"/>
  <c r="E24" i="11"/>
  <c r="N15" i="4"/>
  <c r="L15" i="4"/>
  <c r="J15" i="4"/>
  <c r="H15" i="4"/>
  <c r="F15" i="4"/>
  <c r="G1" i="3"/>
  <c r="A2" i="4"/>
  <c r="J9" i="16"/>
  <c r="J10" i="16"/>
  <c r="L9" i="16"/>
  <c r="L12" i="16"/>
  <c r="L9" i="15"/>
  <c r="J9" i="15"/>
  <c r="H9" i="15"/>
  <c r="P9" i="15"/>
  <c r="P9" i="16"/>
  <c r="P9" i="14"/>
  <c r="N9" i="15"/>
  <c r="N9" i="16"/>
  <c r="N9" i="14"/>
  <c r="L9" i="14"/>
  <c r="L42" i="14"/>
  <c r="J9" i="14"/>
  <c r="H9" i="14"/>
  <c r="B44" i="3"/>
  <c r="B45" i="3"/>
  <c r="B46" i="3"/>
  <c r="B47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12" i="3"/>
  <c r="M3" i="15"/>
  <c r="G6" i="15"/>
  <c r="Q6" i="15"/>
  <c r="B12" i="15"/>
  <c r="B13" i="15"/>
  <c r="B14" i="15"/>
  <c r="B15" i="15"/>
  <c r="A12" i="15"/>
  <c r="A13" i="15"/>
  <c r="A14" i="15"/>
  <c r="A15" i="15"/>
  <c r="B11" i="15"/>
  <c r="B10" i="15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11" i="16"/>
  <c r="B10" i="16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11" i="14"/>
  <c r="A11" i="15"/>
  <c r="A10" i="15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11" i="16"/>
  <c r="A10" i="16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11" i="14"/>
  <c r="A10" i="14"/>
  <c r="Q6" i="16"/>
  <c r="G6" i="16"/>
  <c r="M3" i="16"/>
  <c r="A3" i="16"/>
  <c r="A3" i="15"/>
  <c r="Q6" i="14"/>
  <c r="G6" i="14"/>
  <c r="M3" i="14"/>
  <c r="A3" i="14"/>
  <c r="I9" i="13"/>
  <c r="C9" i="13"/>
  <c r="C6" i="13"/>
  <c r="C4" i="13"/>
  <c r="F11" i="11"/>
  <c r="Q6" i="3"/>
  <c r="G6" i="3"/>
  <c r="M3" i="3"/>
  <c r="A3" i="3"/>
  <c r="I6" i="4"/>
  <c r="A18" i="11"/>
  <c r="G18" i="11"/>
  <c r="O9" i="4"/>
  <c r="I9" i="4"/>
  <c r="I4" i="4"/>
  <c r="A10" i="3"/>
  <c r="A11" i="3"/>
  <c r="E6" i="1"/>
  <c r="K6" i="1"/>
  <c r="Q6" i="1"/>
  <c r="W6" i="1"/>
  <c r="AC6" i="1"/>
  <c r="AI6" i="1"/>
  <c r="AO6" i="1"/>
  <c r="AU6" i="1"/>
  <c r="BA6" i="1"/>
  <c r="BG6" i="1"/>
  <c r="BM6" i="1"/>
  <c r="BS6" i="1"/>
  <c r="BY6" i="1"/>
  <c r="CE6" i="1"/>
  <c r="CK6" i="1"/>
  <c r="CQ6" i="1"/>
  <c r="CW6" i="1"/>
  <c r="DC6" i="1"/>
  <c r="DI6" i="1"/>
  <c r="DO6" i="1"/>
  <c r="DU6" i="1"/>
  <c r="EA6" i="1"/>
  <c r="EG6" i="1"/>
  <c r="EM6" i="1"/>
  <c r="ES6" i="1"/>
  <c r="EY6" i="1"/>
  <c r="FE6" i="1"/>
  <c r="FK6" i="1"/>
  <c r="FQ6" i="1"/>
  <c r="FW6" i="1"/>
  <c r="GC6" i="1"/>
  <c r="G33" i="3"/>
  <c r="G13" i="3"/>
  <c r="G46" i="3"/>
  <c r="G44" i="3"/>
  <c r="G42" i="3"/>
  <c r="G40" i="3"/>
  <c r="G38" i="3"/>
  <c r="G36" i="3"/>
  <c r="G34" i="3"/>
  <c r="G32" i="3"/>
  <c r="G30" i="3"/>
  <c r="G28" i="3"/>
  <c r="G26" i="3"/>
  <c r="G24" i="3"/>
  <c r="G22" i="3"/>
  <c r="G20" i="3"/>
  <c r="G18" i="3"/>
  <c r="G14" i="3"/>
  <c r="D35" i="14"/>
  <c r="P16" i="4"/>
  <c r="P18" i="4"/>
  <c r="D15" i="16"/>
  <c r="GQ9" i="1"/>
  <c r="GQ11" i="1"/>
  <c r="GQ13" i="1"/>
  <c r="O15" i="3" s="1"/>
  <c r="P15" i="3" s="1"/>
  <c r="GQ15" i="1"/>
  <c r="O17" i="3" s="1"/>
  <c r="P17" i="3" s="1"/>
  <c r="GQ17" i="1"/>
  <c r="GQ19" i="1"/>
  <c r="GQ21" i="1"/>
  <c r="O23" i="3" s="1"/>
  <c r="P23" i="3" s="1"/>
  <c r="GQ23" i="1"/>
  <c r="O25" i="3" s="1"/>
  <c r="P25" i="3" s="1"/>
  <c r="GQ25" i="1"/>
  <c r="GQ27" i="1"/>
  <c r="GQ29" i="1"/>
  <c r="GQ31" i="1"/>
  <c r="GQ33" i="1"/>
  <c r="GQ35" i="1"/>
  <c r="GQ37" i="1"/>
  <c r="O39" i="3"/>
  <c r="GQ39" i="1"/>
  <c r="GQ41" i="1"/>
  <c r="GQ43" i="1"/>
  <c r="GQ45" i="1"/>
  <c r="GQ47" i="1"/>
  <c r="GQ49" i="1"/>
  <c r="GQ51" i="1"/>
  <c r="GQ53" i="1"/>
  <c r="O17" i="14"/>
  <c r="GQ55" i="1"/>
  <c r="GQ57" i="1"/>
  <c r="GQ59" i="1"/>
  <c r="GQ61" i="1"/>
  <c r="GQ63" i="1"/>
  <c r="GQ65" i="1"/>
  <c r="GQ67" i="1"/>
  <c r="GQ69" i="1"/>
  <c r="O33" i="14"/>
  <c r="GQ71" i="1"/>
  <c r="GQ73" i="1"/>
  <c r="GQ75" i="1"/>
  <c r="GQ77" i="1"/>
  <c r="GQ79" i="1"/>
  <c r="GQ81" i="1"/>
  <c r="GQ83" i="1"/>
  <c r="GQ85" i="1"/>
  <c r="O11" i="16"/>
  <c r="P11" i="16"/>
  <c r="GQ87" i="1"/>
  <c r="GQ89" i="1"/>
  <c r="GQ91" i="1"/>
  <c r="GQ93" i="1"/>
  <c r="GQ95" i="1"/>
  <c r="GQ97" i="1"/>
  <c r="GQ99" i="1"/>
  <c r="GQ101" i="1"/>
  <c r="O27" i="16"/>
  <c r="P27" i="16"/>
  <c r="GQ103" i="1"/>
  <c r="GQ105" i="1"/>
  <c r="GQ107" i="1"/>
  <c r="GQ109" i="1"/>
  <c r="GQ111" i="1"/>
  <c r="GQ113" i="1"/>
  <c r="O39" i="16"/>
  <c r="P39" i="16"/>
  <c r="GQ115" i="1"/>
  <c r="O41" i="16"/>
  <c r="P41" i="16"/>
  <c r="GQ117" i="1"/>
  <c r="GQ119" i="1"/>
  <c r="GQ121" i="1"/>
  <c r="GQ123" i="1"/>
  <c r="GQ125" i="1"/>
  <c r="GQ127" i="1"/>
  <c r="GQ10" i="1"/>
  <c r="GQ12" i="1"/>
  <c r="GQ14" i="1"/>
  <c r="GQ16" i="1"/>
  <c r="GQ18" i="1"/>
  <c r="GQ20" i="1"/>
  <c r="GQ22" i="1"/>
  <c r="O24" i="3" s="1"/>
  <c r="P24" i="3" s="1"/>
  <c r="GQ24" i="1"/>
  <c r="GQ26" i="1"/>
  <c r="GQ28" i="1"/>
  <c r="GQ30" i="1"/>
  <c r="GQ32" i="1"/>
  <c r="GQ34" i="1"/>
  <c r="GQ36" i="1"/>
  <c r="GQ38" i="1"/>
  <c r="O40" i="3"/>
  <c r="GQ40" i="1"/>
  <c r="GQ42" i="1"/>
  <c r="GQ44" i="1"/>
  <c r="GQ46" i="1"/>
  <c r="GQ48" i="1"/>
  <c r="GQ50" i="1"/>
  <c r="GQ52" i="1"/>
  <c r="GQ54" i="1"/>
  <c r="O18" i="14"/>
  <c r="GQ56" i="1"/>
  <c r="GQ58" i="1"/>
  <c r="GQ60" i="1"/>
  <c r="GQ62" i="1"/>
  <c r="GQ64" i="1"/>
  <c r="GQ66" i="1"/>
  <c r="GQ68" i="1"/>
  <c r="GQ70" i="1"/>
  <c r="O34" i="14"/>
  <c r="GQ72" i="1"/>
  <c r="GQ74" i="1"/>
  <c r="GQ76" i="1"/>
  <c r="GQ78" i="1"/>
  <c r="GQ80" i="1"/>
  <c r="GQ82" i="1"/>
  <c r="O46" i="14"/>
  <c r="GQ84" i="1"/>
  <c r="GQ86" i="1"/>
  <c r="GQ88" i="1"/>
  <c r="O14" i="16"/>
  <c r="P14" i="16"/>
  <c r="GQ90" i="1"/>
  <c r="GQ92" i="1"/>
  <c r="GQ94" i="1"/>
  <c r="GQ96" i="1"/>
  <c r="O22" i="16"/>
  <c r="P22" i="16"/>
  <c r="GQ98" i="1"/>
  <c r="GQ100" i="1"/>
  <c r="GQ102" i="1"/>
  <c r="GQ104" i="1"/>
  <c r="O30" i="16"/>
  <c r="P30" i="16"/>
  <c r="GQ106" i="1"/>
  <c r="GQ108" i="1"/>
  <c r="GQ110" i="1"/>
  <c r="GQ112" i="1"/>
  <c r="O38" i="16"/>
  <c r="P38" i="16"/>
  <c r="GQ114" i="1"/>
  <c r="GQ116" i="1"/>
  <c r="GQ118" i="1"/>
  <c r="GQ120" i="1"/>
  <c r="O46" i="16"/>
  <c r="P46" i="16"/>
  <c r="GQ122" i="1"/>
  <c r="GQ124" i="1"/>
  <c r="GQ126" i="1"/>
  <c r="GQ8" i="1"/>
  <c r="J46" i="16"/>
  <c r="J44" i="16"/>
  <c r="J42" i="16"/>
  <c r="J40" i="16"/>
  <c r="J38" i="16"/>
  <c r="J36" i="16"/>
  <c r="J34" i="16"/>
  <c r="J32" i="16"/>
  <c r="J30" i="16"/>
  <c r="J28" i="16"/>
  <c r="J26" i="16"/>
  <c r="J24" i="16"/>
  <c r="J22" i="16"/>
  <c r="J20" i="16"/>
  <c r="J18" i="16"/>
  <c r="J16" i="16"/>
  <c r="J14" i="16"/>
  <c r="J12" i="16"/>
  <c r="J46" i="14"/>
  <c r="J44" i="14"/>
  <c r="J42" i="14"/>
  <c r="J40" i="14"/>
  <c r="J38" i="14"/>
  <c r="J36" i="14"/>
  <c r="J34" i="14"/>
  <c r="J32" i="14"/>
  <c r="J30" i="14"/>
  <c r="J28" i="14"/>
  <c r="J26" i="14"/>
  <c r="J24" i="14"/>
  <c r="J22" i="14"/>
  <c r="J20" i="14"/>
  <c r="J18" i="14"/>
  <c r="J16" i="14"/>
  <c r="J14" i="14"/>
  <c r="J12" i="14"/>
  <c r="D22" i="11"/>
  <c r="G22" i="11" s="1"/>
  <c r="D33" i="14"/>
  <c r="GP10" i="1"/>
  <c r="M12" i="3" s="1"/>
  <c r="N12" i="3" s="1"/>
  <c r="GP12" i="1"/>
  <c r="GP14" i="1"/>
  <c r="GP16" i="1"/>
  <c r="M18" i="3" s="1"/>
  <c r="N18" i="3" s="1"/>
  <c r="GP18" i="1"/>
  <c r="GR18" i="1" s="1"/>
  <c r="GS18" i="1" s="1"/>
  <c r="GP20" i="1"/>
  <c r="GP22" i="1"/>
  <c r="M24" i="3" s="1"/>
  <c r="N24" i="3" s="1"/>
  <c r="GP24" i="1"/>
  <c r="M26" i="3" s="1"/>
  <c r="N26" i="3" s="1"/>
  <c r="GP26" i="1"/>
  <c r="GP28" i="1"/>
  <c r="M30" i="3"/>
  <c r="GP30" i="1"/>
  <c r="GP32" i="1"/>
  <c r="GP34" i="1"/>
  <c r="M36" i="3"/>
  <c r="N36" i="3"/>
  <c r="GP36" i="1"/>
  <c r="M38" i="3"/>
  <c r="GP38" i="1"/>
  <c r="GP40" i="1"/>
  <c r="GP42" i="1"/>
  <c r="M44" i="3"/>
  <c r="N44" i="3"/>
  <c r="GP44" i="1"/>
  <c r="M46" i="3"/>
  <c r="GP46" i="1"/>
  <c r="GP48" i="1"/>
  <c r="M12" i="14"/>
  <c r="N12" i="14"/>
  <c r="GP50" i="1"/>
  <c r="M14" i="14"/>
  <c r="N14" i="14"/>
  <c r="GP52" i="1"/>
  <c r="M16" i="14"/>
  <c r="N16" i="14"/>
  <c r="GP54" i="1"/>
  <c r="M18" i="14"/>
  <c r="N18" i="14"/>
  <c r="GP9" i="1"/>
  <c r="GR9" i="1" s="1"/>
  <c r="GS9" i="1" s="1"/>
  <c r="GP11" i="1"/>
  <c r="M13" i="3" s="1"/>
  <c r="N13" i="3" s="1"/>
  <c r="GP13" i="1"/>
  <c r="M15" i="3" s="1"/>
  <c r="N15" i="3" s="1"/>
  <c r="GP15" i="1"/>
  <c r="GP17" i="1"/>
  <c r="M19" i="3" s="1"/>
  <c r="N19" i="3" s="1"/>
  <c r="GP19" i="1"/>
  <c r="M21" i="3" s="1"/>
  <c r="N21" i="3" s="1"/>
  <c r="GP21" i="1"/>
  <c r="M23" i="3" s="1"/>
  <c r="N23" i="3" s="1"/>
  <c r="GP23" i="1"/>
  <c r="M25" i="3" s="1"/>
  <c r="N25" i="3" s="1"/>
  <c r="GP25" i="1"/>
  <c r="GP27" i="1"/>
  <c r="M29" i="3"/>
  <c r="GP29" i="1"/>
  <c r="M31" i="3"/>
  <c r="N31" i="3"/>
  <c r="GP31" i="1"/>
  <c r="M33" i="3"/>
  <c r="N33" i="3"/>
  <c r="GP33" i="1"/>
  <c r="GP35" i="1"/>
  <c r="M37" i="3"/>
  <c r="GP37" i="1"/>
  <c r="M39" i="3"/>
  <c r="N39" i="3"/>
  <c r="GP39" i="1"/>
  <c r="M41" i="3"/>
  <c r="GP41" i="1"/>
  <c r="GP43" i="1"/>
  <c r="M45" i="3"/>
  <c r="GP45" i="1"/>
  <c r="GP47" i="1"/>
  <c r="M11" i="14"/>
  <c r="N11" i="14"/>
  <c r="GP49" i="1"/>
  <c r="M13" i="14"/>
  <c r="N13" i="14"/>
  <c r="GP51" i="1"/>
  <c r="M15" i="14"/>
  <c r="N15" i="14"/>
  <c r="GP53" i="1"/>
  <c r="M17" i="14"/>
  <c r="N17" i="14"/>
  <c r="GP55" i="1"/>
  <c r="M19" i="14"/>
  <c r="N19" i="14"/>
  <c r="GP57" i="1"/>
  <c r="M21" i="14"/>
  <c r="N21" i="14"/>
  <c r="GP59" i="1"/>
  <c r="M23" i="14"/>
  <c r="N23" i="14"/>
  <c r="GP56" i="1"/>
  <c r="M20" i="14"/>
  <c r="N20" i="14"/>
  <c r="GP60" i="1"/>
  <c r="M24" i="14"/>
  <c r="N24" i="14"/>
  <c r="GP62" i="1"/>
  <c r="M26" i="14"/>
  <c r="N26" i="14"/>
  <c r="GP64" i="1"/>
  <c r="M28" i="14"/>
  <c r="N28" i="14"/>
  <c r="GP66" i="1"/>
  <c r="M30" i="14"/>
  <c r="N30" i="14"/>
  <c r="GP68" i="1"/>
  <c r="M32" i="14"/>
  <c r="N32" i="14"/>
  <c r="GP70" i="1"/>
  <c r="M34" i="14"/>
  <c r="N34" i="14"/>
  <c r="GP72" i="1"/>
  <c r="M36" i="14"/>
  <c r="N36" i="14"/>
  <c r="GP74" i="1"/>
  <c r="M38" i="14"/>
  <c r="N38" i="14"/>
  <c r="GP76" i="1"/>
  <c r="M40" i="14"/>
  <c r="N40" i="14"/>
  <c r="GP78" i="1"/>
  <c r="M42" i="14"/>
  <c r="N42" i="14"/>
  <c r="GP80" i="1"/>
  <c r="M44" i="14"/>
  <c r="N44" i="14"/>
  <c r="GP82" i="1"/>
  <c r="M46" i="14"/>
  <c r="N46" i="14"/>
  <c r="GP84" i="1"/>
  <c r="M10" i="16"/>
  <c r="GP86" i="1"/>
  <c r="GP88" i="1"/>
  <c r="GP90" i="1"/>
  <c r="GP92" i="1"/>
  <c r="M18" i="16"/>
  <c r="GP94" i="1"/>
  <c r="GP96" i="1"/>
  <c r="M22" i="16"/>
  <c r="GP98" i="1"/>
  <c r="GP100" i="1"/>
  <c r="M26" i="16"/>
  <c r="GP102" i="1"/>
  <c r="GP104" i="1"/>
  <c r="M30" i="16"/>
  <c r="GP106" i="1"/>
  <c r="GP108" i="1"/>
  <c r="M34" i="16"/>
  <c r="GP110" i="1"/>
  <c r="M36" i="16"/>
  <c r="GP112" i="1"/>
  <c r="M38" i="16"/>
  <c r="GP114" i="1"/>
  <c r="M40" i="16"/>
  <c r="GP116" i="1"/>
  <c r="M42" i="16"/>
  <c r="GP118" i="1"/>
  <c r="M44" i="16"/>
  <c r="GP120" i="1"/>
  <c r="M46" i="16"/>
  <c r="GP122" i="1"/>
  <c r="M10" i="15"/>
  <c r="GP124" i="1"/>
  <c r="M12" i="15"/>
  <c r="GP126" i="1"/>
  <c r="M14" i="15"/>
  <c r="GP58" i="1"/>
  <c r="M22" i="14"/>
  <c r="N22" i="14"/>
  <c r="GP61" i="1"/>
  <c r="M25" i="14"/>
  <c r="N25" i="14"/>
  <c r="GP63" i="1"/>
  <c r="M27" i="14"/>
  <c r="N27" i="14"/>
  <c r="GP65" i="1"/>
  <c r="M29" i="14"/>
  <c r="N29" i="14"/>
  <c r="GP67" i="1"/>
  <c r="M31" i="14"/>
  <c r="N31" i="14"/>
  <c r="GP69" i="1"/>
  <c r="M33" i="14"/>
  <c r="N33" i="14"/>
  <c r="GP71" i="1"/>
  <c r="M35" i="14"/>
  <c r="N35" i="14"/>
  <c r="GP73" i="1"/>
  <c r="GP75" i="1"/>
  <c r="M39" i="14"/>
  <c r="N39" i="14"/>
  <c r="GP77" i="1"/>
  <c r="GP79" i="1"/>
  <c r="M43" i="14"/>
  <c r="N43" i="14"/>
  <c r="GP81" i="1"/>
  <c r="M45" i="14"/>
  <c r="N45" i="14"/>
  <c r="GP83" i="1"/>
  <c r="M47" i="14"/>
  <c r="N47" i="14"/>
  <c r="GP85" i="1"/>
  <c r="GP87" i="1"/>
  <c r="M13" i="16"/>
  <c r="GP89" i="1"/>
  <c r="M15" i="16"/>
  <c r="GP91" i="1"/>
  <c r="M17" i="16"/>
  <c r="GP93" i="1"/>
  <c r="GP95" i="1"/>
  <c r="M21" i="16"/>
  <c r="GP97" i="1"/>
  <c r="M23" i="16"/>
  <c r="GP99" i="1"/>
  <c r="M25" i="16"/>
  <c r="GP101" i="1"/>
  <c r="GP103" i="1"/>
  <c r="M29" i="16"/>
  <c r="GP105" i="1"/>
  <c r="M31" i="16"/>
  <c r="GP107" i="1"/>
  <c r="GP109" i="1"/>
  <c r="M35" i="16"/>
  <c r="GP111" i="1"/>
  <c r="M37" i="16"/>
  <c r="GP113" i="1"/>
  <c r="M39" i="16"/>
  <c r="GP115" i="1"/>
  <c r="M41" i="16"/>
  <c r="GP117" i="1"/>
  <c r="M43" i="16"/>
  <c r="GP119" i="1"/>
  <c r="M45" i="16"/>
  <c r="GP121" i="1"/>
  <c r="M47" i="16"/>
  <c r="GP123" i="1"/>
  <c r="M11" i="15"/>
  <c r="GP125" i="1"/>
  <c r="M13" i="15"/>
  <c r="GP127" i="1"/>
  <c r="M15" i="15"/>
  <c r="GP8" i="1"/>
  <c r="D24" i="18"/>
  <c r="G24" i="18" s="1"/>
  <c r="D24" i="11"/>
  <c r="G24" i="11" s="1"/>
  <c r="D26" i="18"/>
  <c r="G26" i="18" s="1"/>
  <c r="K12" i="3"/>
  <c r="D28" i="18"/>
  <c r="G28" i="18" s="1"/>
  <c r="J10" i="3"/>
  <c r="N46" i="3"/>
  <c r="N38" i="3"/>
  <c r="N30" i="3"/>
  <c r="N45" i="3"/>
  <c r="N41" i="3"/>
  <c r="N37" i="3"/>
  <c r="N29" i="3"/>
  <c r="O31" i="16"/>
  <c r="P31" i="16"/>
  <c r="O47" i="16"/>
  <c r="P47" i="16"/>
  <c r="O12" i="15"/>
  <c r="O42" i="16"/>
  <c r="P42" i="16"/>
  <c r="O34" i="16"/>
  <c r="P34" i="16"/>
  <c r="O26" i="16"/>
  <c r="P26" i="16"/>
  <c r="O10" i="16"/>
  <c r="P10" i="16"/>
  <c r="O40" i="14"/>
  <c r="O26" i="14"/>
  <c r="O10" i="14"/>
  <c r="O32" i="3"/>
  <c r="O16" i="3"/>
  <c r="P16" i="3" s="1"/>
  <c r="O19" i="16"/>
  <c r="P19" i="16"/>
  <c r="O41" i="14"/>
  <c r="O25" i="14"/>
  <c r="P25" i="14"/>
  <c r="O47" i="3"/>
  <c r="O31" i="3"/>
  <c r="P31" i="3"/>
  <c r="L36" i="14"/>
  <c r="D10" i="3"/>
  <c r="D47" i="3"/>
  <c r="D39" i="3"/>
  <c r="D19" i="3"/>
  <c r="J47" i="16"/>
  <c r="J45" i="16"/>
  <c r="J43" i="16"/>
  <c r="J41" i="16"/>
  <c r="J39" i="16"/>
  <c r="J37" i="16"/>
  <c r="J35" i="16"/>
  <c r="J33" i="16"/>
  <c r="J31" i="16"/>
  <c r="J29" i="16"/>
  <c r="J27" i="16"/>
  <c r="J25" i="16"/>
  <c r="J23" i="16"/>
  <c r="J21" i="16"/>
  <c r="J19" i="16"/>
  <c r="J17" i="16"/>
  <c r="J15" i="16"/>
  <c r="J13" i="16"/>
  <c r="J11" i="16"/>
  <c r="J47" i="14"/>
  <c r="J45" i="14"/>
  <c r="J43" i="14"/>
  <c r="J41" i="14"/>
  <c r="J39" i="14"/>
  <c r="J37" i="14"/>
  <c r="J35" i="14"/>
  <c r="J33" i="14"/>
  <c r="J31" i="14"/>
  <c r="J29" i="14"/>
  <c r="J27" i="14"/>
  <c r="J25" i="14"/>
  <c r="J23" i="14"/>
  <c r="J21" i="14"/>
  <c r="J19" i="14"/>
  <c r="J17" i="14"/>
  <c r="J15" i="14"/>
  <c r="J13" i="14"/>
  <c r="J11" i="14"/>
  <c r="I39" i="3"/>
  <c r="J39" i="3"/>
  <c r="D25" i="11"/>
  <c r="G25" i="11" s="1"/>
  <c r="D27" i="18"/>
  <c r="G27" i="18" s="1"/>
  <c r="GN8" i="1"/>
  <c r="J12" i="15"/>
  <c r="J13" i="15"/>
  <c r="J14" i="15"/>
  <c r="J15" i="15"/>
  <c r="J11" i="15"/>
  <c r="N14" i="15"/>
  <c r="N10" i="15"/>
  <c r="N13" i="15"/>
  <c r="J17" i="3"/>
  <c r="J25" i="3"/>
  <c r="J33" i="3"/>
  <c r="J41" i="3"/>
  <c r="J12" i="3"/>
  <c r="J16" i="3"/>
  <c r="J20" i="3"/>
  <c r="J24" i="3"/>
  <c r="J28" i="3"/>
  <c r="J32" i="3"/>
  <c r="J36" i="3"/>
  <c r="J40" i="3"/>
  <c r="J44" i="3"/>
  <c r="J14" i="3"/>
  <c r="J18" i="3"/>
  <c r="J22" i="3"/>
  <c r="J26" i="3"/>
  <c r="J30" i="3"/>
  <c r="J34" i="3"/>
  <c r="J38" i="3"/>
  <c r="J42" i="3"/>
  <c r="J46" i="3"/>
  <c r="J37" i="3"/>
  <c r="J21" i="3"/>
  <c r="J47" i="3"/>
  <c r="J31" i="3"/>
  <c r="J23" i="3"/>
  <c r="J15" i="3"/>
  <c r="J45" i="3"/>
  <c r="J29" i="3"/>
  <c r="J13" i="3"/>
  <c r="J43" i="3"/>
  <c r="J35" i="3"/>
  <c r="J27" i="3"/>
  <c r="J19" i="3"/>
  <c r="J11" i="3"/>
  <c r="GR70" i="1"/>
  <c r="GR88" i="1"/>
  <c r="GN88" i="1"/>
  <c r="GN86" i="1"/>
  <c r="GN84" i="1"/>
  <c r="GN82" i="1"/>
  <c r="GN80" i="1"/>
  <c r="GN78" i="1"/>
  <c r="GN76" i="1"/>
  <c r="GN74" i="1"/>
  <c r="GN72" i="1"/>
  <c r="GN70" i="1"/>
  <c r="GN68" i="1"/>
  <c r="GN66" i="1"/>
  <c r="GN64" i="1"/>
  <c r="GN62" i="1"/>
  <c r="GN60" i="1"/>
  <c r="GN58" i="1"/>
  <c r="GN40" i="1"/>
  <c r="GN38" i="1"/>
  <c r="GN36" i="1"/>
  <c r="GN34" i="1"/>
  <c r="GN32" i="1"/>
  <c r="GN30" i="1"/>
  <c r="GN28" i="1"/>
  <c r="GN26" i="1"/>
  <c r="GN24" i="1"/>
  <c r="GN22" i="1"/>
  <c r="GN20" i="1"/>
  <c r="GN18" i="1"/>
  <c r="GN16" i="1"/>
  <c r="GN14" i="1"/>
  <c r="C14" i="3"/>
  <c r="D14" i="3"/>
  <c r="GN12" i="1"/>
  <c r="C12" i="3"/>
  <c r="D12" i="3"/>
  <c r="GN10" i="1"/>
  <c r="GN87" i="1"/>
  <c r="GN85" i="1"/>
  <c r="GN83" i="1"/>
  <c r="GN81" i="1"/>
  <c r="GN79" i="1"/>
  <c r="GN77" i="1"/>
  <c r="GN75" i="1"/>
  <c r="GN73" i="1"/>
  <c r="GN71" i="1"/>
  <c r="GN69" i="1"/>
  <c r="GN67" i="1"/>
  <c r="GN65" i="1"/>
  <c r="GN63" i="1"/>
  <c r="GN61" i="1"/>
  <c r="GN59" i="1"/>
  <c r="GN41" i="1"/>
  <c r="GN39" i="1"/>
  <c r="GN37" i="1"/>
  <c r="GN35" i="1"/>
  <c r="GN33" i="1"/>
  <c r="GN31" i="1"/>
  <c r="GN29" i="1"/>
  <c r="GN27" i="1"/>
  <c r="GN25" i="1"/>
  <c r="GN23" i="1"/>
  <c r="GN21" i="1"/>
  <c r="GN19" i="1"/>
  <c r="GN17" i="1"/>
  <c r="GN15" i="1"/>
  <c r="GN13" i="1"/>
  <c r="GN11" i="1"/>
  <c r="GN9" i="1"/>
  <c r="GN126" i="1"/>
  <c r="GN124" i="1"/>
  <c r="GN122" i="1"/>
  <c r="GN120" i="1"/>
  <c r="GN118" i="1"/>
  <c r="GN116" i="1"/>
  <c r="GN114" i="1"/>
  <c r="GN112" i="1"/>
  <c r="GN110" i="1"/>
  <c r="GN100" i="1"/>
  <c r="GN96" i="1"/>
  <c r="GN94" i="1"/>
  <c r="GN92" i="1"/>
  <c r="GN90" i="1"/>
  <c r="GR108" i="1"/>
  <c r="GN99" i="1"/>
  <c r="GN127" i="1"/>
  <c r="GN125" i="1"/>
  <c r="GN123" i="1"/>
  <c r="GN121" i="1"/>
  <c r="GN119" i="1"/>
  <c r="GN117" i="1"/>
  <c r="GN115" i="1"/>
  <c r="GN113" i="1"/>
  <c r="GN111" i="1"/>
  <c r="GN109" i="1"/>
  <c r="GN97" i="1"/>
  <c r="GN95" i="1"/>
  <c r="GN91" i="1"/>
  <c r="GN89" i="1"/>
  <c r="GN56" i="1"/>
  <c r="GN54" i="1"/>
  <c r="GN52" i="1"/>
  <c r="GN50" i="1"/>
  <c r="GN48" i="1"/>
  <c r="GN46" i="1"/>
  <c r="GN44" i="1"/>
  <c r="GN42" i="1"/>
  <c r="GN57" i="1"/>
  <c r="GN55" i="1"/>
  <c r="GN53" i="1"/>
  <c r="GN51" i="1"/>
  <c r="GN49" i="1"/>
  <c r="GN47" i="1"/>
  <c r="GN45" i="1"/>
  <c r="GN43" i="1"/>
  <c r="GN108" i="1"/>
  <c r="GS108" i="1"/>
  <c r="GN106" i="1"/>
  <c r="GN104" i="1"/>
  <c r="GN102" i="1"/>
  <c r="GN107" i="1"/>
  <c r="GN105" i="1"/>
  <c r="GN103" i="1"/>
  <c r="GN101" i="1"/>
  <c r="GN98" i="1"/>
  <c r="GI129" i="1"/>
  <c r="D22" i="19"/>
  <c r="G22" i="19"/>
  <c r="GN93" i="1"/>
  <c r="N15" i="15"/>
  <c r="N12" i="15"/>
  <c r="N11" i="15"/>
  <c r="L15" i="15"/>
  <c r="L41" i="14"/>
  <c r="O33" i="16"/>
  <c r="P33" i="16"/>
  <c r="O15" i="15"/>
  <c r="P15" i="15"/>
  <c r="O45" i="16"/>
  <c r="P45" i="16"/>
  <c r="O37" i="16"/>
  <c r="P37" i="16"/>
  <c r="O13" i="3"/>
  <c r="P13" i="3" s="1"/>
  <c r="O21" i="3"/>
  <c r="P21" i="3" s="1"/>
  <c r="O29" i="3"/>
  <c r="P29" i="3"/>
  <c r="O33" i="3"/>
  <c r="P33" i="3"/>
  <c r="O37" i="3"/>
  <c r="O45" i="3"/>
  <c r="P45" i="3"/>
  <c r="O11" i="14"/>
  <c r="O15" i="14"/>
  <c r="P15" i="14"/>
  <c r="O19" i="14"/>
  <c r="O23" i="14"/>
  <c r="P23" i="14"/>
  <c r="O27" i="14"/>
  <c r="O31" i="14"/>
  <c r="O35" i="14"/>
  <c r="O39" i="14"/>
  <c r="P39" i="14"/>
  <c r="O43" i="14"/>
  <c r="O47" i="14"/>
  <c r="P47" i="14"/>
  <c r="O13" i="16"/>
  <c r="P13" i="16"/>
  <c r="O17" i="16"/>
  <c r="P17" i="16"/>
  <c r="O21" i="16"/>
  <c r="P21" i="16"/>
  <c r="O25" i="16"/>
  <c r="P25" i="16"/>
  <c r="O29" i="16"/>
  <c r="P29" i="16"/>
  <c r="O14" i="3"/>
  <c r="P14" i="3" s="1"/>
  <c r="O18" i="3"/>
  <c r="P18" i="3" s="1"/>
  <c r="O22" i="3"/>
  <c r="P22" i="3" s="1"/>
  <c r="O34" i="3"/>
  <c r="P34" i="3"/>
  <c r="O38" i="3"/>
  <c r="P38" i="3"/>
  <c r="O42" i="3"/>
  <c r="P42" i="3"/>
  <c r="O46" i="3"/>
  <c r="P46" i="3"/>
  <c r="O12" i="14"/>
  <c r="O16" i="14"/>
  <c r="P16" i="14"/>
  <c r="O20" i="14"/>
  <c r="O24" i="14"/>
  <c r="P24" i="14"/>
  <c r="O28" i="14"/>
  <c r="O32" i="14"/>
  <c r="P32" i="14"/>
  <c r="O36" i="14"/>
  <c r="O44" i="14"/>
  <c r="G19" i="16"/>
  <c r="H19" i="16"/>
  <c r="G15" i="16"/>
  <c r="H15" i="16"/>
  <c r="G11" i="16"/>
  <c r="G45" i="14"/>
  <c r="H45" i="14"/>
  <c r="G41" i="14"/>
  <c r="G37" i="14"/>
  <c r="H37" i="14"/>
  <c r="G33" i="14"/>
  <c r="G29" i="14"/>
  <c r="H29" i="14"/>
  <c r="G25" i="14"/>
  <c r="G21" i="14"/>
  <c r="H21" i="14"/>
  <c r="G17" i="14"/>
  <c r="G13" i="14"/>
  <c r="H13" i="14"/>
  <c r="G35" i="3"/>
  <c r="H35" i="3"/>
  <c r="G31" i="3"/>
  <c r="H31" i="3"/>
  <c r="G27" i="3"/>
  <c r="H27" i="3"/>
  <c r="G23" i="3"/>
  <c r="H23" i="3"/>
  <c r="G19" i="3"/>
  <c r="H19" i="3"/>
  <c r="C14" i="15"/>
  <c r="D14" i="15"/>
  <c r="C12" i="15"/>
  <c r="D12" i="15"/>
  <c r="C10" i="15"/>
  <c r="D10" i="15"/>
  <c r="C44" i="16"/>
  <c r="C40" i="16"/>
  <c r="D40" i="16"/>
  <c r="C36" i="16"/>
  <c r="D36" i="16"/>
  <c r="C32" i="16"/>
  <c r="D32" i="16"/>
  <c r="C28" i="16"/>
  <c r="C24" i="16"/>
  <c r="D24" i="16"/>
  <c r="C20" i="16"/>
  <c r="C16" i="16"/>
  <c r="D16" i="16"/>
  <c r="C12" i="16"/>
  <c r="C46" i="14"/>
  <c r="D46" i="14"/>
  <c r="C42" i="14"/>
  <c r="C38" i="14"/>
  <c r="D38" i="14"/>
  <c r="C34" i="14"/>
  <c r="C30" i="14"/>
  <c r="D30" i="14"/>
  <c r="C26" i="14"/>
  <c r="C22" i="14"/>
  <c r="D22" i="14"/>
  <c r="C18" i="14"/>
  <c r="C10" i="14"/>
  <c r="C46" i="3"/>
  <c r="D46" i="3"/>
  <c r="C44" i="3"/>
  <c r="D44" i="3"/>
  <c r="C42" i="3"/>
  <c r="C40" i="3"/>
  <c r="D40" i="3"/>
  <c r="C38" i="3"/>
  <c r="D38" i="3"/>
  <c r="C36" i="3"/>
  <c r="C34" i="3"/>
  <c r="D34" i="3"/>
  <c r="C32" i="3"/>
  <c r="D32" i="3"/>
  <c r="C30" i="3"/>
  <c r="D30" i="3"/>
  <c r="C28" i="3"/>
  <c r="C26" i="3"/>
  <c r="C24" i="3"/>
  <c r="D24" i="3"/>
  <c r="C22" i="3"/>
  <c r="D22" i="3"/>
  <c r="C20" i="3"/>
  <c r="D20" i="3"/>
  <c r="C18" i="3"/>
  <c r="C16" i="3"/>
  <c r="D16" i="3"/>
  <c r="M14" i="16"/>
  <c r="GR105" i="1"/>
  <c r="GR30" i="1"/>
  <c r="GR101" i="1"/>
  <c r="GR93" i="1"/>
  <c r="GR85" i="1"/>
  <c r="GR45" i="1"/>
  <c r="GR21" i="1"/>
  <c r="GS21" i="1" s="1"/>
  <c r="O35" i="16"/>
  <c r="P35" i="16"/>
  <c r="O43" i="16"/>
  <c r="P43" i="16"/>
  <c r="O13" i="15"/>
  <c r="P13" i="15"/>
  <c r="O14" i="15"/>
  <c r="P14" i="15"/>
  <c r="O10" i="15"/>
  <c r="P10" i="15"/>
  <c r="O44" i="16"/>
  <c r="P44" i="16"/>
  <c r="O40" i="16"/>
  <c r="P40" i="16"/>
  <c r="O36" i="16"/>
  <c r="P36" i="16"/>
  <c r="O32" i="16"/>
  <c r="P32" i="16"/>
  <c r="O28" i="16"/>
  <c r="P28" i="16"/>
  <c r="O24" i="16"/>
  <c r="P24" i="16"/>
  <c r="O20" i="16"/>
  <c r="P20" i="16"/>
  <c r="O16" i="16"/>
  <c r="P16" i="16"/>
  <c r="O12" i="16"/>
  <c r="P12" i="16"/>
  <c r="O42" i="14"/>
  <c r="O38" i="14"/>
  <c r="P38" i="14"/>
  <c r="O30" i="14"/>
  <c r="P30" i="14"/>
  <c r="O22" i="14"/>
  <c r="P22" i="14"/>
  <c r="O14" i="14"/>
  <c r="P14" i="14"/>
  <c r="O44" i="3"/>
  <c r="P44" i="3"/>
  <c r="O36" i="3"/>
  <c r="P36" i="3"/>
  <c r="O28" i="3"/>
  <c r="P28" i="3"/>
  <c r="O20" i="3"/>
  <c r="P20" i="3" s="1"/>
  <c r="O23" i="16"/>
  <c r="P23" i="16"/>
  <c r="O15" i="16"/>
  <c r="P15" i="16"/>
  <c r="O37" i="14"/>
  <c r="P37" i="14"/>
  <c r="O29" i="14"/>
  <c r="O13" i="14"/>
  <c r="P13" i="14"/>
  <c r="O43" i="3"/>
  <c r="P43" i="3"/>
  <c r="O35" i="3"/>
  <c r="P35" i="3"/>
  <c r="O27" i="3"/>
  <c r="P27" i="3"/>
  <c r="O19" i="3"/>
  <c r="P19" i="3" s="1"/>
  <c r="O11" i="3"/>
  <c r="P11" i="3" s="1"/>
  <c r="O11" i="15"/>
  <c r="P11" i="15"/>
  <c r="G21" i="3"/>
  <c r="H21" i="3"/>
  <c r="G29" i="3"/>
  <c r="G39" i="3"/>
  <c r="H39" i="3"/>
  <c r="G47" i="3"/>
  <c r="H35" i="14"/>
  <c r="G13" i="15"/>
  <c r="H13" i="15"/>
  <c r="C46" i="16"/>
  <c r="D46" i="16"/>
  <c r="C42" i="16"/>
  <c r="D42" i="16"/>
  <c r="C38" i="16"/>
  <c r="D38" i="16"/>
  <c r="C34" i="16"/>
  <c r="C30" i="16"/>
  <c r="D30" i="16"/>
  <c r="C26" i="16"/>
  <c r="C22" i="16"/>
  <c r="C18" i="16"/>
  <c r="D18" i="16"/>
  <c r="C14" i="16"/>
  <c r="D14" i="16"/>
  <c r="C10" i="16"/>
  <c r="C44" i="14"/>
  <c r="D44" i="14"/>
  <c r="C40" i="14"/>
  <c r="C36" i="14"/>
  <c r="D36" i="14"/>
  <c r="C32" i="14"/>
  <c r="C28" i="14"/>
  <c r="D28" i="14"/>
  <c r="C24" i="14"/>
  <c r="C20" i="14"/>
  <c r="D20" i="14"/>
  <c r="C16" i="14"/>
  <c r="GR8" i="1"/>
  <c r="GR112" i="1"/>
  <c r="M24" i="16"/>
  <c r="N24" i="16"/>
  <c r="M28" i="16"/>
  <c r="N28" i="16"/>
  <c r="GR37" i="1"/>
  <c r="GR69" i="1"/>
  <c r="GR119" i="1"/>
  <c r="M20" i="3"/>
  <c r="N20" i="3" s="1"/>
  <c r="M28" i="3"/>
  <c r="N28" i="3"/>
  <c r="M16" i="16"/>
  <c r="N16" i="16"/>
  <c r="M35" i="3"/>
  <c r="N35" i="3"/>
  <c r="M47" i="3"/>
  <c r="N47" i="3"/>
  <c r="M37" i="14"/>
  <c r="N37" i="14"/>
  <c r="M11" i="16"/>
  <c r="N11" i="16"/>
  <c r="GR20" i="1"/>
  <c r="GS20" i="1" s="1"/>
  <c r="GR95" i="1"/>
  <c r="GS95" i="1"/>
  <c r="GR67" i="1"/>
  <c r="GR47" i="1"/>
  <c r="GR53" i="1"/>
  <c r="GR36" i="1"/>
  <c r="GR127" i="1"/>
  <c r="GR125" i="1"/>
  <c r="M32" i="16"/>
  <c r="N32" i="16"/>
  <c r="M33" i="16"/>
  <c r="N33" i="16"/>
  <c r="GR115" i="1"/>
  <c r="GR62" i="1"/>
  <c r="M20" i="16"/>
  <c r="N20" i="16"/>
  <c r="M27" i="3"/>
  <c r="N27" i="3"/>
  <c r="M43" i="3"/>
  <c r="N43" i="3"/>
  <c r="M34" i="3"/>
  <c r="N34" i="3"/>
  <c r="GR77" i="1"/>
  <c r="GR35" i="1"/>
  <c r="L31" i="3"/>
  <c r="D29" i="16"/>
  <c r="H27" i="16"/>
  <c r="H36" i="16"/>
  <c r="L47" i="14"/>
  <c r="L22" i="14"/>
  <c r="H45" i="16"/>
  <c r="H33" i="14"/>
  <c r="H46" i="14"/>
  <c r="H38" i="14"/>
  <c r="L31" i="14"/>
  <c r="L14" i="14"/>
  <c r="N25" i="16"/>
  <c r="N43" i="16"/>
  <c r="N30" i="16"/>
  <c r="N26" i="16"/>
  <c r="N22" i="16"/>
  <c r="N18" i="16"/>
  <c r="N10" i="16"/>
  <c r="N47" i="16"/>
  <c r="N39" i="16"/>
  <c r="N35" i="16"/>
  <c r="N31" i="16"/>
  <c r="N23" i="16"/>
  <c r="L30" i="14"/>
  <c r="L34" i="14"/>
  <c r="D13" i="15"/>
  <c r="L41" i="3"/>
  <c r="L24" i="3"/>
  <c r="L47" i="16"/>
  <c r="L39" i="14"/>
  <c r="L19" i="14"/>
  <c r="L17" i="14"/>
  <c r="D11" i="14"/>
  <c r="H11" i="14"/>
  <c r="H41" i="14"/>
  <c r="H27" i="14"/>
  <c r="H43" i="14"/>
  <c r="H10" i="14"/>
  <c r="L11" i="14"/>
  <c r="L40" i="14"/>
  <c r="L32" i="14"/>
  <c r="L16" i="14"/>
  <c r="L46" i="14"/>
  <c r="L38" i="14"/>
  <c r="L28" i="14"/>
  <c r="L20" i="14"/>
  <c r="L12" i="14"/>
  <c r="J10" i="15"/>
  <c r="L26" i="16"/>
  <c r="L18" i="16"/>
  <c r="L40" i="16"/>
  <c r="D23" i="16"/>
  <c r="D37" i="16"/>
  <c r="D28" i="3"/>
  <c r="D26" i="3"/>
  <c r="H43" i="16"/>
  <c r="H11" i="16"/>
  <c r="H21" i="16"/>
  <c r="H13" i="16"/>
  <c r="L40" i="3"/>
  <c r="L22" i="3"/>
  <c r="H40" i="16"/>
  <c r="L37" i="16"/>
  <c r="L29" i="16"/>
  <c r="H20" i="16"/>
  <c r="L17" i="16"/>
  <c r="L43" i="14"/>
  <c r="H42" i="14"/>
  <c r="L35" i="14"/>
  <c r="H34" i="14"/>
  <c r="H30" i="14"/>
  <c r="L27" i="14"/>
  <c r="H26" i="14"/>
  <c r="L23" i="14"/>
  <c r="H22" i="14"/>
  <c r="H18" i="14"/>
  <c r="N14" i="16"/>
  <c r="N13" i="16"/>
  <c r="N17" i="16"/>
  <c r="N21" i="16"/>
  <c r="N37" i="16"/>
  <c r="N36" i="16"/>
  <c r="N44" i="16"/>
  <c r="N40" i="16"/>
  <c r="N46" i="16"/>
  <c r="N42" i="16"/>
  <c r="N38" i="16"/>
  <c r="N34" i="16"/>
  <c r="N45" i="16"/>
  <c r="N41" i="16"/>
  <c r="N29" i="16"/>
  <c r="P46" i="14"/>
  <c r="P44" i="14"/>
  <c r="P40" i="14"/>
  <c r="P36" i="14"/>
  <c r="P28" i="14"/>
  <c r="P20" i="14"/>
  <c r="P12" i="14"/>
  <c r="P41" i="14"/>
  <c r="P35" i="14"/>
  <c r="P31" i="14"/>
  <c r="P19" i="14"/>
  <c r="L18" i="14"/>
  <c r="L26" i="14"/>
  <c r="L24" i="14"/>
  <c r="L44" i="14"/>
  <c r="H33" i="16"/>
  <c r="D45" i="16"/>
  <c r="L34" i="16"/>
  <c r="D36" i="3"/>
  <c r="H20" i="3"/>
  <c r="H24" i="3"/>
  <c r="H28" i="3"/>
  <c r="H32" i="3"/>
  <c r="H36" i="3"/>
  <c r="H40" i="3"/>
  <c r="H44" i="3"/>
  <c r="H13" i="3"/>
  <c r="H25" i="3"/>
  <c r="H29" i="3"/>
  <c r="H33" i="3"/>
  <c r="H43" i="3"/>
  <c r="H47" i="3"/>
  <c r="L37" i="3"/>
  <c r="H37" i="3"/>
  <c r="N15" i="16"/>
  <c r="P12" i="15"/>
  <c r="P42" i="14"/>
  <c r="P34" i="14"/>
  <c r="P26" i="14"/>
  <c r="P18" i="14"/>
  <c r="P10" i="14"/>
  <c r="P40" i="3"/>
  <c r="P32" i="3"/>
  <c r="P43" i="14"/>
  <c r="P33" i="14"/>
  <c r="P29" i="14"/>
  <c r="P27" i="14"/>
  <c r="P17" i="14"/>
  <c r="P11" i="14"/>
  <c r="P39" i="3"/>
  <c r="GR120" i="1"/>
  <c r="GR104" i="1"/>
  <c r="M32" i="3"/>
  <c r="N32" i="3"/>
  <c r="GR54" i="1"/>
  <c r="M41" i="14"/>
  <c r="N41" i="14"/>
  <c r="M19" i="16"/>
  <c r="N19" i="16"/>
  <c r="M27" i="16"/>
  <c r="N27" i="16"/>
  <c r="M22" i="3"/>
  <c r="N22" i="3" s="1"/>
  <c r="M42" i="3"/>
  <c r="N42" i="3"/>
  <c r="GR38" i="1"/>
  <c r="D15" i="15"/>
  <c r="L10" i="15"/>
  <c r="L32" i="3"/>
  <c r="H47" i="14"/>
  <c r="H39" i="14"/>
  <c r="H31" i="14"/>
  <c r="D25" i="14"/>
  <c r="H25" i="14"/>
  <c r="H23" i="14"/>
  <c r="H19" i="14"/>
  <c r="H17" i="14"/>
  <c r="L15" i="14"/>
  <c r="L45" i="16"/>
  <c r="L41" i="16"/>
  <c r="L33" i="16"/>
  <c r="L21" i="3"/>
  <c r="L47" i="3"/>
  <c r="L43" i="3"/>
  <c r="L39" i="3"/>
  <c r="L33" i="3"/>
  <c r="L29" i="3"/>
  <c r="D13" i="16"/>
  <c r="D17" i="16"/>
  <c r="D21" i="16"/>
  <c r="D34" i="16"/>
  <c r="D22" i="16"/>
  <c r="D27" i="16"/>
  <c r="D31" i="16"/>
  <c r="D35" i="16"/>
  <c r="D39" i="16"/>
  <c r="D43" i="16"/>
  <c r="D47" i="16"/>
  <c r="D42" i="3"/>
  <c r="D18" i="3"/>
  <c r="H16" i="16"/>
  <c r="H24" i="16"/>
  <c r="H32" i="16"/>
  <c r="H18" i="16"/>
  <c r="H44" i="16"/>
  <c r="L44" i="3"/>
  <c r="L36" i="3"/>
  <c r="L28" i="3"/>
  <c r="L20" i="3"/>
  <c r="L18" i="3"/>
  <c r="P47" i="3"/>
  <c r="L13" i="16"/>
  <c r="H17" i="16"/>
  <c r="L21" i="16"/>
  <c r="H25" i="16"/>
  <c r="L11" i="16"/>
  <c r="H23" i="16"/>
  <c r="L25" i="16"/>
  <c r="H29" i="16"/>
  <c r="H31" i="16"/>
  <c r="H35" i="16"/>
  <c r="H41" i="16"/>
  <c r="H28" i="16"/>
  <c r="H12" i="16"/>
  <c r="D41" i="16"/>
  <c r="D33" i="16"/>
  <c r="D25" i="16"/>
  <c r="D10" i="16"/>
  <c r="D26" i="16"/>
  <c r="D19" i="16"/>
  <c r="D11" i="16"/>
  <c r="L10" i="16"/>
  <c r="L30" i="16"/>
  <c r="L20" i="16"/>
  <c r="L42" i="16"/>
  <c r="L27" i="3"/>
  <c r="L35" i="3"/>
  <c r="L45" i="3"/>
  <c r="L25" i="3"/>
  <c r="L16" i="3"/>
  <c r="H11" i="15"/>
  <c r="L14" i="15"/>
  <c r="GN130" i="1"/>
  <c r="G30" i="15"/>
  <c r="G31" i="15"/>
  <c r="F16" i="13"/>
  <c r="F18" i="13"/>
  <c r="G21" i="13"/>
  <c r="G27" i="13"/>
  <c r="H47" i="16"/>
  <c r="L46" i="16"/>
  <c r="L44" i="16"/>
  <c r="H39" i="16"/>
  <c r="L38" i="16"/>
  <c r="H37" i="16"/>
  <c r="L36" i="16"/>
  <c r="L32" i="16"/>
  <c r="L28" i="16"/>
  <c r="L24" i="16"/>
  <c r="L22" i="16"/>
  <c r="L16" i="16"/>
  <c r="L14" i="16"/>
  <c r="H15" i="14"/>
  <c r="D21" i="14"/>
  <c r="M10" i="14"/>
  <c r="N10" i="14"/>
  <c r="GR46" i="1"/>
  <c r="M12" i="16"/>
  <c r="N12" i="16"/>
  <c r="GR122" i="1"/>
  <c r="GR96" i="1"/>
  <c r="GS96" i="1"/>
  <c r="GR100" i="1"/>
  <c r="GS100" i="1"/>
  <c r="M40" i="3"/>
  <c r="N40" i="3"/>
  <c r="GR58" i="1"/>
  <c r="GR66" i="1"/>
  <c r="GR74" i="1"/>
  <c r="GR82" i="1"/>
  <c r="GR113" i="1"/>
  <c r="GR56" i="1"/>
  <c r="GR124" i="1"/>
  <c r="D11" i="15"/>
  <c r="L23" i="3"/>
  <c r="L19" i="3"/>
  <c r="L14" i="3"/>
  <c r="H12" i="14"/>
  <c r="H14" i="14"/>
  <c r="L11" i="15"/>
  <c r="L13" i="15"/>
  <c r="D43" i="3"/>
  <c r="D35" i="3"/>
  <c r="D31" i="3"/>
  <c r="D27" i="3"/>
  <c r="D23" i="3"/>
  <c r="H45" i="3"/>
  <c r="H14" i="15"/>
  <c r="H10" i="15"/>
  <c r="L12" i="15"/>
  <c r="L46" i="3"/>
  <c r="L42" i="3"/>
  <c r="L38" i="3"/>
  <c r="L34" i="3"/>
  <c r="L30" i="3"/>
  <c r="L26" i="3"/>
  <c r="L12" i="3"/>
  <c r="M11" i="3"/>
  <c r="N11" i="3" s="1"/>
  <c r="H46" i="16"/>
  <c r="D44" i="16"/>
  <c r="L43" i="16"/>
  <c r="H42" i="16"/>
  <c r="L39" i="16"/>
  <c r="H38" i="16"/>
  <c r="L35" i="16"/>
  <c r="H34" i="16"/>
  <c r="L31" i="16"/>
  <c r="H30" i="16"/>
  <c r="D28" i="16"/>
  <c r="L27" i="16"/>
  <c r="H26" i="16"/>
  <c r="L23" i="16"/>
  <c r="H22" i="16"/>
  <c r="D20" i="16"/>
  <c r="L19" i="16"/>
  <c r="L15" i="16"/>
  <c r="H14" i="16"/>
  <c r="D12" i="16"/>
  <c r="H10" i="16"/>
  <c r="L45" i="14"/>
  <c r="H44" i="14"/>
  <c r="D42" i="14"/>
  <c r="H40" i="14"/>
  <c r="L37" i="14"/>
  <c r="H36" i="14"/>
  <c r="D34" i="14"/>
  <c r="L33" i="14"/>
  <c r="H32" i="14"/>
  <c r="L29" i="14"/>
  <c r="H28" i="14"/>
  <c r="D26" i="14"/>
  <c r="L25" i="14"/>
  <c r="H24" i="14"/>
  <c r="L21" i="14"/>
  <c r="H20" i="14"/>
  <c r="D18" i="14"/>
  <c r="D15" i="14"/>
  <c r="L13" i="14"/>
  <c r="L10" i="14"/>
  <c r="D14" i="14"/>
  <c r="L17" i="3"/>
  <c r="L13" i="3"/>
  <c r="M14" i="3"/>
  <c r="N14" i="3" s="1"/>
  <c r="U14" i="3" s="1"/>
  <c r="H12" i="3"/>
  <c r="D12" i="14"/>
  <c r="D39" i="14"/>
  <c r="D19" i="14"/>
  <c r="D37" i="14"/>
  <c r="D29" i="14"/>
  <c r="D13" i="14"/>
  <c r="H15" i="15"/>
  <c r="L15" i="3"/>
  <c r="H17" i="3"/>
  <c r="P37" i="3"/>
  <c r="D16" i="14"/>
  <c r="D24" i="14"/>
  <c r="D10" i="14"/>
  <c r="D43" i="14"/>
  <c r="D27" i="14"/>
  <c r="D41" i="14"/>
  <c r="D17" i="14"/>
  <c r="H12" i="15"/>
  <c r="H18" i="3"/>
  <c r="H22" i="3"/>
  <c r="H26" i="3"/>
  <c r="H30" i="3"/>
  <c r="H34" i="3"/>
  <c r="H38" i="3"/>
  <c r="H42" i="3"/>
  <c r="H46" i="3"/>
  <c r="D15" i="3"/>
  <c r="L11" i="3"/>
  <c r="H16" i="14"/>
  <c r="J10" i="14"/>
  <c r="D32" i="14"/>
  <c r="D40" i="14"/>
  <c r="D47" i="14"/>
  <c r="D31" i="14"/>
  <c r="D45" i="14"/>
  <c r="D23" i="14"/>
  <c r="H14" i="3"/>
  <c r="H41" i="3"/>
  <c r="H10" i="3"/>
  <c r="H15" i="3"/>
  <c r="H11" i="3"/>
  <c r="D17" i="3"/>
  <c r="GR83" i="1"/>
  <c r="GL129" i="1"/>
  <c r="D27" i="19"/>
  <c r="G27" i="19"/>
  <c r="GK129" i="1"/>
  <c r="C13" i="3"/>
  <c r="D13" i="3"/>
  <c r="M17" i="3"/>
  <c r="N17" i="3" s="1"/>
  <c r="GR14" i="1"/>
  <c r="GS14" i="1" s="1"/>
  <c r="G16" i="3"/>
  <c r="H16" i="3"/>
  <c r="C11" i="3"/>
  <c r="D11" i="3"/>
  <c r="GO129" i="1"/>
  <c r="M16" i="3"/>
  <c r="N16" i="3" s="1"/>
  <c r="GR11" i="1"/>
  <c r="GS11" i="1" s="1"/>
  <c r="GM129" i="1"/>
  <c r="D28" i="19"/>
  <c r="G28" i="19"/>
  <c r="K10" i="3"/>
  <c r="L10" i="3"/>
  <c r="G1" i="14"/>
  <c r="G1" i="16"/>
  <c r="G1" i="15"/>
  <c r="A2" i="13"/>
  <c r="GS101" i="1"/>
  <c r="GS93" i="1"/>
  <c r="O10" i="3"/>
  <c r="P10" i="3" s="1"/>
  <c r="D25" i="18"/>
  <c r="G25" i="18" s="1"/>
  <c r="GR86" i="1"/>
  <c r="GR87" i="1"/>
  <c r="GR72" i="1"/>
  <c r="GS72" i="1"/>
  <c r="GR16" i="1"/>
  <c r="GS16" i="1" s="1"/>
  <c r="GR32" i="1"/>
  <c r="GR65" i="1"/>
  <c r="GR60" i="1"/>
  <c r="GR76" i="1"/>
  <c r="M10" i="3"/>
  <c r="N10" i="3" s="1"/>
  <c r="GR84" i="1"/>
  <c r="GS84" i="1"/>
  <c r="GR121" i="1"/>
  <c r="GS121" i="1"/>
  <c r="GR89" i="1"/>
  <c r="GS89" i="1"/>
  <c r="GR116" i="1"/>
  <c r="GS116" i="1"/>
  <c r="GR61" i="1"/>
  <c r="GR52" i="1"/>
  <c r="GS52" i="1"/>
  <c r="GR80" i="1"/>
  <c r="GR27" i="1"/>
  <c r="GS27" i="1"/>
  <c r="GR59" i="1"/>
  <c r="GR75" i="1"/>
  <c r="GS75" i="1"/>
  <c r="GR91" i="1"/>
  <c r="GR19" i="1"/>
  <c r="GS19" i="1" s="1"/>
  <c r="GR99" i="1"/>
  <c r="GS99" i="1"/>
  <c r="GR68" i="1"/>
  <c r="GS68" i="1"/>
  <c r="GR29" i="1"/>
  <c r="GS76" i="1"/>
  <c r="O18" i="16"/>
  <c r="P18" i="16"/>
  <c r="GR92" i="1"/>
  <c r="GS92" i="1"/>
  <c r="U37" i="16"/>
  <c r="C22" i="15"/>
  <c r="C23" i="15"/>
  <c r="GR111" i="1"/>
  <c r="GS111" i="1"/>
  <c r="G22" i="15"/>
  <c r="G23" i="15"/>
  <c r="D26" i="19"/>
  <c r="G26" i="19"/>
  <c r="H16" i="4"/>
  <c r="H18" i="4"/>
  <c r="I22" i="15"/>
  <c r="I23" i="15"/>
  <c r="GS88" i="1"/>
  <c r="GR50" i="1"/>
  <c r="GS50" i="1"/>
  <c r="GR48" i="1"/>
  <c r="GR15" i="1"/>
  <c r="GS15" i="1" s="1"/>
  <c r="GR40" i="1"/>
  <c r="GS40" i="1"/>
  <c r="GR49" i="1"/>
  <c r="GS49" i="1"/>
  <c r="GR78" i="1"/>
  <c r="GS78" i="1"/>
  <c r="GR31" i="1"/>
  <c r="GS31" i="1"/>
  <c r="GR55" i="1"/>
  <c r="GS55" i="1"/>
  <c r="GR63" i="1"/>
  <c r="GS63" i="1"/>
  <c r="GR71" i="1"/>
  <c r="GS71" i="1"/>
  <c r="GR79" i="1"/>
  <c r="GS79" i="1"/>
  <c r="GR34" i="1"/>
  <c r="GS34" i="1"/>
  <c r="GS48" i="1"/>
  <c r="GS29" i="1"/>
  <c r="GS37" i="1"/>
  <c r="GS61" i="1"/>
  <c r="GS65" i="1"/>
  <c r="GS69" i="1"/>
  <c r="GS77" i="1"/>
  <c r="GS85" i="1"/>
  <c r="GS30" i="1"/>
  <c r="GS38" i="1"/>
  <c r="GS58" i="1"/>
  <c r="GS62" i="1"/>
  <c r="GS66" i="1"/>
  <c r="GS70" i="1"/>
  <c r="GS74" i="1"/>
  <c r="GS82" i="1"/>
  <c r="GS86" i="1"/>
  <c r="GS35" i="1"/>
  <c r="GS59" i="1"/>
  <c r="GS67" i="1"/>
  <c r="GS83" i="1"/>
  <c r="GS87" i="1"/>
  <c r="GS32" i="1"/>
  <c r="GS36" i="1"/>
  <c r="GS60" i="1"/>
  <c r="GS80" i="1"/>
  <c r="GS91" i="1"/>
  <c r="GS115" i="1"/>
  <c r="GS119" i="1"/>
  <c r="GS127" i="1"/>
  <c r="GS112" i="1"/>
  <c r="GS120" i="1"/>
  <c r="GS124" i="1"/>
  <c r="GR117" i="1"/>
  <c r="GS117" i="1"/>
  <c r="GS113" i="1"/>
  <c r="GS125" i="1"/>
  <c r="GS122" i="1"/>
  <c r="GR109" i="1"/>
  <c r="GS109" i="1"/>
  <c r="GR42" i="1"/>
  <c r="GS42" i="1"/>
  <c r="GR51" i="1"/>
  <c r="GS51" i="1"/>
  <c r="GR43" i="1"/>
  <c r="GS43" i="1"/>
  <c r="GR44" i="1"/>
  <c r="GS44" i="1"/>
  <c r="GS47" i="1"/>
  <c r="GS46" i="1"/>
  <c r="GS54" i="1"/>
  <c r="GS45" i="1"/>
  <c r="GS53" i="1"/>
  <c r="GS56" i="1"/>
  <c r="GS104" i="1"/>
  <c r="GS105" i="1"/>
  <c r="GQ129" i="1"/>
  <c r="N16" i="4" s="1"/>
  <c r="N18" i="4" s="1"/>
  <c r="GR12" i="1"/>
  <c r="GS12" i="1" s="1"/>
  <c r="GR118" i="1"/>
  <c r="GS118" i="1"/>
  <c r="GR64" i="1"/>
  <c r="GS64" i="1"/>
  <c r="GR103" i="1"/>
  <c r="GS103" i="1"/>
  <c r="U29" i="16"/>
  <c r="U40" i="16"/>
  <c r="GR126" i="1"/>
  <c r="GS126" i="1"/>
  <c r="GR110" i="1"/>
  <c r="GS110" i="1"/>
  <c r="U21" i="16"/>
  <c r="U13" i="16"/>
  <c r="U18" i="16"/>
  <c r="GR25" i="1"/>
  <c r="GS25" i="1"/>
  <c r="GR26" i="1"/>
  <c r="GS26" i="1"/>
  <c r="O45" i="14"/>
  <c r="P45" i="14"/>
  <c r="U45" i="14"/>
  <c r="GR81" i="1"/>
  <c r="GS81" i="1"/>
  <c r="GR33" i="1"/>
  <c r="GS33" i="1"/>
  <c r="GR90" i="1"/>
  <c r="GS90" i="1"/>
  <c r="GR98" i="1"/>
  <c r="GS98" i="1"/>
  <c r="GR106" i="1"/>
  <c r="GS106" i="1"/>
  <c r="O26" i="3"/>
  <c r="P26" i="3" s="1"/>
  <c r="GR24" i="1"/>
  <c r="GS24" i="1" s="1"/>
  <c r="O41" i="3"/>
  <c r="P41" i="3"/>
  <c r="U41" i="3"/>
  <c r="GR39" i="1"/>
  <c r="GS39" i="1"/>
  <c r="GR123" i="1"/>
  <c r="GS123" i="1"/>
  <c r="GR97" i="1"/>
  <c r="GS97" i="1"/>
  <c r="GR114" i="1"/>
  <c r="GS114" i="1"/>
  <c r="O21" i="14"/>
  <c r="P21" i="14"/>
  <c r="GR57" i="1"/>
  <c r="GS57" i="1"/>
  <c r="O12" i="3"/>
  <c r="P12" i="3" s="1"/>
  <c r="GR10" i="1"/>
  <c r="GS10" i="1" s="1"/>
  <c r="GR41" i="1"/>
  <c r="GS41" i="1"/>
  <c r="GR73" i="1"/>
  <c r="GS73" i="1"/>
  <c r="GR94" i="1"/>
  <c r="GS94" i="1"/>
  <c r="GR102" i="1"/>
  <c r="GS102" i="1"/>
  <c r="O30" i="3"/>
  <c r="P30" i="3"/>
  <c r="U30" i="3"/>
  <c r="GR28" i="1"/>
  <c r="GS28" i="1"/>
  <c r="GR107" i="1"/>
  <c r="GS107" i="1"/>
  <c r="U44" i="3"/>
  <c r="U33" i="3"/>
  <c r="U11" i="14"/>
  <c r="U18" i="14"/>
  <c r="U26" i="14"/>
  <c r="U10" i="15"/>
  <c r="U37" i="3"/>
  <c r="U47" i="16"/>
  <c r="U28" i="3"/>
  <c r="U45" i="16"/>
  <c r="U46" i="14"/>
  <c r="U44" i="14"/>
  <c r="U10" i="16"/>
  <c r="U27" i="16"/>
  <c r="U43" i="16"/>
  <c r="U40" i="3"/>
  <c r="U35" i="14"/>
  <c r="U11" i="16"/>
  <c r="U36" i="3"/>
  <c r="U32" i="16"/>
  <c r="U39" i="3"/>
  <c r="U29" i="3"/>
  <c r="U44" i="16"/>
  <c r="U13" i="15"/>
  <c r="U15" i="16"/>
  <c r="U31" i="3"/>
  <c r="U25" i="14"/>
  <c r="U14" i="16"/>
  <c r="U23" i="16"/>
  <c r="U30" i="16"/>
  <c r="U34" i="16"/>
  <c r="U36" i="16"/>
  <c r="U47" i="3"/>
  <c r="GS8" i="1"/>
  <c r="U42" i="14"/>
  <c r="U22" i="14"/>
  <c r="U46" i="3"/>
  <c r="U38" i="3"/>
  <c r="U22" i="16"/>
  <c r="U26" i="16"/>
  <c r="U28" i="16"/>
  <c r="U42" i="16"/>
  <c r="U14" i="15"/>
  <c r="U24" i="16"/>
  <c r="U32" i="3"/>
  <c r="U33" i="16"/>
  <c r="U12" i="16"/>
  <c r="U41" i="16"/>
  <c r="U31" i="16"/>
  <c r="U25" i="16"/>
  <c r="U35" i="16"/>
  <c r="U11" i="15"/>
  <c r="U35" i="3"/>
  <c r="U27" i="3"/>
  <c r="U38" i="14"/>
  <c r="U30" i="14"/>
  <c r="U36" i="14"/>
  <c r="U10" i="14"/>
  <c r="U43" i="3"/>
  <c r="U42" i="3"/>
  <c r="U34" i="3"/>
  <c r="U45" i="3"/>
  <c r="U15" i="15"/>
  <c r="U21" i="14"/>
  <c r="U19" i="16"/>
  <c r="U38" i="16"/>
  <c r="U17" i="16"/>
  <c r="U34" i="14"/>
  <c r="U40" i="14"/>
  <c r="U32" i="14"/>
  <c r="U12" i="15"/>
  <c r="U14" i="14"/>
  <c r="U33" i="14"/>
  <c r="U16" i="16"/>
  <c r="U20" i="16"/>
  <c r="U39" i="16"/>
  <c r="U46" i="16"/>
  <c r="U15" i="14"/>
  <c r="U13" i="14"/>
  <c r="U37" i="14"/>
  <c r="U39" i="14"/>
  <c r="U28" i="14"/>
  <c r="U20" i="14"/>
  <c r="B16" i="4"/>
  <c r="B18" i="4"/>
  <c r="U16" i="14"/>
  <c r="U12" i="14"/>
  <c r="U47" i="14"/>
  <c r="U27" i="14"/>
  <c r="U24" i="14"/>
  <c r="U19" i="14"/>
  <c r="U31" i="14"/>
  <c r="U41" i="14"/>
  <c r="U29" i="14"/>
  <c r="U23" i="14"/>
  <c r="U17" i="14"/>
  <c r="U43" i="14"/>
  <c r="F16" i="4"/>
  <c r="F18" i="4"/>
  <c r="GN129" i="1"/>
  <c r="GM131" i="1"/>
  <c r="J16" i="4"/>
  <c r="J18" i="4"/>
  <c r="K22" i="15"/>
  <c r="K23" i="15"/>
  <c r="C24" i="15"/>
  <c r="U16" i="15"/>
  <c r="U48" i="16"/>
  <c r="U48" i="14"/>
  <c r="U16" i="3" l="1"/>
  <c r="GP129" i="1"/>
  <c r="L16" i="4" s="1"/>
  <c r="L18" i="4" s="1"/>
  <c r="GR13" i="1"/>
  <c r="GS13" i="1" s="1"/>
  <c r="GR17" i="1"/>
  <c r="GS17" i="1" s="1"/>
  <c r="U17" i="3"/>
  <c r="GR23" i="1"/>
  <c r="GS23" i="1" s="1"/>
  <c r="GR22" i="1"/>
  <c r="GS22" i="1" s="1"/>
  <c r="Q18" i="4"/>
  <c r="S21" i="4" s="1"/>
  <c r="S27" i="4" s="1"/>
  <c r="U20" i="3"/>
  <c r="U23" i="3"/>
  <c r="U22" i="3"/>
  <c r="U18" i="3"/>
  <c r="U26" i="3"/>
  <c r="U15" i="3"/>
  <c r="U25" i="3"/>
  <c r="U24" i="3"/>
  <c r="U21" i="3"/>
  <c r="U19" i="3"/>
  <c r="U13" i="3"/>
  <c r="U10" i="3"/>
  <c r="U11" i="3"/>
  <c r="U12" i="3"/>
  <c r="O22" i="15"/>
  <c r="O23" i="15" s="1"/>
  <c r="D25" i="19"/>
  <c r="G25" i="19" s="1"/>
  <c r="G32" i="18"/>
  <c r="G30" i="18" s="1"/>
  <c r="G31" i="18" s="1"/>
  <c r="G28" i="17"/>
  <c r="G26" i="17" s="1"/>
  <c r="G27" i="17" s="1"/>
  <c r="G30" i="11"/>
  <c r="D24" i="19" l="1"/>
  <c r="G24" i="19" s="1"/>
  <c r="M22" i="15"/>
  <c r="M23" i="15" s="1"/>
  <c r="M24" i="15" s="1"/>
  <c r="C25" i="15" s="1"/>
  <c r="K29" i="15" s="1"/>
  <c r="GS129" i="1"/>
  <c r="GR129" i="1"/>
  <c r="GQ131" i="1" s="1"/>
  <c r="U48" i="3"/>
  <c r="U49" i="16" s="1"/>
  <c r="G32" i="19"/>
  <c r="G28" i="11"/>
  <c r="G29" i="11" s="1"/>
  <c r="U17" i="15" l="1"/>
  <c r="U49" i="14"/>
  <c r="G30" i="19"/>
  <c r="G31" i="19" s="1"/>
  <c r="B42" i="3" l="1"/>
  <c r="B41" i="3"/>
  <c r="B43" i="3"/>
  <c r="B37" i="3"/>
  <c r="B28" i="3"/>
  <c r="B27" i="3"/>
  <c r="B38" i="3"/>
  <c r="B33" i="3"/>
  <c r="B30" i="3"/>
  <c r="B31" i="3"/>
  <c r="B35" i="3"/>
  <c r="B39" i="3"/>
  <c r="B32" i="3"/>
  <c r="B36" i="3"/>
  <c r="B29" i="3"/>
  <c r="B34" i="3"/>
  <c r="B19" i="3"/>
  <c r="B11" i="3"/>
  <c r="B40" i="3"/>
  <c r="F8" i="18" l="1"/>
  <c r="B32" i="18" s="1"/>
  <c r="F8" i="17"/>
  <c r="F8" i="11"/>
  <c r="B30" i="11" s="1"/>
  <c r="B14" i="3"/>
  <c r="B18" i="3"/>
  <c r="B15" i="3"/>
  <c r="B17" i="3"/>
  <c r="B21" i="3"/>
  <c r="B13" i="3"/>
  <c r="B22" i="3"/>
  <c r="B23" i="3"/>
  <c r="B26" i="3"/>
  <c r="B20" i="3"/>
  <c r="B24" i="3"/>
  <c r="B25" i="3"/>
  <c r="B10" i="3"/>
  <c r="B16" i="3"/>
  <c r="B12" i="3"/>
</calcChain>
</file>

<file path=xl/comments1.xml><?xml version="1.0" encoding="utf-8"?>
<comments xmlns="http://schemas.openxmlformats.org/spreadsheetml/2006/main">
  <authors>
    <author>utilisateur</author>
  </authors>
  <commentList>
    <comment ref="C7" authorId="0">
      <text>
        <r>
          <rPr>
            <b/>
            <sz val="16"/>
            <color indexed="81"/>
            <rFont val="Tahoma"/>
            <family val="2"/>
          </rPr>
          <t>Entrez le prix de la chambre.              (0€, 6€ ou 11 €)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K28" authorId="0">
      <text>
        <r>
          <rPr>
            <b/>
            <sz val="8"/>
            <color indexed="81"/>
            <rFont val="Tahoma"/>
            <family val="2"/>
          </rPr>
          <t xml:space="preserve"> :REPAS +NUITEES+SUPPLEMENTS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G23" authorId="0">
      <text>
        <r>
          <rPr>
            <b/>
            <sz val="8"/>
            <color indexed="10"/>
            <rFont val="Tahoma"/>
            <family val="2"/>
          </rPr>
          <t xml:space="preserve">Valeur du versement numéraire (poste)
</t>
        </r>
      </text>
    </comment>
    <comment ref="G25" authorId="0">
      <text>
        <r>
          <rPr>
            <b/>
            <sz val="8"/>
            <color indexed="10"/>
            <rFont val="Tahoma"/>
            <family val="2"/>
          </rPr>
          <t>Valeur du bordereau de chèques (poste)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S23" authorId="0">
      <text>
        <r>
          <rPr>
            <b/>
            <sz val="8"/>
            <color indexed="10"/>
            <rFont val="Tahoma"/>
            <family val="2"/>
          </rPr>
          <t xml:space="preserve">Valeur du versement numéraire (poste)
</t>
        </r>
      </text>
    </comment>
    <comment ref="S25" authorId="0">
      <text>
        <r>
          <rPr>
            <b/>
            <sz val="8"/>
            <color indexed="10"/>
            <rFont val="Tahoma"/>
            <family val="2"/>
          </rPr>
          <t>Valeur du bordereau de chèques (poste)</t>
        </r>
      </text>
    </comment>
  </commentList>
</comments>
</file>

<file path=xl/comments5.xml><?xml version="1.0" encoding="utf-8"?>
<comments xmlns="http://schemas.openxmlformats.org/spreadsheetml/2006/main">
  <authors>
    <author xml:space="preserve"> </author>
  </authors>
  <commentList>
    <comment ref="G8" authorId="0">
      <text>
        <r>
          <rPr>
            <b/>
            <sz val="15"/>
            <color indexed="81"/>
            <rFont val="Tahoma"/>
            <family val="2"/>
          </rPr>
          <t>Sélectionner le nom</t>
        </r>
      </text>
    </comment>
  </commentList>
</comments>
</file>

<file path=xl/comments6.xml><?xml version="1.0" encoding="utf-8"?>
<comments xmlns="http://schemas.openxmlformats.org/spreadsheetml/2006/main">
  <authors>
    <author xml:space="preserve"> </author>
  </authors>
  <commentList>
    <comment ref="G8" authorId="0">
      <text>
        <r>
          <rPr>
            <b/>
            <sz val="15"/>
            <color indexed="81"/>
            <rFont val="Tahoma"/>
            <family val="2"/>
          </rPr>
          <t>Sélectionner le nom</t>
        </r>
      </text>
    </comment>
    <comment ref="D22" authorId="0">
      <text>
        <r>
          <rPr>
            <b/>
            <sz val="15"/>
            <color indexed="81"/>
            <rFont val="Tahoma"/>
            <family val="2"/>
          </rPr>
          <t xml:space="preserve"> A saisir</t>
        </r>
      </text>
    </comment>
  </commentList>
</comments>
</file>

<file path=xl/comments7.xml><?xml version="1.0" encoding="utf-8"?>
<comments xmlns="http://schemas.openxmlformats.org/spreadsheetml/2006/main">
  <authors>
    <author xml:space="preserve"> </author>
  </authors>
  <commentList>
    <comment ref="G8" authorId="0">
      <text>
        <r>
          <rPr>
            <b/>
            <sz val="15"/>
            <color indexed="81"/>
            <rFont val="Tahoma"/>
            <family val="2"/>
          </rPr>
          <t>Sélectionner le nom</t>
        </r>
      </text>
    </comment>
    <comment ref="D23" authorId="0">
      <text>
        <r>
          <rPr>
            <b/>
            <sz val="15"/>
            <color indexed="81"/>
            <rFont val="Tahoma"/>
            <family val="2"/>
          </rPr>
          <t xml:space="preserve"> A saisir</t>
        </r>
      </text>
    </comment>
  </commentList>
</comments>
</file>

<file path=xl/comments8.xml><?xml version="1.0" encoding="utf-8"?>
<comments xmlns="http://schemas.openxmlformats.org/spreadsheetml/2006/main">
  <authors>
    <author>BUTTIGNOL Stéphane SCH</author>
    <author xml:space="preserve"> </author>
  </authors>
  <commentList>
    <comment ref="F8" authorId="0">
      <text>
        <r>
          <rPr>
            <sz val="9"/>
            <color indexed="81"/>
            <rFont val="Tahoma"/>
            <family val="2"/>
          </rPr>
          <t xml:space="preserve">INSCRIRE L'ADRESSE DE L'UNITÉ
</t>
        </r>
      </text>
    </comment>
    <comment ref="D23" authorId="1">
      <text>
        <r>
          <rPr>
            <b/>
            <sz val="15"/>
            <color indexed="81"/>
            <rFont val="Tahoma"/>
            <family val="2"/>
          </rPr>
          <t xml:space="preserve"> A saisir</t>
        </r>
      </text>
    </comment>
  </commentList>
</comments>
</file>

<file path=xl/sharedStrings.xml><?xml version="1.0" encoding="utf-8"?>
<sst xmlns="http://schemas.openxmlformats.org/spreadsheetml/2006/main" count="519" uniqueCount="104">
  <si>
    <t>SEJOUR DU</t>
  </si>
  <si>
    <t>AU</t>
  </si>
  <si>
    <t>NOMS</t>
  </si>
  <si>
    <t>Nuit</t>
  </si>
  <si>
    <t>TOTAL</t>
  </si>
  <si>
    <t>Nb</t>
  </si>
  <si>
    <t>EMARGEMENT</t>
  </si>
  <si>
    <t>MONTANT</t>
  </si>
  <si>
    <t>SUPP</t>
  </si>
  <si>
    <t>Déj</t>
  </si>
  <si>
    <t>Din</t>
  </si>
  <si>
    <t>Pdj</t>
  </si>
  <si>
    <t>Nuit 1</t>
  </si>
  <si>
    <t>Nuit 2</t>
  </si>
  <si>
    <t xml:space="preserve">Du </t>
  </si>
  <si>
    <t xml:space="preserve">Au </t>
  </si>
  <si>
    <t>PRIX</t>
  </si>
  <si>
    <t>Téléphone</t>
  </si>
  <si>
    <t>FACTURE</t>
  </si>
  <si>
    <t>Télécopie</t>
  </si>
  <si>
    <t>Facture - EURO</t>
  </si>
  <si>
    <t>VOTRE REFERENCE</t>
  </si>
  <si>
    <t>DATE</t>
  </si>
  <si>
    <t>N° FACTURE</t>
  </si>
  <si>
    <t>DESIGNATION</t>
  </si>
  <si>
    <t>QTE</t>
  </si>
  <si>
    <t>PX UNIT TTC</t>
  </si>
  <si>
    <t>DECOMPTE TTC</t>
  </si>
  <si>
    <t>Suppléments</t>
  </si>
  <si>
    <t>Nuitées</t>
  </si>
  <si>
    <t>Net HT</t>
  </si>
  <si>
    <t>NET A PAYER</t>
  </si>
  <si>
    <t>Unité:</t>
  </si>
  <si>
    <t>Ch</t>
  </si>
  <si>
    <t>Numéraire</t>
  </si>
  <si>
    <t>Chèque</t>
  </si>
  <si>
    <t>Ecart</t>
  </si>
  <si>
    <t>A verser</t>
  </si>
  <si>
    <t>Gérant du poste de montagne</t>
  </si>
  <si>
    <t>Destinataire :</t>
  </si>
  <si>
    <t>Comptabilité</t>
  </si>
  <si>
    <t>Déjeuner</t>
  </si>
  <si>
    <t>Diner</t>
  </si>
  <si>
    <t>Du</t>
  </si>
  <si>
    <t>Au</t>
  </si>
  <si>
    <t>NOMBRE</t>
  </si>
  <si>
    <t>Total TVA (10%)</t>
  </si>
  <si>
    <t>Repas conventionnés</t>
  </si>
  <si>
    <t>Suppléments encaissées</t>
  </si>
  <si>
    <t>ETAT DES SOMMES ENCAISSÉES</t>
  </si>
  <si>
    <t>Gr</t>
  </si>
  <si>
    <t>PMM</t>
  </si>
  <si>
    <t>GERANT</t>
  </si>
  <si>
    <t>TOTAL 1+2</t>
  </si>
  <si>
    <t>TOTAL 1+2+3</t>
  </si>
  <si>
    <t>TOTAL 3</t>
  </si>
  <si>
    <t>TOTAL 2</t>
  </si>
  <si>
    <t>TOTAL 1</t>
  </si>
  <si>
    <t>TOTAL 1+2+3+4</t>
  </si>
  <si>
    <t>Tarifs nuitées OXY</t>
  </si>
  <si>
    <t>Tarifs Repas</t>
  </si>
  <si>
    <t>SUPPLEMENTS</t>
  </si>
  <si>
    <t>TRIGRAMME</t>
  </si>
  <si>
    <t>COMPLEMENTS</t>
  </si>
  <si>
    <t>du</t>
  </si>
  <si>
    <t>au</t>
  </si>
  <si>
    <t>Code:</t>
  </si>
  <si>
    <t>RECAPITULATIF</t>
  </si>
  <si>
    <t>REPAS</t>
  </si>
  <si>
    <t>NUITEES</t>
  </si>
  <si>
    <t>REPAS  ET  NUITEES</t>
  </si>
  <si>
    <t>Somme €</t>
  </si>
  <si>
    <t>TOTAL   GENERAL</t>
  </si>
  <si>
    <t>STAGIAIRES</t>
  </si>
  <si>
    <t>RF</t>
  </si>
  <si>
    <t>CPLT</t>
  </si>
  <si>
    <t>Compléments</t>
  </si>
  <si>
    <t>DEVIS</t>
  </si>
  <si>
    <t>N° DEVIS</t>
  </si>
  <si>
    <t>FACTURE ACQUITTEE EN</t>
  </si>
  <si>
    <t>FACTURE ACQUITTEE EN CHEQUE</t>
  </si>
  <si>
    <t>CHAMBRE</t>
  </si>
  <si>
    <t>2-LITS 0,90</t>
  </si>
  <si>
    <t>1-LIT 0,90</t>
  </si>
  <si>
    <t>1-LIT 1,20</t>
  </si>
  <si>
    <t>COULOIR REZ DE CHAUSSE</t>
  </si>
  <si>
    <t>DOUCHES</t>
  </si>
  <si>
    <t>W-C</t>
  </si>
  <si>
    <t>4-LITS 0,90</t>
  </si>
  <si>
    <t>2 -LITS 0,90</t>
  </si>
  <si>
    <t>COULOIR ETAGE</t>
  </si>
  <si>
    <t>ESCALIER</t>
  </si>
  <si>
    <t>ETAGE</t>
  </si>
  <si>
    <t>PERMANENTS</t>
  </si>
  <si>
    <t xml:space="preserve">Nbr total de lits </t>
  </si>
  <si>
    <t>2 x 1 Lit</t>
  </si>
  <si>
    <t>5 x 1 Lit</t>
  </si>
  <si>
    <t>7 x2 Lits</t>
  </si>
  <si>
    <t>6 x8 Lits</t>
  </si>
  <si>
    <t>DISPONIBLES</t>
  </si>
  <si>
    <t>nom</t>
  </si>
  <si>
    <t xml:space="preserve">PLAN DES CHAMBRES  </t>
  </si>
  <si>
    <t>prenom 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</si>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</sst>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d\-mmm\-yyyy"/>
    <numFmt numFmtId="166" formatCode="#,##0.00\ &quot;€&quot;"/>
    <numFmt numFmtId="167" formatCode="#,##0.0\ &quot;€&quot;"/>
    <numFmt numFmtId="168" formatCode="dd/mm/yy;@"/>
    <numFmt numFmtId="169" formatCode="dd/mm/yyyy;@"/>
    <numFmt numFmtId="170" formatCode="_-* #,##0.00\ [$€-40C]_-;\-* #,##0.00\ [$€-40C]_-;_-* &quot;-&quot;??\ [$€-40C]_-;_-@_-"/>
    <numFmt numFmtId="171" formatCode="_-* #,##0.00\ [$€]_-;\-* #,##0.00\ [$€]_-;_-* &quot;-&quot;??\ [$€]_-;_-@_-"/>
    <numFmt numFmtId="172" formatCode="#,##0.00\ [$€-40C];\-#,##0.00\ [$€-40C]"/>
    <numFmt numFmtId="173" formatCode="#,##0.00_ ;\-#,##0.00\ "/>
  </numFmts>
  <fonts count="76" x14ac:knownFonts="1">
    <font>
      <sz val="10"/>
      <name val="Arial"/>
    </font>
    <font>
      <sz val="10"/>
      <name val="Arial"/>
    </font>
    <font>
      <b/>
      <sz val="18"/>
      <color indexed="10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2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8"/>
      <color indexed="10"/>
      <name val="Tahoma"/>
      <family val="2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u/>
      <sz val="12"/>
      <name val="Times New Roman"/>
      <family val="1"/>
    </font>
    <font>
      <sz val="10"/>
      <name val="MS Sans Serif"/>
      <family val="2"/>
    </font>
    <font>
      <b/>
      <sz val="15"/>
      <color indexed="81"/>
      <name val="Tahoma"/>
      <family val="2"/>
    </font>
    <font>
      <b/>
      <i/>
      <sz val="10"/>
      <name val="Times New Roman"/>
      <family val="1"/>
    </font>
    <font>
      <b/>
      <sz val="16"/>
      <color indexed="81"/>
      <name val="Tahoma"/>
      <family val="2"/>
    </font>
    <font>
      <sz val="8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2"/>
      <color indexed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i/>
      <sz val="9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1"/>
      <name val="Arial"/>
      <family val="2"/>
    </font>
    <font>
      <b/>
      <i/>
      <sz val="11"/>
      <name val="Times New Roman"/>
      <family val="1"/>
    </font>
    <font>
      <b/>
      <i/>
      <sz val="10"/>
      <color indexed="12"/>
      <name val="Arial"/>
      <family val="2"/>
    </font>
    <font>
      <b/>
      <i/>
      <sz val="11"/>
      <color indexed="12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Arial"/>
      <family val="2"/>
    </font>
    <font>
      <sz val="20"/>
      <name val="Times New Roman"/>
      <family val="1"/>
    </font>
    <font>
      <sz val="18"/>
      <color rgb="FFFFFF00"/>
      <name val="Arial"/>
      <family val="2"/>
    </font>
    <font>
      <b/>
      <sz val="18"/>
      <color indexed="10"/>
      <name val="Arial Black"/>
      <family val="2"/>
    </font>
    <font>
      <b/>
      <sz val="10"/>
      <color indexed="18"/>
      <name val="Arial"/>
      <family val="2"/>
    </font>
    <font>
      <b/>
      <sz val="9"/>
      <color theme="1"/>
      <name val="Arial"/>
      <family val="2"/>
    </font>
    <font>
      <b/>
      <sz val="10"/>
      <color rgb="FF0070C0"/>
      <name val="Arial"/>
      <family val="2"/>
    </font>
    <font>
      <b/>
      <u/>
      <sz val="10"/>
      <color rgb="FF0070C0"/>
      <name val="Arial"/>
      <family val="2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14"/>
      <color indexed="10"/>
      <name val="Arial"/>
      <family val="2"/>
    </font>
    <font>
      <b/>
      <sz val="10"/>
      <color rgb="FFFFFF00"/>
      <name val="Arial"/>
      <family val="2"/>
    </font>
    <font>
      <b/>
      <sz val="10"/>
      <color indexed="62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10"/>
      <color indexed="12"/>
      <name val="Arial"/>
      <family val="2"/>
    </font>
    <font>
      <sz val="14"/>
      <color rgb="FF363636"/>
      <name val="Segoe UI Light"/>
      <family val="2"/>
    </font>
    <font>
      <b/>
      <sz val="8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lightUp">
        <bgColor indexed="45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F0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4">
    <xf numFmtId="0" fontId="0" fillId="0" borderId="0"/>
    <xf numFmtId="171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4" fillId="0" borderId="0"/>
  </cellStyleXfs>
  <cellXfs count="839">
    <xf numFmtId="0" fontId="0" fillId="0" borderId="0" xfId="0"/>
    <xf numFmtId="0" fontId="5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0" fontId="10" fillId="5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10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vertical="center" wrapText="1"/>
    </xf>
    <xf numFmtId="0" fontId="29" fillId="0" borderId="0" xfId="0" applyFont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6" fontId="16" fillId="0" borderId="7" xfId="0" applyNumberFormat="1" applyFont="1" applyBorder="1" applyAlignment="1" applyProtection="1">
      <alignment horizontal="center" vertical="center"/>
    </xf>
    <xf numFmtId="6" fontId="16" fillId="0" borderId="8" xfId="0" applyNumberFormat="1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left" vertical="center"/>
    </xf>
    <xf numFmtId="0" fontId="16" fillId="0" borderId="10" xfId="0" applyFont="1" applyBorder="1" applyAlignment="1" applyProtection="1">
      <alignment horizontal="left" vertical="center"/>
    </xf>
    <xf numFmtId="0" fontId="31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21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/>
    <xf numFmtId="0" fontId="15" fillId="0" borderId="0" xfId="0" applyFont="1" applyBorder="1" applyAlignment="1">
      <alignment horizontal="left"/>
    </xf>
    <xf numFmtId="0" fontId="29" fillId="0" borderId="0" xfId="0" applyFont="1" applyBorder="1" applyAlignment="1">
      <alignment horizontal="left"/>
    </xf>
    <xf numFmtId="0" fontId="20" fillId="0" borderId="0" xfId="0" applyFont="1" applyAlignment="1"/>
    <xf numFmtId="0" fontId="21" fillId="0" borderId="0" xfId="0" applyFont="1" applyBorder="1" applyAlignment="1"/>
    <xf numFmtId="0" fontId="21" fillId="0" borderId="0" xfId="0" applyFont="1" applyBorder="1" applyAlignment="1">
      <alignment horizontal="left"/>
    </xf>
    <xf numFmtId="0" fontId="23" fillId="7" borderId="11" xfId="0" applyFont="1" applyFill="1" applyBorder="1" applyAlignment="1"/>
    <xf numFmtId="0" fontId="29" fillId="0" borderId="12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 wrapText="1"/>
    </xf>
    <xf numFmtId="0" fontId="29" fillId="0" borderId="11" xfId="0" applyFont="1" applyBorder="1" applyAlignment="1">
      <alignment horizontal="center" vertical="top" wrapText="1"/>
    </xf>
    <xf numFmtId="0" fontId="16" fillId="0" borderId="0" xfId="0" applyFont="1" applyAlignment="1"/>
    <xf numFmtId="0" fontId="16" fillId="0" borderId="13" xfId="0" applyFont="1" applyBorder="1" applyAlignment="1">
      <alignment vertical="top"/>
    </xf>
    <xf numFmtId="0" fontId="29" fillId="0" borderId="4" xfId="0" applyFont="1" applyBorder="1" applyAlignment="1">
      <alignment vertical="top"/>
    </xf>
    <xf numFmtId="0" fontId="29" fillId="0" borderId="14" xfId="0" applyFont="1" applyBorder="1" applyAlignment="1">
      <alignment vertical="top"/>
    </xf>
    <xf numFmtId="0" fontId="0" fillId="0" borderId="0" xfId="0" applyFill="1" applyAlignment="1"/>
    <xf numFmtId="0" fontId="0" fillId="0" borderId="0" xfId="0" applyAlignment="1"/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1" fillId="0" borderId="0" xfId="0" applyNumberFormat="1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14" fontId="21" fillId="0" borderId="0" xfId="0" applyNumberFormat="1" applyFont="1" applyBorder="1" applyAlignment="1" applyProtection="1">
      <alignment vertical="center"/>
    </xf>
    <xf numFmtId="0" fontId="36" fillId="0" borderId="0" xfId="0" applyFont="1" applyAlignment="1" applyProtection="1">
      <alignment horizontal="center" vertical="center"/>
    </xf>
    <xf numFmtId="0" fontId="36" fillId="0" borderId="0" xfId="0" applyFont="1" applyBorder="1" applyAlignment="1" applyProtection="1">
      <alignment vertical="center"/>
    </xf>
    <xf numFmtId="168" fontId="21" fillId="0" borderId="0" xfId="0" applyNumberFormat="1" applyFont="1" applyBorder="1" applyAlignment="1" applyProtection="1">
      <alignment vertical="center"/>
    </xf>
    <xf numFmtId="0" fontId="31" fillId="0" borderId="0" xfId="0" applyFont="1" applyFill="1" applyAlignment="1" applyProtection="1">
      <alignment horizontal="center" vertical="center"/>
    </xf>
    <xf numFmtId="169" fontId="19" fillId="0" borderId="17" xfId="0" applyNumberFormat="1" applyFont="1" applyBorder="1" applyAlignment="1">
      <alignment horizontal="center" vertical="center" wrapText="1"/>
    </xf>
    <xf numFmtId="169" fontId="19" fillId="0" borderId="18" xfId="0" applyNumberFormat="1" applyFont="1" applyBorder="1" applyAlignment="1">
      <alignment horizontal="center" vertical="center" wrapText="1"/>
    </xf>
    <xf numFmtId="0" fontId="31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6" fillId="0" borderId="19" xfId="0" applyFont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horizontal="center" vertical="center"/>
    </xf>
    <xf numFmtId="172" fontId="31" fillId="0" borderId="0" xfId="0" applyNumberFormat="1" applyFont="1" applyFill="1" applyBorder="1" applyAlignment="1" applyProtection="1">
      <alignment vertical="center"/>
    </xf>
    <xf numFmtId="0" fontId="23" fillId="0" borderId="20" xfId="0" applyFont="1" applyBorder="1" applyAlignment="1" applyProtection="1">
      <alignment horizontal="center" vertical="center"/>
    </xf>
    <xf numFmtId="0" fontId="23" fillId="0" borderId="13" xfId="0" applyFont="1" applyBorder="1" applyAlignment="1" applyProtection="1">
      <alignment horizontal="center" vertical="center"/>
    </xf>
    <xf numFmtId="8" fontId="16" fillId="0" borderId="7" xfId="0" applyNumberFormat="1" applyFont="1" applyBorder="1" applyAlignment="1" applyProtection="1">
      <alignment horizontal="center" vertical="center"/>
    </xf>
    <xf numFmtId="2" fontId="24" fillId="0" borderId="21" xfId="0" applyNumberFormat="1" applyFont="1" applyBorder="1" applyAlignment="1" applyProtection="1">
      <alignment horizontal="right" vertical="center"/>
    </xf>
    <xf numFmtId="2" fontId="24" fillId="0" borderId="13" xfId="0" applyNumberFormat="1" applyFont="1" applyBorder="1" applyAlignment="1" applyProtection="1">
      <alignment horizontal="right" vertical="center"/>
    </xf>
    <xf numFmtId="2" fontId="40" fillId="0" borderId="13" xfId="0" applyNumberFormat="1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0" fontId="0" fillId="0" borderId="22" xfId="0" applyBorder="1" applyAlignment="1" applyProtection="1">
      <alignment horizontal="center" vertical="center"/>
    </xf>
    <xf numFmtId="167" fontId="16" fillId="0" borderId="0" xfId="0" applyNumberFormat="1" applyFont="1" applyBorder="1" applyAlignment="1" applyProtection="1">
      <alignment vertical="center"/>
    </xf>
    <xf numFmtId="0" fontId="0" fillId="0" borderId="9" xfId="0" applyBorder="1" applyAlignment="1" applyProtection="1">
      <alignment horizontal="center" vertical="center"/>
    </xf>
    <xf numFmtId="0" fontId="31" fillId="8" borderId="12" xfId="0" applyFont="1" applyFill="1" applyBorder="1" applyAlignment="1"/>
    <xf numFmtId="0" fontId="31" fillId="8" borderId="0" xfId="0" applyFont="1" applyFill="1" applyBorder="1" applyAlignment="1"/>
    <xf numFmtId="0" fontId="32" fillId="8" borderId="11" xfId="0" applyFont="1" applyFill="1" applyBorder="1" applyAlignment="1"/>
    <xf numFmtId="0" fontId="31" fillId="8" borderId="13" xfId="0" applyFont="1" applyFill="1" applyBorder="1" applyAlignment="1">
      <alignment vertical="center"/>
    </xf>
    <xf numFmtId="0" fontId="31" fillId="8" borderId="0" xfId="0" applyFont="1" applyFill="1" applyBorder="1" applyAlignment="1">
      <alignment horizontal="left" indent="1"/>
    </xf>
    <xf numFmtId="0" fontId="31" fillId="8" borderId="11" xfId="0" applyFont="1" applyFill="1" applyBorder="1" applyAlignment="1">
      <alignment horizontal="left" indent="1"/>
    </xf>
    <xf numFmtId="166" fontId="16" fillId="0" borderId="22" xfId="0" applyNumberFormat="1" applyFont="1" applyFill="1" applyBorder="1" applyAlignment="1" applyProtection="1">
      <alignment horizontal="center" vertical="center"/>
    </xf>
    <xf numFmtId="0" fontId="11" fillId="6" borderId="2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</xf>
    <xf numFmtId="0" fontId="16" fillId="0" borderId="24" xfId="0" applyFont="1" applyBorder="1" applyAlignment="1" applyProtection="1">
      <alignment horizontal="center" vertical="center"/>
    </xf>
    <xf numFmtId="170" fontId="16" fillId="0" borderId="25" xfId="2" applyNumberFormat="1" applyFont="1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left" vertical="center"/>
    </xf>
    <xf numFmtId="0" fontId="10" fillId="4" borderId="8" xfId="0" applyFont="1" applyFill="1" applyBorder="1" applyAlignment="1" applyProtection="1">
      <alignment horizontal="center" vertical="center"/>
    </xf>
    <xf numFmtId="0" fontId="16" fillId="0" borderId="27" xfId="0" applyFont="1" applyBorder="1" applyAlignment="1" applyProtection="1">
      <alignment horizontal="center" vertical="center"/>
    </xf>
    <xf numFmtId="170" fontId="16" fillId="0" borderId="28" xfId="2" applyNumberFormat="1" applyFont="1" applyBorder="1" applyAlignment="1" applyProtection="1">
      <alignment horizontal="center" vertical="center"/>
    </xf>
    <xf numFmtId="0" fontId="23" fillId="0" borderId="8" xfId="0" applyFont="1" applyBorder="1" applyAlignment="1" applyProtection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169" fontId="19" fillId="0" borderId="29" xfId="0" applyNumberFormat="1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30" xfId="0" applyFont="1" applyBorder="1" applyAlignment="1">
      <alignment horizontal="left" vertical="center" indent="1"/>
    </xf>
    <xf numFmtId="0" fontId="17" fillId="0" borderId="13" xfId="0" applyFont="1" applyBorder="1" applyAlignment="1">
      <alignment horizontal="left" vertical="center" indent="1"/>
    </xf>
    <xf numFmtId="0" fontId="19" fillId="0" borderId="16" xfId="0" applyFont="1" applyBorder="1" applyAlignment="1">
      <alignment horizontal="center" vertical="center" wrapText="1"/>
    </xf>
    <xf numFmtId="0" fontId="11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center" vertical="top"/>
    </xf>
    <xf numFmtId="166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49" fontId="43" fillId="0" borderId="0" xfId="0" applyNumberFormat="1" applyFont="1" applyFill="1" applyBorder="1" applyAlignment="1" applyProtection="1">
      <alignment horizontal="left" vertical="center" wrapText="1"/>
    </xf>
    <xf numFmtId="0" fontId="0" fillId="9" borderId="11" xfId="0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10" borderId="6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165" fontId="7" fillId="0" borderId="0" xfId="0" applyNumberFormat="1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Fill="1" applyBorder="1" applyAlignment="1" applyProtection="1">
      <alignment vertical="center"/>
    </xf>
    <xf numFmtId="0" fontId="11" fillId="0" borderId="0" xfId="0" applyFont="1" applyAlignment="1">
      <alignment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45" fillId="0" borderId="0" xfId="0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0" fontId="46" fillId="0" borderId="0" xfId="0" applyFont="1" applyAlignment="1" applyProtection="1">
      <alignment horizontal="center" vertical="center"/>
    </xf>
    <xf numFmtId="0" fontId="47" fillId="11" borderId="22" xfId="0" applyFont="1" applyFill="1" applyBorder="1" applyAlignment="1" applyProtection="1">
      <alignment horizontal="center" vertical="center"/>
    </xf>
    <xf numFmtId="0" fontId="47" fillId="11" borderId="32" xfId="0" applyFont="1" applyFill="1" applyBorder="1" applyAlignment="1" applyProtection="1">
      <alignment horizontal="center" vertical="center"/>
    </xf>
    <xf numFmtId="0" fontId="47" fillId="0" borderId="33" xfId="0" applyFont="1" applyBorder="1" applyAlignment="1" applyProtection="1">
      <alignment horizontal="center" vertical="center"/>
    </xf>
    <xf numFmtId="0" fontId="47" fillId="0" borderId="32" xfId="0" applyFont="1" applyBorder="1" applyAlignment="1" applyProtection="1">
      <alignment horizontal="center" vertical="center"/>
    </xf>
    <xf numFmtId="0" fontId="47" fillId="11" borderId="33" xfId="0" applyFont="1" applyFill="1" applyBorder="1" applyAlignment="1" applyProtection="1">
      <alignment horizontal="center" vertical="center"/>
    </xf>
    <xf numFmtId="0" fontId="47" fillId="0" borderId="34" xfId="0" applyFont="1" applyBorder="1" applyAlignment="1" applyProtection="1">
      <alignment horizontal="center" vertical="center"/>
    </xf>
    <xf numFmtId="0" fontId="47" fillId="0" borderId="35" xfId="0" applyFont="1" applyFill="1" applyBorder="1" applyAlignment="1" applyProtection="1">
      <alignment horizontal="center" vertical="center"/>
    </xf>
    <xf numFmtId="0" fontId="47" fillId="0" borderId="0" xfId="0" applyFont="1" applyAlignment="1" applyProtection="1">
      <alignment horizontal="center" vertical="center"/>
    </xf>
    <xf numFmtId="0" fontId="11" fillId="6" borderId="14" xfId="0" applyFont="1" applyFill="1" applyBorder="1" applyAlignment="1" applyProtection="1">
      <alignment horizontal="center" vertical="center"/>
      <protection locked="0"/>
    </xf>
    <xf numFmtId="0" fontId="11" fillId="6" borderId="36" xfId="0" applyFont="1" applyFill="1" applyBorder="1" applyAlignment="1" applyProtection="1">
      <alignment horizontal="center" vertical="center"/>
      <protection locked="0"/>
    </xf>
    <xf numFmtId="0" fontId="5" fillId="0" borderId="39" xfId="0" applyFont="1" applyBorder="1" applyAlignment="1" applyProtection="1">
      <alignment horizontal="center" vertical="center"/>
    </xf>
    <xf numFmtId="0" fontId="11" fillId="0" borderId="29" xfId="0" applyFont="1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0" fillId="10" borderId="3" xfId="0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2" fontId="11" fillId="0" borderId="0" xfId="0" applyNumberFormat="1" applyFont="1" applyAlignment="1" applyProtection="1">
      <alignment vertical="center"/>
    </xf>
    <xf numFmtId="2" fontId="27" fillId="0" borderId="0" xfId="0" applyNumberFormat="1" applyFont="1" applyAlignment="1" applyProtection="1">
      <alignment vertical="center"/>
    </xf>
    <xf numFmtId="2" fontId="27" fillId="0" borderId="0" xfId="0" applyNumberFormat="1" applyFont="1" applyFill="1" applyBorder="1" applyAlignment="1" applyProtection="1">
      <alignment horizontal="center" vertical="center"/>
    </xf>
    <xf numFmtId="2" fontId="27" fillId="0" borderId="0" xfId="0" applyNumberFormat="1" applyFont="1" applyFill="1" applyBorder="1" applyAlignment="1" applyProtection="1">
      <alignment vertical="center"/>
    </xf>
    <xf numFmtId="0" fontId="0" fillId="4" borderId="19" xfId="0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2" fontId="11" fillId="0" borderId="40" xfId="0" applyNumberFormat="1" applyFont="1" applyFill="1" applyBorder="1" applyAlignment="1" applyProtection="1">
      <alignment horizontal="center" vertical="center"/>
    </xf>
    <xf numFmtId="0" fontId="11" fillId="9" borderId="26" xfId="0" applyFont="1" applyFill="1" applyBorder="1" applyAlignment="1" applyProtection="1">
      <alignment horizontal="center" vertical="center"/>
    </xf>
    <xf numFmtId="0" fontId="11" fillId="12" borderId="1" xfId="0" applyFont="1" applyFill="1" applyBorder="1" applyAlignment="1" applyProtection="1">
      <alignment horizontal="center" vertical="center"/>
    </xf>
    <xf numFmtId="0" fontId="11" fillId="12" borderId="41" xfId="0" applyFont="1" applyFill="1" applyBorder="1" applyAlignment="1" applyProtection="1">
      <alignment horizontal="center" vertical="center"/>
    </xf>
    <xf numFmtId="0" fontId="11" fillId="12" borderId="17" xfId="0" applyFont="1" applyFill="1" applyBorder="1" applyAlignment="1" applyProtection="1">
      <alignment horizontal="center" vertical="center"/>
    </xf>
    <xf numFmtId="2" fontId="27" fillId="12" borderId="42" xfId="0" applyNumberFormat="1" applyFont="1" applyFill="1" applyBorder="1" applyAlignment="1" applyProtection="1">
      <alignment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14" xfId="0" applyFont="1" applyFill="1" applyBorder="1" applyAlignment="1" applyProtection="1">
      <alignment horizontal="center" vertical="center"/>
    </xf>
    <xf numFmtId="0" fontId="11" fillId="10" borderId="43" xfId="0" applyFont="1" applyFill="1" applyBorder="1" applyAlignment="1" applyProtection="1">
      <alignment horizontal="center" vertical="center"/>
    </xf>
    <xf numFmtId="0" fontId="11" fillId="5" borderId="44" xfId="0" applyFont="1" applyFill="1" applyBorder="1" applyAlignment="1" applyProtection="1">
      <alignment horizontal="center" vertical="center"/>
    </xf>
    <xf numFmtId="0" fontId="11" fillId="2" borderId="44" xfId="0" applyFont="1" applyFill="1" applyBorder="1" applyAlignment="1" applyProtection="1">
      <alignment horizontal="center" vertical="center"/>
    </xf>
    <xf numFmtId="0" fontId="11" fillId="3" borderId="44" xfId="0" applyFont="1" applyFill="1" applyBorder="1" applyAlignment="1" applyProtection="1">
      <alignment horizontal="center" vertical="center"/>
    </xf>
    <xf numFmtId="0" fontId="11" fillId="0" borderId="45" xfId="0" applyFont="1" applyFill="1" applyBorder="1" applyAlignment="1" applyProtection="1">
      <alignment horizontal="center" vertical="center"/>
    </xf>
    <xf numFmtId="6" fontId="11" fillId="0" borderId="44" xfId="0" applyNumberFormat="1" applyFont="1" applyFill="1" applyBorder="1" applyAlignment="1" applyProtection="1">
      <alignment horizontal="center" vertical="center"/>
    </xf>
    <xf numFmtId="2" fontId="27" fillId="0" borderId="33" xfId="0" applyNumberFormat="1" applyFont="1" applyFill="1" applyBorder="1" applyAlignment="1" applyProtection="1">
      <alignment horizontal="center" vertical="center"/>
    </xf>
    <xf numFmtId="2" fontId="22" fillId="0" borderId="40" xfId="0" applyNumberFormat="1" applyFont="1" applyFill="1" applyBorder="1" applyAlignment="1" applyProtection="1">
      <alignment horizontal="center" vertical="center"/>
    </xf>
    <xf numFmtId="43" fontId="27" fillId="9" borderId="4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Alignment="1" applyProtection="1">
      <alignment horizontal="center" vertical="center"/>
    </xf>
    <xf numFmtId="0" fontId="10" fillId="10" borderId="26" xfId="0" applyFont="1" applyFill="1" applyBorder="1" applyAlignment="1" applyProtection="1">
      <alignment horizontal="center" vertical="center"/>
    </xf>
    <xf numFmtId="0" fontId="10" fillId="10" borderId="31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2" fontId="24" fillId="0" borderId="46" xfId="0" applyNumberFormat="1" applyFont="1" applyBorder="1" applyAlignment="1" applyProtection="1">
      <alignment horizontal="right" vertical="center"/>
    </xf>
    <xf numFmtId="2" fontId="24" fillId="0" borderId="37" xfId="0" applyNumberFormat="1" applyFont="1" applyBorder="1" applyAlignment="1" applyProtection="1">
      <alignment horizontal="right" vertical="center"/>
    </xf>
    <xf numFmtId="2" fontId="24" fillId="0" borderId="38" xfId="0" applyNumberFormat="1" applyFont="1" applyBorder="1" applyAlignment="1" applyProtection="1">
      <alignment horizontal="right" vertical="center"/>
    </xf>
    <xf numFmtId="2" fontId="24" fillId="0" borderId="28" xfId="0" applyNumberFormat="1" applyFont="1" applyBorder="1" applyAlignment="1" applyProtection="1">
      <alignment horizontal="right" vertical="center"/>
    </xf>
    <xf numFmtId="2" fontId="24" fillId="0" borderId="47" xfId="0" applyNumberFormat="1" applyFont="1" applyBorder="1" applyAlignment="1" applyProtection="1">
      <alignment horizontal="right" vertical="center"/>
    </xf>
    <xf numFmtId="0" fontId="49" fillId="0" borderId="48" xfId="0" applyFont="1" applyBorder="1" applyAlignment="1" applyProtection="1">
      <alignment horizontal="left" vertical="center"/>
    </xf>
    <xf numFmtId="0" fontId="49" fillId="0" borderId="49" xfId="0" applyFont="1" applyBorder="1" applyAlignment="1" applyProtection="1">
      <alignment horizontal="left" vertical="center"/>
    </xf>
    <xf numFmtId="0" fontId="49" fillId="0" borderId="27" xfId="0" applyFont="1" applyBorder="1" applyAlignment="1" applyProtection="1">
      <alignment horizontal="left" vertical="center"/>
    </xf>
    <xf numFmtId="0" fontId="49" fillId="0" borderId="50" xfId="0" applyFont="1" applyBorder="1" applyAlignment="1" applyProtection="1">
      <alignment horizontal="left" vertical="center"/>
    </xf>
    <xf numFmtId="0" fontId="49" fillId="0" borderId="14" xfId="0" applyFont="1" applyBorder="1" applyAlignment="1" applyProtection="1">
      <alignment horizontal="left" vertical="center"/>
    </xf>
    <xf numFmtId="0" fontId="49" fillId="0" borderId="45" xfId="0" applyFont="1" applyBorder="1" applyAlignment="1" applyProtection="1">
      <alignment horizontal="left" vertical="center"/>
    </xf>
    <xf numFmtId="173" fontId="24" fillId="0" borderId="51" xfId="0" applyNumberFormat="1" applyFont="1" applyBorder="1" applyAlignment="1" applyProtection="1">
      <alignment horizontal="right" vertical="center"/>
    </xf>
    <xf numFmtId="173" fontId="24" fillId="0" borderId="52" xfId="0" applyNumberFormat="1" applyFont="1" applyBorder="1" applyAlignment="1" applyProtection="1">
      <alignment horizontal="right" vertical="center"/>
    </xf>
    <xf numFmtId="173" fontId="24" fillId="0" borderId="7" xfId="0" applyNumberFormat="1" applyFont="1" applyBorder="1" applyAlignment="1" applyProtection="1">
      <alignment horizontal="right" vertical="center"/>
    </xf>
    <xf numFmtId="0" fontId="20" fillId="0" borderId="0" xfId="0" applyFont="1" applyAlignment="1" applyProtection="1">
      <alignment horizontal="center" vertical="center"/>
    </xf>
    <xf numFmtId="0" fontId="50" fillId="0" borderId="0" xfId="0" applyFont="1" applyAlignment="1" applyProtection="1">
      <alignment horizontal="center" vertical="center"/>
    </xf>
    <xf numFmtId="2" fontId="24" fillId="0" borderId="7" xfId="0" applyNumberFormat="1" applyFont="1" applyBorder="1" applyAlignment="1" applyProtection="1">
      <alignment horizontal="right" vertical="center"/>
    </xf>
    <xf numFmtId="2" fontId="40" fillId="0" borderId="53" xfId="0" applyNumberFormat="1" applyFont="1" applyBorder="1" applyAlignment="1" applyProtection="1">
      <alignment horizontal="right" vertical="center"/>
    </xf>
    <xf numFmtId="0" fontId="49" fillId="0" borderId="36" xfId="0" applyFont="1" applyFill="1" applyBorder="1" applyAlignment="1" applyProtection="1">
      <alignment horizontal="left" vertical="center"/>
    </xf>
    <xf numFmtId="0" fontId="49" fillId="0" borderId="54" xfId="0" applyFont="1" applyBorder="1" applyAlignment="1" applyProtection="1">
      <alignment horizontal="left" vertical="center"/>
    </xf>
    <xf numFmtId="0" fontId="49" fillId="0" borderId="2" xfId="0" applyFont="1" applyBorder="1" applyAlignment="1" applyProtection="1">
      <alignment horizontal="left" vertical="center"/>
    </xf>
    <xf numFmtId="2" fontId="24" fillId="0" borderId="20" xfId="0" applyNumberFormat="1" applyFont="1" applyBorder="1" applyAlignment="1" applyProtection="1">
      <alignment horizontal="right" vertical="center"/>
    </xf>
    <xf numFmtId="2" fontId="24" fillId="0" borderId="8" xfId="0" applyNumberFormat="1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center" vertical="center"/>
    </xf>
    <xf numFmtId="1" fontId="49" fillId="0" borderId="48" xfId="0" applyNumberFormat="1" applyFont="1" applyBorder="1" applyAlignment="1" applyProtection="1">
      <alignment horizontal="left" vertical="center"/>
    </xf>
    <xf numFmtId="1" fontId="49" fillId="0" borderId="49" xfId="0" applyNumberFormat="1" applyFont="1" applyBorder="1" applyAlignment="1" applyProtection="1">
      <alignment horizontal="left" vertical="center"/>
    </xf>
    <xf numFmtId="1" fontId="49" fillId="0" borderId="14" xfId="0" applyNumberFormat="1" applyFont="1" applyBorder="1" applyAlignment="1" applyProtection="1">
      <alignment horizontal="left" vertical="center"/>
    </xf>
    <xf numFmtId="1" fontId="49" fillId="0" borderId="36" xfId="0" applyNumberFormat="1" applyFont="1" applyFill="1" applyBorder="1" applyAlignment="1" applyProtection="1">
      <alignment horizontal="left" vertical="center"/>
    </xf>
    <xf numFmtId="1" fontId="49" fillId="0" borderId="54" xfId="0" applyNumberFormat="1" applyFont="1" applyBorder="1" applyAlignment="1" applyProtection="1">
      <alignment horizontal="left" vertical="center"/>
    </xf>
    <xf numFmtId="1" fontId="49" fillId="0" borderId="2" xfId="0" applyNumberFormat="1" applyFont="1" applyBorder="1" applyAlignment="1" applyProtection="1">
      <alignment horizontal="left" vertical="center"/>
    </xf>
    <xf numFmtId="1" fontId="49" fillId="0" borderId="2" xfId="0" applyNumberFormat="1" applyFont="1" applyFill="1" applyBorder="1" applyAlignment="1" applyProtection="1">
      <alignment horizontal="left" vertical="center"/>
    </xf>
    <xf numFmtId="2" fontId="24" fillId="0" borderId="53" xfId="0" applyNumberFormat="1" applyFont="1" applyBorder="1" applyAlignment="1" applyProtection="1">
      <alignment horizontal="right" vertical="center"/>
    </xf>
    <xf numFmtId="1" fontId="49" fillId="0" borderId="55" xfId="0" applyNumberFormat="1" applyFont="1" applyBorder="1" applyAlignment="1" applyProtection="1">
      <alignment horizontal="left" vertical="center"/>
    </xf>
    <xf numFmtId="2" fontId="24" fillId="0" borderId="46" xfId="2" applyNumberFormat="1" applyFont="1" applyBorder="1" applyAlignment="1" applyProtection="1">
      <alignment horizontal="right" vertical="center"/>
    </xf>
    <xf numFmtId="2" fontId="24" fillId="0" borderId="52" xfId="0" applyNumberFormat="1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172" fontId="31" fillId="0" borderId="0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right" vertical="center"/>
    </xf>
    <xf numFmtId="6" fontId="31" fillId="0" borderId="0" xfId="0" applyNumberFormat="1" applyFont="1" applyFill="1" applyBorder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center" vertical="center"/>
    </xf>
    <xf numFmtId="6" fontId="31" fillId="0" borderId="0" xfId="0" applyNumberFormat="1" applyFont="1" applyFill="1" applyBorder="1" applyAlignment="1" applyProtection="1">
      <alignment horizontal="center" vertical="center"/>
    </xf>
    <xf numFmtId="172" fontId="31" fillId="0" borderId="0" xfId="2" applyNumberFormat="1" applyFont="1" applyFill="1" applyBorder="1" applyAlignment="1" applyProtection="1">
      <alignment horizontal="center" vertical="center"/>
    </xf>
    <xf numFmtId="166" fontId="25" fillId="0" borderId="13" xfId="0" applyNumberFormat="1" applyFont="1" applyFill="1" applyBorder="1" applyAlignment="1" applyProtection="1">
      <alignment horizontal="center" vertical="center"/>
    </xf>
    <xf numFmtId="166" fontId="25" fillId="12" borderId="30" xfId="0" applyNumberFormat="1" applyFont="1" applyFill="1" applyBorder="1" applyAlignment="1" applyProtection="1">
      <alignment horizontal="center" vertical="center"/>
    </xf>
    <xf numFmtId="166" fontId="25" fillId="0" borderId="19" xfId="0" applyNumberFormat="1" applyFont="1" applyFill="1" applyBorder="1" applyAlignment="1" applyProtection="1">
      <alignment horizontal="center" vertical="center"/>
    </xf>
    <xf numFmtId="0" fontId="25" fillId="0" borderId="47" xfId="0" applyFont="1" applyFill="1" applyBorder="1" applyAlignment="1" applyProtection="1">
      <alignment horizontal="center" vertical="center"/>
    </xf>
    <xf numFmtId="166" fontId="25" fillId="0" borderId="35" xfId="0" applyNumberFormat="1" applyFont="1" applyFill="1" applyBorder="1" applyAlignment="1" applyProtection="1">
      <alignment horizontal="center" vertical="center"/>
    </xf>
    <xf numFmtId="166" fontId="25" fillId="12" borderId="53" xfId="0" applyNumberFormat="1" applyFont="1" applyFill="1" applyBorder="1" applyAlignment="1" applyProtection="1">
      <alignment horizontal="center" vertical="center"/>
    </xf>
    <xf numFmtId="166" fontId="25" fillId="0" borderId="3" xfId="0" applyNumberFormat="1" applyFont="1" applyFill="1" applyBorder="1" applyAlignment="1" applyProtection="1">
      <alignment horizontal="center" vertical="center"/>
    </xf>
    <xf numFmtId="2" fontId="25" fillId="0" borderId="47" xfId="0" applyNumberFormat="1" applyFont="1" applyFill="1" applyBorder="1" applyAlignment="1" applyProtection="1">
      <alignment horizontal="center" vertical="center"/>
    </xf>
    <xf numFmtId="166" fontId="25" fillId="0" borderId="38" xfId="0" applyNumberFormat="1" applyFont="1" applyFill="1" applyBorder="1" applyAlignment="1" applyProtection="1">
      <alignment horizontal="center" vertical="center"/>
    </xf>
    <xf numFmtId="0" fontId="49" fillId="0" borderId="54" xfId="0" applyFont="1" applyFill="1" applyBorder="1" applyAlignment="1" applyProtection="1">
      <alignment horizontal="left" vertical="center"/>
    </xf>
    <xf numFmtId="1" fontId="49" fillId="0" borderId="54" xfId="0" applyNumberFormat="1" applyFont="1" applyFill="1" applyBorder="1" applyAlignment="1" applyProtection="1">
      <alignment horizontal="left" vertical="center"/>
    </xf>
    <xf numFmtId="0" fontId="51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vertical="center"/>
    </xf>
    <xf numFmtId="0" fontId="5" fillId="9" borderId="56" xfId="0" applyFont="1" applyFill="1" applyBorder="1" applyAlignment="1" applyProtection="1">
      <alignment horizontal="center" vertical="center"/>
    </xf>
    <xf numFmtId="0" fontId="11" fillId="9" borderId="57" xfId="0" applyFont="1" applyFill="1" applyBorder="1" applyAlignment="1" applyProtection="1">
      <alignment horizontal="center" vertical="center"/>
    </xf>
    <xf numFmtId="0" fontId="16" fillId="13" borderId="31" xfId="0" applyFont="1" applyFill="1" applyBorder="1" applyAlignment="1" applyProtection="1">
      <alignment horizontal="right" vertical="center"/>
    </xf>
    <xf numFmtId="166" fontId="16" fillId="13" borderId="31" xfId="2" applyNumberFormat="1" applyFont="1" applyFill="1" applyBorder="1" applyAlignment="1" applyProtection="1">
      <alignment horizontal="left" vertical="center"/>
    </xf>
    <xf numFmtId="166" fontId="16" fillId="13" borderId="57" xfId="0" applyNumberFormat="1" applyFont="1" applyFill="1" applyBorder="1" applyAlignment="1" applyProtection="1">
      <alignment horizontal="center" vertical="center"/>
    </xf>
    <xf numFmtId="0" fontId="16" fillId="13" borderId="58" xfId="0" applyFont="1" applyFill="1" applyBorder="1" applyAlignment="1" applyProtection="1">
      <alignment horizontal="right" vertical="center"/>
    </xf>
    <xf numFmtId="1" fontId="52" fillId="0" borderId="0" xfId="0" applyNumberFormat="1" applyFont="1" applyBorder="1" applyAlignment="1" applyProtection="1">
      <alignment horizontal="left" vertical="center"/>
      <protection locked="0"/>
    </xf>
    <xf numFmtId="14" fontId="19" fillId="0" borderId="29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center" wrapText="1"/>
    </xf>
    <xf numFmtId="0" fontId="19" fillId="0" borderId="17" xfId="0" applyNumberFormat="1" applyFont="1" applyBorder="1" applyAlignment="1">
      <alignment horizontal="center" vertical="center" wrapText="1"/>
    </xf>
    <xf numFmtId="0" fontId="11" fillId="9" borderId="11" xfId="0" applyFont="1" applyFill="1" applyBorder="1" applyAlignment="1" applyProtection="1">
      <alignment horizontal="center" vertical="center"/>
      <protection locked="0"/>
    </xf>
    <xf numFmtId="0" fontId="19" fillId="16" borderId="16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16" xfId="0" applyFont="1" applyFill="1" applyBorder="1" applyAlignment="1" applyProtection="1">
      <alignment horizontal="center" vertical="center"/>
      <protection locked="0"/>
    </xf>
    <xf numFmtId="0" fontId="11" fillId="6" borderId="60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169" fontId="19" fillId="0" borderId="18" xfId="0" applyNumberFormat="1" applyFont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169" fontId="19" fillId="0" borderId="18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6" borderId="14" xfId="0" applyFill="1" applyBorder="1" applyAlignment="1" applyProtection="1">
      <alignment horizontal="center" vertical="center"/>
      <protection locked="0"/>
    </xf>
    <xf numFmtId="0" fontId="10" fillId="16" borderId="2" xfId="0" applyFont="1" applyFill="1" applyBorder="1" applyAlignment="1" applyProtection="1">
      <alignment horizontal="center" vertical="center"/>
    </xf>
    <xf numFmtId="0" fontId="44" fillId="0" borderId="0" xfId="0" applyFont="1" applyFill="1" applyBorder="1" applyAlignment="1" applyProtection="1">
      <alignment horizontal="center" vertical="center"/>
      <protection locked="0"/>
    </xf>
    <xf numFmtId="0" fontId="11" fillId="0" borderId="70" xfId="0" applyFont="1" applyFill="1" applyBorder="1" applyAlignment="1" applyProtection="1">
      <alignment horizontal="center" vertical="center"/>
    </xf>
    <xf numFmtId="0" fontId="11" fillId="16" borderId="45" xfId="0" applyFont="1" applyFill="1" applyBorder="1" applyAlignment="1" applyProtection="1">
      <alignment horizontal="center" vertical="center"/>
    </xf>
    <xf numFmtId="0" fontId="11" fillId="0" borderId="23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vertical="center"/>
    </xf>
    <xf numFmtId="166" fontId="48" fillId="0" borderId="0" xfId="0" applyNumberFormat="1" applyFont="1" applyFill="1" applyBorder="1" applyAlignment="1" applyProtection="1">
      <alignment vertical="center"/>
    </xf>
    <xf numFmtId="0" fontId="0" fillId="16" borderId="70" xfId="0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vertical="center"/>
    </xf>
    <xf numFmtId="166" fontId="22" fillId="0" borderId="0" xfId="0" applyNumberFormat="1" applyFont="1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vertical="center"/>
    </xf>
    <xf numFmtId="166" fontId="10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</xf>
    <xf numFmtId="173" fontId="24" fillId="0" borderId="60" xfId="0" applyNumberFormat="1" applyFont="1" applyBorder="1" applyAlignment="1" applyProtection="1">
      <alignment horizontal="right" vertical="center"/>
    </xf>
    <xf numFmtId="173" fontId="24" fillId="0" borderId="31" xfId="0" applyNumberFormat="1" applyFont="1" applyBorder="1" applyAlignment="1" applyProtection="1">
      <alignment horizontal="right" vertical="center"/>
    </xf>
    <xf numFmtId="0" fontId="11" fillId="0" borderId="9" xfId="0" applyFont="1" applyFill="1" applyBorder="1" applyAlignment="1" applyProtection="1">
      <alignment horizontal="center" vertical="center"/>
    </xf>
    <xf numFmtId="0" fontId="49" fillId="0" borderId="60" xfId="0" applyFont="1" applyBorder="1" applyAlignment="1" applyProtection="1">
      <alignment horizontal="left" vertical="center"/>
    </xf>
    <xf numFmtId="0" fontId="49" fillId="0" borderId="0" xfId="0" applyFont="1" applyBorder="1" applyAlignment="1" applyProtection="1">
      <alignment horizontal="left" vertical="center"/>
    </xf>
    <xf numFmtId="173" fontId="24" fillId="0" borderId="0" xfId="0" applyNumberFormat="1" applyFont="1" applyBorder="1" applyAlignment="1" applyProtection="1">
      <alignment horizontal="right" vertical="center"/>
    </xf>
    <xf numFmtId="0" fontId="49" fillId="0" borderId="31" xfId="0" applyFont="1" applyBorder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0" fillId="0" borderId="0" xfId="0" applyBorder="1" applyAlignment="1"/>
    <xf numFmtId="0" fontId="19" fillId="0" borderId="16" xfId="0" applyNumberFormat="1" applyFont="1" applyFill="1" applyBorder="1" applyAlignment="1">
      <alignment horizontal="center" vertical="center" wrapText="1"/>
    </xf>
    <xf numFmtId="0" fontId="19" fillId="18" borderId="16" xfId="0" applyNumberFormat="1" applyFont="1" applyFill="1" applyBorder="1" applyAlignment="1" applyProtection="1">
      <alignment horizontal="center" vertical="center" wrapText="1"/>
      <protection locked="0"/>
    </xf>
    <xf numFmtId="0" fontId="62" fillId="6" borderId="100" xfId="0" applyFont="1" applyFill="1" applyBorder="1" applyAlignment="1">
      <alignment horizontal="center"/>
    </xf>
    <xf numFmtId="0" fontId="62" fillId="20" borderId="100" xfId="0" applyFont="1" applyFill="1" applyBorder="1" applyAlignment="1">
      <alignment horizontal="center"/>
    </xf>
    <xf numFmtId="0" fontId="62" fillId="3" borderId="100" xfId="0" applyFont="1" applyFill="1" applyBorder="1" applyAlignment="1">
      <alignment horizontal="center"/>
    </xf>
    <xf numFmtId="0" fontId="11" fillId="0" borderId="0" xfId="0" applyFont="1" applyBorder="1"/>
    <xf numFmtId="0" fontId="62" fillId="6" borderId="34" xfId="0" applyFont="1" applyFill="1" applyBorder="1" applyAlignment="1">
      <alignment horizontal="center"/>
    </xf>
    <xf numFmtId="0" fontId="62" fillId="20" borderId="34" xfId="0" applyFont="1" applyFill="1" applyBorder="1" applyAlignment="1">
      <alignment horizontal="center"/>
    </xf>
    <xf numFmtId="0" fontId="62" fillId="3" borderId="34" xfId="0" applyFont="1" applyFill="1" applyBorder="1" applyAlignment="1">
      <alignment horizontal="center"/>
    </xf>
    <xf numFmtId="0" fontId="39" fillId="6" borderId="34" xfId="0" applyFont="1" applyFill="1" applyBorder="1" applyAlignment="1">
      <alignment horizontal="center"/>
    </xf>
    <xf numFmtId="0" fontId="9" fillId="20" borderId="34" xfId="0" applyFont="1" applyFill="1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39" fillId="20" borderId="34" xfId="0" applyFont="1" applyFill="1" applyBorder="1" applyAlignment="1">
      <alignment horizontal="center"/>
    </xf>
    <xf numFmtId="0" fontId="63" fillId="6" borderId="34" xfId="0" applyFont="1" applyFill="1" applyBorder="1" applyAlignment="1">
      <alignment horizontal="center"/>
    </xf>
    <xf numFmtId="0" fontId="64" fillId="20" borderId="34" xfId="0" applyFont="1" applyFill="1" applyBorder="1" applyAlignment="1">
      <alignment horizontal="center"/>
    </xf>
    <xf numFmtId="0" fontId="65" fillId="3" borderId="34" xfId="0" applyFont="1" applyFill="1" applyBorder="1" applyAlignment="1">
      <alignment horizontal="center"/>
    </xf>
    <xf numFmtId="0" fontId="11" fillId="0" borderId="0" xfId="0" applyFont="1" applyFill="1" applyBorder="1"/>
    <xf numFmtId="0" fontId="39" fillId="17" borderId="34" xfId="0" applyFont="1" applyFill="1" applyBorder="1" applyAlignment="1">
      <alignment horizontal="center"/>
    </xf>
    <xf numFmtId="0" fontId="66" fillId="6" borderId="34" xfId="0" applyFont="1" applyFill="1" applyBorder="1" applyAlignment="1">
      <alignment horizontal="center"/>
    </xf>
    <xf numFmtId="0" fontId="66" fillId="17" borderId="34" xfId="0" applyFont="1" applyFill="1" applyBorder="1" applyAlignment="1">
      <alignment horizontal="center"/>
    </xf>
    <xf numFmtId="0" fontId="67" fillId="6" borderId="34" xfId="0" applyFont="1" applyFill="1" applyBorder="1" applyAlignment="1">
      <alignment horizontal="center"/>
    </xf>
    <xf numFmtId="0" fontId="5" fillId="21" borderId="34" xfId="0" applyFont="1" applyFill="1" applyBorder="1" applyAlignment="1">
      <alignment horizontal="center"/>
    </xf>
    <xf numFmtId="0" fontId="67" fillId="20" borderId="34" xfId="0" applyFont="1" applyFill="1" applyBorder="1" applyAlignment="1">
      <alignment horizontal="center"/>
    </xf>
    <xf numFmtId="0" fontId="62" fillId="6" borderId="101" xfId="0" applyFont="1" applyFill="1" applyBorder="1" applyAlignment="1">
      <alignment horizontal="center"/>
    </xf>
    <xf numFmtId="0" fontId="62" fillId="20" borderId="101" xfId="0" applyFont="1" applyFill="1" applyBorder="1" applyAlignment="1">
      <alignment horizontal="center"/>
    </xf>
    <xf numFmtId="0" fontId="62" fillId="3" borderId="101" xfId="0" applyFont="1" applyFill="1" applyBorder="1" applyAlignment="1">
      <alignment horizontal="center"/>
    </xf>
    <xf numFmtId="0" fontId="11" fillId="22" borderId="100" xfId="0" applyFont="1" applyFill="1" applyBorder="1"/>
    <xf numFmtId="0" fontId="11" fillId="11" borderId="100" xfId="0" applyFont="1" applyFill="1" applyBorder="1"/>
    <xf numFmtId="0" fontId="11" fillId="22" borderId="34" xfId="0" applyFont="1" applyFill="1" applyBorder="1"/>
    <xf numFmtId="0" fontId="11" fillId="11" borderId="34" xfId="0" applyFont="1" applyFill="1" applyBorder="1"/>
    <xf numFmtId="0" fontId="65" fillId="20" borderId="34" xfId="0" applyFont="1" applyFill="1" applyBorder="1" applyAlignment="1">
      <alignment horizontal="center"/>
    </xf>
    <xf numFmtId="0" fontId="63" fillId="20" borderId="34" xfId="0" applyFont="1" applyFill="1" applyBorder="1" applyAlignment="1">
      <alignment horizontal="center"/>
    </xf>
    <xf numFmtId="0" fontId="5" fillId="22" borderId="34" xfId="0" applyFont="1" applyFill="1" applyBorder="1" applyAlignment="1">
      <alignment horizontal="center"/>
    </xf>
    <xf numFmtId="0" fontId="5" fillId="11" borderId="34" xfId="0" applyFont="1" applyFill="1" applyBorder="1" applyAlignment="1">
      <alignment horizontal="center"/>
    </xf>
    <xf numFmtId="0" fontId="69" fillId="20" borderId="34" xfId="0" applyFont="1" applyFill="1" applyBorder="1" applyAlignment="1">
      <alignment horizontal="center"/>
    </xf>
    <xf numFmtId="0" fontId="5" fillId="20" borderId="34" xfId="0" applyFont="1" applyFill="1" applyBorder="1" applyAlignment="1">
      <alignment horizontal="center"/>
    </xf>
    <xf numFmtId="0" fontId="66" fillId="20" borderId="34" xfId="0" applyFont="1" applyFill="1" applyBorder="1" applyAlignment="1">
      <alignment horizontal="center"/>
    </xf>
    <xf numFmtId="0" fontId="11" fillId="22" borderId="101" xfId="0" applyFont="1" applyFill="1" applyBorder="1"/>
    <xf numFmtId="0" fontId="11" fillId="11" borderId="101" xfId="0" applyFont="1" applyFill="1" applyBorder="1"/>
    <xf numFmtId="0" fontId="62" fillId="2" borderId="62" xfId="0" applyFont="1" applyFill="1" applyBorder="1" applyAlignment="1">
      <alignment horizontal="center"/>
    </xf>
    <xf numFmtId="0" fontId="62" fillId="2" borderId="60" xfId="0" applyFont="1" applyFill="1" applyBorder="1" applyAlignment="1">
      <alignment horizontal="center"/>
    </xf>
    <xf numFmtId="0" fontId="70" fillId="6" borderId="100" xfId="0" applyFont="1" applyFill="1" applyBorder="1" applyAlignment="1">
      <alignment horizontal="center"/>
    </xf>
    <xf numFmtId="0" fontId="62" fillId="2" borderId="72" xfId="0" applyFont="1" applyFill="1" applyBorder="1" applyAlignment="1">
      <alignment horizontal="center"/>
    </xf>
    <xf numFmtId="0" fontId="62" fillId="2" borderId="0" xfId="0" applyFont="1" applyFill="1" applyBorder="1" applyAlignment="1">
      <alignment horizontal="center"/>
    </xf>
    <xf numFmtId="0" fontId="70" fillId="6" borderId="34" xfId="0" applyFont="1" applyFill="1" applyBorder="1" applyAlignment="1">
      <alignment horizontal="center"/>
    </xf>
    <xf numFmtId="0" fontId="9" fillId="2" borderId="72" xfId="0" applyFont="1" applyFill="1" applyBorder="1" applyAlignment="1">
      <alignment horizontal="center"/>
    </xf>
    <xf numFmtId="0" fontId="39" fillId="2" borderId="72" xfId="0" applyFont="1" applyFill="1" applyBorder="1" applyAlignment="1">
      <alignment horizontal="center"/>
    </xf>
    <xf numFmtId="0" fontId="67" fillId="2" borderId="72" xfId="0" applyFont="1" applyFill="1" applyBorder="1" applyAlignment="1">
      <alignment horizontal="center"/>
    </xf>
    <xf numFmtId="0" fontId="62" fillId="2" borderId="73" xfId="0" applyFont="1" applyFill="1" applyBorder="1" applyAlignment="1">
      <alignment horizontal="center"/>
    </xf>
    <xf numFmtId="0" fontId="70" fillId="6" borderId="101" xfId="0" applyFont="1" applyFill="1" applyBorder="1" applyAlignment="1">
      <alignment horizontal="center"/>
    </xf>
    <xf numFmtId="0" fontId="70" fillId="22" borderId="100" xfId="0" applyFont="1" applyFill="1" applyBorder="1" applyAlignment="1">
      <alignment horizontal="center"/>
    </xf>
    <xf numFmtId="0" fontId="70" fillId="18" borderId="100" xfId="0" applyFont="1" applyFill="1" applyBorder="1" applyAlignment="1">
      <alignment horizontal="center"/>
    </xf>
    <xf numFmtId="0" fontId="70" fillId="22" borderId="34" xfId="0" applyFont="1" applyFill="1" applyBorder="1" applyAlignment="1">
      <alignment horizontal="center"/>
    </xf>
    <xf numFmtId="0" fontId="70" fillId="18" borderId="34" xfId="0" applyFont="1" applyFill="1" applyBorder="1" applyAlignment="1">
      <alignment horizontal="center"/>
    </xf>
    <xf numFmtId="0" fontId="63" fillId="2" borderId="72" xfId="0" applyFont="1" applyFill="1" applyBorder="1" applyAlignment="1">
      <alignment horizontal="center"/>
    </xf>
    <xf numFmtId="0" fontId="5" fillId="18" borderId="34" xfId="0" applyFont="1" applyFill="1" applyBorder="1" applyAlignment="1">
      <alignment horizontal="center"/>
    </xf>
    <xf numFmtId="0" fontId="71" fillId="22" borderId="34" xfId="0" applyFont="1" applyFill="1" applyBorder="1" applyAlignment="1">
      <alignment horizontal="center"/>
    </xf>
    <xf numFmtId="0" fontId="72" fillId="18" borderId="34" xfId="0" applyFont="1" applyFill="1" applyBorder="1" applyAlignment="1">
      <alignment horizontal="center"/>
    </xf>
    <xf numFmtId="0" fontId="70" fillId="22" borderId="101" xfId="0" applyFont="1" applyFill="1" applyBorder="1" applyAlignment="1">
      <alignment horizontal="center"/>
    </xf>
    <xf numFmtId="0" fontId="70" fillId="18" borderId="101" xfId="0" applyFont="1" applyFill="1" applyBorder="1" applyAlignment="1">
      <alignment horizontal="center"/>
    </xf>
    <xf numFmtId="0" fontId="5" fillId="9" borderId="40" xfId="0" applyFont="1" applyFill="1" applyBorder="1" applyAlignment="1">
      <alignment horizontal="center"/>
    </xf>
    <xf numFmtId="0" fontId="5" fillId="6" borderId="40" xfId="0" applyFont="1" applyFill="1" applyBorder="1" applyAlignment="1">
      <alignment horizontal="center"/>
    </xf>
    <xf numFmtId="0" fontId="73" fillId="6" borderId="40" xfId="0" applyNumberFormat="1" applyFont="1" applyFill="1" applyBorder="1" applyAlignment="1">
      <alignment horizontal="center"/>
    </xf>
    <xf numFmtId="0" fontId="5" fillId="3" borderId="40" xfId="0" applyFont="1" applyFill="1" applyBorder="1" applyAlignment="1">
      <alignment horizontal="center"/>
    </xf>
    <xf numFmtId="0" fontId="71" fillId="6" borderId="40" xfId="0" applyNumberFormat="1" applyFont="1" applyFill="1" applyBorder="1" applyAlignment="1">
      <alignment horizontal="center"/>
    </xf>
    <xf numFmtId="49" fontId="0" fillId="0" borderId="0" xfId="0" applyNumberFormat="1"/>
    <xf numFmtId="0" fontId="74" fillId="0" borderId="0" xfId="0" applyFont="1"/>
    <xf numFmtId="0" fontId="11" fillId="6" borderId="37" xfId="0" applyFont="1" applyFill="1" applyBorder="1" applyAlignment="1" applyProtection="1">
      <alignment horizontal="center" vertical="center"/>
    </xf>
    <xf numFmtId="0" fontId="75" fillId="2" borderId="72" xfId="0" applyFont="1" applyFill="1" applyBorder="1" applyAlignment="1">
      <alignment horizontal="center"/>
    </xf>
    <xf numFmtId="0" fontId="39" fillId="20" borderId="34" xfId="0" applyFont="1" applyFill="1" applyBorder="1" applyAlignment="1"/>
    <xf numFmtId="0" fontId="0" fillId="0" borderId="102" xfId="0" applyBorder="1"/>
    <xf numFmtId="0" fontId="5" fillId="3" borderId="5" xfId="0" applyFont="1" applyFill="1" applyBorder="1" applyAlignment="1">
      <alignment horizontal="center"/>
    </xf>
    <xf numFmtId="0" fontId="5" fillId="3" borderId="68" xfId="0" applyFont="1" applyFill="1" applyBorder="1" applyAlignment="1">
      <alignment horizontal="center"/>
    </xf>
    <xf numFmtId="0" fontId="5" fillId="15" borderId="5" xfId="0" applyFont="1" applyFill="1" applyBorder="1" applyAlignment="1">
      <alignment horizontal="center"/>
    </xf>
    <xf numFmtId="0" fontId="5" fillId="15" borderId="68" xfId="0" applyFont="1" applyFill="1" applyBorder="1" applyAlignment="1">
      <alignment horizontal="center"/>
    </xf>
    <xf numFmtId="0" fontId="60" fillId="19" borderId="0" xfId="0" applyFont="1" applyFill="1" applyAlignment="1">
      <alignment horizontal="center" vertical="top"/>
    </xf>
    <xf numFmtId="0" fontId="61" fillId="0" borderId="0" xfId="0" applyFont="1" applyAlignment="1">
      <alignment horizontal="center"/>
    </xf>
    <xf numFmtId="0" fontId="5" fillId="3" borderId="100" xfId="0" applyFont="1" applyFill="1" applyBorder="1" applyAlignment="1">
      <alignment horizontal="center" vertical="top" textRotation="180" wrapText="1"/>
    </xf>
    <xf numFmtId="0" fontId="0" fillId="0" borderId="34" xfId="0" applyBorder="1"/>
    <xf numFmtId="0" fontId="0" fillId="0" borderId="101" xfId="0" applyBorder="1"/>
    <xf numFmtId="0" fontId="68" fillId="0" borderId="0" xfId="0" applyFont="1" applyAlignment="1">
      <alignment horizontal="center"/>
    </xf>
    <xf numFmtId="0" fontId="5" fillId="3" borderId="100" xfId="0" applyFont="1" applyFill="1" applyBorder="1" applyAlignment="1">
      <alignment horizontal="center" vertical="center" textRotation="180" wrapText="1" shrinkToFit="1"/>
    </xf>
    <xf numFmtId="0" fontId="0" fillId="0" borderId="34" xfId="0" applyBorder="1" applyAlignment="1">
      <alignment horizontal="center" vertical="center" textRotation="180" wrapText="1" shrinkToFit="1"/>
    </xf>
    <xf numFmtId="0" fontId="0" fillId="0" borderId="101" xfId="0" applyBorder="1" applyAlignment="1">
      <alignment horizontal="center" vertical="center" textRotation="180" wrapText="1" shrinkToFit="1"/>
    </xf>
    <xf numFmtId="0" fontId="68" fillId="0" borderId="67" xfId="0" applyFont="1" applyBorder="1" applyAlignment="1">
      <alignment horizontal="center"/>
    </xf>
    <xf numFmtId="0" fontId="68" fillId="0" borderId="60" xfId="0" applyFont="1" applyBorder="1" applyAlignment="1">
      <alignment horizontal="center"/>
    </xf>
    <xf numFmtId="0" fontId="5" fillId="9" borderId="5" xfId="0" applyFont="1" applyFill="1" applyBorder="1" applyAlignment="1" applyProtection="1">
      <alignment horizontal="center" vertical="center"/>
      <protection locked="0"/>
    </xf>
    <xf numFmtId="0" fontId="5" fillId="9" borderId="67" xfId="0" applyFont="1" applyFill="1" applyBorder="1" applyAlignment="1" applyProtection="1">
      <alignment horizontal="center" vertical="center"/>
      <protection locked="0"/>
    </xf>
    <xf numFmtId="0" fontId="5" fillId="9" borderId="68" xfId="0" applyFont="1" applyFill="1" applyBorder="1" applyAlignment="1" applyProtection="1">
      <alignment horizontal="center" vertical="center"/>
      <protection locked="0"/>
    </xf>
    <xf numFmtId="16" fontId="5" fillId="0" borderId="20" xfId="0" applyNumberFormat="1" applyFont="1" applyBorder="1" applyAlignment="1" applyProtection="1">
      <alignment horizontal="center" vertical="center"/>
    </xf>
    <xf numFmtId="16" fontId="5" fillId="0" borderId="61" xfId="0" applyNumberFormat="1" applyFont="1" applyBorder="1" applyAlignment="1" applyProtection="1">
      <alignment horizontal="center" vertical="center"/>
    </xf>
    <xf numFmtId="16" fontId="5" fillId="0" borderId="50" xfId="0" applyNumberFormat="1" applyFont="1" applyBorder="1" applyAlignment="1" applyProtection="1">
      <alignment horizontal="center" vertical="center"/>
    </xf>
    <xf numFmtId="16" fontId="5" fillId="0" borderId="62" xfId="0" applyNumberFormat="1" applyFont="1" applyBorder="1" applyAlignment="1" applyProtection="1">
      <alignment horizontal="center" vertical="center"/>
    </xf>
    <xf numFmtId="16" fontId="5" fillId="0" borderId="60" xfId="0" applyNumberFormat="1" applyFont="1" applyBorder="1" applyAlignment="1" applyProtection="1">
      <alignment horizontal="center" vertical="center"/>
    </xf>
    <xf numFmtId="16" fontId="5" fillId="0" borderId="63" xfId="0" applyNumberFormat="1" applyFont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5" borderId="64" xfId="0" applyFill="1" applyBorder="1" applyAlignment="1" applyProtection="1">
      <alignment horizontal="center" vertical="center"/>
    </xf>
    <xf numFmtId="0" fontId="0" fillId="5" borderId="36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0" fillId="2" borderId="64" xfId="0" applyFill="1" applyBorder="1" applyAlignment="1" applyProtection="1">
      <alignment horizontal="center" vertical="center"/>
    </xf>
    <xf numFmtId="0" fontId="0" fillId="2" borderId="36" xfId="0" applyFill="1" applyBorder="1" applyAlignment="1" applyProtection="1">
      <alignment horizontal="center" vertical="center"/>
    </xf>
    <xf numFmtId="0" fontId="0" fillId="14" borderId="15" xfId="0" applyFill="1" applyBorder="1" applyAlignment="1" applyProtection="1">
      <alignment horizontal="center" vertical="center"/>
    </xf>
    <xf numFmtId="0" fontId="0" fillId="14" borderId="64" xfId="0" applyFill="1" applyBorder="1" applyAlignment="1" applyProtection="1">
      <alignment horizontal="center" vertical="center"/>
    </xf>
    <xf numFmtId="0" fontId="0" fillId="14" borderId="36" xfId="0" applyFill="1" applyBorder="1" applyAlignment="1" applyProtection="1">
      <alignment horizontal="center" vertical="center"/>
    </xf>
    <xf numFmtId="0" fontId="26" fillId="0" borderId="15" xfId="0" applyFont="1" applyBorder="1" applyAlignment="1" applyProtection="1">
      <alignment horizontal="center" vertical="center"/>
    </xf>
    <xf numFmtId="0" fontId="26" fillId="0" borderId="64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71" xfId="0" applyFont="1" applyBorder="1" applyAlignment="1" applyProtection="1">
      <alignment horizontal="center" vertical="center"/>
    </xf>
    <xf numFmtId="0" fontId="26" fillId="0" borderId="16" xfId="0" applyFont="1" applyBorder="1" applyAlignment="1" applyProtection="1">
      <alignment horizontal="center" vertical="center"/>
    </xf>
    <xf numFmtId="0" fontId="8" fillId="6" borderId="73" xfId="0" applyFont="1" applyFill="1" applyBorder="1" applyAlignment="1" applyProtection="1">
      <alignment horizontal="center" vertical="center"/>
      <protection locked="0"/>
    </xf>
    <xf numFmtId="0" fontId="8" fillId="6" borderId="31" xfId="0" applyFont="1" applyFill="1" applyBorder="1" applyAlignment="1" applyProtection="1">
      <alignment horizontal="center" vertical="center"/>
      <protection locked="0"/>
    </xf>
    <xf numFmtId="49" fontId="43" fillId="11" borderId="62" xfId="0" applyNumberFormat="1" applyFont="1" applyFill="1" applyBorder="1" applyAlignment="1" applyProtection="1">
      <alignment horizontal="left" vertical="center" wrapText="1"/>
    </xf>
    <xf numFmtId="49" fontId="43" fillId="11" borderId="60" xfId="0" applyNumberFormat="1" applyFont="1" applyFill="1" applyBorder="1" applyAlignment="1" applyProtection="1">
      <alignment horizontal="left" vertical="center" wrapText="1"/>
    </xf>
    <xf numFmtId="49" fontId="43" fillId="11" borderId="56" xfId="0" applyNumberFormat="1" applyFont="1" applyFill="1" applyBorder="1" applyAlignment="1" applyProtection="1">
      <alignment horizontal="left" vertical="center" wrapText="1"/>
    </xf>
    <xf numFmtId="49" fontId="43" fillId="11" borderId="72" xfId="0" applyNumberFormat="1" applyFont="1" applyFill="1" applyBorder="1" applyAlignment="1" applyProtection="1">
      <alignment horizontal="left" vertical="center" wrapText="1"/>
    </xf>
    <xf numFmtId="49" fontId="43" fillId="11" borderId="0" xfId="0" applyNumberFormat="1" applyFont="1" applyFill="1" applyBorder="1" applyAlignment="1" applyProtection="1">
      <alignment horizontal="left" vertical="center" wrapText="1"/>
    </xf>
    <xf numFmtId="49" fontId="43" fillId="11" borderId="71" xfId="0" applyNumberFormat="1" applyFont="1" applyFill="1" applyBorder="1" applyAlignment="1" applyProtection="1">
      <alignment horizontal="left" vertical="center" wrapText="1"/>
    </xf>
    <xf numFmtId="49" fontId="43" fillId="11" borderId="73" xfId="0" applyNumberFormat="1" applyFont="1" applyFill="1" applyBorder="1" applyAlignment="1" applyProtection="1">
      <alignment horizontal="left" vertical="center" wrapText="1"/>
    </xf>
    <xf numFmtId="49" fontId="43" fillId="11" borderId="31" xfId="0" applyNumberFormat="1" applyFont="1" applyFill="1" applyBorder="1" applyAlignment="1" applyProtection="1">
      <alignment horizontal="left" vertical="center" wrapText="1"/>
    </xf>
    <xf numFmtId="49" fontId="43" fillId="11" borderId="57" xfId="0" applyNumberFormat="1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1" fillId="0" borderId="67" xfId="0" applyFont="1" applyFill="1" applyBorder="1" applyAlignment="1" applyProtection="1">
      <alignment horizontal="center" vertical="center"/>
      <protection locked="0"/>
    </xf>
    <xf numFmtId="0" fontId="11" fillId="0" borderId="68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9" fontId="3" fillId="6" borderId="5" xfId="0" applyNumberFormat="1" applyFont="1" applyFill="1" applyBorder="1" applyAlignment="1" applyProtection="1">
      <alignment horizontal="center" vertical="center"/>
      <protection locked="0"/>
    </xf>
    <xf numFmtId="49" fontId="3" fillId="6" borderId="67" xfId="0" applyNumberFormat="1" applyFont="1" applyFill="1" applyBorder="1" applyAlignment="1" applyProtection="1">
      <alignment horizontal="center" vertical="center"/>
      <protection locked="0"/>
    </xf>
    <xf numFmtId="49" fontId="3" fillId="6" borderId="68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168" fontId="13" fillId="6" borderId="5" xfId="0" applyNumberFormat="1" applyFont="1" applyFill="1" applyBorder="1" applyAlignment="1" applyProtection="1">
      <alignment horizontal="center" vertical="center"/>
      <protection locked="0"/>
    </xf>
    <xf numFmtId="168" fontId="13" fillId="6" borderId="67" xfId="0" applyNumberFormat="1" applyFont="1" applyFill="1" applyBorder="1" applyAlignment="1" applyProtection="1">
      <alignment horizontal="center" vertical="center"/>
      <protection locked="0"/>
    </xf>
    <xf numFmtId="168" fontId="13" fillId="6" borderId="68" xfId="0" applyNumberFormat="1" applyFont="1" applyFill="1" applyBorder="1" applyAlignment="1" applyProtection="1">
      <alignment horizontal="center" vertical="center"/>
      <protection locked="0"/>
    </xf>
    <xf numFmtId="0" fontId="7" fillId="0" borderId="68" xfId="0" applyFont="1" applyBorder="1" applyAlignment="1" applyProtection="1">
      <alignment horizontal="center" vertical="center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67" xfId="0" applyFont="1" applyFill="1" applyBorder="1" applyAlignment="1" applyProtection="1">
      <alignment horizontal="center" vertical="center"/>
      <protection locked="0"/>
    </xf>
    <xf numFmtId="0" fontId="5" fillId="6" borderId="68" xfId="0" applyFont="1" applyFill="1" applyBorder="1" applyAlignment="1" applyProtection="1">
      <alignment horizontal="center" vertical="center"/>
      <protection locked="0"/>
    </xf>
    <xf numFmtId="0" fontId="0" fillId="0" borderId="67" xfId="0" applyFill="1" applyBorder="1" applyAlignment="1" applyProtection="1">
      <alignment horizontal="center" vertical="center"/>
      <protection locked="0"/>
    </xf>
    <xf numFmtId="0" fontId="0" fillId="0" borderId="68" xfId="0" applyFill="1" applyBorder="1" applyAlignment="1" applyProtection="1">
      <alignment horizontal="center" vertical="center"/>
      <protection locked="0"/>
    </xf>
    <xf numFmtId="0" fontId="5" fillId="0" borderId="72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 vertical="center"/>
    </xf>
    <xf numFmtId="7" fontId="48" fillId="13" borderId="0" xfId="0" applyNumberFormat="1" applyFont="1" applyFill="1" applyBorder="1" applyAlignment="1" applyProtection="1">
      <alignment horizontal="center" vertical="center"/>
    </xf>
    <xf numFmtId="0" fontId="27" fillId="4" borderId="75" xfId="0" applyFont="1" applyFill="1" applyBorder="1" applyAlignment="1" applyProtection="1">
      <alignment horizontal="center" vertical="center"/>
    </xf>
    <xf numFmtId="0" fontId="27" fillId="4" borderId="64" xfId="0" applyFont="1" applyFill="1" applyBorder="1" applyAlignment="1" applyProtection="1">
      <alignment horizontal="center" vertical="center"/>
    </xf>
    <xf numFmtId="0" fontId="27" fillId="4" borderId="76" xfId="0" applyFont="1" applyFill="1" applyBorder="1" applyAlignment="1" applyProtection="1">
      <alignment horizontal="center" vertical="center"/>
    </xf>
    <xf numFmtId="166" fontId="48" fillId="4" borderId="0" xfId="0" applyNumberFormat="1" applyFont="1" applyFill="1" applyBorder="1" applyAlignment="1" applyProtection="1">
      <alignment horizontal="center" vertical="center"/>
    </xf>
    <xf numFmtId="0" fontId="27" fillId="13" borderId="23" xfId="0" applyFont="1" applyFill="1" applyBorder="1" applyAlignment="1" applyProtection="1">
      <alignment horizontal="center" vertical="center"/>
    </xf>
    <xf numFmtId="0" fontId="27" fillId="13" borderId="36" xfId="0" applyFont="1" applyFill="1" applyBorder="1" applyAlignment="1" applyProtection="1">
      <alignment horizontal="center" vertical="center"/>
    </xf>
    <xf numFmtId="0" fontId="27" fillId="13" borderId="16" xfId="0" applyFont="1" applyFill="1" applyBorder="1" applyAlignment="1" applyProtection="1">
      <alignment horizontal="center" vertical="center"/>
    </xf>
    <xf numFmtId="0" fontId="27" fillId="13" borderId="15" xfId="0" applyFont="1" applyFill="1" applyBorder="1" applyAlignment="1" applyProtection="1">
      <alignment horizontal="center" vertical="center"/>
    </xf>
    <xf numFmtId="0" fontId="39" fillId="0" borderId="30" xfId="0" applyFont="1" applyBorder="1" applyAlignment="1" applyProtection="1">
      <alignment horizontal="center" vertical="center" wrapText="1"/>
    </xf>
    <xf numFmtId="0" fontId="39" fillId="0" borderId="41" xfId="0" applyFont="1" applyBorder="1" applyAlignment="1" applyProtection="1">
      <alignment horizontal="center" vertical="center" wrapText="1"/>
    </xf>
    <xf numFmtId="0" fontId="39" fillId="0" borderId="12" xfId="0" applyFont="1" applyBorder="1" applyAlignment="1" applyProtection="1">
      <alignment horizontal="center" vertical="center" wrapText="1"/>
    </xf>
    <xf numFmtId="0" fontId="39" fillId="0" borderId="11" xfId="0" applyFont="1" applyBorder="1" applyAlignment="1" applyProtection="1">
      <alignment horizontal="center" vertical="center" wrapText="1"/>
    </xf>
    <xf numFmtId="0" fontId="39" fillId="0" borderId="13" xfId="0" applyFont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5" fillId="4" borderId="62" xfId="0" applyFont="1" applyFill="1" applyBorder="1" applyAlignment="1" applyProtection="1">
      <alignment horizontal="center" vertical="center" wrapText="1"/>
    </xf>
    <xf numFmtId="0" fontId="5" fillId="4" borderId="60" xfId="0" applyFont="1" applyFill="1" applyBorder="1" applyAlignment="1" applyProtection="1">
      <alignment horizontal="center" vertical="center" wrapText="1"/>
    </xf>
    <xf numFmtId="0" fontId="5" fillId="4" borderId="63" xfId="0" applyFont="1" applyFill="1" applyBorder="1" applyAlignment="1" applyProtection="1">
      <alignment horizontal="center" vertical="center" wrapText="1"/>
    </xf>
    <xf numFmtId="0" fontId="5" fillId="4" borderId="72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5" fillId="4" borderId="11" xfId="0" applyFont="1" applyFill="1" applyBorder="1" applyAlignment="1" applyProtection="1">
      <alignment horizontal="center" vertical="center" wrapText="1"/>
    </xf>
    <xf numFmtId="0" fontId="5" fillId="4" borderId="73" xfId="0" applyFont="1" applyFill="1" applyBorder="1" applyAlignment="1" applyProtection="1">
      <alignment horizontal="center" vertical="center" wrapText="1"/>
    </xf>
    <xf numFmtId="0" fontId="5" fillId="4" borderId="31" xfId="0" applyFont="1" applyFill="1" applyBorder="1" applyAlignment="1" applyProtection="1">
      <alignment horizontal="center" vertical="center" wrapText="1"/>
    </xf>
    <xf numFmtId="0" fontId="5" fillId="4" borderId="45" xfId="0" applyFont="1" applyFill="1" applyBorder="1" applyAlignment="1" applyProtection="1">
      <alignment horizontal="center" vertical="center" wrapText="1"/>
    </xf>
    <xf numFmtId="0" fontId="5" fillId="16" borderId="5" xfId="0" applyFont="1" applyFill="1" applyBorder="1" applyAlignment="1" applyProtection="1">
      <alignment horizontal="center" vertical="center"/>
    </xf>
    <xf numFmtId="0" fontId="5" fillId="16" borderId="67" xfId="0" applyFont="1" applyFill="1" applyBorder="1" applyAlignment="1" applyProtection="1">
      <alignment horizontal="center" vertical="center"/>
    </xf>
    <xf numFmtId="0" fontId="5" fillId="16" borderId="70" xfId="0" applyFont="1" applyFill="1" applyBorder="1" applyAlignment="1" applyProtection="1">
      <alignment horizontal="center" vertical="center"/>
    </xf>
    <xf numFmtId="43" fontId="25" fillId="17" borderId="19" xfId="2" applyNumberFormat="1" applyFont="1" applyFill="1" applyBorder="1" applyAlignment="1" applyProtection="1">
      <alignment horizontal="center" vertical="center"/>
      <protection locked="0"/>
    </xf>
    <xf numFmtId="43" fontId="25" fillId="17" borderId="67" xfId="2" applyNumberFormat="1" applyFont="1" applyFill="1" applyBorder="1" applyAlignment="1" applyProtection="1">
      <alignment horizontal="center" vertical="center"/>
      <protection locked="0"/>
    </xf>
    <xf numFmtId="43" fontId="25" fillId="17" borderId="68" xfId="2" applyNumberFormat="1" applyFont="1" applyFill="1" applyBorder="1" applyAlignment="1" applyProtection="1">
      <alignment horizontal="center" vertical="center"/>
      <protection locked="0"/>
    </xf>
    <xf numFmtId="0" fontId="11" fillId="11" borderId="65" xfId="0" applyFont="1" applyFill="1" applyBorder="1" applyAlignment="1" applyProtection="1">
      <alignment horizontal="center" vertical="center"/>
    </xf>
    <xf numFmtId="0" fontId="11" fillId="11" borderId="61" xfId="0" applyFont="1" applyFill="1" applyBorder="1" applyAlignment="1" applyProtection="1">
      <alignment horizontal="center" vertical="center"/>
    </xf>
    <xf numFmtId="0" fontId="11" fillId="11" borderId="74" xfId="0" applyFont="1" applyFill="1" applyBorder="1" applyAlignment="1" applyProtection="1">
      <alignment horizontal="center" vertical="center"/>
    </xf>
    <xf numFmtId="2" fontId="44" fillId="6" borderId="60" xfId="0" applyNumberFormat="1" applyFont="1" applyFill="1" applyBorder="1" applyAlignment="1" applyProtection="1">
      <alignment horizontal="center" vertical="center"/>
      <protection locked="0"/>
    </xf>
    <xf numFmtId="2" fontId="44" fillId="6" borderId="56" xfId="0" applyNumberFormat="1" applyFont="1" applyFill="1" applyBorder="1" applyAlignment="1" applyProtection="1">
      <alignment horizontal="center" vertical="center"/>
      <protection locked="0"/>
    </xf>
    <xf numFmtId="2" fontId="44" fillId="6" borderId="12" xfId="0" applyNumberFormat="1" applyFont="1" applyFill="1" applyBorder="1" applyAlignment="1" applyProtection="1">
      <alignment horizontal="center"/>
      <protection locked="0"/>
    </xf>
    <xf numFmtId="2" fontId="44" fillId="6" borderId="71" xfId="0" applyNumberFormat="1" applyFont="1" applyFill="1" applyBorder="1" applyAlignment="1" applyProtection="1">
      <alignment horizontal="center"/>
      <protection locked="0"/>
    </xf>
    <xf numFmtId="2" fontId="44" fillId="6" borderId="58" xfId="0" applyNumberFormat="1" applyFont="1" applyFill="1" applyBorder="1" applyAlignment="1" applyProtection="1">
      <alignment horizontal="center"/>
      <protection locked="0"/>
    </xf>
    <xf numFmtId="2" fontId="44" fillId="6" borderId="57" xfId="0" applyNumberFormat="1" applyFont="1" applyFill="1" applyBorder="1" applyAlignment="1" applyProtection="1">
      <alignment horizontal="center"/>
      <protection locked="0"/>
    </xf>
    <xf numFmtId="0" fontId="5" fillId="10" borderId="5" xfId="0" applyFont="1" applyFill="1" applyBorder="1" applyAlignment="1" applyProtection="1">
      <alignment horizontal="center" vertical="center"/>
    </xf>
    <xf numFmtId="0" fontId="5" fillId="10" borderId="67" xfId="0" applyFont="1" applyFill="1" applyBorder="1" applyAlignment="1" applyProtection="1">
      <alignment horizontal="center" vertical="center"/>
    </xf>
    <xf numFmtId="0" fontId="5" fillId="10" borderId="70" xfId="0" applyFont="1" applyFill="1" applyBorder="1" applyAlignment="1" applyProtection="1">
      <alignment horizontal="center" vertical="center"/>
    </xf>
    <xf numFmtId="0" fontId="0" fillId="14" borderId="16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43" fontId="25" fillId="6" borderId="19" xfId="2" applyNumberFormat="1" applyFont="1" applyFill="1" applyBorder="1" applyAlignment="1" applyProtection="1">
      <alignment horizontal="center" vertical="center"/>
      <protection locked="0"/>
    </xf>
    <xf numFmtId="43" fontId="25" fillId="6" borderId="67" xfId="2" applyNumberFormat="1" applyFont="1" applyFill="1" applyBorder="1" applyAlignment="1" applyProtection="1">
      <alignment horizontal="center" vertical="center"/>
      <protection locked="0"/>
    </xf>
    <xf numFmtId="43" fontId="25" fillId="6" borderId="68" xfId="2" applyNumberFormat="1" applyFont="1" applyFill="1" applyBorder="1" applyAlignment="1" applyProtection="1">
      <alignment horizontal="center" vertical="center"/>
      <protection locked="0"/>
    </xf>
    <xf numFmtId="0" fontId="5" fillId="9" borderId="5" xfId="0" applyFont="1" applyFill="1" applyBorder="1" applyAlignment="1" applyProtection="1">
      <alignment horizontal="center" vertical="center"/>
    </xf>
    <xf numFmtId="0" fontId="5" fillId="9" borderId="67" xfId="0" applyFont="1" applyFill="1" applyBorder="1" applyAlignment="1" applyProtection="1">
      <alignment horizontal="center" vertical="center"/>
    </xf>
    <xf numFmtId="0" fontId="5" fillId="9" borderId="70" xfId="0" applyFont="1" applyFill="1" applyBorder="1" applyAlignment="1" applyProtection="1">
      <alignment horizontal="center" vertical="center"/>
    </xf>
    <xf numFmtId="0" fontId="16" fillId="0" borderId="50" xfId="0" applyFont="1" applyBorder="1" applyAlignment="1" applyProtection="1">
      <alignment horizontal="center" vertical="center"/>
    </xf>
    <xf numFmtId="0" fontId="16" fillId="0" borderId="20" xfId="0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16" fillId="0" borderId="46" xfId="0" applyFont="1" applyBorder="1" applyAlignment="1" applyProtection="1">
      <alignment horizontal="center" vertical="center"/>
    </xf>
    <xf numFmtId="0" fontId="16" fillId="0" borderId="23" xfId="0" applyFont="1" applyBorder="1" applyAlignment="1" applyProtection="1">
      <alignment horizontal="center" vertical="center"/>
    </xf>
    <xf numFmtId="0" fontId="16" fillId="0" borderId="16" xfId="0" applyFont="1" applyBorder="1" applyAlignment="1" applyProtection="1">
      <alignment horizontal="center" vertical="center"/>
    </xf>
    <xf numFmtId="0" fontId="16" fillId="0" borderId="69" xfId="0" applyFont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6" fillId="0" borderId="77" xfId="0" applyFont="1" applyBorder="1" applyAlignment="1" applyProtection="1">
      <alignment horizontal="center" vertical="center"/>
    </xf>
    <xf numFmtId="0" fontId="16" fillId="0" borderId="78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16" fillId="0" borderId="10" xfId="0" applyFont="1" applyBorder="1" applyAlignment="1" applyProtection="1">
      <alignment horizontal="center" vertical="center"/>
    </xf>
    <xf numFmtId="0" fontId="16" fillId="0" borderId="29" xfId="0" applyFont="1" applyBorder="1" applyAlignment="1" applyProtection="1">
      <alignment horizontal="center" vertical="center"/>
    </xf>
    <xf numFmtId="0" fontId="19" fillId="0" borderId="60" xfId="0" applyFont="1" applyFill="1" applyBorder="1" applyAlignment="1" applyProtection="1">
      <alignment horizontal="center" vertical="center"/>
    </xf>
    <xf numFmtId="0" fontId="19" fillId="0" borderId="56" xfId="0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14" fontId="16" fillId="0" borderId="15" xfId="0" applyNumberFormat="1" applyFont="1" applyBorder="1" applyAlignment="1" applyProtection="1">
      <alignment horizontal="center" vertical="center"/>
    </xf>
    <xf numFmtId="14" fontId="16" fillId="0" borderId="64" xfId="0" applyNumberFormat="1" applyFont="1" applyBorder="1" applyAlignment="1" applyProtection="1">
      <alignment horizontal="center" vertical="center"/>
    </xf>
    <xf numFmtId="14" fontId="16" fillId="0" borderId="36" xfId="0" applyNumberFormat="1" applyFont="1" applyBorder="1" applyAlignment="1" applyProtection="1">
      <alignment horizontal="center" vertical="center"/>
    </xf>
    <xf numFmtId="49" fontId="21" fillId="0" borderId="79" xfId="0" applyNumberFormat="1" applyFont="1" applyBorder="1" applyAlignment="1" applyProtection="1">
      <alignment horizontal="center" vertical="center"/>
    </xf>
    <xf numFmtId="0" fontId="21" fillId="0" borderId="79" xfId="0" applyNumberFormat="1" applyFont="1" applyBorder="1" applyAlignment="1" applyProtection="1">
      <alignment horizontal="center" vertical="center"/>
    </xf>
    <xf numFmtId="0" fontId="16" fillId="0" borderId="37" xfId="0" applyFont="1" applyBorder="1" applyAlignment="1" applyProtection="1">
      <alignment horizontal="center" vertical="center"/>
    </xf>
    <xf numFmtId="0" fontId="16" fillId="0" borderId="53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2" fontId="16" fillId="0" borderId="29" xfId="0" applyNumberFormat="1" applyFont="1" applyBorder="1" applyAlignment="1" applyProtection="1">
      <alignment horizontal="right" vertical="center"/>
    </xf>
    <xf numFmtId="2" fontId="16" fillId="0" borderId="38" xfId="0" applyNumberFormat="1" applyFont="1" applyBorder="1" applyAlignment="1" applyProtection="1">
      <alignment horizontal="right" vertical="center"/>
    </xf>
    <xf numFmtId="2" fontId="19" fillId="0" borderId="5" xfId="0" applyNumberFormat="1" applyFont="1" applyFill="1" applyBorder="1" applyAlignment="1" applyProtection="1">
      <alignment horizontal="right" vertical="center"/>
    </xf>
    <xf numFmtId="2" fontId="19" fillId="0" borderId="67" xfId="0" applyNumberFormat="1" applyFont="1" applyFill="1" applyBorder="1" applyAlignment="1" applyProtection="1">
      <alignment horizontal="right" vertical="center"/>
    </xf>
    <xf numFmtId="2" fontId="19" fillId="0" borderId="68" xfId="0" applyNumberFormat="1" applyFont="1" applyFill="1" applyBorder="1" applyAlignment="1" applyProtection="1">
      <alignment horizontal="right" vertical="center"/>
    </xf>
    <xf numFmtId="0" fontId="41" fillId="0" borderId="75" xfId="0" applyFont="1" applyBorder="1" applyAlignment="1" applyProtection="1">
      <alignment horizontal="center" vertical="center"/>
    </xf>
    <xf numFmtId="0" fontId="41" fillId="0" borderId="64" xfId="0" applyFont="1" applyBorder="1" applyAlignment="1" applyProtection="1">
      <alignment horizontal="center" vertical="center"/>
    </xf>
    <xf numFmtId="0" fontId="41" fillId="0" borderId="36" xfId="0" applyFont="1" applyBorder="1" applyAlignment="1" applyProtection="1">
      <alignment horizontal="center" vertical="center"/>
    </xf>
    <xf numFmtId="0" fontId="19" fillId="0" borderId="5" xfId="0" applyFont="1" applyFill="1" applyBorder="1" applyAlignment="1" applyProtection="1">
      <alignment horizontal="center" vertical="center"/>
    </xf>
    <xf numFmtId="0" fontId="19" fillId="0" borderId="67" xfId="0" applyFont="1" applyFill="1" applyBorder="1" applyAlignment="1" applyProtection="1">
      <alignment horizontal="center" vertical="center"/>
    </xf>
    <xf numFmtId="0" fontId="19" fillId="0" borderId="68" xfId="0" applyFont="1" applyFill="1" applyBorder="1" applyAlignment="1" applyProtection="1">
      <alignment horizontal="center" vertical="center"/>
    </xf>
    <xf numFmtId="0" fontId="19" fillId="0" borderId="62" xfId="0" applyFont="1" applyFill="1" applyBorder="1" applyAlignment="1" applyProtection="1">
      <alignment horizontal="center" vertical="center"/>
    </xf>
    <xf numFmtId="0" fontId="41" fillId="0" borderId="26" xfId="0" applyFont="1" applyBorder="1" applyAlignment="1" applyProtection="1">
      <alignment horizontal="center" vertical="center"/>
    </xf>
    <xf numFmtId="0" fontId="41" fillId="0" borderId="1" xfId="0" applyFont="1" applyBorder="1" applyAlignment="1" applyProtection="1">
      <alignment horizontal="center" vertical="center"/>
    </xf>
    <xf numFmtId="0" fontId="41" fillId="0" borderId="23" xfId="0" applyFont="1" applyBorder="1" applyAlignment="1" applyProtection="1">
      <alignment horizontal="center" vertical="center"/>
    </xf>
    <xf numFmtId="0" fontId="41" fillId="0" borderId="16" xfId="0" applyFont="1" applyBorder="1" applyAlignment="1" applyProtection="1">
      <alignment horizontal="center" vertical="center"/>
    </xf>
    <xf numFmtId="4" fontId="16" fillId="0" borderId="29" xfId="0" applyNumberFormat="1" applyFont="1" applyBorder="1" applyAlignment="1" applyProtection="1">
      <alignment horizontal="right" vertical="center"/>
    </xf>
    <xf numFmtId="4" fontId="16" fillId="0" borderId="38" xfId="0" applyNumberFormat="1" applyFont="1" applyBorder="1" applyAlignment="1" applyProtection="1">
      <alignment horizontal="right" vertical="center"/>
    </xf>
    <xf numFmtId="0" fontId="16" fillId="0" borderId="80" xfId="0" applyFont="1" applyBorder="1" applyAlignment="1" applyProtection="1">
      <alignment horizontal="center" vertical="center"/>
    </xf>
    <xf numFmtId="0" fontId="16" fillId="0" borderId="81" xfId="0" applyFont="1" applyBorder="1" applyAlignment="1" applyProtection="1">
      <alignment horizontal="center" vertical="center"/>
    </xf>
    <xf numFmtId="0" fontId="19" fillId="0" borderId="73" xfId="0" applyFont="1" applyFill="1" applyBorder="1" applyAlignment="1" applyProtection="1">
      <alignment horizontal="center" vertical="center"/>
    </xf>
    <xf numFmtId="0" fontId="19" fillId="0" borderId="31" xfId="0" applyFont="1" applyFill="1" applyBorder="1" applyAlignment="1" applyProtection="1">
      <alignment horizontal="center" vertical="center"/>
    </xf>
    <xf numFmtId="0" fontId="19" fillId="0" borderId="57" xfId="0" applyFont="1" applyFill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166" fontId="22" fillId="6" borderId="62" xfId="0" applyNumberFormat="1" applyFont="1" applyFill="1" applyBorder="1" applyAlignment="1" applyProtection="1">
      <alignment horizontal="center" vertical="center"/>
    </xf>
    <xf numFmtId="166" fontId="22" fillId="6" borderId="60" xfId="0" applyNumberFormat="1" applyFont="1" applyFill="1" applyBorder="1" applyAlignment="1" applyProtection="1">
      <alignment horizontal="center" vertical="center"/>
    </xf>
    <xf numFmtId="166" fontId="22" fillId="6" borderId="56" xfId="0" applyNumberFormat="1" applyFont="1" applyFill="1" applyBorder="1" applyAlignment="1" applyProtection="1">
      <alignment horizontal="center" vertical="center"/>
    </xf>
    <xf numFmtId="166" fontId="22" fillId="6" borderId="73" xfId="0" applyNumberFormat="1" applyFont="1" applyFill="1" applyBorder="1" applyAlignment="1" applyProtection="1">
      <alignment horizontal="center" vertical="center"/>
    </xf>
    <xf numFmtId="166" fontId="22" fillId="6" borderId="31" xfId="0" applyNumberFormat="1" applyFont="1" applyFill="1" applyBorder="1" applyAlignment="1" applyProtection="1">
      <alignment horizontal="center" vertical="center"/>
    </xf>
    <xf numFmtId="166" fontId="22" fillId="6" borderId="57" xfId="0" applyNumberFormat="1" applyFont="1" applyFill="1" applyBorder="1" applyAlignment="1" applyProtection="1">
      <alignment horizontal="center" vertical="center"/>
    </xf>
    <xf numFmtId="0" fontId="5" fillId="15" borderId="5" xfId="0" applyFont="1" applyFill="1" applyBorder="1" applyAlignment="1" applyProtection="1">
      <alignment horizontal="center" vertical="center"/>
    </xf>
    <xf numFmtId="0" fontId="5" fillId="15" borderId="67" xfId="0" applyFont="1" applyFill="1" applyBorder="1" applyAlignment="1" applyProtection="1">
      <alignment horizontal="center" vertical="center"/>
    </xf>
    <xf numFmtId="0" fontId="5" fillId="15" borderId="68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/>
    </xf>
    <xf numFmtId="0" fontId="5" fillId="0" borderId="38" xfId="0" applyFont="1" applyBorder="1" applyAlignment="1" applyProtection="1">
      <alignment horizontal="center" vertical="center"/>
    </xf>
    <xf numFmtId="166" fontId="10" fillId="0" borderId="17" xfId="0" applyNumberFormat="1" applyFont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39" xfId="0" applyFont="1" applyFill="1" applyBorder="1" applyAlignment="1" applyProtection="1">
      <alignment horizontal="center" vertical="center"/>
    </xf>
    <xf numFmtId="7" fontId="10" fillId="0" borderId="9" xfId="0" applyNumberFormat="1" applyFont="1" applyBorder="1" applyAlignment="1" applyProtection="1">
      <alignment horizontal="center" vertical="center"/>
    </xf>
    <xf numFmtId="7" fontId="10" fillId="0" borderId="69" xfId="0" applyNumberFormat="1" applyFont="1" applyBorder="1" applyAlignment="1" applyProtection="1">
      <alignment horizontal="center" vertical="center"/>
    </xf>
    <xf numFmtId="7" fontId="10" fillId="0" borderId="37" xfId="0" applyNumberFormat="1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7" fontId="22" fillId="0" borderId="26" xfId="0" applyNumberFormat="1" applyFont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0" fontId="22" fillId="0" borderId="53" xfId="0" applyFont="1" applyBorder="1" applyAlignment="1" applyProtection="1">
      <alignment horizontal="center" vertical="center"/>
    </xf>
    <xf numFmtId="166" fontId="10" fillId="0" borderId="82" xfId="0" applyNumberFormat="1" applyFont="1" applyBorder="1" applyAlignment="1" applyProtection="1">
      <alignment horizontal="center" vertical="center"/>
    </xf>
    <xf numFmtId="166" fontId="10" fillId="0" borderId="41" xfId="0" applyNumberFormat="1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center" vertical="top"/>
    </xf>
    <xf numFmtId="0" fontId="16" fillId="0" borderId="44" xfId="0" applyFont="1" applyBorder="1" applyAlignment="1" applyProtection="1">
      <alignment horizontal="center" vertical="center"/>
    </xf>
    <xf numFmtId="0" fontId="16" fillId="0" borderId="47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horizontal="center" vertical="center"/>
    </xf>
    <xf numFmtId="0" fontId="16" fillId="0" borderId="60" xfId="0" applyFont="1" applyBorder="1" applyAlignment="1" applyProtection="1">
      <alignment horizontal="center" vertical="center"/>
    </xf>
    <xf numFmtId="0" fontId="16" fillId="0" borderId="63" xfId="0" applyFont="1" applyBorder="1" applyAlignment="1" applyProtection="1">
      <alignment horizontal="center" vertical="center"/>
    </xf>
    <xf numFmtId="0" fontId="16" fillId="0" borderId="73" xfId="0" applyFont="1" applyBorder="1" applyAlignment="1" applyProtection="1">
      <alignment horizontal="center" vertical="center"/>
    </xf>
    <xf numFmtId="0" fontId="16" fillId="0" borderId="31" xfId="0" applyFont="1" applyBorder="1" applyAlignment="1" applyProtection="1">
      <alignment horizontal="center" vertical="center"/>
    </xf>
    <xf numFmtId="0" fontId="16" fillId="0" borderId="45" xfId="0" applyFont="1" applyBorder="1" applyAlignment="1" applyProtection="1">
      <alignment horizontal="center" vertical="center"/>
    </xf>
    <xf numFmtId="0" fontId="16" fillId="0" borderId="99" xfId="0" applyFont="1" applyBorder="1" applyAlignment="1" applyProtection="1">
      <alignment horizontal="center" vertical="center"/>
    </xf>
    <xf numFmtId="0" fontId="16" fillId="0" borderId="56" xfId="0" applyFont="1" applyBorder="1" applyAlignment="1" applyProtection="1">
      <alignment horizontal="center" vertical="center"/>
    </xf>
    <xf numFmtId="0" fontId="16" fillId="0" borderId="58" xfId="0" applyFont="1" applyBorder="1" applyAlignment="1" applyProtection="1">
      <alignment horizontal="center" vertical="center"/>
    </xf>
    <xf numFmtId="0" fontId="16" fillId="0" borderId="57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left" vertical="center"/>
    </xf>
    <xf numFmtId="0" fontId="10" fillId="0" borderId="43" xfId="0" applyFont="1" applyBorder="1" applyAlignment="1" applyProtection="1">
      <alignment horizontal="center" vertical="center"/>
    </xf>
    <xf numFmtId="0" fontId="10" fillId="0" borderId="44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45" xfId="0" applyFont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7" xfId="0" applyFont="1" applyFill="1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166" fontId="10" fillId="0" borderId="84" xfId="0" applyNumberFormat="1" applyFont="1" applyBorder="1" applyAlignment="1" applyProtection="1">
      <alignment horizontal="center" vertical="center"/>
    </xf>
    <xf numFmtId="166" fontId="10" fillId="0" borderId="85" xfId="0" applyNumberFormat="1" applyFont="1" applyBorder="1" applyAlignment="1" applyProtection="1">
      <alignment horizontal="center" vertical="center"/>
    </xf>
    <xf numFmtId="166" fontId="10" fillId="0" borderId="86" xfId="0" applyNumberFormat="1" applyFont="1" applyBorder="1" applyAlignment="1" applyProtection="1">
      <alignment horizontal="center" vertical="center"/>
    </xf>
    <xf numFmtId="166" fontId="22" fillId="0" borderId="5" xfId="0" applyNumberFormat="1" applyFont="1" applyBorder="1" applyAlignment="1" applyProtection="1">
      <alignment horizontal="center" vertical="center"/>
    </xf>
    <xf numFmtId="166" fontId="22" fillId="0" borderId="67" xfId="0" applyNumberFormat="1" applyFont="1" applyBorder="1" applyAlignment="1" applyProtection="1">
      <alignment horizontal="center" vertical="center"/>
    </xf>
    <xf numFmtId="166" fontId="22" fillId="0" borderId="68" xfId="0" applyNumberFormat="1" applyFont="1" applyBorder="1" applyAlignment="1" applyProtection="1">
      <alignment horizontal="center" vertical="center"/>
    </xf>
    <xf numFmtId="166" fontId="10" fillId="0" borderId="96" xfId="0" applyNumberFormat="1" applyFont="1" applyBorder="1" applyAlignment="1" applyProtection="1">
      <alignment horizontal="center" vertical="center"/>
    </xf>
    <xf numFmtId="0" fontId="10" fillId="0" borderId="66" xfId="0" applyFont="1" applyBorder="1" applyAlignment="1" applyProtection="1">
      <alignment horizontal="center" vertical="center"/>
    </xf>
    <xf numFmtId="0" fontId="10" fillId="0" borderId="98" xfId="0" applyFont="1" applyBorder="1" applyAlignment="1" applyProtection="1">
      <alignment horizontal="center" vertical="center"/>
    </xf>
    <xf numFmtId="166" fontId="10" fillId="0" borderId="83" xfId="0" applyNumberFormat="1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29" fillId="0" borderId="23" xfId="0" applyFont="1" applyBorder="1" applyAlignment="1" applyProtection="1">
      <alignment horizontal="left" vertical="center"/>
    </xf>
    <xf numFmtId="0" fontId="29" fillId="0" borderId="16" xfId="0" applyFont="1" applyBorder="1" applyAlignment="1" applyProtection="1">
      <alignment horizontal="left" vertical="center"/>
    </xf>
    <xf numFmtId="0" fontId="29" fillId="0" borderId="26" xfId="0" applyFont="1" applyBorder="1" applyAlignment="1" applyProtection="1">
      <alignment horizontal="left" vertical="center"/>
    </xf>
    <xf numFmtId="0" fontId="29" fillId="0" borderId="1" xfId="0" applyFont="1" applyBorder="1" applyAlignment="1" applyProtection="1">
      <alignment horizontal="left" vertical="center"/>
    </xf>
    <xf numFmtId="0" fontId="29" fillId="0" borderId="62" xfId="0" applyFont="1" applyFill="1" applyBorder="1" applyAlignment="1" applyProtection="1">
      <alignment horizontal="center" vertical="center"/>
    </xf>
    <xf numFmtId="0" fontId="29" fillId="0" borderId="60" xfId="0" applyFont="1" applyFill="1" applyBorder="1" applyAlignment="1" applyProtection="1">
      <alignment horizontal="center" vertical="center"/>
    </xf>
    <xf numFmtId="0" fontId="29" fillId="0" borderId="56" xfId="0" applyFont="1" applyFill="1" applyBorder="1" applyAlignment="1" applyProtection="1">
      <alignment horizontal="center" vertical="center"/>
    </xf>
    <xf numFmtId="0" fontId="29" fillId="0" borderId="73" xfId="0" applyFont="1" applyFill="1" applyBorder="1" applyAlignment="1" applyProtection="1">
      <alignment horizontal="center" vertical="center"/>
    </xf>
    <xf numFmtId="0" fontId="29" fillId="0" borderId="31" xfId="0" applyFont="1" applyFill="1" applyBorder="1" applyAlignment="1" applyProtection="1">
      <alignment horizontal="center" vertical="center"/>
    </xf>
    <xf numFmtId="0" fontId="29" fillId="0" borderId="57" xfId="0" applyFont="1" applyFill="1" applyBorder="1" applyAlignment="1" applyProtection="1">
      <alignment horizontal="center" vertical="center"/>
    </xf>
    <xf numFmtId="1" fontId="42" fillId="0" borderId="16" xfId="0" applyNumberFormat="1" applyFont="1" applyBorder="1" applyAlignment="1" applyProtection="1">
      <alignment horizontal="center" vertical="center"/>
    </xf>
    <xf numFmtId="1" fontId="42" fillId="0" borderId="35" xfId="0" applyNumberFormat="1" applyFont="1" applyBorder="1" applyAlignment="1" applyProtection="1">
      <alignment horizontal="center" vertical="center"/>
    </xf>
    <xf numFmtId="166" fontId="20" fillId="0" borderId="16" xfId="0" applyNumberFormat="1" applyFont="1" applyBorder="1" applyAlignment="1" applyProtection="1">
      <alignment horizontal="center" vertical="center"/>
    </xf>
    <xf numFmtId="166" fontId="20" fillId="0" borderId="35" xfId="0" applyNumberFormat="1" applyFont="1" applyBorder="1" applyAlignment="1" applyProtection="1">
      <alignment horizontal="center" vertical="center"/>
    </xf>
    <xf numFmtId="166" fontId="20" fillId="0" borderId="1" xfId="0" applyNumberFormat="1" applyFont="1" applyBorder="1" applyAlignment="1" applyProtection="1">
      <alignment horizontal="center" vertical="center"/>
    </xf>
    <xf numFmtId="166" fontId="20" fillId="0" borderId="53" xfId="0" applyNumberFormat="1" applyFont="1" applyBorder="1" applyAlignment="1" applyProtection="1">
      <alignment horizontal="center" vertical="center"/>
    </xf>
    <xf numFmtId="0" fontId="29" fillId="0" borderId="23" xfId="0" applyFont="1" applyBorder="1" applyAlignment="1" applyProtection="1">
      <alignment horizontal="right" vertical="center"/>
    </xf>
    <xf numFmtId="0" fontId="29" fillId="0" borderId="16" xfId="0" applyFont="1" applyBorder="1" applyAlignment="1" applyProtection="1">
      <alignment horizontal="right" vertical="center"/>
    </xf>
    <xf numFmtId="0" fontId="16" fillId="6" borderId="16" xfId="0" applyFont="1" applyFill="1" applyBorder="1" applyAlignment="1" applyProtection="1">
      <alignment horizontal="center" vertical="center"/>
      <protection locked="0"/>
    </xf>
    <xf numFmtId="0" fontId="16" fillId="6" borderId="35" xfId="0" applyFont="1" applyFill="1" applyBorder="1" applyAlignment="1" applyProtection="1">
      <alignment horizontal="center" vertical="center"/>
      <protection locked="0"/>
    </xf>
    <xf numFmtId="0" fontId="50" fillId="0" borderId="0" xfId="0" applyFont="1" applyAlignment="1" applyProtection="1">
      <alignment horizontal="center" vertical="center"/>
    </xf>
    <xf numFmtId="167" fontId="41" fillId="0" borderId="16" xfId="0" applyNumberFormat="1" applyFont="1" applyBorder="1" applyAlignment="1" applyProtection="1">
      <alignment horizontal="center" vertical="center"/>
    </xf>
    <xf numFmtId="167" fontId="41" fillId="0" borderId="35" xfId="0" applyNumberFormat="1" applyFont="1" applyBorder="1" applyAlignment="1" applyProtection="1">
      <alignment horizontal="center" vertical="center"/>
    </xf>
    <xf numFmtId="167" fontId="41" fillId="0" borderId="1" xfId="0" applyNumberFormat="1" applyFont="1" applyBorder="1" applyAlignment="1" applyProtection="1">
      <alignment horizontal="center" vertical="center"/>
    </xf>
    <xf numFmtId="167" fontId="41" fillId="0" borderId="53" xfId="0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49" fontId="21" fillId="0" borderId="87" xfId="0" applyNumberFormat="1" applyFont="1" applyBorder="1" applyAlignment="1" applyProtection="1">
      <alignment horizontal="center" vertical="center"/>
    </xf>
    <xf numFmtId="49" fontId="21" fillId="0" borderId="88" xfId="0" applyNumberFormat="1" applyFont="1" applyBorder="1" applyAlignment="1" applyProtection="1">
      <alignment horizontal="center" vertical="center"/>
    </xf>
    <xf numFmtId="49" fontId="21" fillId="0" borderId="89" xfId="0" applyNumberFormat="1" applyFont="1" applyBorder="1" applyAlignment="1" applyProtection="1">
      <alignment horizontal="center" vertical="center"/>
    </xf>
    <xf numFmtId="0" fontId="21" fillId="0" borderId="90" xfId="0" applyFont="1" applyBorder="1" applyAlignment="1" applyProtection="1">
      <alignment horizontal="center" vertical="center"/>
    </xf>
    <xf numFmtId="0" fontId="21" fillId="0" borderId="59" xfId="0" applyFont="1" applyBorder="1" applyAlignment="1" applyProtection="1">
      <alignment horizontal="center" vertical="center"/>
    </xf>
    <xf numFmtId="0" fontId="21" fillId="0" borderId="91" xfId="0" applyFont="1" applyBorder="1" applyAlignment="1" applyProtection="1">
      <alignment horizontal="center" vertical="center"/>
    </xf>
    <xf numFmtId="0" fontId="21" fillId="0" borderId="92" xfId="0" applyFont="1" applyBorder="1" applyAlignment="1" applyProtection="1">
      <alignment horizontal="center" vertical="center"/>
    </xf>
    <xf numFmtId="0" fontId="21" fillId="0" borderId="93" xfId="0" applyFont="1" applyBorder="1" applyAlignment="1" applyProtection="1">
      <alignment horizontal="center" vertical="center"/>
    </xf>
    <xf numFmtId="0" fontId="21" fillId="0" borderId="94" xfId="0" applyFont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30" fillId="0" borderId="0" xfId="0" applyFont="1" applyAlignment="1" applyProtection="1">
      <alignment horizontal="center" vertical="center"/>
    </xf>
    <xf numFmtId="0" fontId="30" fillId="0" borderId="95" xfId="0" applyFont="1" applyBorder="1" applyAlignment="1" applyProtection="1">
      <alignment horizontal="center" vertical="center"/>
    </xf>
    <xf numFmtId="14" fontId="21" fillId="0" borderId="87" xfId="0" applyNumberFormat="1" applyFont="1" applyBorder="1" applyAlignment="1" applyProtection="1">
      <alignment horizontal="center" vertical="center"/>
    </xf>
    <xf numFmtId="14" fontId="21" fillId="0" borderId="88" xfId="0" applyNumberFormat="1" applyFont="1" applyBorder="1" applyAlignment="1" applyProtection="1">
      <alignment horizontal="center" vertical="center"/>
    </xf>
    <xf numFmtId="14" fontId="21" fillId="0" borderId="89" xfId="0" applyNumberFormat="1" applyFont="1" applyBorder="1" applyAlignment="1" applyProtection="1">
      <alignment horizontal="center" vertical="center"/>
    </xf>
    <xf numFmtId="0" fontId="29" fillId="0" borderId="9" xfId="0" applyFont="1" applyBorder="1" applyAlignment="1" applyProtection="1">
      <alignment horizontal="left" vertical="center"/>
    </xf>
    <xf numFmtId="0" fontId="29" fillId="0" borderId="69" xfId="0" applyFont="1" applyBorder="1" applyAlignment="1" applyProtection="1">
      <alignment horizontal="left" vertical="center"/>
    </xf>
    <xf numFmtId="167" fontId="16" fillId="0" borderId="69" xfId="0" applyNumberFormat="1" applyFont="1" applyBorder="1" applyAlignment="1" applyProtection="1">
      <alignment horizontal="center" vertical="center"/>
    </xf>
    <xf numFmtId="167" fontId="16" fillId="0" borderId="37" xfId="0" applyNumberFormat="1" applyFont="1" applyBorder="1" applyAlignment="1" applyProtection="1">
      <alignment horizontal="center" vertical="center"/>
    </xf>
    <xf numFmtId="167" fontId="16" fillId="0" borderId="16" xfId="0" applyNumberFormat="1" applyFont="1" applyBorder="1" applyAlignment="1" applyProtection="1">
      <alignment horizontal="center" vertical="center"/>
    </xf>
    <xf numFmtId="167" fontId="16" fillId="0" borderId="35" xfId="0" applyNumberFormat="1" applyFont="1" applyBorder="1" applyAlignment="1" applyProtection="1">
      <alignment horizontal="center" vertical="center"/>
    </xf>
    <xf numFmtId="166" fontId="16" fillId="0" borderId="69" xfId="0" applyNumberFormat="1" applyFont="1" applyFill="1" applyBorder="1" applyAlignment="1" applyProtection="1">
      <alignment horizontal="center" vertical="center"/>
    </xf>
    <xf numFmtId="166" fontId="16" fillId="0" borderId="37" xfId="0" applyNumberFormat="1" applyFont="1" applyFill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166" fontId="16" fillId="0" borderId="60" xfId="0" applyNumberFormat="1" applyFont="1" applyBorder="1" applyAlignment="1" applyProtection="1">
      <alignment horizontal="center" vertical="center"/>
    </xf>
    <xf numFmtId="166" fontId="16" fillId="0" borderId="63" xfId="0" applyNumberFormat="1" applyFont="1" applyBorder="1" applyAlignment="1" applyProtection="1">
      <alignment horizontal="center" vertical="center"/>
    </xf>
    <xf numFmtId="166" fontId="16" fillId="0" borderId="31" xfId="0" applyNumberFormat="1" applyFont="1" applyBorder="1" applyAlignment="1" applyProtection="1">
      <alignment horizontal="center" vertical="center"/>
    </xf>
    <xf numFmtId="166" fontId="16" fillId="0" borderId="45" xfId="0" applyNumberFormat="1" applyFont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 wrapText="1"/>
    </xf>
    <xf numFmtId="166" fontId="16" fillId="0" borderId="69" xfId="0" applyNumberFormat="1" applyFont="1" applyBorder="1" applyAlignment="1" applyProtection="1">
      <alignment horizontal="center" vertical="center"/>
    </xf>
    <xf numFmtId="166" fontId="16" fillId="0" borderId="37" xfId="0" applyNumberFormat="1" applyFont="1" applyBorder="1" applyAlignment="1" applyProtection="1">
      <alignment horizontal="center" vertical="center"/>
    </xf>
    <xf numFmtId="166" fontId="16" fillId="0" borderId="16" xfId="0" applyNumberFormat="1" applyFont="1" applyBorder="1" applyAlignment="1" applyProtection="1">
      <alignment horizontal="center" vertical="center"/>
    </xf>
    <xf numFmtId="166" fontId="16" fillId="0" borderId="35" xfId="0" applyNumberFormat="1" applyFont="1" applyBorder="1" applyAlignment="1" applyProtection="1">
      <alignment horizontal="center" vertical="center"/>
    </xf>
    <xf numFmtId="166" fontId="16" fillId="0" borderId="50" xfId="0" applyNumberFormat="1" applyFont="1" applyBorder="1" applyAlignment="1" applyProtection="1">
      <alignment horizontal="center" vertical="center"/>
    </xf>
    <xf numFmtId="166" fontId="16" fillId="0" borderId="2" xfId="0" applyNumberFormat="1" applyFont="1" applyBorder="1" applyAlignment="1" applyProtection="1">
      <alignment horizontal="center" vertical="center"/>
    </xf>
    <xf numFmtId="166" fontId="16" fillId="0" borderId="53" xfId="0" applyNumberFormat="1" applyFont="1" applyBorder="1" applyAlignment="1" applyProtection="1">
      <alignment horizontal="center" vertical="center"/>
    </xf>
    <xf numFmtId="166" fontId="16" fillId="0" borderId="1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66" fontId="16" fillId="0" borderId="29" xfId="0" applyNumberFormat="1" applyFont="1" applyBorder="1" applyAlignment="1" applyProtection="1">
      <alignment horizontal="center" vertical="center"/>
    </xf>
    <xf numFmtId="166" fontId="16" fillId="0" borderId="13" xfId="0" applyNumberFormat="1" applyFont="1" applyBorder="1" applyAlignment="1" applyProtection="1">
      <alignment horizontal="center" vertical="center"/>
    </xf>
    <xf numFmtId="14" fontId="29" fillId="0" borderId="87" xfId="0" applyNumberFormat="1" applyFont="1" applyBorder="1" applyAlignment="1" applyProtection="1">
      <alignment horizontal="center" vertical="center"/>
    </xf>
    <xf numFmtId="14" fontId="29" fillId="0" borderId="88" xfId="0" applyNumberFormat="1" applyFont="1" applyBorder="1" applyAlignment="1" applyProtection="1">
      <alignment horizontal="center" vertical="center"/>
    </xf>
    <xf numFmtId="14" fontId="29" fillId="0" borderId="89" xfId="0" applyNumberFormat="1" applyFont="1" applyBorder="1" applyAlignment="1" applyProtection="1">
      <alignment horizontal="center" vertical="center"/>
    </xf>
    <xf numFmtId="0" fontId="16" fillId="13" borderId="31" xfId="0" applyFont="1" applyFill="1" applyBorder="1" applyAlignment="1" applyProtection="1">
      <alignment horizontal="center" vertical="center"/>
    </xf>
    <xf numFmtId="0" fontId="11" fillId="0" borderId="32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97" xfId="0" applyBorder="1" applyAlignment="1" applyProtection="1">
      <alignment horizontal="center" vertical="center"/>
    </xf>
    <xf numFmtId="0" fontId="42" fillId="0" borderId="16" xfId="0" applyFont="1" applyBorder="1" applyAlignment="1" applyProtection="1">
      <alignment horizontal="center" vertical="center"/>
    </xf>
    <xf numFmtId="0" fontId="42" fillId="0" borderId="17" xfId="0" applyFont="1" applyBorder="1" applyAlignment="1" applyProtection="1">
      <alignment horizontal="center" vertical="center"/>
    </xf>
    <xf numFmtId="0" fontId="42" fillId="0" borderId="15" xfId="0" applyFont="1" applyBorder="1" applyAlignment="1" applyProtection="1">
      <alignment horizontal="center" vertical="center"/>
    </xf>
    <xf numFmtId="0" fontId="42" fillId="0" borderId="30" xfId="0" applyFont="1" applyBorder="1" applyAlignment="1" applyProtection="1">
      <alignment horizontal="center" vertical="center"/>
    </xf>
    <xf numFmtId="0" fontId="42" fillId="0" borderId="1" xfId="0" applyFont="1" applyBorder="1" applyAlignment="1" applyProtection="1">
      <alignment horizontal="center" vertical="center"/>
    </xf>
    <xf numFmtId="166" fontId="16" fillId="0" borderId="22" xfId="0" applyNumberFormat="1" applyFont="1" applyBorder="1" applyAlignment="1" applyProtection="1">
      <alignment horizontal="center" vertical="center"/>
    </xf>
    <xf numFmtId="166" fontId="16" fillId="0" borderId="97" xfId="0" applyNumberFormat="1" applyFont="1" applyBorder="1" applyAlignment="1" applyProtection="1">
      <alignment horizontal="center" vertical="center"/>
    </xf>
    <xf numFmtId="166" fontId="16" fillId="0" borderId="20" xfId="0" applyNumberFormat="1" applyFont="1" applyBorder="1" applyAlignment="1" applyProtection="1">
      <alignment horizontal="center" vertical="center"/>
    </xf>
    <xf numFmtId="166" fontId="16" fillId="0" borderId="8" xfId="0" applyNumberFormat="1" applyFont="1" applyBorder="1" applyAlignment="1" applyProtection="1">
      <alignment horizontal="center" vertical="center"/>
    </xf>
    <xf numFmtId="0" fontId="29" fillId="0" borderId="96" xfId="0" applyFont="1" applyBorder="1" applyAlignment="1" applyProtection="1">
      <alignment horizontal="center" vertical="center"/>
    </xf>
    <xf numFmtId="0" fontId="29" fillId="0" borderId="41" xfId="0" applyFont="1" applyBorder="1" applyAlignment="1" applyProtection="1">
      <alignment horizontal="center" vertical="center"/>
    </xf>
    <xf numFmtId="0" fontId="29" fillId="0" borderId="73" xfId="0" applyFont="1" applyBorder="1" applyAlignment="1" applyProtection="1">
      <alignment horizontal="center" vertical="center"/>
    </xf>
    <xf numFmtId="0" fontId="29" fillId="0" borderId="45" xfId="0" applyFont="1" applyBorder="1" applyAlignment="1" applyProtection="1">
      <alignment horizontal="center" vertical="center"/>
    </xf>
    <xf numFmtId="166" fontId="16" fillId="0" borderId="62" xfId="0" applyNumberFormat="1" applyFont="1" applyBorder="1" applyAlignment="1" applyProtection="1">
      <alignment horizontal="center" vertical="center"/>
    </xf>
    <xf numFmtId="166" fontId="16" fillId="0" borderId="73" xfId="0" applyNumberFormat="1" applyFont="1" applyBorder="1" applyAlignment="1" applyProtection="1">
      <alignment horizontal="center" vertical="center"/>
    </xf>
    <xf numFmtId="0" fontId="29" fillId="0" borderId="66" xfId="0" applyFont="1" applyBorder="1" applyAlignment="1" applyProtection="1">
      <alignment horizontal="center" vertical="center"/>
    </xf>
    <xf numFmtId="0" fontId="29" fillId="0" borderId="31" xfId="0" applyFont="1" applyBorder="1" applyAlignment="1" applyProtection="1">
      <alignment horizontal="center" vertical="center"/>
    </xf>
    <xf numFmtId="166" fontId="16" fillId="6" borderId="16" xfId="0" applyNumberFormat="1" applyFont="1" applyFill="1" applyBorder="1" applyAlignment="1" applyProtection="1">
      <alignment horizontal="center" vertical="center"/>
      <protection locked="0"/>
    </xf>
    <xf numFmtId="166" fontId="16" fillId="6" borderId="35" xfId="0" applyNumberFormat="1" applyFont="1" applyFill="1" applyBorder="1" applyAlignment="1" applyProtection="1">
      <alignment horizontal="center" vertical="center"/>
      <protection locked="0"/>
    </xf>
    <xf numFmtId="2" fontId="16" fillId="6" borderId="16" xfId="0" applyNumberFormat="1" applyFont="1" applyFill="1" applyBorder="1" applyAlignment="1" applyProtection="1">
      <alignment horizontal="center" vertical="center"/>
      <protection locked="0"/>
    </xf>
    <xf numFmtId="2" fontId="16" fillId="6" borderId="35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</xf>
    <xf numFmtId="1" fontId="42" fillId="0" borderId="32" xfId="0" applyNumberFormat="1" applyFont="1" applyBorder="1" applyAlignment="1" applyProtection="1">
      <alignment horizontal="center" vertical="center"/>
    </xf>
    <xf numFmtId="0" fontId="42" fillId="0" borderId="42" xfId="0" applyFont="1" applyBorder="1" applyAlignment="1" applyProtection="1">
      <alignment horizontal="center" vertical="center"/>
    </xf>
    <xf numFmtId="7" fontId="16" fillId="0" borderId="20" xfId="0" applyNumberFormat="1" applyFont="1" applyBorder="1" applyAlignment="1" applyProtection="1">
      <alignment horizontal="center" vertical="center"/>
    </xf>
    <xf numFmtId="7" fontId="16" fillId="0" borderId="50" xfId="0" applyNumberFormat="1" applyFont="1" applyBorder="1" applyAlignment="1" applyProtection="1">
      <alignment horizontal="center" vertical="center"/>
    </xf>
    <xf numFmtId="0" fontId="36" fillId="0" borderId="0" xfId="0" applyFont="1" applyAlignment="1" applyProtection="1">
      <alignment horizontal="center" vertical="center"/>
    </xf>
    <xf numFmtId="0" fontId="36" fillId="0" borderId="95" xfId="0" applyFont="1" applyBorder="1" applyAlignment="1" applyProtection="1">
      <alignment horizontal="center" vertical="center"/>
    </xf>
    <xf numFmtId="0" fontId="16" fillId="13" borderId="58" xfId="0" applyFont="1" applyFill="1" applyBorder="1" applyAlignment="1" applyProtection="1">
      <alignment horizontal="center" vertical="center"/>
    </xf>
    <xf numFmtId="0" fontId="16" fillId="13" borderId="45" xfId="0" applyFont="1" applyFill="1" applyBorder="1" applyAlignment="1" applyProtection="1">
      <alignment horizontal="center" vertical="center"/>
    </xf>
    <xf numFmtId="0" fontId="29" fillId="13" borderId="62" xfId="0" applyFont="1" applyFill="1" applyBorder="1" applyAlignment="1" applyProtection="1">
      <alignment horizontal="center" vertical="center"/>
    </xf>
    <xf numFmtId="0" fontId="29" fillId="13" borderId="60" xfId="0" applyFont="1" applyFill="1" applyBorder="1" applyAlignment="1" applyProtection="1">
      <alignment horizontal="center" vertical="center"/>
    </xf>
    <xf numFmtId="0" fontId="29" fillId="13" borderId="56" xfId="0" applyFont="1" applyFill="1" applyBorder="1" applyAlignment="1" applyProtection="1">
      <alignment horizontal="center" vertical="center"/>
    </xf>
    <xf numFmtId="166" fontId="16" fillId="0" borderId="4" xfId="0" applyNumberFormat="1" applyFont="1" applyBorder="1" applyAlignment="1" applyProtection="1">
      <alignment horizontal="center" vertical="center"/>
    </xf>
    <xf numFmtId="166" fontId="16" fillId="0" borderId="14" xfId="0" applyNumberFormat="1" applyFont="1" applyBorder="1" applyAlignment="1" applyProtection="1">
      <alignment horizontal="center" vertical="center"/>
    </xf>
    <xf numFmtId="166" fontId="16" fillId="0" borderId="65" xfId="0" applyNumberFormat="1" applyFont="1" applyBorder="1" applyAlignment="1" applyProtection="1">
      <alignment horizontal="center" vertical="center"/>
    </xf>
    <xf numFmtId="0" fontId="11" fillId="13" borderId="73" xfId="0" applyFont="1" applyFill="1" applyBorder="1" applyAlignment="1" applyProtection="1">
      <alignment horizontal="center" vertical="center"/>
    </xf>
    <xf numFmtId="0" fontId="11" fillId="13" borderId="31" xfId="0" applyFont="1" applyFill="1" applyBorder="1" applyAlignment="1" applyProtection="1">
      <alignment horizontal="center" vertical="center"/>
    </xf>
    <xf numFmtId="7" fontId="16" fillId="0" borderId="29" xfId="0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  <xf numFmtId="166" fontId="13" fillId="0" borderId="0" xfId="0" applyNumberFormat="1" applyFont="1" applyBorder="1" applyAlignment="1">
      <alignment horizontal="right"/>
    </xf>
    <xf numFmtId="0" fontId="11" fillId="0" borderId="0" xfId="3" applyFont="1" applyAlignment="1" applyProtection="1">
      <alignment horizontal="center" vertical="center"/>
      <protection locked="0"/>
    </xf>
    <xf numFmtId="0" fontId="7" fillId="0" borderId="0" xfId="3" applyFont="1" applyAlignment="1" applyProtection="1">
      <alignment horizontal="center" vertical="center"/>
      <protection locked="0"/>
    </xf>
    <xf numFmtId="0" fontId="58" fillId="0" borderId="0" xfId="0" applyFont="1" applyAlignment="1">
      <alignment horizontal="center"/>
    </xf>
    <xf numFmtId="0" fontId="11" fillId="0" borderId="0" xfId="0" applyFont="1" applyAlignment="1" applyProtection="1">
      <alignment horizontal="center" vertical="center"/>
      <protection locked="0"/>
    </xf>
    <xf numFmtId="166" fontId="13" fillId="0" borderId="4" xfId="0" applyNumberFormat="1" applyFont="1" applyBorder="1" applyAlignment="1">
      <alignment horizontal="right"/>
    </xf>
    <xf numFmtId="0" fontId="13" fillId="0" borderId="11" xfId="0" applyFont="1" applyBorder="1" applyAlignment="1">
      <alignment horizontal="left"/>
    </xf>
    <xf numFmtId="166" fontId="13" fillId="0" borderId="15" xfId="0" applyNumberFormat="1" applyFont="1" applyBorder="1" applyAlignment="1">
      <alignment horizontal="right"/>
    </xf>
    <xf numFmtId="166" fontId="13" fillId="0" borderId="36" xfId="0" applyNumberFormat="1" applyFont="1" applyBorder="1" applyAlignment="1">
      <alignment horizontal="right"/>
    </xf>
    <xf numFmtId="0" fontId="17" fillId="0" borderId="29" xfId="0" applyFont="1" applyBorder="1" applyAlignment="1">
      <alignment horizontal="left" vertical="center" wrapText="1"/>
    </xf>
    <xf numFmtId="170" fontId="19" fillId="0" borderId="29" xfId="1" applyNumberFormat="1" applyFont="1" applyBorder="1" applyAlignment="1">
      <alignment horizontal="center" vertical="center" wrapText="1"/>
    </xf>
    <xf numFmtId="170" fontId="19" fillId="0" borderId="29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170" fontId="19" fillId="0" borderId="16" xfId="2" applyNumberFormat="1" applyFont="1" applyBorder="1" applyAlignment="1">
      <alignment horizontal="center" vertical="center" wrapText="1"/>
    </xf>
    <xf numFmtId="170" fontId="19" fillId="0" borderId="16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64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49" fontId="11" fillId="0" borderId="30" xfId="0" applyNumberFormat="1" applyFont="1" applyBorder="1" applyAlignment="1">
      <alignment horizontal="center" vertical="center" wrapText="1"/>
    </xf>
    <xf numFmtId="49" fontId="11" fillId="0" borderId="66" xfId="0" applyNumberFormat="1" applyFont="1" applyBorder="1" applyAlignment="1">
      <alignment horizontal="center" vertical="center" wrapText="1"/>
    </xf>
    <xf numFmtId="49" fontId="11" fillId="0" borderId="41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170" fontId="19" fillId="0" borderId="17" xfId="0" applyNumberFormat="1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169" fontId="11" fillId="0" borderId="17" xfId="0" applyNumberFormat="1" applyFont="1" applyBorder="1" applyAlignment="1">
      <alignment horizontal="center" vertical="center"/>
    </xf>
    <xf numFmtId="169" fontId="11" fillId="0" borderId="29" xfId="0" applyNumberFormat="1" applyFont="1" applyBorder="1" applyAlignment="1">
      <alignment horizontal="center" vertical="center"/>
    </xf>
    <xf numFmtId="169" fontId="55" fillId="0" borderId="30" xfId="0" applyNumberFormat="1" applyFont="1" applyBorder="1" applyAlignment="1" applyProtection="1">
      <alignment horizontal="right" vertical="center"/>
      <protection locked="0"/>
    </xf>
    <xf numFmtId="169" fontId="55" fillId="0" borderId="13" xfId="0" applyNumberFormat="1" applyFont="1" applyBorder="1" applyAlignment="1" applyProtection="1">
      <alignment horizontal="right" vertical="center"/>
      <protection locked="0"/>
    </xf>
    <xf numFmtId="1" fontId="55" fillId="0" borderId="66" xfId="0" applyNumberFormat="1" applyFont="1" applyBorder="1" applyAlignment="1" applyProtection="1">
      <alignment horizontal="left" vertical="center"/>
      <protection locked="0"/>
    </xf>
    <xf numFmtId="1" fontId="55" fillId="0" borderId="41" xfId="0" applyNumberFormat="1" applyFont="1" applyBorder="1" applyAlignment="1" applyProtection="1">
      <alignment horizontal="left" vertical="center"/>
      <protection locked="0"/>
    </xf>
    <xf numFmtId="1" fontId="55" fillId="0" borderId="4" xfId="0" applyNumberFormat="1" applyFont="1" applyBorder="1" applyAlignment="1" applyProtection="1">
      <alignment horizontal="left" vertical="center"/>
      <protection locked="0"/>
    </xf>
    <xf numFmtId="1" fontId="55" fillId="0" borderId="14" xfId="0" applyNumberFormat="1" applyFont="1" applyBorder="1" applyAlignment="1" applyProtection="1">
      <alignment horizontal="left" vertical="center"/>
      <protection locked="0"/>
    </xf>
    <xf numFmtId="0" fontId="31" fillId="8" borderId="4" xfId="0" applyFont="1" applyFill="1" applyBorder="1" applyAlignment="1">
      <alignment horizontal="center"/>
    </xf>
    <xf numFmtId="0" fontId="31" fillId="8" borderId="14" xfId="0" applyFont="1" applyFill="1" applyBorder="1" applyAlignment="1">
      <alignment horizontal="center"/>
    </xf>
    <xf numFmtId="0" fontId="20" fillId="0" borderId="66" xfId="0" applyFont="1" applyFill="1" applyBorder="1" applyAlignment="1">
      <alignment horizontal="left"/>
    </xf>
    <xf numFmtId="0" fontId="20" fillId="0" borderId="66" xfId="0" applyFont="1" applyBorder="1" applyAlignment="1">
      <alignment horizontal="left" vertical="center" indent="3"/>
    </xf>
    <xf numFmtId="0" fontId="20" fillId="0" borderId="4" xfId="0" applyFont="1" applyBorder="1" applyAlignment="1">
      <alignment horizontal="left" vertical="center" indent="3"/>
    </xf>
    <xf numFmtId="0" fontId="21" fillId="0" borderId="15" xfId="0" applyFont="1" applyFill="1" applyBorder="1" applyAlignment="1">
      <alignment horizontal="center" vertical="center"/>
    </xf>
    <xf numFmtId="0" fontId="21" fillId="0" borderId="64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66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/>
    </xf>
    <xf numFmtId="0" fontId="14" fillId="0" borderId="66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31" fillId="8" borderId="12" xfId="0" applyFont="1" applyFill="1" applyBorder="1" applyAlignment="1">
      <alignment horizontal="left"/>
    </xf>
    <xf numFmtId="0" fontId="31" fillId="8" borderId="0" xfId="0" applyFont="1" applyFill="1" applyBorder="1" applyAlignment="1">
      <alignment horizontal="left"/>
    </xf>
    <xf numFmtId="0" fontId="19" fillId="0" borderId="12" xfId="0" applyFont="1" applyBorder="1" applyAlignment="1">
      <alignment horizontal="left" vertical="top" wrapText="1" indent="3"/>
    </xf>
    <xf numFmtId="0" fontId="19" fillId="0" borderId="0" xfId="0" applyFont="1" applyBorder="1" applyAlignment="1">
      <alignment horizontal="left" vertical="top" wrapText="1" indent="3"/>
    </xf>
    <xf numFmtId="0" fontId="19" fillId="0" borderId="11" xfId="0" applyFont="1" applyBorder="1" applyAlignment="1">
      <alignment horizontal="left" vertical="top" wrapText="1" indent="3"/>
    </xf>
    <xf numFmtId="49" fontId="17" fillId="0" borderId="4" xfId="0" applyNumberFormat="1" applyFont="1" applyBorder="1" applyAlignment="1">
      <alignment horizontal="left" vertical="center" indent="6"/>
    </xf>
    <xf numFmtId="49" fontId="17" fillId="0" borderId="14" xfId="0" applyNumberFormat="1" applyFont="1" applyBorder="1" applyAlignment="1">
      <alignment horizontal="left" vertical="center" indent="6"/>
    </xf>
    <xf numFmtId="0" fontId="21" fillId="8" borderId="30" xfId="0" applyFont="1" applyFill="1" applyBorder="1" applyAlignment="1">
      <alignment horizontal="center" vertical="top"/>
    </xf>
    <xf numFmtId="0" fontId="21" fillId="8" borderId="66" xfId="0" applyFont="1" applyFill="1" applyBorder="1" applyAlignment="1">
      <alignment horizontal="center" vertical="top"/>
    </xf>
    <xf numFmtId="0" fontId="21" fillId="8" borderId="41" xfId="0" applyFont="1" applyFill="1" applyBorder="1" applyAlignment="1">
      <alignment horizontal="center" vertical="top"/>
    </xf>
    <xf numFmtId="0" fontId="15" fillId="0" borderId="1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49" fontId="17" fillId="0" borderId="66" xfId="0" applyNumberFormat="1" applyFont="1" applyBorder="1" applyAlignment="1">
      <alignment horizontal="left" vertical="center" indent="6"/>
    </xf>
    <xf numFmtId="49" fontId="17" fillId="0" borderId="41" xfId="0" applyNumberFormat="1" applyFont="1" applyBorder="1" applyAlignment="1">
      <alignment horizontal="left" vertical="center" indent="6"/>
    </xf>
    <xf numFmtId="0" fontId="18" fillId="0" borderId="30" xfId="0" applyFont="1" applyBorder="1" applyAlignment="1">
      <alignment horizontal="center" vertical="distributed"/>
    </xf>
    <xf numFmtId="0" fontId="18" fillId="0" borderId="66" xfId="0" applyFont="1" applyBorder="1" applyAlignment="1">
      <alignment horizontal="center" vertical="distributed"/>
    </xf>
    <xf numFmtId="0" fontId="18" fillId="0" borderId="41" xfId="0" applyFont="1" applyBorder="1" applyAlignment="1">
      <alignment horizontal="center" vertical="distributed"/>
    </xf>
    <xf numFmtId="0" fontId="19" fillId="0" borderId="12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32" fillId="8" borderId="12" xfId="0" applyFont="1" applyFill="1" applyBorder="1" applyAlignment="1">
      <alignment horizontal="center"/>
    </xf>
    <xf numFmtId="0" fontId="32" fillId="8" borderId="0" xfId="0" applyFont="1" applyFill="1" applyBorder="1" applyAlignment="1">
      <alignment horizontal="center"/>
    </xf>
    <xf numFmtId="0" fontId="32" fillId="8" borderId="11" xfId="0" applyFont="1" applyFill="1" applyBorder="1" applyAlignment="1">
      <alignment horizontal="center"/>
    </xf>
    <xf numFmtId="0" fontId="16" fillId="0" borderId="12" xfId="0" applyNumberFormat="1" applyFont="1" applyBorder="1" applyAlignment="1">
      <alignment horizontal="center" vertical="top" wrapText="1"/>
    </xf>
    <xf numFmtId="0" fontId="16" fillId="0" borderId="0" xfId="0" applyNumberFormat="1" applyFont="1" applyBorder="1" applyAlignment="1">
      <alignment horizontal="center" vertical="top" wrapText="1"/>
    </xf>
    <xf numFmtId="0" fontId="16" fillId="0" borderId="11" xfId="0" applyNumberFormat="1" applyFont="1" applyBorder="1" applyAlignment="1">
      <alignment horizontal="center" vertical="top" wrapText="1"/>
    </xf>
    <xf numFmtId="0" fontId="53" fillId="0" borderId="12" xfId="0" applyNumberFormat="1" applyFont="1" applyFill="1" applyBorder="1" applyAlignment="1">
      <alignment horizontal="right" vertical="center" wrapText="1"/>
    </xf>
    <xf numFmtId="0" fontId="53" fillId="0" borderId="0" xfId="0" applyFont="1" applyFill="1" applyBorder="1" applyAlignment="1" applyProtection="1">
      <alignment horizontal="left" vertical="center" wrapText="1"/>
      <protection locked="0"/>
    </xf>
    <xf numFmtId="0" fontId="53" fillId="0" borderId="11" xfId="0" applyFont="1" applyFill="1" applyBorder="1" applyAlignment="1" applyProtection="1">
      <alignment horizontal="left" vertical="center" wrapText="1"/>
      <protection locked="0"/>
    </xf>
    <xf numFmtId="0" fontId="17" fillId="0" borderId="15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170" fontId="19" fillId="0" borderId="15" xfId="0" applyNumberFormat="1" applyFont="1" applyBorder="1" applyAlignment="1">
      <alignment horizontal="center" vertical="center" wrapText="1"/>
    </xf>
    <xf numFmtId="170" fontId="19" fillId="0" borderId="36" xfId="0" applyNumberFormat="1" applyFont="1" applyBorder="1" applyAlignment="1">
      <alignment horizontal="center" vertical="center" wrapText="1"/>
    </xf>
    <xf numFmtId="170" fontId="19" fillId="0" borderId="64" xfId="0" applyNumberFormat="1" applyFont="1" applyBorder="1" applyAlignment="1">
      <alignment horizontal="center" vertical="center" wrapText="1"/>
    </xf>
    <xf numFmtId="170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170" fontId="19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64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49" fontId="27" fillId="0" borderId="30" xfId="0" applyNumberFormat="1" applyFont="1" applyBorder="1" applyAlignment="1">
      <alignment horizontal="center" vertical="center" wrapText="1"/>
    </xf>
    <xf numFmtId="49" fontId="27" fillId="0" borderId="66" xfId="0" applyNumberFormat="1" applyFont="1" applyBorder="1" applyAlignment="1">
      <alignment horizontal="center" vertical="center" wrapText="1"/>
    </xf>
    <xf numFmtId="49" fontId="27" fillId="0" borderId="41" xfId="0" applyNumberFormat="1" applyFont="1" applyBorder="1" applyAlignment="1">
      <alignment horizontal="center" vertical="center" wrapText="1"/>
    </xf>
    <xf numFmtId="49" fontId="27" fillId="0" borderId="13" xfId="0" applyNumberFormat="1" applyFont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center" vertical="center" wrapText="1"/>
    </xf>
    <xf numFmtId="49" fontId="27" fillId="0" borderId="14" xfId="0" applyNumberFormat="1" applyFont="1" applyBorder="1" applyAlignment="1">
      <alignment horizontal="center" vertical="center" wrapText="1"/>
    </xf>
    <xf numFmtId="169" fontId="27" fillId="0" borderId="17" xfId="0" applyNumberFormat="1" applyFont="1" applyBorder="1" applyAlignment="1">
      <alignment horizontal="center" vertical="center"/>
    </xf>
    <xf numFmtId="169" fontId="27" fillId="0" borderId="29" xfId="0" applyNumberFormat="1" applyFont="1" applyBorder="1" applyAlignment="1">
      <alignment horizontal="center" vertical="center"/>
    </xf>
    <xf numFmtId="169" fontId="54" fillId="0" borderId="30" xfId="0" applyNumberFormat="1" applyFont="1" applyBorder="1" applyAlignment="1" applyProtection="1">
      <alignment horizontal="right" vertical="center"/>
      <protection locked="0"/>
    </xf>
    <xf numFmtId="169" fontId="54" fillId="0" borderId="13" xfId="0" applyNumberFormat="1" applyFont="1" applyBorder="1" applyAlignment="1" applyProtection="1">
      <alignment horizontal="right" vertical="center"/>
      <protection locked="0"/>
    </xf>
    <xf numFmtId="1" fontId="54" fillId="0" borderId="66" xfId="0" applyNumberFormat="1" applyFont="1" applyBorder="1" applyAlignment="1" applyProtection="1">
      <alignment horizontal="left" vertical="center"/>
      <protection locked="0"/>
    </xf>
    <xf numFmtId="1" fontId="54" fillId="0" borderId="41" xfId="0" applyNumberFormat="1" applyFont="1" applyBorder="1" applyAlignment="1" applyProtection="1">
      <alignment horizontal="left" vertical="center"/>
      <protection locked="0"/>
    </xf>
    <xf numFmtId="1" fontId="54" fillId="0" borderId="4" xfId="0" applyNumberFormat="1" applyFont="1" applyBorder="1" applyAlignment="1" applyProtection="1">
      <alignment horizontal="left" vertical="center"/>
      <protection locked="0"/>
    </xf>
    <xf numFmtId="1" fontId="54" fillId="0" borderId="14" xfId="0" applyNumberFormat="1" applyFont="1" applyBorder="1" applyAlignment="1" applyProtection="1">
      <alignment horizontal="left" vertical="center"/>
      <protection locked="0"/>
    </xf>
    <xf numFmtId="0" fontId="53" fillId="0" borderId="12" xfId="0" applyNumberFormat="1" applyFont="1" applyBorder="1" applyAlignment="1">
      <alignment horizontal="right" vertical="center" wrapText="1"/>
    </xf>
    <xf numFmtId="0" fontId="11" fillId="0" borderId="66" xfId="0" applyNumberFormat="1" applyFont="1" applyBorder="1" applyAlignment="1">
      <alignment horizontal="center" vertical="center" wrapText="1"/>
    </xf>
    <xf numFmtId="0" fontId="11" fillId="0" borderId="41" xfId="0" applyNumberFormat="1" applyFont="1" applyBorder="1" applyAlignment="1">
      <alignment horizontal="center" vertical="center" wrapText="1"/>
    </xf>
    <xf numFmtId="0" fontId="11" fillId="0" borderId="1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169" fontId="19" fillId="0" borderId="17" xfId="0" applyNumberFormat="1" applyFont="1" applyBorder="1" applyAlignment="1">
      <alignment horizontal="center" vertical="center" wrapText="1"/>
    </xf>
    <xf numFmtId="169" fontId="19" fillId="0" borderId="18" xfId="0" applyNumberFormat="1" applyFont="1" applyBorder="1" applyAlignment="1">
      <alignment horizontal="center" vertical="center" wrapText="1"/>
    </xf>
    <xf numFmtId="170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6" xfId="0" applyFont="1" applyBorder="1" applyAlignment="1">
      <alignment horizontal="center" vertical="center" wrapText="1"/>
    </xf>
    <xf numFmtId="170" fontId="19" fillId="0" borderId="16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9" fillId="0" borderId="12" xfId="0" applyNumberFormat="1" applyFont="1" applyBorder="1" applyAlignment="1">
      <alignment horizontal="center" vertical="top" wrapText="1"/>
    </xf>
    <xf numFmtId="0" fontId="59" fillId="0" borderId="0" xfId="0" applyNumberFormat="1" applyFont="1" applyBorder="1" applyAlignment="1">
      <alignment horizontal="center" vertical="top" wrapText="1"/>
    </xf>
    <xf numFmtId="0" fontId="59" fillId="0" borderId="11" xfId="0" applyNumberFormat="1" applyFont="1" applyBorder="1" applyAlignment="1">
      <alignment horizontal="center" vertical="top" wrapText="1"/>
    </xf>
    <xf numFmtId="0" fontId="0" fillId="0" borderId="103" xfId="0" applyBorder="1"/>
    <xf numFmtId="0" fontId="0" fillId="0" borderId="104" xfId="0" applyBorder="1"/>
    <xf numFmtId="0" fontId="0" fillId="0" borderId="105" xfId="0" applyBorder="1"/>
    <xf numFmtId="0" fontId="0" fillId="0" borderId="106" xfId="0" applyBorder="1"/>
    <xf numFmtId="0" fontId="0" fillId="0" borderId="107" xfId="0" applyBorder="1"/>
    <xf numFmtId="0" fontId="0" fillId="0" borderId="108" xfId="0" applyBorder="1"/>
    <xf numFmtId="0" fontId="0" fillId="0" borderId="109" xfId="0" applyBorder="1"/>
    <xf numFmtId="0" fontId="0" fillId="0" borderId="110" xfId="0" applyBorder="1"/>
    <xf numFmtId="0" fontId="0" fillId="0" borderId="111" xfId="0" applyBorder="1"/>
  </cellXfs>
  <cellStyles count="4">
    <cellStyle name="Euro" xfId="1"/>
    <cellStyle name="Monétaire" xfId="2" builtinId="4"/>
    <cellStyle name="Normal" xfId="0" builtinId="0"/>
    <cellStyle name="Normal_SRL" xfId="3"/>
  </cellStyles>
  <dxfs count="130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fgColor theme="0"/>
          <bgColor theme="6" tint="0.39994506668294322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b val="0"/>
        <i val="0"/>
      </font>
      <fill>
        <patternFill>
          <bgColor rgb="FFCCFF66"/>
        </patternFill>
      </fill>
    </dxf>
    <dxf>
      <font>
        <color auto="1"/>
      </font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0580" name="Text Box 1"/>
        <xdr:cNvSpPr txBox="1">
          <a:spLocks noChangeArrowheads="1"/>
        </xdr:cNvSpPr>
      </xdr:nvSpPr>
      <xdr:spPr bwMode="auto">
        <a:xfrm>
          <a:off x="62579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0581" name="Text Box 1"/>
        <xdr:cNvSpPr txBox="1">
          <a:spLocks noChangeArrowheads="1"/>
        </xdr:cNvSpPr>
      </xdr:nvSpPr>
      <xdr:spPr bwMode="auto">
        <a:xfrm>
          <a:off x="62579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16</xdr:row>
          <xdr:rowOff>238125</xdr:rowOff>
        </xdr:from>
        <xdr:to>
          <xdr:col>12</xdr:col>
          <xdr:colOff>190500</xdr:colOff>
          <xdr:row>17</xdr:row>
          <xdr:rowOff>57150</xdr:rowOff>
        </xdr:to>
        <xdr:sp macro="" textlink="">
          <xdr:nvSpPr>
            <xdr:cNvPr id="10254" name="CommandButton1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6501" name="Text Box 1"/>
        <xdr:cNvSpPr txBox="1">
          <a:spLocks noChangeArrowheads="1"/>
        </xdr:cNvSpPr>
      </xdr:nvSpPr>
      <xdr:spPr bwMode="auto">
        <a:xfrm>
          <a:off x="60674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6502" name="Text Box 1"/>
        <xdr:cNvSpPr txBox="1">
          <a:spLocks noChangeArrowheads="1"/>
        </xdr:cNvSpPr>
      </xdr:nvSpPr>
      <xdr:spPr bwMode="auto">
        <a:xfrm>
          <a:off x="60674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16</xdr:row>
          <xdr:rowOff>228600</xdr:rowOff>
        </xdr:from>
        <xdr:to>
          <xdr:col>12</xdr:col>
          <xdr:colOff>190500</xdr:colOff>
          <xdr:row>17</xdr:row>
          <xdr:rowOff>47625</xdr:rowOff>
        </xdr:to>
        <xdr:sp macro="" textlink="">
          <xdr:nvSpPr>
            <xdr:cNvPr id="16451" name="CommandButton1" hidden="1">
              <a:extLst>
                <a:ext uri="{63B3BB69-23CF-44E3-9099-C40C66FF867C}">
                  <a14:compatExt spid="_x0000_s16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7469" name="Text Box 1"/>
        <xdr:cNvSpPr txBox="1">
          <a:spLocks noChangeArrowheads="1"/>
        </xdr:cNvSpPr>
      </xdr:nvSpPr>
      <xdr:spPr bwMode="auto">
        <a:xfrm>
          <a:off x="60293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17470" name="Text Box 1"/>
        <xdr:cNvSpPr txBox="1">
          <a:spLocks noChangeArrowheads="1"/>
        </xdr:cNvSpPr>
      </xdr:nvSpPr>
      <xdr:spPr bwMode="auto">
        <a:xfrm>
          <a:off x="60293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16</xdr:row>
          <xdr:rowOff>457200</xdr:rowOff>
        </xdr:from>
        <xdr:to>
          <xdr:col>12</xdr:col>
          <xdr:colOff>161925</xdr:colOff>
          <xdr:row>17</xdr:row>
          <xdr:rowOff>276225</xdr:rowOff>
        </xdr:to>
        <xdr:sp macro="" textlink="">
          <xdr:nvSpPr>
            <xdr:cNvPr id="17416" name="CommandButton1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0293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447675</xdr:colOff>
      <xdr:row>6</xdr:row>
      <xdr:rowOff>76200</xdr:rowOff>
    </xdr:from>
    <xdr:to>
      <xdr:col>9</xdr:col>
      <xdr:colOff>238125</xdr:colOff>
      <xdr:row>6</xdr:row>
      <xdr:rowOff>400050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6029325" y="1638300"/>
          <a:ext cx="8001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16</xdr:row>
          <xdr:rowOff>457200</xdr:rowOff>
        </xdr:from>
        <xdr:to>
          <xdr:col>12</xdr:col>
          <xdr:colOff>161925</xdr:colOff>
          <xdr:row>17</xdr:row>
          <xdr:rowOff>276225</xdr:rowOff>
        </xdr:to>
        <xdr:sp macro="" textlink="">
          <xdr:nvSpPr>
            <xdr:cNvPr id="25601" name="CommandButton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CHIER%20TYPE%20PMM%20ET%20CHAMBARAN\FICHIER%20TYPE%20PMM%20v4%20VERSION%20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recap"/>
      <sheetName val="PJ conventionné"/>
      <sheetName val="PJ payant"/>
      <sheetName val="Permanents"/>
      <sheetName val="FACTURE INDIVIDUELLE"/>
      <sheetName val="Cession bar"/>
    </sheetNames>
    <sheetDataSet>
      <sheetData sheetId="0">
        <row r="1">
          <cell r="CB1" t="str">
            <v>STAGE XX</v>
          </cell>
        </row>
        <row r="5">
          <cell r="N5" t="str">
            <v>GSBdD GVC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6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8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workbookViewId="0">
      <selection activeCell="I25" sqref="I25"/>
    </sheetView>
  </sheetViews>
  <sheetFormatPr baseColWidth="10" defaultRowHeight="12.75" x14ac:dyDescent="0.2"/>
  <cols>
    <col min="1" max="9" width="17.7109375" customWidth="1"/>
    <col min="12" max="12" width="17" customWidth="1"/>
  </cols>
  <sheetData>
    <row r="1" spans="1:9" ht="23.25" x14ac:dyDescent="0.2">
      <c r="A1" s="358"/>
      <c r="B1" s="358"/>
      <c r="C1" s="358"/>
      <c r="D1" s="358"/>
      <c r="E1" s="358"/>
      <c r="F1" s="358"/>
      <c r="G1" s="358"/>
      <c r="H1" s="358"/>
      <c r="I1" s="358"/>
    </row>
    <row r="2" spans="1:9" ht="27.75" thickBot="1" x14ac:dyDescent="0.55000000000000004">
      <c r="A2" s="359" t="s">
        <v>101</v>
      </c>
      <c r="B2" s="359"/>
      <c r="C2" s="359"/>
      <c r="D2" s="359"/>
      <c r="E2" s="359"/>
      <c r="F2" s="359"/>
      <c r="G2" s="359"/>
      <c r="H2" s="359"/>
      <c r="I2" s="359"/>
    </row>
    <row r="3" spans="1:9" x14ac:dyDescent="0.2">
      <c r="A3" s="285" t="s">
        <v>81</v>
      </c>
      <c r="B3" s="285" t="s">
        <v>81</v>
      </c>
      <c r="C3" s="285" t="s">
        <v>81</v>
      </c>
      <c r="D3" s="285" t="s">
        <v>81</v>
      </c>
      <c r="E3" s="286" t="s">
        <v>81</v>
      </c>
      <c r="F3" s="287" t="s">
        <v>81</v>
      </c>
      <c r="G3" s="286" t="s">
        <v>81</v>
      </c>
      <c r="H3" s="288"/>
      <c r="I3" s="360"/>
    </row>
    <row r="4" spans="1:9" x14ac:dyDescent="0.2">
      <c r="A4" s="289">
        <v>23</v>
      </c>
      <c r="B4" s="289">
        <v>24</v>
      </c>
      <c r="C4" s="289">
        <v>25</v>
      </c>
      <c r="D4" s="289">
        <v>26</v>
      </c>
      <c r="E4" s="290">
        <v>27</v>
      </c>
      <c r="F4" s="291">
        <v>28</v>
      </c>
      <c r="G4" s="290">
        <v>29</v>
      </c>
      <c r="H4" s="288"/>
      <c r="I4" s="361"/>
    </row>
    <row r="5" spans="1:9" x14ac:dyDescent="0.2">
      <c r="A5" s="292"/>
      <c r="B5" s="292"/>
      <c r="C5" s="292"/>
      <c r="D5" s="292"/>
      <c r="E5" s="293"/>
      <c r="F5" s="294"/>
      <c r="G5" s="352"/>
      <c r="H5" s="288"/>
      <c r="I5" s="361"/>
    </row>
    <row r="6" spans="1:9" x14ac:dyDescent="0.2">
      <c r="A6" s="296"/>
      <c r="B6" s="296"/>
      <c r="C6" s="292"/>
      <c r="D6" s="292"/>
      <c r="E6" s="297"/>
      <c r="F6" s="298"/>
      <c r="G6" s="352"/>
      <c r="H6" s="299"/>
      <c r="I6" s="361"/>
    </row>
    <row r="7" spans="1:9" x14ac:dyDescent="0.2">
      <c r="A7" s="292"/>
      <c r="B7" s="300"/>
      <c r="C7" s="300"/>
      <c r="D7" s="292"/>
      <c r="E7" s="295"/>
      <c r="F7" s="298"/>
      <c r="G7" s="352"/>
      <c r="H7" s="288"/>
      <c r="I7" s="361"/>
    </row>
    <row r="8" spans="1:9" x14ac:dyDescent="0.2">
      <c r="A8" s="301"/>
      <c r="B8" s="302"/>
      <c r="C8" s="303"/>
      <c r="D8" s="303"/>
      <c r="E8" s="295"/>
      <c r="F8" s="304"/>
      <c r="G8" s="352"/>
      <c r="H8" s="288"/>
      <c r="I8" s="361"/>
    </row>
    <row r="9" spans="1:9" x14ac:dyDescent="0.2">
      <c r="A9" s="303"/>
      <c r="B9" s="303"/>
      <c r="C9" s="303"/>
      <c r="D9" s="303"/>
      <c r="E9" s="295"/>
      <c r="F9" s="294"/>
      <c r="G9" s="352"/>
      <c r="H9" s="288"/>
      <c r="I9" s="361"/>
    </row>
    <row r="10" spans="1:9" ht="13.5" thickBot="1" x14ac:dyDescent="0.25">
      <c r="A10" s="306" t="s">
        <v>82</v>
      </c>
      <c r="B10" s="306" t="s">
        <v>82</v>
      </c>
      <c r="C10" s="306" t="s">
        <v>82</v>
      </c>
      <c r="D10" s="306" t="s">
        <v>82</v>
      </c>
      <c r="E10" s="307" t="s">
        <v>83</v>
      </c>
      <c r="F10" s="308" t="s">
        <v>83</v>
      </c>
      <c r="G10" s="307" t="s">
        <v>84</v>
      </c>
      <c r="H10" s="288"/>
      <c r="I10" s="362"/>
    </row>
    <row r="11" spans="1:9" ht="18.75" thickBot="1" x14ac:dyDescent="0.3">
      <c r="A11" s="363" t="s">
        <v>85</v>
      </c>
      <c r="B11" s="363"/>
      <c r="C11" s="363"/>
      <c r="D11" s="363"/>
      <c r="E11" s="363"/>
      <c r="F11" s="363"/>
      <c r="G11" s="363"/>
      <c r="H11" s="363"/>
      <c r="I11" s="363"/>
    </row>
    <row r="12" spans="1:9" x14ac:dyDescent="0.2">
      <c r="A12" s="286" t="s">
        <v>81</v>
      </c>
      <c r="B12" s="286" t="s">
        <v>81</v>
      </c>
      <c r="C12" s="286" t="s">
        <v>81</v>
      </c>
      <c r="D12" s="286" t="s">
        <v>81</v>
      </c>
      <c r="E12" s="286" t="s">
        <v>81</v>
      </c>
      <c r="F12" s="309"/>
      <c r="G12" s="310"/>
      <c r="H12" s="288"/>
      <c r="I12" s="364"/>
    </row>
    <row r="13" spans="1:9" x14ac:dyDescent="0.2">
      <c r="A13" s="290">
        <v>16</v>
      </c>
      <c r="B13" s="290">
        <v>15</v>
      </c>
      <c r="C13" s="290">
        <v>14</v>
      </c>
      <c r="D13" s="290">
        <v>13</v>
      </c>
      <c r="E13" s="290">
        <v>12</v>
      </c>
      <c r="F13" s="311"/>
      <c r="G13" s="312"/>
      <c r="H13" s="288"/>
      <c r="I13" s="365"/>
    </row>
    <row r="14" spans="1:9" x14ac:dyDescent="0.2">
      <c r="A14" s="293"/>
      <c r="B14" s="295"/>
      <c r="C14" s="295"/>
      <c r="D14" s="295"/>
      <c r="E14" s="295"/>
      <c r="F14" s="311"/>
      <c r="G14" s="312"/>
      <c r="H14" s="288"/>
      <c r="I14" s="365"/>
    </row>
    <row r="15" spans="1:9" x14ac:dyDescent="0.2">
      <c r="A15" s="313"/>
      <c r="B15" s="314"/>
      <c r="C15" s="295"/>
      <c r="D15" s="295"/>
      <c r="E15" s="295"/>
      <c r="F15" s="315" t="s">
        <v>86</v>
      </c>
      <c r="G15" s="316" t="s">
        <v>87</v>
      </c>
      <c r="H15" s="288"/>
      <c r="I15" s="365"/>
    </row>
    <row r="16" spans="1:9" x14ac:dyDescent="0.2">
      <c r="A16" s="317"/>
      <c r="B16" s="305"/>
      <c r="C16" s="314"/>
      <c r="D16" s="295"/>
      <c r="E16" s="295"/>
      <c r="F16" s="315"/>
      <c r="G16" s="316"/>
      <c r="H16" s="288"/>
      <c r="I16" s="365"/>
    </row>
    <row r="17" spans="1:9" x14ac:dyDescent="0.2">
      <c r="A17" s="318"/>
      <c r="B17" s="305"/>
      <c r="C17" s="305"/>
      <c r="D17" s="319"/>
      <c r="E17" s="319"/>
      <c r="F17" s="311"/>
      <c r="G17" s="312"/>
      <c r="H17" s="288"/>
      <c r="I17" s="365"/>
    </row>
    <row r="18" spans="1:9" x14ac:dyDescent="0.2">
      <c r="A18" s="318"/>
      <c r="B18" s="305"/>
      <c r="C18" s="305"/>
      <c r="D18" s="305"/>
      <c r="E18" s="305"/>
      <c r="F18" s="311"/>
      <c r="G18" s="312"/>
      <c r="H18" s="288"/>
      <c r="I18" s="365"/>
    </row>
    <row r="19" spans="1:9" ht="13.5" thickBot="1" x14ac:dyDescent="0.25">
      <c r="A19" s="307" t="s">
        <v>83</v>
      </c>
      <c r="B19" s="307" t="s">
        <v>83</v>
      </c>
      <c r="C19" s="307" t="s">
        <v>83</v>
      </c>
      <c r="D19" s="307" t="s">
        <v>83</v>
      </c>
      <c r="E19" s="307" t="s">
        <v>83</v>
      </c>
      <c r="F19" s="320"/>
      <c r="G19" s="321"/>
      <c r="H19" s="288"/>
      <c r="I19" s="366"/>
    </row>
    <row r="20" spans="1:9" x14ac:dyDescent="0.2">
      <c r="A20" s="288"/>
      <c r="B20" s="288"/>
      <c r="C20" s="288"/>
      <c r="D20" s="288"/>
      <c r="E20" s="288"/>
      <c r="F20" s="288"/>
      <c r="G20" s="288"/>
      <c r="H20" s="288"/>
      <c r="I20" s="288"/>
    </row>
    <row r="21" spans="1:9" ht="13.5" thickBot="1" x14ac:dyDescent="0.25">
      <c r="A21" s="14"/>
      <c r="B21" s="14"/>
      <c r="C21" s="14"/>
      <c r="D21" s="14"/>
      <c r="E21" s="14"/>
      <c r="F21" s="14"/>
      <c r="G21" s="14"/>
      <c r="H21" s="14"/>
      <c r="I21" s="14"/>
    </row>
    <row r="22" spans="1:9" x14ac:dyDescent="0.2">
      <c r="A22" s="322" t="s">
        <v>81</v>
      </c>
      <c r="B22" s="323" t="s">
        <v>81</v>
      </c>
      <c r="C22" s="322" t="s">
        <v>81</v>
      </c>
      <c r="D22" s="323" t="s">
        <v>81</v>
      </c>
      <c r="E22" s="322" t="s">
        <v>81</v>
      </c>
      <c r="F22" s="323" t="s">
        <v>81</v>
      </c>
      <c r="G22" s="324" t="s">
        <v>81</v>
      </c>
      <c r="H22" s="324" t="s">
        <v>81</v>
      </c>
      <c r="I22" s="324" t="s">
        <v>81</v>
      </c>
    </row>
    <row r="23" spans="1:9" x14ac:dyDescent="0.2">
      <c r="A23" s="325">
        <v>118</v>
      </c>
      <c r="B23" s="326">
        <v>119</v>
      </c>
      <c r="C23" s="325">
        <v>120</v>
      </c>
      <c r="D23" s="325">
        <v>121</v>
      </c>
      <c r="E23" s="325">
        <v>122</v>
      </c>
      <c r="F23" s="326">
        <v>123</v>
      </c>
      <c r="G23" s="327">
        <v>124</v>
      </c>
      <c r="H23" s="327">
        <v>125</v>
      </c>
      <c r="I23" s="327">
        <v>126</v>
      </c>
    </row>
    <row r="24" spans="1:9" x14ac:dyDescent="0.2">
      <c r="A24" s="329"/>
      <c r="B24" s="329"/>
      <c r="C24" s="329"/>
      <c r="D24" s="330"/>
      <c r="E24" s="329"/>
      <c r="F24" s="329"/>
      <c r="G24" s="292"/>
      <c r="H24" s="292"/>
      <c r="I24" s="292"/>
    </row>
    <row r="25" spans="1:9" x14ac:dyDescent="0.2">
      <c r="A25" s="329"/>
      <c r="B25" s="329"/>
      <c r="C25" s="329"/>
      <c r="D25" s="329"/>
      <c r="E25" s="330"/>
      <c r="F25" s="351"/>
      <c r="G25" s="292"/>
      <c r="H25" s="292"/>
      <c r="I25" s="292"/>
    </row>
    <row r="26" spans="1:9" x14ac:dyDescent="0.2">
      <c r="A26" s="329"/>
      <c r="B26" s="329"/>
      <c r="C26" s="337"/>
      <c r="D26" s="329"/>
      <c r="E26" s="329"/>
      <c r="F26" s="351"/>
      <c r="G26" s="303"/>
      <c r="H26" s="292"/>
      <c r="I26" s="292"/>
    </row>
    <row r="27" spans="1:9" x14ac:dyDescent="0.2">
      <c r="A27" s="329"/>
      <c r="B27" s="329"/>
      <c r="C27" s="329"/>
      <c r="D27" s="330"/>
      <c r="E27" s="330"/>
      <c r="F27" s="330"/>
      <c r="G27" s="303"/>
      <c r="H27" s="303"/>
      <c r="I27" s="303"/>
    </row>
    <row r="28" spans="1:9" x14ac:dyDescent="0.2">
      <c r="A28" s="330"/>
      <c r="B28" s="330"/>
      <c r="C28" s="330"/>
      <c r="D28" s="330"/>
      <c r="E28" s="330"/>
      <c r="F28" s="330"/>
      <c r="G28" s="303"/>
      <c r="H28" s="303"/>
      <c r="I28" s="303"/>
    </row>
    <row r="29" spans="1:9" ht="13.5" thickBot="1" x14ac:dyDescent="0.25">
      <c r="A29" s="331" t="s">
        <v>88</v>
      </c>
      <c r="B29" s="331" t="s">
        <v>88</v>
      </c>
      <c r="C29" s="331" t="s">
        <v>88</v>
      </c>
      <c r="D29" s="331" t="s">
        <v>88</v>
      </c>
      <c r="E29" s="331" t="s">
        <v>88</v>
      </c>
      <c r="F29" s="331" t="s">
        <v>88</v>
      </c>
      <c r="G29" s="332" t="s">
        <v>89</v>
      </c>
      <c r="H29" s="332" t="s">
        <v>89</v>
      </c>
      <c r="I29" s="332" t="s">
        <v>89</v>
      </c>
    </row>
    <row r="30" spans="1:9" ht="18.75" thickBot="1" x14ac:dyDescent="0.3">
      <c r="A30" s="367" t="s">
        <v>90</v>
      </c>
      <c r="B30" s="367"/>
      <c r="C30" s="368"/>
      <c r="D30" s="368"/>
      <c r="E30" s="368"/>
      <c r="F30" s="368"/>
      <c r="G30" s="367"/>
      <c r="H30" s="367"/>
      <c r="I30" s="367"/>
    </row>
    <row r="31" spans="1:9" x14ac:dyDescent="0.2">
      <c r="A31" s="322" t="s">
        <v>81</v>
      </c>
      <c r="B31" s="323" t="s">
        <v>81</v>
      </c>
      <c r="C31" s="322" t="s">
        <v>81</v>
      </c>
      <c r="D31" s="323" t="s">
        <v>81</v>
      </c>
      <c r="E31" s="322" t="s">
        <v>81</v>
      </c>
      <c r="F31" s="323" t="s">
        <v>81</v>
      </c>
      <c r="G31" s="310"/>
      <c r="H31" s="333"/>
      <c r="I31" s="334"/>
    </row>
    <row r="32" spans="1:9" x14ac:dyDescent="0.2">
      <c r="A32" s="325">
        <v>108</v>
      </c>
      <c r="B32" s="326">
        <v>109</v>
      </c>
      <c r="C32" s="325">
        <v>106</v>
      </c>
      <c r="D32" s="326">
        <v>107</v>
      </c>
      <c r="E32" s="325">
        <v>104</v>
      </c>
      <c r="F32" s="326">
        <v>105</v>
      </c>
      <c r="G32" s="312"/>
      <c r="H32" s="335"/>
      <c r="I32" s="336"/>
    </row>
    <row r="33" spans="1:9" x14ac:dyDescent="0.2">
      <c r="A33" s="329"/>
      <c r="B33" s="337"/>
      <c r="C33" s="329"/>
      <c r="D33" s="328"/>
      <c r="E33" s="329"/>
      <c r="F33" s="329"/>
      <c r="G33" s="312"/>
      <c r="H33" s="315"/>
      <c r="I33" s="338"/>
    </row>
    <row r="34" spans="1:9" x14ac:dyDescent="0.2">
      <c r="A34" s="329"/>
      <c r="B34" s="337"/>
      <c r="C34" s="329"/>
      <c r="D34" s="329"/>
      <c r="E34" s="330"/>
      <c r="F34" s="330"/>
      <c r="G34" s="316" t="s">
        <v>87</v>
      </c>
      <c r="H34" s="315" t="s">
        <v>86</v>
      </c>
      <c r="I34" s="338" t="s">
        <v>91</v>
      </c>
    </row>
    <row r="35" spans="1:9" x14ac:dyDescent="0.2">
      <c r="A35" s="329"/>
      <c r="B35" s="337"/>
      <c r="C35" s="329"/>
      <c r="D35" s="329"/>
      <c r="E35" s="330"/>
      <c r="F35" s="330"/>
      <c r="G35" s="316"/>
      <c r="H35" s="315"/>
      <c r="I35" s="338" t="s">
        <v>92</v>
      </c>
    </row>
    <row r="36" spans="1:9" x14ac:dyDescent="0.2">
      <c r="A36" s="329"/>
      <c r="B36" s="337"/>
      <c r="C36" s="329"/>
      <c r="D36" s="329"/>
      <c r="E36" s="330"/>
      <c r="F36" s="330"/>
      <c r="G36" s="312"/>
      <c r="H36" s="315"/>
      <c r="I36" s="338"/>
    </row>
    <row r="37" spans="1:9" x14ac:dyDescent="0.2">
      <c r="A37" s="330"/>
      <c r="B37" s="330"/>
      <c r="C37" s="329"/>
      <c r="D37" s="329"/>
      <c r="E37" s="330"/>
      <c r="F37" s="330"/>
      <c r="G37" s="312"/>
      <c r="H37" s="339"/>
      <c r="I37" s="340"/>
    </row>
    <row r="38" spans="1:9" ht="13.5" thickBot="1" x14ac:dyDescent="0.25">
      <c r="A38" s="331" t="s">
        <v>88</v>
      </c>
      <c r="B38" s="331" t="s">
        <v>88</v>
      </c>
      <c r="C38" s="331" t="s">
        <v>88</v>
      </c>
      <c r="D38" s="331" t="s">
        <v>88</v>
      </c>
      <c r="E38" s="331" t="s">
        <v>88</v>
      </c>
      <c r="F38" s="331" t="s">
        <v>88</v>
      </c>
      <c r="G38" s="321"/>
      <c r="H38" s="341"/>
      <c r="I38" s="342"/>
    </row>
    <row r="39" spans="1:9" ht="13.5" thickBot="1" x14ac:dyDescent="0.25">
      <c r="A39" s="14"/>
      <c r="B39" s="14"/>
      <c r="C39" s="14"/>
      <c r="D39" s="14"/>
      <c r="E39" s="14"/>
      <c r="F39" s="14"/>
      <c r="G39" s="14"/>
      <c r="H39" s="14"/>
      <c r="I39" s="14"/>
    </row>
    <row r="40" spans="1:9" ht="13.5" thickBot="1" x14ac:dyDescent="0.25">
      <c r="A40" s="354" t="s">
        <v>93</v>
      </c>
      <c r="B40" s="355"/>
      <c r="C40" s="343" t="s">
        <v>73</v>
      </c>
      <c r="D40" s="344" t="s">
        <v>73</v>
      </c>
      <c r="E40" s="356" t="s">
        <v>73</v>
      </c>
      <c r="F40" s="357"/>
      <c r="G40" s="14"/>
      <c r="H40" s="344" t="s">
        <v>94</v>
      </c>
      <c r="I40" s="345">
        <v>70</v>
      </c>
    </row>
    <row r="41" spans="1:9" ht="13.5" thickBot="1" x14ac:dyDescent="0.25">
      <c r="A41" s="346" t="s">
        <v>95</v>
      </c>
      <c r="B41" s="346"/>
      <c r="C41" s="343" t="s">
        <v>96</v>
      </c>
      <c r="D41" s="344" t="s">
        <v>97</v>
      </c>
      <c r="E41" s="356" t="s">
        <v>98</v>
      </c>
      <c r="F41" s="357"/>
      <c r="G41" s="14"/>
      <c r="H41" s="344" t="s">
        <v>99</v>
      </c>
      <c r="I41" s="347">
        <v>60</v>
      </c>
    </row>
  </sheetData>
  <mergeCells count="9">
    <mergeCell ref="A40:B40"/>
    <mergeCell ref="E40:F40"/>
    <mergeCell ref="E41:F41"/>
    <mergeCell ref="A1:I1"/>
    <mergeCell ref="A2:I2"/>
    <mergeCell ref="I3:I10"/>
    <mergeCell ref="A11:I11"/>
    <mergeCell ref="I12:I19"/>
    <mergeCell ref="A30:I30"/>
  </mergeCells>
  <pageMargins left="0.7" right="0.7" top="0.75" bottom="0.75" header="0.3" footer="0.3"/>
  <pageSetup paperSize="9" scale="8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showZeros="0" topLeftCell="A109" workbookViewId="0">
      <selection activeCell="C6" sqref="C6"/>
    </sheetView>
  </sheetViews>
  <sheetFormatPr baseColWidth="10" defaultRowHeight="12.75" x14ac:dyDescent="0.2"/>
  <cols>
    <col min="1" max="1" width="25.28515625" style="348" customWidth="1"/>
    <col min="2" max="3" width="24.85546875" style="348" bestFit="1" customWidth="1"/>
    <col min="5" max="5" width="21.140625" bestFit="1" customWidth="1"/>
  </cols>
  <sheetData>
    <row r="1" spans="1:9" ht="13.5" thickBot="1" x14ac:dyDescent="0.25">
      <c r="A1" s="288" t="s">
        <v>102</v>
      </c>
      <c r="B1" s="288" t="s">
        <v>100</v>
      </c>
      <c r="C1" s="288" t="s">
        <v>103</v>
      </c>
    </row>
    <row r="2" spans="1:9" ht="14.25" thickTop="1" thickBot="1" x14ac:dyDescent="0.25">
      <c r="A2" s="353">
        <f>'PLAN DE CHAMBRE'!A5</f>
        <v>0</v>
      </c>
      <c r="B2" s="353" t="e">
        <f t="shared" ref="B2:B33" si="0">RIGHT(A2,LEN(A2)-FIND(" ",A2))</f>
        <v>#VALUE!</v>
      </c>
      <c r="C2" s="353" t="str">
        <f t="shared" ref="C2:C33" si="1">LEFT(A2,4)</f>
        <v>0</v>
      </c>
      <c r="E2" s="830"/>
      <c r="F2" s="831"/>
      <c r="G2" s="832"/>
    </row>
    <row r="3" spans="1:9" ht="14.25" thickTop="1" thickBot="1" x14ac:dyDescent="0.25">
      <c r="A3" s="353">
        <f>'PLAN DE CHAMBRE'!A6</f>
        <v>0</v>
      </c>
      <c r="B3" s="353" t="e">
        <f t="shared" si="0"/>
        <v>#VALUE!</v>
      </c>
      <c r="C3" s="353" t="str">
        <f t="shared" si="1"/>
        <v>0</v>
      </c>
      <c r="E3" s="833"/>
      <c r="F3" s="834"/>
      <c r="G3" s="835"/>
    </row>
    <row r="4" spans="1:9" ht="14.25" thickTop="1" thickBot="1" x14ac:dyDescent="0.25">
      <c r="A4" s="353">
        <f>'PLAN DE CHAMBRE'!A7</f>
        <v>0</v>
      </c>
      <c r="B4" s="353" t="e">
        <f t="shared" si="0"/>
        <v>#VALUE!</v>
      </c>
      <c r="C4" s="353" t="str">
        <f t="shared" si="1"/>
        <v>0</v>
      </c>
      <c r="E4" s="833"/>
      <c r="F4" s="834"/>
      <c r="G4" s="835"/>
    </row>
    <row r="5" spans="1:9" ht="14.25" thickTop="1" thickBot="1" x14ac:dyDescent="0.25">
      <c r="A5" s="353">
        <f>'PLAN DE CHAMBRE'!A8</f>
        <v>0</v>
      </c>
      <c r="B5" s="353" t="e">
        <f t="shared" si="0"/>
        <v>#VALUE!</v>
      </c>
      <c r="C5" s="353" t="str">
        <f t="shared" si="1"/>
        <v>0</v>
      </c>
      <c r="E5" s="833"/>
      <c r="F5" s="834"/>
      <c r="G5" s="835"/>
    </row>
    <row r="6" spans="1:9" ht="14.25" thickTop="1" thickBot="1" x14ac:dyDescent="0.25">
      <c r="A6" s="353">
        <f>'PLAN DE CHAMBRE'!A9</f>
        <v>0</v>
      </c>
      <c r="B6" s="353" t="e">
        <f t="shared" si="0"/>
        <v>#VALUE!</v>
      </c>
      <c r="C6" s="353" t="str">
        <f t="shared" si="1"/>
        <v>0</v>
      </c>
      <c r="E6" s="833"/>
      <c r="F6" s="834"/>
      <c r="G6" s="835"/>
    </row>
    <row r="7" spans="1:9" ht="14.25" thickTop="1" thickBot="1" x14ac:dyDescent="0.25">
      <c r="A7" s="353">
        <f>'PLAN DE CHAMBRE'!B5</f>
        <v>0</v>
      </c>
      <c r="B7" s="353" t="e">
        <f t="shared" si="0"/>
        <v>#VALUE!</v>
      </c>
      <c r="C7" s="353" t="str">
        <f t="shared" si="1"/>
        <v>0</v>
      </c>
      <c r="E7" s="833"/>
      <c r="F7" s="834"/>
      <c r="G7" s="835"/>
    </row>
    <row r="8" spans="1:9" ht="14.25" thickTop="1" thickBot="1" x14ac:dyDescent="0.25">
      <c r="A8" s="353">
        <f>'PLAN DE CHAMBRE'!B6</f>
        <v>0</v>
      </c>
      <c r="B8" s="353" t="e">
        <f t="shared" si="0"/>
        <v>#VALUE!</v>
      </c>
      <c r="C8" s="353" t="str">
        <f t="shared" si="1"/>
        <v>0</v>
      </c>
      <c r="E8" s="833"/>
      <c r="F8" s="834"/>
      <c r="G8" s="835"/>
    </row>
    <row r="9" spans="1:9" ht="15" customHeight="1" thickTop="1" thickBot="1" x14ac:dyDescent="0.4">
      <c r="A9" s="353">
        <f>'PLAN DE CHAMBRE'!B7</f>
        <v>0</v>
      </c>
      <c r="B9" s="353" t="e">
        <f t="shared" si="0"/>
        <v>#VALUE!</v>
      </c>
      <c r="C9" s="353" t="str">
        <f t="shared" si="1"/>
        <v>0</v>
      </c>
      <c r="E9" s="833"/>
      <c r="F9" s="834"/>
      <c r="G9" s="835"/>
      <c r="I9" s="349"/>
    </row>
    <row r="10" spans="1:9" ht="14.25" thickTop="1" thickBot="1" x14ac:dyDescent="0.25">
      <c r="A10" s="353">
        <f>'PLAN DE CHAMBRE'!B8</f>
        <v>0</v>
      </c>
      <c r="B10" s="353" t="e">
        <f t="shared" si="0"/>
        <v>#VALUE!</v>
      </c>
      <c r="C10" s="353" t="str">
        <f t="shared" si="1"/>
        <v>0</v>
      </c>
      <c r="E10" s="833"/>
      <c r="F10" s="834"/>
      <c r="G10" s="835"/>
    </row>
    <row r="11" spans="1:9" ht="14.25" thickTop="1" thickBot="1" x14ac:dyDescent="0.25">
      <c r="A11" s="353">
        <f>'PLAN DE CHAMBRE'!B9</f>
        <v>0</v>
      </c>
      <c r="B11" s="353" t="e">
        <f t="shared" si="0"/>
        <v>#VALUE!</v>
      </c>
      <c r="C11" s="353" t="str">
        <f t="shared" si="1"/>
        <v>0</v>
      </c>
      <c r="E11" s="833"/>
      <c r="F11" s="834"/>
      <c r="G11" s="835"/>
    </row>
    <row r="12" spans="1:9" ht="14.25" thickTop="1" thickBot="1" x14ac:dyDescent="0.25">
      <c r="A12" s="353">
        <f>'PLAN DE CHAMBRE'!C5</f>
        <v>0</v>
      </c>
      <c r="B12" s="353" t="e">
        <f t="shared" si="0"/>
        <v>#VALUE!</v>
      </c>
      <c r="C12" s="353" t="str">
        <f t="shared" si="1"/>
        <v>0</v>
      </c>
      <c r="E12" s="833"/>
      <c r="F12" s="834"/>
      <c r="G12" s="835"/>
    </row>
    <row r="13" spans="1:9" ht="14.25" thickTop="1" thickBot="1" x14ac:dyDescent="0.25">
      <c r="A13" s="353">
        <f>'PLAN DE CHAMBRE'!C6</f>
        <v>0</v>
      </c>
      <c r="B13" s="353" t="e">
        <f t="shared" si="0"/>
        <v>#VALUE!</v>
      </c>
      <c r="C13" s="353" t="str">
        <f t="shared" si="1"/>
        <v>0</v>
      </c>
      <c r="E13" s="833"/>
      <c r="F13" s="834"/>
      <c r="G13" s="835"/>
    </row>
    <row r="14" spans="1:9" ht="14.25" thickTop="1" thickBot="1" x14ac:dyDescent="0.25">
      <c r="A14" s="353">
        <f>'PLAN DE CHAMBRE'!B7</f>
        <v>0</v>
      </c>
      <c r="B14" s="353" t="e">
        <f t="shared" si="0"/>
        <v>#VALUE!</v>
      </c>
      <c r="C14" s="353" t="str">
        <f t="shared" si="1"/>
        <v>0</v>
      </c>
      <c r="E14" s="833"/>
      <c r="F14" s="834"/>
      <c r="G14" s="835"/>
    </row>
    <row r="15" spans="1:9" ht="14.25" thickTop="1" thickBot="1" x14ac:dyDescent="0.25">
      <c r="A15" s="353">
        <f>'PLAN DE CHAMBRE'!B8</f>
        <v>0</v>
      </c>
      <c r="B15" s="353" t="e">
        <f t="shared" si="0"/>
        <v>#VALUE!</v>
      </c>
      <c r="C15" s="353" t="str">
        <f t="shared" si="1"/>
        <v>0</v>
      </c>
      <c r="E15" s="833"/>
      <c r="F15" s="834"/>
      <c r="G15" s="835"/>
    </row>
    <row r="16" spans="1:9" ht="14.25" thickTop="1" thickBot="1" x14ac:dyDescent="0.25">
      <c r="A16" s="353">
        <f>'PLAN DE CHAMBRE'!B9</f>
        <v>0</v>
      </c>
      <c r="B16" s="353" t="e">
        <f t="shared" si="0"/>
        <v>#VALUE!</v>
      </c>
      <c r="C16" s="353" t="str">
        <f t="shared" si="1"/>
        <v>0</v>
      </c>
      <c r="E16" s="833"/>
      <c r="F16" s="834"/>
      <c r="G16" s="835"/>
    </row>
    <row r="17" spans="1:7" ht="14.25" thickTop="1" thickBot="1" x14ac:dyDescent="0.25">
      <c r="A17" s="353">
        <f>'PLAN DE CHAMBRE'!C5</f>
        <v>0</v>
      </c>
      <c r="B17" s="353" t="e">
        <f t="shared" si="0"/>
        <v>#VALUE!</v>
      </c>
      <c r="C17" s="353" t="str">
        <f t="shared" si="1"/>
        <v>0</v>
      </c>
      <c r="E17" s="833"/>
      <c r="F17" s="834"/>
      <c r="G17" s="835"/>
    </row>
    <row r="18" spans="1:7" ht="14.25" thickTop="1" thickBot="1" x14ac:dyDescent="0.25">
      <c r="A18" s="353">
        <f>'PLAN DE CHAMBRE'!C6</f>
        <v>0</v>
      </c>
      <c r="B18" s="353" t="e">
        <f t="shared" si="0"/>
        <v>#VALUE!</v>
      </c>
      <c r="C18" s="353" t="str">
        <f t="shared" si="1"/>
        <v>0</v>
      </c>
      <c r="E18" s="833"/>
      <c r="F18" s="834"/>
      <c r="G18" s="835"/>
    </row>
    <row r="19" spans="1:7" ht="14.25" thickTop="1" thickBot="1" x14ac:dyDescent="0.25">
      <c r="A19" s="353">
        <f>'PLAN DE CHAMBRE'!C7</f>
        <v>0</v>
      </c>
      <c r="B19" s="353" t="e">
        <f t="shared" si="0"/>
        <v>#VALUE!</v>
      </c>
      <c r="C19" s="353" t="str">
        <f t="shared" si="1"/>
        <v>0</v>
      </c>
      <c r="E19" s="836"/>
      <c r="F19" s="837"/>
      <c r="G19" s="838"/>
    </row>
    <row r="20" spans="1:7" ht="14.25" thickTop="1" thickBot="1" x14ac:dyDescent="0.25">
      <c r="A20" s="353">
        <f>'PLAN DE CHAMBRE'!C8</f>
        <v>0</v>
      </c>
      <c r="B20" s="353" t="e">
        <f t="shared" si="0"/>
        <v>#VALUE!</v>
      </c>
      <c r="C20" s="353" t="str">
        <f t="shared" si="1"/>
        <v>0</v>
      </c>
    </row>
    <row r="21" spans="1:7" ht="14.25" thickTop="1" thickBot="1" x14ac:dyDescent="0.25">
      <c r="A21" s="353">
        <f>'PLAN DE CHAMBRE'!C9</f>
        <v>0</v>
      </c>
      <c r="B21" s="353" t="e">
        <f t="shared" si="0"/>
        <v>#VALUE!</v>
      </c>
      <c r="C21" s="353" t="str">
        <f t="shared" si="1"/>
        <v>0</v>
      </c>
    </row>
    <row r="22" spans="1:7" ht="14.25" thickTop="1" thickBot="1" x14ac:dyDescent="0.25">
      <c r="A22" s="353">
        <f>'PLAN DE CHAMBRE'!D5</f>
        <v>0</v>
      </c>
      <c r="B22" s="353" t="e">
        <f t="shared" si="0"/>
        <v>#VALUE!</v>
      </c>
      <c r="C22" s="353" t="str">
        <f t="shared" si="1"/>
        <v>0</v>
      </c>
    </row>
    <row r="23" spans="1:7" ht="14.25" thickTop="1" thickBot="1" x14ac:dyDescent="0.25">
      <c r="A23" s="353">
        <f>'PLAN DE CHAMBRE'!D6</f>
        <v>0</v>
      </c>
      <c r="B23" s="353" t="e">
        <f t="shared" si="0"/>
        <v>#VALUE!</v>
      </c>
      <c r="C23" s="353" t="str">
        <f t="shared" si="1"/>
        <v>0</v>
      </c>
    </row>
    <row r="24" spans="1:7" ht="14.25" thickTop="1" thickBot="1" x14ac:dyDescent="0.25">
      <c r="A24" s="353">
        <f>'PLAN DE CHAMBRE'!D7</f>
        <v>0</v>
      </c>
      <c r="B24" s="353" t="e">
        <f t="shared" si="0"/>
        <v>#VALUE!</v>
      </c>
      <c r="C24" s="353" t="str">
        <f t="shared" si="1"/>
        <v>0</v>
      </c>
    </row>
    <row r="25" spans="1:7" ht="14.25" thickTop="1" thickBot="1" x14ac:dyDescent="0.25">
      <c r="A25" s="353">
        <f>'PLAN DE CHAMBRE'!D8</f>
        <v>0</v>
      </c>
      <c r="B25" s="353" t="e">
        <f t="shared" si="0"/>
        <v>#VALUE!</v>
      </c>
      <c r="C25" s="353" t="str">
        <f t="shared" si="1"/>
        <v>0</v>
      </c>
    </row>
    <row r="26" spans="1:7" ht="14.25" thickTop="1" thickBot="1" x14ac:dyDescent="0.25">
      <c r="A26" s="353">
        <f>'PLAN DE CHAMBRE'!D9</f>
        <v>0</v>
      </c>
      <c r="B26" s="353" t="e">
        <f t="shared" si="0"/>
        <v>#VALUE!</v>
      </c>
      <c r="C26" s="353" t="str">
        <f t="shared" si="1"/>
        <v>0</v>
      </c>
    </row>
    <row r="27" spans="1:7" ht="14.25" thickTop="1" thickBot="1" x14ac:dyDescent="0.25">
      <c r="A27" s="353">
        <f>'PLAN DE CHAMBRE'!E5</f>
        <v>0</v>
      </c>
      <c r="B27" s="353" t="e">
        <f t="shared" si="0"/>
        <v>#VALUE!</v>
      </c>
      <c r="C27" s="353" t="str">
        <f t="shared" si="1"/>
        <v>0</v>
      </c>
    </row>
    <row r="28" spans="1:7" ht="14.25" thickTop="1" thickBot="1" x14ac:dyDescent="0.25">
      <c r="A28" s="353">
        <f>'PLAN DE CHAMBRE'!E6</f>
        <v>0</v>
      </c>
      <c r="B28" s="353" t="e">
        <f t="shared" si="0"/>
        <v>#VALUE!</v>
      </c>
      <c r="C28" s="353" t="str">
        <f t="shared" si="1"/>
        <v>0</v>
      </c>
    </row>
    <row r="29" spans="1:7" ht="14.25" thickTop="1" thickBot="1" x14ac:dyDescent="0.25">
      <c r="A29" s="353">
        <f>'PLAN DE CHAMBRE'!E7</f>
        <v>0</v>
      </c>
      <c r="B29" s="353" t="e">
        <f t="shared" si="0"/>
        <v>#VALUE!</v>
      </c>
      <c r="C29" s="353" t="str">
        <f t="shared" si="1"/>
        <v>0</v>
      </c>
    </row>
    <row r="30" spans="1:7" ht="14.25" thickTop="1" thickBot="1" x14ac:dyDescent="0.25">
      <c r="A30" s="353">
        <f>'PLAN DE CHAMBRE'!E8</f>
        <v>0</v>
      </c>
      <c r="B30" s="353" t="e">
        <f t="shared" si="0"/>
        <v>#VALUE!</v>
      </c>
      <c r="C30" s="353" t="str">
        <f t="shared" si="1"/>
        <v>0</v>
      </c>
    </row>
    <row r="31" spans="1:7" ht="14.25" thickTop="1" thickBot="1" x14ac:dyDescent="0.25">
      <c r="A31" s="353">
        <f>'PLAN DE CHAMBRE'!E9</f>
        <v>0</v>
      </c>
      <c r="B31" s="353" t="e">
        <f t="shared" si="0"/>
        <v>#VALUE!</v>
      </c>
      <c r="C31" s="353" t="str">
        <f t="shared" si="1"/>
        <v>0</v>
      </c>
    </row>
    <row r="32" spans="1:7" ht="14.25" thickTop="1" thickBot="1" x14ac:dyDescent="0.25">
      <c r="A32" s="353">
        <f>'PLAN DE CHAMBRE'!G5</f>
        <v>0</v>
      </c>
      <c r="B32" s="353" t="e">
        <f t="shared" si="0"/>
        <v>#VALUE!</v>
      </c>
      <c r="C32" s="353" t="str">
        <f t="shared" si="1"/>
        <v>0</v>
      </c>
    </row>
    <row r="33" spans="1:3" ht="14.25" thickTop="1" thickBot="1" x14ac:dyDescent="0.25">
      <c r="A33" s="353">
        <f>'PLAN DE CHAMBRE'!G6</f>
        <v>0</v>
      </c>
      <c r="B33" s="353" t="e">
        <f t="shared" si="0"/>
        <v>#VALUE!</v>
      </c>
      <c r="C33" s="353" t="str">
        <f t="shared" si="1"/>
        <v>0</v>
      </c>
    </row>
    <row r="34" spans="1:3" ht="14.25" thickTop="1" thickBot="1" x14ac:dyDescent="0.25">
      <c r="A34" s="353">
        <f>'PLAN DE CHAMBRE'!G7</f>
        <v>0</v>
      </c>
      <c r="B34" s="353" t="e">
        <f t="shared" ref="B34:B65" si="2">RIGHT(A34,LEN(A34)-FIND(" ",A34))</f>
        <v>#VALUE!</v>
      </c>
      <c r="C34" s="353" t="str">
        <f t="shared" ref="C34:C65" si="3">LEFT(A34,4)</f>
        <v>0</v>
      </c>
    </row>
    <row r="35" spans="1:3" ht="14.25" thickTop="1" thickBot="1" x14ac:dyDescent="0.25">
      <c r="A35" s="353">
        <f>'PLAN DE CHAMBRE'!G8</f>
        <v>0</v>
      </c>
      <c r="B35" s="353" t="e">
        <f t="shared" si="2"/>
        <v>#VALUE!</v>
      </c>
      <c r="C35" s="353" t="str">
        <f t="shared" si="3"/>
        <v>0</v>
      </c>
    </row>
    <row r="36" spans="1:3" ht="14.25" thickTop="1" thickBot="1" x14ac:dyDescent="0.25">
      <c r="A36" s="353">
        <f>'PLAN DE CHAMBRE'!G9</f>
        <v>0</v>
      </c>
      <c r="B36" s="353" t="e">
        <f t="shared" si="2"/>
        <v>#VALUE!</v>
      </c>
      <c r="C36" s="353" t="str">
        <f t="shared" si="3"/>
        <v>0</v>
      </c>
    </row>
    <row r="37" spans="1:3" ht="14.25" thickTop="1" thickBot="1" x14ac:dyDescent="0.25">
      <c r="A37" s="353">
        <f>'PLAN DE CHAMBRE'!B14</f>
        <v>0</v>
      </c>
      <c r="B37" s="353" t="e">
        <f t="shared" si="2"/>
        <v>#VALUE!</v>
      </c>
      <c r="C37" s="353" t="str">
        <f t="shared" si="3"/>
        <v>0</v>
      </c>
    </row>
    <row r="38" spans="1:3" ht="14.25" thickTop="1" thickBot="1" x14ac:dyDescent="0.25">
      <c r="A38" s="353">
        <f>'PLAN DE CHAMBRE'!B15</f>
        <v>0</v>
      </c>
      <c r="B38" s="353" t="e">
        <f t="shared" si="2"/>
        <v>#VALUE!</v>
      </c>
      <c r="C38" s="353" t="str">
        <f t="shared" si="3"/>
        <v>0</v>
      </c>
    </row>
    <row r="39" spans="1:3" ht="14.25" thickTop="1" thickBot="1" x14ac:dyDescent="0.25">
      <c r="A39" s="353">
        <f>'PLAN DE CHAMBRE'!B16</f>
        <v>0</v>
      </c>
      <c r="B39" s="353" t="e">
        <f t="shared" si="2"/>
        <v>#VALUE!</v>
      </c>
      <c r="C39" s="353" t="str">
        <f t="shared" si="3"/>
        <v>0</v>
      </c>
    </row>
    <row r="40" spans="1:3" ht="14.25" thickTop="1" thickBot="1" x14ac:dyDescent="0.25">
      <c r="A40" s="353">
        <f>'PLAN DE CHAMBRE'!B17</f>
        <v>0</v>
      </c>
      <c r="B40" s="353" t="e">
        <f t="shared" si="2"/>
        <v>#VALUE!</v>
      </c>
      <c r="C40" s="353" t="str">
        <f t="shared" si="3"/>
        <v>0</v>
      </c>
    </row>
    <row r="41" spans="1:3" ht="14.25" thickTop="1" thickBot="1" x14ac:dyDescent="0.25">
      <c r="A41" s="353">
        <f>'PLAN DE CHAMBRE'!B18</f>
        <v>0</v>
      </c>
      <c r="B41" s="353" t="e">
        <f t="shared" si="2"/>
        <v>#VALUE!</v>
      </c>
      <c r="C41" s="353" t="str">
        <f t="shared" si="3"/>
        <v>0</v>
      </c>
    </row>
    <row r="42" spans="1:3" ht="14.25" thickTop="1" thickBot="1" x14ac:dyDescent="0.25">
      <c r="A42" s="353">
        <f>'PLAN DE CHAMBRE'!C14</f>
        <v>0</v>
      </c>
      <c r="B42" s="353" t="e">
        <f t="shared" si="2"/>
        <v>#VALUE!</v>
      </c>
      <c r="C42" s="353" t="str">
        <f t="shared" si="3"/>
        <v>0</v>
      </c>
    </row>
    <row r="43" spans="1:3" ht="14.25" thickTop="1" thickBot="1" x14ac:dyDescent="0.25">
      <c r="A43" s="353">
        <f>'PLAN DE CHAMBRE'!C15</f>
        <v>0</v>
      </c>
      <c r="B43" s="353" t="e">
        <f t="shared" si="2"/>
        <v>#VALUE!</v>
      </c>
      <c r="C43" s="353" t="str">
        <f t="shared" si="3"/>
        <v>0</v>
      </c>
    </row>
    <row r="44" spans="1:3" ht="14.25" thickTop="1" thickBot="1" x14ac:dyDescent="0.25">
      <c r="A44" s="353">
        <f>'PLAN DE CHAMBRE'!C16</f>
        <v>0</v>
      </c>
      <c r="B44" s="353" t="e">
        <f t="shared" si="2"/>
        <v>#VALUE!</v>
      </c>
      <c r="C44" s="353" t="str">
        <f t="shared" si="3"/>
        <v>0</v>
      </c>
    </row>
    <row r="45" spans="1:3" ht="14.25" thickTop="1" thickBot="1" x14ac:dyDescent="0.25">
      <c r="A45" s="353">
        <f>'PLAN DE CHAMBRE'!C17</f>
        <v>0</v>
      </c>
      <c r="B45" s="353" t="e">
        <f t="shared" si="2"/>
        <v>#VALUE!</v>
      </c>
      <c r="C45" s="353" t="str">
        <f t="shared" si="3"/>
        <v>0</v>
      </c>
    </row>
    <row r="46" spans="1:3" ht="14.25" thickTop="1" thickBot="1" x14ac:dyDescent="0.25">
      <c r="A46" s="353">
        <f>'PLAN DE CHAMBRE'!C18</f>
        <v>0</v>
      </c>
      <c r="B46" s="353" t="e">
        <f t="shared" si="2"/>
        <v>#VALUE!</v>
      </c>
      <c r="C46" s="353" t="str">
        <f t="shared" si="3"/>
        <v>0</v>
      </c>
    </row>
    <row r="47" spans="1:3" ht="14.25" thickTop="1" thickBot="1" x14ac:dyDescent="0.25">
      <c r="A47" s="353">
        <f>'PLAN DE CHAMBRE'!D14</f>
        <v>0</v>
      </c>
      <c r="B47" s="353" t="e">
        <f t="shared" si="2"/>
        <v>#VALUE!</v>
      </c>
      <c r="C47" s="353" t="str">
        <f t="shared" si="3"/>
        <v>0</v>
      </c>
    </row>
    <row r="48" spans="1:3" ht="14.25" thickTop="1" thickBot="1" x14ac:dyDescent="0.25">
      <c r="A48" s="353">
        <f>'PLAN DE CHAMBRE'!D15</f>
        <v>0</v>
      </c>
      <c r="B48" s="353" t="e">
        <f t="shared" si="2"/>
        <v>#VALUE!</v>
      </c>
      <c r="C48" s="353" t="str">
        <f t="shared" si="3"/>
        <v>0</v>
      </c>
    </row>
    <row r="49" spans="1:3" ht="14.25" thickTop="1" thickBot="1" x14ac:dyDescent="0.25">
      <c r="A49" s="353">
        <f>'PLAN DE CHAMBRE'!D16</f>
        <v>0</v>
      </c>
      <c r="B49" s="353" t="e">
        <f t="shared" si="2"/>
        <v>#VALUE!</v>
      </c>
      <c r="C49" s="353" t="str">
        <f t="shared" si="3"/>
        <v>0</v>
      </c>
    </row>
    <row r="50" spans="1:3" ht="14.25" thickTop="1" thickBot="1" x14ac:dyDescent="0.25">
      <c r="A50" s="353">
        <f>'PLAN DE CHAMBRE'!D17</f>
        <v>0</v>
      </c>
      <c r="B50" s="353" t="e">
        <f t="shared" si="2"/>
        <v>#VALUE!</v>
      </c>
      <c r="C50" s="353" t="str">
        <f t="shared" si="3"/>
        <v>0</v>
      </c>
    </row>
    <row r="51" spans="1:3" ht="14.25" thickTop="1" thickBot="1" x14ac:dyDescent="0.25">
      <c r="A51" s="353">
        <f>'PLAN DE CHAMBRE'!D18</f>
        <v>0</v>
      </c>
      <c r="B51" s="353" t="e">
        <f t="shared" si="2"/>
        <v>#VALUE!</v>
      </c>
      <c r="C51" s="353" t="str">
        <f t="shared" si="3"/>
        <v>0</v>
      </c>
    </row>
    <row r="52" spans="1:3" ht="14.25" thickTop="1" thickBot="1" x14ac:dyDescent="0.25">
      <c r="A52" s="353">
        <f>'PLAN DE CHAMBRE'!E14</f>
        <v>0</v>
      </c>
      <c r="B52" s="353" t="e">
        <f t="shared" si="2"/>
        <v>#VALUE!</v>
      </c>
      <c r="C52" s="353" t="str">
        <f t="shared" si="3"/>
        <v>0</v>
      </c>
    </row>
    <row r="53" spans="1:3" ht="14.25" thickTop="1" thickBot="1" x14ac:dyDescent="0.25">
      <c r="A53" s="353">
        <f>'PLAN DE CHAMBRE'!E15</f>
        <v>0</v>
      </c>
      <c r="B53" s="353" t="e">
        <f t="shared" si="2"/>
        <v>#VALUE!</v>
      </c>
      <c r="C53" s="353" t="str">
        <f t="shared" si="3"/>
        <v>0</v>
      </c>
    </row>
    <row r="54" spans="1:3" ht="14.25" thickTop="1" thickBot="1" x14ac:dyDescent="0.25">
      <c r="A54" s="353">
        <f>'PLAN DE CHAMBRE'!E16</f>
        <v>0</v>
      </c>
      <c r="B54" s="353" t="e">
        <f t="shared" si="2"/>
        <v>#VALUE!</v>
      </c>
      <c r="C54" s="353" t="str">
        <f t="shared" si="3"/>
        <v>0</v>
      </c>
    </row>
    <row r="55" spans="1:3" ht="14.25" thickTop="1" thickBot="1" x14ac:dyDescent="0.25">
      <c r="A55" s="353">
        <f>'PLAN DE CHAMBRE'!E17</f>
        <v>0</v>
      </c>
      <c r="B55" s="353" t="e">
        <f t="shared" si="2"/>
        <v>#VALUE!</v>
      </c>
      <c r="C55" s="353" t="str">
        <f t="shared" si="3"/>
        <v>0</v>
      </c>
    </row>
    <row r="56" spans="1:3" ht="14.25" thickTop="1" thickBot="1" x14ac:dyDescent="0.25">
      <c r="A56" s="353">
        <f>'PLAN DE CHAMBRE'!E18</f>
        <v>0</v>
      </c>
      <c r="B56" s="353" t="e">
        <f t="shared" si="2"/>
        <v>#VALUE!</v>
      </c>
      <c r="C56" s="353" t="str">
        <f t="shared" si="3"/>
        <v>0</v>
      </c>
    </row>
    <row r="57" spans="1:3" ht="14.25" thickTop="1" thickBot="1" x14ac:dyDescent="0.25">
      <c r="A57" s="353">
        <f>'PLAN DE CHAMBRE'!A24</f>
        <v>0</v>
      </c>
      <c r="B57" s="353" t="e">
        <f t="shared" si="2"/>
        <v>#VALUE!</v>
      </c>
      <c r="C57" s="353" t="str">
        <f t="shared" si="3"/>
        <v>0</v>
      </c>
    </row>
    <row r="58" spans="1:3" ht="14.25" thickTop="1" thickBot="1" x14ac:dyDescent="0.25">
      <c r="A58" s="353">
        <f>'PLAN DE CHAMBRE'!A25</f>
        <v>0</v>
      </c>
      <c r="B58" s="353" t="e">
        <f t="shared" si="2"/>
        <v>#VALUE!</v>
      </c>
      <c r="C58" s="353" t="str">
        <f t="shared" si="3"/>
        <v>0</v>
      </c>
    </row>
    <row r="59" spans="1:3" ht="14.25" thickTop="1" thickBot="1" x14ac:dyDescent="0.25">
      <c r="A59" s="353">
        <f>'PLAN DE CHAMBRE'!A26</f>
        <v>0</v>
      </c>
      <c r="B59" s="353" t="e">
        <f t="shared" si="2"/>
        <v>#VALUE!</v>
      </c>
      <c r="C59" s="353" t="str">
        <f t="shared" si="3"/>
        <v>0</v>
      </c>
    </row>
    <row r="60" spans="1:3" ht="14.25" thickTop="1" thickBot="1" x14ac:dyDescent="0.25">
      <c r="A60" s="353">
        <f>'PLAN DE CHAMBRE'!A27</f>
        <v>0</v>
      </c>
      <c r="B60" s="353" t="e">
        <f t="shared" si="2"/>
        <v>#VALUE!</v>
      </c>
      <c r="C60" s="353" t="str">
        <f t="shared" si="3"/>
        <v>0</v>
      </c>
    </row>
    <row r="61" spans="1:3" ht="14.25" thickTop="1" thickBot="1" x14ac:dyDescent="0.25">
      <c r="A61" s="353">
        <f>'PLAN DE CHAMBRE'!A28</f>
        <v>0</v>
      </c>
      <c r="B61" s="353" t="e">
        <f t="shared" si="2"/>
        <v>#VALUE!</v>
      </c>
      <c r="C61" s="353" t="str">
        <f t="shared" si="3"/>
        <v>0</v>
      </c>
    </row>
    <row r="62" spans="1:3" ht="14.25" thickTop="1" thickBot="1" x14ac:dyDescent="0.25">
      <c r="A62" s="353">
        <f>'PLAN DE CHAMBRE'!B24</f>
        <v>0</v>
      </c>
      <c r="B62" s="353" t="e">
        <f t="shared" si="2"/>
        <v>#VALUE!</v>
      </c>
      <c r="C62" s="353" t="str">
        <f t="shared" si="3"/>
        <v>0</v>
      </c>
    </row>
    <row r="63" spans="1:3" ht="14.25" thickTop="1" thickBot="1" x14ac:dyDescent="0.25">
      <c r="A63" s="353">
        <f>'PLAN DE CHAMBRE'!B25</f>
        <v>0</v>
      </c>
      <c r="B63" s="353" t="e">
        <f t="shared" si="2"/>
        <v>#VALUE!</v>
      </c>
      <c r="C63" s="353" t="str">
        <f t="shared" si="3"/>
        <v>0</v>
      </c>
    </row>
    <row r="64" spans="1:3" ht="14.25" thickTop="1" thickBot="1" x14ac:dyDescent="0.25">
      <c r="A64" s="353">
        <f>'PLAN DE CHAMBRE'!B26</f>
        <v>0</v>
      </c>
      <c r="B64" s="353" t="e">
        <f t="shared" si="2"/>
        <v>#VALUE!</v>
      </c>
      <c r="C64" s="353" t="str">
        <f t="shared" si="3"/>
        <v>0</v>
      </c>
    </row>
    <row r="65" spans="1:3" ht="14.25" thickTop="1" thickBot="1" x14ac:dyDescent="0.25">
      <c r="A65" s="353">
        <f>'PLAN DE CHAMBRE'!B27</f>
        <v>0</v>
      </c>
      <c r="B65" s="353" t="e">
        <f t="shared" si="2"/>
        <v>#VALUE!</v>
      </c>
      <c r="C65" s="353" t="str">
        <f t="shared" si="3"/>
        <v>0</v>
      </c>
    </row>
    <row r="66" spans="1:3" ht="14.25" thickTop="1" thickBot="1" x14ac:dyDescent="0.25">
      <c r="A66" s="353">
        <f>'PLAN DE CHAMBRE'!B28</f>
        <v>0</v>
      </c>
      <c r="B66" s="353" t="e">
        <f t="shared" ref="B66:B97" si="4">RIGHT(A66,LEN(A66)-FIND(" ",A66))</f>
        <v>#VALUE!</v>
      </c>
      <c r="C66" s="353" t="str">
        <f t="shared" ref="C66:C97" si="5">LEFT(A66,4)</f>
        <v>0</v>
      </c>
    </row>
    <row r="67" spans="1:3" ht="14.25" thickTop="1" thickBot="1" x14ac:dyDescent="0.25">
      <c r="A67" s="353">
        <f>'PLAN DE CHAMBRE'!C24</f>
        <v>0</v>
      </c>
      <c r="B67" s="353" t="e">
        <f t="shared" si="4"/>
        <v>#VALUE!</v>
      </c>
      <c r="C67" s="353" t="str">
        <f t="shared" si="5"/>
        <v>0</v>
      </c>
    </row>
    <row r="68" spans="1:3" ht="14.25" thickTop="1" thickBot="1" x14ac:dyDescent="0.25">
      <c r="A68" s="353">
        <f>'PLAN DE CHAMBRE'!C25</f>
        <v>0</v>
      </c>
      <c r="B68" s="353" t="e">
        <f t="shared" si="4"/>
        <v>#VALUE!</v>
      </c>
      <c r="C68" s="353" t="str">
        <f t="shared" si="5"/>
        <v>0</v>
      </c>
    </row>
    <row r="69" spans="1:3" ht="14.25" thickTop="1" thickBot="1" x14ac:dyDescent="0.25">
      <c r="A69" s="353">
        <f>'PLAN DE CHAMBRE'!C26</f>
        <v>0</v>
      </c>
      <c r="B69" s="353" t="e">
        <f t="shared" si="4"/>
        <v>#VALUE!</v>
      </c>
      <c r="C69" s="353" t="str">
        <f t="shared" si="5"/>
        <v>0</v>
      </c>
    </row>
    <row r="70" spans="1:3" ht="14.25" thickTop="1" thickBot="1" x14ac:dyDescent="0.25">
      <c r="A70" s="353">
        <f>'PLAN DE CHAMBRE'!C27</f>
        <v>0</v>
      </c>
      <c r="B70" s="353" t="e">
        <f t="shared" si="4"/>
        <v>#VALUE!</v>
      </c>
      <c r="C70" s="353" t="str">
        <f t="shared" si="5"/>
        <v>0</v>
      </c>
    </row>
    <row r="71" spans="1:3" ht="14.25" thickTop="1" thickBot="1" x14ac:dyDescent="0.25">
      <c r="A71" s="353">
        <f>'PLAN DE CHAMBRE'!C28</f>
        <v>0</v>
      </c>
      <c r="B71" s="353" t="e">
        <f t="shared" si="4"/>
        <v>#VALUE!</v>
      </c>
      <c r="C71" s="353" t="str">
        <f t="shared" si="5"/>
        <v>0</v>
      </c>
    </row>
    <row r="72" spans="1:3" ht="14.25" thickTop="1" thickBot="1" x14ac:dyDescent="0.25">
      <c r="A72" s="353">
        <f>'PLAN DE CHAMBRE'!D24</f>
        <v>0</v>
      </c>
      <c r="B72" s="353" t="e">
        <f t="shared" si="4"/>
        <v>#VALUE!</v>
      </c>
      <c r="C72" s="353" t="str">
        <f t="shared" si="5"/>
        <v>0</v>
      </c>
    </row>
    <row r="73" spans="1:3" ht="14.25" thickTop="1" thickBot="1" x14ac:dyDescent="0.25">
      <c r="A73" s="353">
        <f>'PLAN DE CHAMBRE'!D25</f>
        <v>0</v>
      </c>
      <c r="B73" s="353" t="e">
        <f t="shared" si="4"/>
        <v>#VALUE!</v>
      </c>
      <c r="C73" s="353" t="str">
        <f t="shared" si="5"/>
        <v>0</v>
      </c>
    </row>
    <row r="74" spans="1:3" ht="14.25" thickTop="1" thickBot="1" x14ac:dyDescent="0.25">
      <c r="A74" s="353">
        <f>'PLAN DE CHAMBRE'!D26</f>
        <v>0</v>
      </c>
      <c r="B74" s="353" t="e">
        <f t="shared" si="4"/>
        <v>#VALUE!</v>
      </c>
      <c r="C74" s="353" t="str">
        <f t="shared" si="5"/>
        <v>0</v>
      </c>
    </row>
    <row r="75" spans="1:3" ht="14.25" thickTop="1" thickBot="1" x14ac:dyDescent="0.25">
      <c r="A75" s="353">
        <f>'PLAN DE CHAMBRE'!D27</f>
        <v>0</v>
      </c>
      <c r="B75" s="353" t="e">
        <f t="shared" si="4"/>
        <v>#VALUE!</v>
      </c>
      <c r="C75" s="353" t="str">
        <f t="shared" si="5"/>
        <v>0</v>
      </c>
    </row>
    <row r="76" spans="1:3" ht="14.25" thickTop="1" thickBot="1" x14ac:dyDescent="0.25">
      <c r="A76" s="353">
        <f>'PLAN DE CHAMBRE'!D28</f>
        <v>0</v>
      </c>
      <c r="B76" s="353" t="e">
        <f t="shared" si="4"/>
        <v>#VALUE!</v>
      </c>
      <c r="C76" s="353" t="str">
        <f t="shared" si="5"/>
        <v>0</v>
      </c>
    </row>
    <row r="77" spans="1:3" ht="14.25" thickTop="1" thickBot="1" x14ac:dyDescent="0.25">
      <c r="A77" s="353">
        <f>'PLAN DE CHAMBRE'!E24</f>
        <v>0</v>
      </c>
      <c r="B77" s="353" t="e">
        <f t="shared" si="4"/>
        <v>#VALUE!</v>
      </c>
      <c r="C77" s="353" t="str">
        <f t="shared" si="5"/>
        <v>0</v>
      </c>
    </row>
    <row r="78" spans="1:3" ht="14.25" thickTop="1" thickBot="1" x14ac:dyDescent="0.25">
      <c r="A78" s="353">
        <f>'PLAN DE CHAMBRE'!E25</f>
        <v>0</v>
      </c>
      <c r="B78" s="353" t="e">
        <f t="shared" si="4"/>
        <v>#VALUE!</v>
      </c>
      <c r="C78" s="353" t="str">
        <f t="shared" si="5"/>
        <v>0</v>
      </c>
    </row>
    <row r="79" spans="1:3" ht="14.25" thickTop="1" thickBot="1" x14ac:dyDescent="0.25">
      <c r="A79" s="353">
        <f>'PLAN DE CHAMBRE'!E26</f>
        <v>0</v>
      </c>
      <c r="B79" s="353" t="e">
        <f t="shared" si="4"/>
        <v>#VALUE!</v>
      </c>
      <c r="C79" s="353" t="str">
        <f t="shared" si="5"/>
        <v>0</v>
      </c>
    </row>
    <row r="80" spans="1:3" ht="14.25" thickTop="1" thickBot="1" x14ac:dyDescent="0.25">
      <c r="A80" s="353">
        <f>'PLAN DE CHAMBRE'!E27</f>
        <v>0</v>
      </c>
      <c r="B80" s="353" t="e">
        <f t="shared" si="4"/>
        <v>#VALUE!</v>
      </c>
      <c r="C80" s="353" t="str">
        <f t="shared" si="5"/>
        <v>0</v>
      </c>
    </row>
    <row r="81" spans="1:3" ht="14.25" thickTop="1" thickBot="1" x14ac:dyDescent="0.25">
      <c r="A81" s="353">
        <f>'PLAN DE CHAMBRE'!E28</f>
        <v>0</v>
      </c>
      <c r="B81" s="353" t="e">
        <f t="shared" si="4"/>
        <v>#VALUE!</v>
      </c>
      <c r="C81" s="353" t="str">
        <f t="shared" si="5"/>
        <v>0</v>
      </c>
    </row>
    <row r="82" spans="1:3" ht="14.25" thickTop="1" thickBot="1" x14ac:dyDescent="0.25">
      <c r="A82" s="353">
        <f>'PLAN DE CHAMBRE'!F24</f>
        <v>0</v>
      </c>
      <c r="B82" s="353" t="e">
        <f t="shared" si="4"/>
        <v>#VALUE!</v>
      </c>
      <c r="C82" s="353" t="str">
        <f t="shared" si="5"/>
        <v>0</v>
      </c>
    </row>
    <row r="83" spans="1:3" ht="14.25" thickTop="1" thickBot="1" x14ac:dyDescent="0.25">
      <c r="A83" s="353">
        <f>'PLAN DE CHAMBRE'!F25</f>
        <v>0</v>
      </c>
      <c r="B83" s="353" t="e">
        <f t="shared" si="4"/>
        <v>#VALUE!</v>
      </c>
      <c r="C83" s="353" t="str">
        <f t="shared" si="5"/>
        <v>0</v>
      </c>
    </row>
    <row r="84" spans="1:3" ht="14.25" thickTop="1" thickBot="1" x14ac:dyDescent="0.25">
      <c r="A84" s="353">
        <f>'PLAN DE CHAMBRE'!F26</f>
        <v>0</v>
      </c>
      <c r="B84" s="353" t="e">
        <f t="shared" si="4"/>
        <v>#VALUE!</v>
      </c>
      <c r="C84" s="353" t="str">
        <f t="shared" si="5"/>
        <v>0</v>
      </c>
    </row>
    <row r="85" spans="1:3" ht="14.25" thickTop="1" thickBot="1" x14ac:dyDescent="0.25">
      <c r="A85" s="353">
        <f>'PLAN DE CHAMBRE'!F27</f>
        <v>0</v>
      </c>
      <c r="B85" s="353" t="e">
        <f t="shared" si="4"/>
        <v>#VALUE!</v>
      </c>
      <c r="C85" s="353" t="str">
        <f t="shared" si="5"/>
        <v>0</v>
      </c>
    </row>
    <row r="86" spans="1:3" ht="14.25" thickTop="1" thickBot="1" x14ac:dyDescent="0.25">
      <c r="A86" s="353">
        <f>'PLAN DE CHAMBRE'!F28</f>
        <v>0</v>
      </c>
      <c r="B86" s="353" t="e">
        <f t="shared" si="4"/>
        <v>#VALUE!</v>
      </c>
      <c r="C86" s="353" t="str">
        <f t="shared" si="5"/>
        <v>0</v>
      </c>
    </row>
    <row r="87" spans="1:3" ht="14.25" thickTop="1" thickBot="1" x14ac:dyDescent="0.25">
      <c r="A87" s="353">
        <f>'PLAN DE CHAMBRE'!G24</f>
        <v>0</v>
      </c>
      <c r="B87" s="353" t="e">
        <f t="shared" si="4"/>
        <v>#VALUE!</v>
      </c>
      <c r="C87" s="353" t="str">
        <f t="shared" si="5"/>
        <v>0</v>
      </c>
    </row>
    <row r="88" spans="1:3" ht="14.25" thickTop="1" thickBot="1" x14ac:dyDescent="0.25">
      <c r="A88" s="353">
        <f>'PLAN DE CHAMBRE'!G25</f>
        <v>0</v>
      </c>
      <c r="B88" s="353" t="e">
        <f t="shared" si="4"/>
        <v>#VALUE!</v>
      </c>
      <c r="C88" s="353" t="str">
        <f t="shared" si="5"/>
        <v>0</v>
      </c>
    </row>
    <row r="89" spans="1:3" ht="14.25" thickTop="1" thickBot="1" x14ac:dyDescent="0.25">
      <c r="A89" s="353">
        <f>'PLAN DE CHAMBRE'!G26</f>
        <v>0</v>
      </c>
      <c r="B89" s="353" t="e">
        <f t="shared" si="4"/>
        <v>#VALUE!</v>
      </c>
      <c r="C89" s="353" t="str">
        <f t="shared" si="5"/>
        <v>0</v>
      </c>
    </row>
    <row r="90" spans="1:3" ht="14.25" thickTop="1" thickBot="1" x14ac:dyDescent="0.25">
      <c r="A90" s="353">
        <f>'PLAN DE CHAMBRE'!G27</f>
        <v>0</v>
      </c>
      <c r="B90" s="353" t="e">
        <f t="shared" si="4"/>
        <v>#VALUE!</v>
      </c>
      <c r="C90" s="353" t="str">
        <f t="shared" si="5"/>
        <v>0</v>
      </c>
    </row>
    <row r="91" spans="1:3" ht="14.25" thickTop="1" thickBot="1" x14ac:dyDescent="0.25">
      <c r="A91" s="353">
        <f>'PLAN DE CHAMBRE'!G28</f>
        <v>0</v>
      </c>
      <c r="B91" s="353" t="e">
        <f t="shared" si="4"/>
        <v>#VALUE!</v>
      </c>
      <c r="C91" s="353" t="str">
        <f t="shared" si="5"/>
        <v>0</v>
      </c>
    </row>
    <row r="92" spans="1:3" ht="14.25" thickTop="1" thickBot="1" x14ac:dyDescent="0.25">
      <c r="A92" s="353">
        <f>'PLAN DE CHAMBRE'!H24</f>
        <v>0</v>
      </c>
      <c r="B92" s="353" t="e">
        <f t="shared" si="4"/>
        <v>#VALUE!</v>
      </c>
      <c r="C92" s="353" t="str">
        <f t="shared" si="5"/>
        <v>0</v>
      </c>
    </row>
    <row r="93" spans="1:3" ht="14.25" thickTop="1" thickBot="1" x14ac:dyDescent="0.25">
      <c r="A93" s="353">
        <f>'PLAN DE CHAMBRE'!H25</f>
        <v>0</v>
      </c>
      <c r="B93" s="353" t="e">
        <f t="shared" si="4"/>
        <v>#VALUE!</v>
      </c>
      <c r="C93" s="353" t="str">
        <f t="shared" si="5"/>
        <v>0</v>
      </c>
    </row>
    <row r="94" spans="1:3" ht="14.25" thickTop="1" thickBot="1" x14ac:dyDescent="0.25">
      <c r="A94" s="353">
        <f>'PLAN DE CHAMBRE'!H26</f>
        <v>0</v>
      </c>
      <c r="B94" s="353" t="e">
        <f t="shared" si="4"/>
        <v>#VALUE!</v>
      </c>
      <c r="C94" s="353" t="str">
        <f t="shared" si="5"/>
        <v>0</v>
      </c>
    </row>
    <row r="95" spans="1:3" ht="14.25" thickTop="1" thickBot="1" x14ac:dyDescent="0.25">
      <c r="A95" s="353">
        <f>'PLAN DE CHAMBRE'!H27</f>
        <v>0</v>
      </c>
      <c r="B95" s="353" t="e">
        <f t="shared" si="4"/>
        <v>#VALUE!</v>
      </c>
      <c r="C95" s="353" t="str">
        <f t="shared" si="5"/>
        <v>0</v>
      </c>
    </row>
    <row r="96" spans="1:3" ht="14.25" thickTop="1" thickBot="1" x14ac:dyDescent="0.25">
      <c r="A96" s="353">
        <f>'PLAN DE CHAMBRE'!H28</f>
        <v>0</v>
      </c>
      <c r="B96" s="353" t="e">
        <f t="shared" si="4"/>
        <v>#VALUE!</v>
      </c>
      <c r="C96" s="353" t="str">
        <f t="shared" si="5"/>
        <v>0</v>
      </c>
    </row>
    <row r="97" spans="1:3" ht="14.25" thickTop="1" thickBot="1" x14ac:dyDescent="0.25">
      <c r="A97" s="353">
        <f>'PLAN DE CHAMBRE'!I24</f>
        <v>0</v>
      </c>
      <c r="B97" s="353" t="e">
        <f t="shared" si="4"/>
        <v>#VALUE!</v>
      </c>
      <c r="C97" s="353" t="str">
        <f t="shared" si="5"/>
        <v>0</v>
      </c>
    </row>
    <row r="98" spans="1:3" ht="14.25" thickTop="1" thickBot="1" x14ac:dyDescent="0.25">
      <c r="A98" s="353">
        <f>'PLAN DE CHAMBRE'!I25</f>
        <v>0</v>
      </c>
      <c r="B98" s="353" t="e">
        <f t="shared" ref="B98:B129" si="6">RIGHT(A98,LEN(A98)-FIND(" ",A98))</f>
        <v>#VALUE!</v>
      </c>
      <c r="C98" s="353" t="str">
        <f t="shared" ref="C98:C131" si="7">LEFT(A98,4)</f>
        <v>0</v>
      </c>
    </row>
    <row r="99" spans="1:3" ht="14.25" thickTop="1" thickBot="1" x14ac:dyDescent="0.25">
      <c r="A99" s="353">
        <f>'PLAN DE CHAMBRE'!I26</f>
        <v>0</v>
      </c>
      <c r="B99" s="353" t="e">
        <f t="shared" si="6"/>
        <v>#VALUE!</v>
      </c>
      <c r="C99" s="353" t="str">
        <f t="shared" si="7"/>
        <v>0</v>
      </c>
    </row>
    <row r="100" spans="1:3" ht="14.25" thickTop="1" thickBot="1" x14ac:dyDescent="0.25">
      <c r="A100" s="353">
        <f>'PLAN DE CHAMBRE'!I27</f>
        <v>0</v>
      </c>
      <c r="B100" s="353" t="e">
        <f t="shared" si="6"/>
        <v>#VALUE!</v>
      </c>
      <c r="C100" s="353" t="str">
        <f t="shared" si="7"/>
        <v>0</v>
      </c>
    </row>
    <row r="101" spans="1:3" ht="14.25" thickTop="1" thickBot="1" x14ac:dyDescent="0.25">
      <c r="A101" s="353">
        <f>'PLAN DE CHAMBRE'!I28</f>
        <v>0</v>
      </c>
      <c r="B101" s="353" t="e">
        <f t="shared" si="6"/>
        <v>#VALUE!</v>
      </c>
      <c r="C101" s="353" t="str">
        <f t="shared" si="7"/>
        <v>0</v>
      </c>
    </row>
    <row r="102" spans="1:3" ht="14.25" thickTop="1" thickBot="1" x14ac:dyDescent="0.25">
      <c r="A102" s="353">
        <f>'PLAN DE CHAMBRE'!A33</f>
        <v>0</v>
      </c>
      <c r="B102" s="353" t="e">
        <f t="shared" si="6"/>
        <v>#VALUE!</v>
      </c>
      <c r="C102" s="353" t="str">
        <f t="shared" si="7"/>
        <v>0</v>
      </c>
    </row>
    <row r="103" spans="1:3" ht="14.25" thickTop="1" thickBot="1" x14ac:dyDescent="0.25">
      <c r="A103" s="353">
        <f>'PLAN DE CHAMBRE'!A34</f>
        <v>0</v>
      </c>
      <c r="B103" s="353" t="e">
        <f t="shared" si="6"/>
        <v>#VALUE!</v>
      </c>
      <c r="C103" s="353" t="str">
        <f t="shared" si="7"/>
        <v>0</v>
      </c>
    </row>
    <row r="104" spans="1:3" ht="14.25" thickTop="1" thickBot="1" x14ac:dyDescent="0.25">
      <c r="A104" s="353">
        <f>'PLAN DE CHAMBRE'!A35</f>
        <v>0</v>
      </c>
      <c r="B104" s="353" t="e">
        <f t="shared" si="6"/>
        <v>#VALUE!</v>
      </c>
      <c r="C104" s="353" t="str">
        <f t="shared" si="7"/>
        <v>0</v>
      </c>
    </row>
    <row r="105" spans="1:3" ht="14.25" thickTop="1" thickBot="1" x14ac:dyDescent="0.25">
      <c r="A105" s="353">
        <f>'PLAN DE CHAMBRE'!A36</f>
        <v>0</v>
      </c>
      <c r="B105" s="353" t="e">
        <f t="shared" si="6"/>
        <v>#VALUE!</v>
      </c>
      <c r="C105" s="353" t="str">
        <f t="shared" si="7"/>
        <v>0</v>
      </c>
    </row>
    <row r="106" spans="1:3" ht="14.25" thickTop="1" thickBot="1" x14ac:dyDescent="0.25">
      <c r="A106" s="353">
        <f>'PLAN DE CHAMBRE'!A37</f>
        <v>0</v>
      </c>
      <c r="B106" s="353" t="e">
        <f t="shared" si="6"/>
        <v>#VALUE!</v>
      </c>
      <c r="C106" s="353" t="str">
        <f t="shared" si="7"/>
        <v>0</v>
      </c>
    </row>
    <row r="107" spans="1:3" ht="14.25" thickTop="1" thickBot="1" x14ac:dyDescent="0.25">
      <c r="A107" s="353">
        <f>'PLAN DE CHAMBRE'!B33</f>
        <v>0</v>
      </c>
      <c r="B107" s="353" t="e">
        <f t="shared" si="6"/>
        <v>#VALUE!</v>
      </c>
      <c r="C107" s="353" t="str">
        <f t="shared" si="7"/>
        <v>0</v>
      </c>
    </row>
    <row r="108" spans="1:3" ht="14.25" thickTop="1" thickBot="1" x14ac:dyDescent="0.25">
      <c r="A108" s="353">
        <f>'PLAN DE CHAMBRE'!B34</f>
        <v>0</v>
      </c>
      <c r="B108" s="353" t="e">
        <f t="shared" si="6"/>
        <v>#VALUE!</v>
      </c>
      <c r="C108" s="353" t="str">
        <f t="shared" si="7"/>
        <v>0</v>
      </c>
    </row>
    <row r="109" spans="1:3" ht="14.25" thickTop="1" thickBot="1" x14ac:dyDescent="0.25">
      <c r="A109" s="353">
        <f>'PLAN DE CHAMBRE'!B35</f>
        <v>0</v>
      </c>
      <c r="B109" s="353" t="e">
        <f t="shared" si="6"/>
        <v>#VALUE!</v>
      </c>
      <c r="C109" s="353" t="str">
        <f t="shared" si="7"/>
        <v>0</v>
      </c>
    </row>
    <row r="110" spans="1:3" ht="14.25" thickTop="1" thickBot="1" x14ac:dyDescent="0.25">
      <c r="A110" s="353">
        <f>'PLAN DE CHAMBRE'!B36</f>
        <v>0</v>
      </c>
      <c r="B110" s="353" t="e">
        <f t="shared" si="6"/>
        <v>#VALUE!</v>
      </c>
      <c r="C110" s="353" t="str">
        <f t="shared" si="7"/>
        <v>0</v>
      </c>
    </row>
    <row r="111" spans="1:3" ht="14.25" thickTop="1" thickBot="1" x14ac:dyDescent="0.25">
      <c r="A111" s="353">
        <f>'PLAN DE CHAMBRE'!B37</f>
        <v>0</v>
      </c>
      <c r="B111" s="353" t="e">
        <f t="shared" si="6"/>
        <v>#VALUE!</v>
      </c>
      <c r="C111" s="353" t="str">
        <f t="shared" si="7"/>
        <v>0</v>
      </c>
    </row>
    <row r="112" spans="1:3" ht="14.25" thickTop="1" thickBot="1" x14ac:dyDescent="0.25">
      <c r="A112" s="353">
        <f>'PLAN DE CHAMBRE'!C33</f>
        <v>0</v>
      </c>
      <c r="B112" s="353" t="e">
        <f t="shared" si="6"/>
        <v>#VALUE!</v>
      </c>
      <c r="C112" s="353" t="str">
        <f t="shared" si="7"/>
        <v>0</v>
      </c>
    </row>
    <row r="113" spans="1:3" ht="14.25" thickTop="1" thickBot="1" x14ac:dyDescent="0.25">
      <c r="A113" s="353">
        <f>'PLAN DE CHAMBRE'!C34</f>
        <v>0</v>
      </c>
      <c r="B113" s="353" t="e">
        <f t="shared" si="6"/>
        <v>#VALUE!</v>
      </c>
      <c r="C113" s="353" t="str">
        <f t="shared" si="7"/>
        <v>0</v>
      </c>
    </row>
    <row r="114" spans="1:3" ht="14.25" thickTop="1" thickBot="1" x14ac:dyDescent="0.25">
      <c r="A114" s="353">
        <f>'PLAN DE CHAMBRE'!C35</f>
        <v>0</v>
      </c>
      <c r="B114" s="353" t="e">
        <f t="shared" si="6"/>
        <v>#VALUE!</v>
      </c>
      <c r="C114" s="353" t="str">
        <f t="shared" si="7"/>
        <v>0</v>
      </c>
    </row>
    <row r="115" spans="1:3" ht="14.25" thickTop="1" thickBot="1" x14ac:dyDescent="0.25">
      <c r="A115" s="353">
        <f>'PLAN DE CHAMBRE'!C36</f>
        <v>0</v>
      </c>
      <c r="B115" s="353" t="e">
        <f t="shared" si="6"/>
        <v>#VALUE!</v>
      </c>
      <c r="C115" s="353" t="str">
        <f t="shared" si="7"/>
        <v>0</v>
      </c>
    </row>
    <row r="116" spans="1:3" ht="14.25" thickTop="1" thickBot="1" x14ac:dyDescent="0.25">
      <c r="A116" s="353">
        <f>'PLAN DE CHAMBRE'!C37</f>
        <v>0</v>
      </c>
      <c r="B116" s="353" t="e">
        <f t="shared" si="6"/>
        <v>#VALUE!</v>
      </c>
      <c r="C116" s="353" t="str">
        <f t="shared" si="7"/>
        <v>0</v>
      </c>
    </row>
    <row r="117" spans="1:3" ht="14.25" thickTop="1" thickBot="1" x14ac:dyDescent="0.25">
      <c r="A117" s="353">
        <f>'PLAN DE CHAMBRE'!D33</f>
        <v>0</v>
      </c>
      <c r="B117" s="353" t="e">
        <f t="shared" si="6"/>
        <v>#VALUE!</v>
      </c>
      <c r="C117" s="353" t="str">
        <f t="shared" si="7"/>
        <v>0</v>
      </c>
    </row>
    <row r="118" spans="1:3" ht="14.25" thickTop="1" thickBot="1" x14ac:dyDescent="0.25">
      <c r="A118" s="353">
        <f>'PLAN DE CHAMBRE'!D34</f>
        <v>0</v>
      </c>
      <c r="B118" s="353" t="e">
        <f t="shared" si="6"/>
        <v>#VALUE!</v>
      </c>
      <c r="C118" s="353" t="str">
        <f t="shared" si="7"/>
        <v>0</v>
      </c>
    </row>
    <row r="119" spans="1:3" ht="14.25" thickTop="1" thickBot="1" x14ac:dyDescent="0.25">
      <c r="A119" s="353">
        <f>'PLAN DE CHAMBRE'!D35</f>
        <v>0</v>
      </c>
      <c r="B119" s="353" t="e">
        <f t="shared" si="6"/>
        <v>#VALUE!</v>
      </c>
      <c r="C119" s="353" t="str">
        <f t="shared" si="7"/>
        <v>0</v>
      </c>
    </row>
    <row r="120" spans="1:3" ht="14.25" thickTop="1" thickBot="1" x14ac:dyDescent="0.25">
      <c r="A120" s="353">
        <f>'PLAN DE CHAMBRE'!D36</f>
        <v>0</v>
      </c>
      <c r="B120" s="353" t="e">
        <f t="shared" si="6"/>
        <v>#VALUE!</v>
      </c>
      <c r="C120" s="353" t="str">
        <f t="shared" si="7"/>
        <v>0</v>
      </c>
    </row>
    <row r="121" spans="1:3" ht="14.25" thickTop="1" thickBot="1" x14ac:dyDescent="0.25">
      <c r="A121" s="353">
        <f>'PLAN DE CHAMBRE'!D37</f>
        <v>0</v>
      </c>
      <c r="B121" s="353" t="e">
        <f t="shared" si="6"/>
        <v>#VALUE!</v>
      </c>
      <c r="C121" s="353" t="str">
        <f t="shared" si="7"/>
        <v>0</v>
      </c>
    </row>
    <row r="122" spans="1:3" ht="14.25" thickTop="1" thickBot="1" x14ac:dyDescent="0.25">
      <c r="A122" s="353">
        <f>'PLAN DE CHAMBRE'!E33</f>
        <v>0</v>
      </c>
      <c r="B122" s="353" t="e">
        <f t="shared" si="6"/>
        <v>#VALUE!</v>
      </c>
      <c r="C122" s="353" t="str">
        <f t="shared" si="7"/>
        <v>0</v>
      </c>
    </row>
    <row r="123" spans="1:3" ht="14.25" thickTop="1" thickBot="1" x14ac:dyDescent="0.25">
      <c r="A123" s="353">
        <f>'PLAN DE CHAMBRE'!E34</f>
        <v>0</v>
      </c>
      <c r="B123" s="353" t="e">
        <f t="shared" si="6"/>
        <v>#VALUE!</v>
      </c>
      <c r="C123" s="353" t="str">
        <f t="shared" si="7"/>
        <v>0</v>
      </c>
    </row>
    <row r="124" spans="1:3" ht="14.25" thickTop="1" thickBot="1" x14ac:dyDescent="0.25">
      <c r="A124" s="353">
        <f>'PLAN DE CHAMBRE'!E35</f>
        <v>0</v>
      </c>
      <c r="B124" s="353" t="e">
        <f t="shared" si="6"/>
        <v>#VALUE!</v>
      </c>
      <c r="C124" s="353" t="str">
        <f t="shared" si="7"/>
        <v>0</v>
      </c>
    </row>
    <row r="125" spans="1:3" ht="14.25" thickTop="1" thickBot="1" x14ac:dyDescent="0.25">
      <c r="A125" s="353">
        <f>'PLAN DE CHAMBRE'!E36</f>
        <v>0</v>
      </c>
      <c r="B125" s="353" t="e">
        <f t="shared" si="6"/>
        <v>#VALUE!</v>
      </c>
      <c r="C125" s="353" t="str">
        <f t="shared" si="7"/>
        <v>0</v>
      </c>
    </row>
    <row r="126" spans="1:3" ht="14.25" thickTop="1" thickBot="1" x14ac:dyDescent="0.25">
      <c r="A126" s="353">
        <f>'PLAN DE CHAMBRE'!E37</f>
        <v>0</v>
      </c>
      <c r="B126" s="353" t="e">
        <f t="shared" si="6"/>
        <v>#VALUE!</v>
      </c>
      <c r="C126" s="353" t="str">
        <f t="shared" si="7"/>
        <v>0</v>
      </c>
    </row>
    <row r="127" spans="1:3" ht="14.25" thickTop="1" thickBot="1" x14ac:dyDescent="0.25">
      <c r="A127" s="353">
        <f>'PLAN DE CHAMBRE'!F33</f>
        <v>0</v>
      </c>
      <c r="B127" s="353" t="e">
        <f t="shared" si="6"/>
        <v>#VALUE!</v>
      </c>
      <c r="C127" s="353" t="str">
        <f t="shared" si="7"/>
        <v>0</v>
      </c>
    </row>
    <row r="128" spans="1:3" ht="14.25" thickTop="1" thickBot="1" x14ac:dyDescent="0.25">
      <c r="A128" s="353">
        <f>'PLAN DE CHAMBRE'!F34</f>
        <v>0</v>
      </c>
      <c r="B128" s="353" t="e">
        <f t="shared" si="6"/>
        <v>#VALUE!</v>
      </c>
      <c r="C128" s="353" t="str">
        <f t="shared" si="7"/>
        <v>0</v>
      </c>
    </row>
    <row r="129" spans="1:3" ht="14.25" thickTop="1" thickBot="1" x14ac:dyDescent="0.25">
      <c r="A129" s="353">
        <f>'PLAN DE CHAMBRE'!F35</f>
        <v>0</v>
      </c>
      <c r="B129" s="353" t="e">
        <f t="shared" si="6"/>
        <v>#VALUE!</v>
      </c>
      <c r="C129" s="353" t="str">
        <f t="shared" si="7"/>
        <v>0</v>
      </c>
    </row>
    <row r="130" spans="1:3" ht="14.25" thickTop="1" thickBot="1" x14ac:dyDescent="0.25">
      <c r="A130" s="353">
        <f>'PLAN DE CHAMBRE'!F36</f>
        <v>0</v>
      </c>
      <c r="B130" s="353" t="e">
        <f t="shared" ref="B130:B131" si="8">RIGHT(A130,LEN(A130)-FIND(" ",A130))</f>
        <v>#VALUE!</v>
      </c>
      <c r="C130" s="353" t="str">
        <f t="shared" si="7"/>
        <v>0</v>
      </c>
    </row>
    <row r="131" spans="1:3" ht="14.25" thickTop="1" thickBot="1" x14ac:dyDescent="0.25">
      <c r="A131" s="353">
        <f>'PLAN DE CHAMBRE'!F37</f>
        <v>0</v>
      </c>
      <c r="B131" s="353" t="e">
        <f t="shared" si="8"/>
        <v>#VALUE!</v>
      </c>
      <c r="C131" s="353" t="str">
        <f t="shared" si="7"/>
        <v>0</v>
      </c>
    </row>
    <row r="132" spans="1:3" ht="13.5" thickTop="1" x14ac:dyDescent="0.2">
      <c r="A132" s="14"/>
      <c r="B132"/>
      <c r="C132"/>
    </row>
  </sheetData>
  <autoFilter ref="A1:C131"/>
  <sortState ref="A1:C132">
    <sortCondition ref="C1:C126" customList="COL,LCL,CDT,CBA,CNE,LTN,MAJ,ADC,ADJ,SCH,SGT,CC1,CCH,CPL,1CL,SDT,SAP"/>
  </sortState>
  <conditionalFormatting sqref="A1:XFD2 A20:XFD1048576 A3:D19 H3:XFD19">
    <cfRule type="expression" priority="1">
      <formula>ISNA(A1)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S148"/>
  <sheetViews>
    <sheetView showZeros="0" tabSelected="1" zoomScale="75" zoomScaleNormal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8" sqref="D8"/>
    </sheetView>
  </sheetViews>
  <sheetFormatPr baseColWidth="10" defaultRowHeight="21.75" customHeight="1" x14ac:dyDescent="0.2"/>
  <cols>
    <col min="1" max="1" width="4.42578125" style="142" bestFit="1" customWidth="1"/>
    <col min="2" max="2" width="27.42578125" style="116" customWidth="1"/>
    <col min="3" max="3" width="5.5703125" style="116" customWidth="1"/>
    <col min="4" max="4" width="7.140625" style="116" customWidth="1"/>
    <col min="5" max="5" width="4" style="116" customWidth="1"/>
    <col min="6" max="6" width="4.5703125" style="116" customWidth="1"/>
    <col min="7" max="11" width="4" style="116" customWidth="1"/>
    <col min="12" max="12" width="4.5703125" style="116" customWidth="1"/>
    <col min="13" max="17" width="4" style="116" customWidth="1"/>
    <col min="18" max="18" width="4.5703125" style="116" customWidth="1"/>
    <col min="19" max="23" width="4" style="116" customWidth="1"/>
    <col min="24" max="24" width="4.5703125" style="116" customWidth="1"/>
    <col min="25" max="29" width="4" style="116" customWidth="1"/>
    <col min="30" max="30" width="4.5703125" style="116" customWidth="1"/>
    <col min="31" max="35" width="4" style="116" customWidth="1"/>
    <col min="36" max="36" width="4.5703125" style="116" customWidth="1"/>
    <col min="37" max="41" width="4" style="116" customWidth="1"/>
    <col min="42" max="42" width="4.5703125" style="116" customWidth="1"/>
    <col min="43" max="47" width="4" style="116" customWidth="1"/>
    <col min="48" max="48" width="4.5703125" style="116" customWidth="1"/>
    <col min="49" max="53" width="4" style="116" customWidth="1"/>
    <col min="54" max="54" width="4.5703125" style="116" customWidth="1"/>
    <col min="55" max="59" width="4" style="116" customWidth="1"/>
    <col min="60" max="60" width="4.5703125" style="116" customWidth="1"/>
    <col min="61" max="65" width="4" style="116" customWidth="1"/>
    <col min="66" max="66" width="4.5703125" style="116" customWidth="1"/>
    <col min="67" max="71" width="4" style="116" customWidth="1"/>
    <col min="72" max="72" width="4.5703125" style="116" customWidth="1"/>
    <col min="73" max="77" width="4" style="116" customWidth="1"/>
    <col min="78" max="78" width="4.5703125" style="116" customWidth="1"/>
    <col min="79" max="83" width="4" style="116" customWidth="1"/>
    <col min="84" max="84" width="4.5703125" style="116" customWidth="1"/>
    <col min="85" max="89" width="4" style="116" customWidth="1"/>
    <col min="90" max="90" width="4.5703125" style="116" customWidth="1"/>
    <col min="91" max="95" width="4" style="116" customWidth="1"/>
    <col min="96" max="96" width="4.5703125" style="116" customWidth="1"/>
    <col min="97" max="101" width="4" style="116" customWidth="1"/>
    <col min="102" max="102" width="4.5703125" style="116" customWidth="1"/>
    <col min="103" max="107" width="4" style="116" customWidth="1"/>
    <col min="108" max="108" width="4.5703125" style="116" customWidth="1"/>
    <col min="109" max="113" width="4" style="116" customWidth="1"/>
    <col min="114" max="114" width="4.5703125" style="116" customWidth="1"/>
    <col min="115" max="119" width="4" style="116" customWidth="1"/>
    <col min="120" max="120" width="4.5703125" style="116" customWidth="1"/>
    <col min="121" max="125" width="4" style="116" customWidth="1"/>
    <col min="126" max="126" width="4.5703125" style="116" customWidth="1"/>
    <col min="127" max="131" width="4" style="116" customWidth="1"/>
    <col min="132" max="132" width="4.5703125" style="116" customWidth="1"/>
    <col min="133" max="137" width="4" style="116" customWidth="1"/>
    <col min="138" max="138" width="4.5703125" style="116" customWidth="1"/>
    <col min="139" max="143" width="4" style="116" customWidth="1"/>
    <col min="144" max="144" width="4.5703125" style="116" customWidth="1"/>
    <col min="145" max="149" width="4" style="116" customWidth="1"/>
    <col min="150" max="150" width="4.5703125" style="116" customWidth="1"/>
    <col min="151" max="155" width="4" style="116" customWidth="1"/>
    <col min="156" max="156" width="4.5703125" style="116" customWidth="1"/>
    <col min="157" max="161" width="4" style="116" customWidth="1"/>
    <col min="162" max="162" width="4.5703125" style="116" customWidth="1"/>
    <col min="163" max="167" width="4" style="116" customWidth="1"/>
    <col min="168" max="168" width="4.5703125" style="116" customWidth="1"/>
    <col min="169" max="173" width="4" style="116" customWidth="1"/>
    <col min="174" max="174" width="4.5703125" style="116" customWidth="1"/>
    <col min="175" max="179" width="4" style="116" customWidth="1"/>
    <col min="180" max="180" width="4.5703125" style="116" customWidth="1"/>
    <col min="181" max="185" width="4" style="116" customWidth="1"/>
    <col min="186" max="186" width="4.5703125" style="116" customWidth="1"/>
    <col min="187" max="190" width="4" style="116" customWidth="1"/>
    <col min="191" max="195" width="10.7109375" style="127" customWidth="1"/>
    <col min="196" max="196" width="13.5703125" style="127" customWidth="1"/>
    <col min="197" max="199" width="10.7109375" style="127" customWidth="1"/>
    <col min="200" max="200" width="13.5703125" style="151" customWidth="1"/>
    <col min="201" max="201" width="11.42578125" style="151"/>
    <col min="202" max="16384" width="11.42578125" style="116"/>
  </cols>
  <sheetData>
    <row r="1" spans="1:201" ht="44.25" customHeight="1" thickBot="1" x14ac:dyDescent="0.25">
      <c r="A1" s="131"/>
      <c r="B1" s="115"/>
      <c r="C1" s="115"/>
      <c r="G1" s="408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410"/>
      <c r="AZ1" s="7"/>
      <c r="BA1" s="7"/>
      <c r="GI1" s="76"/>
      <c r="GJ1" s="76"/>
      <c r="GK1" s="76"/>
      <c r="GL1" s="76"/>
      <c r="GM1" s="76"/>
      <c r="GN1" s="76"/>
      <c r="GO1" s="76"/>
      <c r="GP1" s="76"/>
      <c r="GQ1" s="76"/>
      <c r="GR1" s="150"/>
      <c r="GS1" s="150"/>
    </row>
    <row r="2" spans="1:201" ht="21.75" customHeight="1" thickBot="1" x14ac:dyDescent="0.25">
      <c r="A2" s="131"/>
      <c r="I2" s="7"/>
      <c r="M2" s="117"/>
      <c r="N2" s="118"/>
      <c r="O2" s="118"/>
      <c r="P2" s="118"/>
      <c r="Q2" s="118"/>
      <c r="S2" s="118"/>
      <c r="T2" s="118"/>
      <c r="U2" s="118"/>
      <c r="V2" s="118"/>
      <c r="W2" s="118"/>
      <c r="Y2" s="118"/>
      <c r="Z2" s="118"/>
      <c r="AH2" s="1"/>
      <c r="AI2" s="1"/>
      <c r="AK2" s="2"/>
      <c r="AL2" s="2"/>
      <c r="AM2" s="2"/>
      <c r="AQ2" s="387" t="s">
        <v>32</v>
      </c>
      <c r="AR2" s="388"/>
      <c r="AS2" s="388"/>
      <c r="AT2" s="417"/>
      <c r="AU2" s="418"/>
      <c r="AV2" s="418"/>
      <c r="AW2" s="418"/>
      <c r="AX2" s="418"/>
      <c r="AY2" s="418"/>
      <c r="AZ2" s="418"/>
      <c r="BA2" s="418"/>
      <c r="BB2" s="418"/>
      <c r="BC2" s="418"/>
      <c r="BD2" s="418"/>
      <c r="BE2" s="418"/>
      <c r="BF2" s="418"/>
      <c r="BG2" s="418"/>
      <c r="BH2" s="418"/>
      <c r="BI2" s="418"/>
      <c r="BJ2" s="418"/>
      <c r="BK2" s="419"/>
      <c r="BL2" s="422" t="s">
        <v>51</v>
      </c>
      <c r="BM2" s="423"/>
      <c r="BN2" s="423"/>
      <c r="BO2" s="423"/>
      <c r="BP2" s="390"/>
      <c r="BQ2" s="403"/>
      <c r="BR2" s="404"/>
      <c r="BS2" s="404"/>
      <c r="BT2" s="404"/>
      <c r="BU2" s="404"/>
      <c r="BV2" s="404"/>
      <c r="BW2" s="404"/>
      <c r="BX2" s="404"/>
      <c r="BY2" s="404"/>
      <c r="BZ2" s="404"/>
      <c r="CA2" s="405"/>
      <c r="CF2" s="434" t="s">
        <v>60</v>
      </c>
      <c r="CG2" s="435"/>
      <c r="CH2" s="378" t="s">
        <v>11</v>
      </c>
      <c r="CI2" s="379"/>
      <c r="CJ2" s="380"/>
      <c r="CK2" s="469">
        <v>0.82</v>
      </c>
      <c r="CL2" s="469"/>
      <c r="CR2" s="440" t="s">
        <v>59</v>
      </c>
      <c r="CS2" s="441"/>
      <c r="CT2" s="441"/>
      <c r="CU2" s="442"/>
      <c r="CV2" s="458">
        <v>7.62</v>
      </c>
      <c r="CW2" s="459"/>
      <c r="DC2" s="473" t="s">
        <v>61</v>
      </c>
      <c r="DD2" s="474"/>
      <c r="DE2" s="474"/>
      <c r="DF2" s="474"/>
      <c r="DG2" s="474"/>
      <c r="DH2" s="474"/>
      <c r="DI2" s="474"/>
      <c r="DJ2" s="475"/>
      <c r="DK2" s="470">
        <v>6</v>
      </c>
      <c r="DL2" s="471"/>
      <c r="DM2" s="471"/>
      <c r="DN2" s="471"/>
      <c r="DO2" s="471"/>
      <c r="DP2" s="472"/>
      <c r="EE2" s="260"/>
      <c r="GG2" s="76"/>
      <c r="GH2" s="76"/>
      <c r="GI2" s="76"/>
      <c r="GJ2" s="76"/>
      <c r="GK2" s="76"/>
      <c r="GL2" s="76"/>
      <c r="GM2" s="76"/>
      <c r="GN2" s="76"/>
      <c r="GO2" s="76"/>
      <c r="GP2" s="150"/>
      <c r="GQ2" s="150"/>
      <c r="GR2" s="116"/>
      <c r="GS2" s="116"/>
    </row>
    <row r="3" spans="1:201" ht="21.75" customHeight="1" thickBot="1" x14ac:dyDescent="0.25">
      <c r="A3" s="131"/>
      <c r="B3" s="119"/>
      <c r="C3" s="119"/>
      <c r="I3" s="7"/>
      <c r="M3" s="117"/>
      <c r="N3" s="118"/>
      <c r="O3" s="118"/>
      <c r="P3" s="411" t="s">
        <v>0</v>
      </c>
      <c r="Q3" s="412"/>
      <c r="R3" s="412"/>
      <c r="S3" s="412"/>
      <c r="T3" s="412"/>
      <c r="U3" s="412"/>
      <c r="V3" s="413"/>
      <c r="W3" s="414"/>
      <c r="X3" s="414"/>
      <c r="Y3" s="414"/>
      <c r="Z3" s="415"/>
      <c r="AA3" s="411" t="s">
        <v>1</v>
      </c>
      <c r="AB3" s="416"/>
      <c r="AC3" s="413"/>
      <c r="AD3" s="414"/>
      <c r="AE3" s="414"/>
      <c r="AF3" s="414"/>
      <c r="AG3" s="415"/>
      <c r="AH3" s="1"/>
      <c r="AI3" s="1"/>
      <c r="AJ3" s="1"/>
      <c r="AK3" s="2"/>
      <c r="AL3" s="2"/>
      <c r="AM3" s="2"/>
      <c r="AP3" s="1"/>
      <c r="AQ3" s="391" t="s">
        <v>66</v>
      </c>
      <c r="AR3" s="391"/>
      <c r="AS3" s="387"/>
      <c r="AT3" s="392"/>
      <c r="AU3" s="393"/>
      <c r="AV3" s="394"/>
      <c r="AW3" s="395"/>
      <c r="AX3" s="395"/>
      <c r="AY3" s="396"/>
      <c r="AZ3" s="109"/>
      <c r="BA3" s="1"/>
      <c r="BB3" s="109"/>
      <c r="BC3" s="109"/>
      <c r="BG3" s="1"/>
      <c r="BK3" s="389" t="s">
        <v>52</v>
      </c>
      <c r="BL3" s="389"/>
      <c r="BM3" s="389"/>
      <c r="BN3" s="389"/>
      <c r="BO3" s="389"/>
      <c r="BP3" s="390"/>
      <c r="BQ3" s="403"/>
      <c r="BR3" s="404"/>
      <c r="BS3" s="404"/>
      <c r="BT3" s="404"/>
      <c r="BU3" s="404"/>
      <c r="BV3" s="404"/>
      <c r="BW3" s="404"/>
      <c r="BX3" s="404"/>
      <c r="BY3" s="404"/>
      <c r="BZ3" s="404"/>
      <c r="CA3" s="405"/>
      <c r="CF3" s="436"/>
      <c r="CG3" s="437"/>
      <c r="CH3" s="381" t="s">
        <v>9</v>
      </c>
      <c r="CI3" s="382"/>
      <c r="CJ3" s="383"/>
      <c r="CK3" s="468">
        <v>3.1</v>
      </c>
      <c r="CL3" s="468"/>
      <c r="CR3" s="443"/>
      <c r="CS3" s="444"/>
      <c r="CT3" s="444"/>
      <c r="CU3" s="445"/>
      <c r="CV3" s="460">
        <v>11</v>
      </c>
      <c r="CW3" s="461"/>
      <c r="DC3" s="464" t="s">
        <v>74</v>
      </c>
      <c r="DD3" s="465"/>
      <c r="DE3" s="465"/>
      <c r="DF3" s="465"/>
      <c r="DG3" s="465"/>
      <c r="DH3" s="465"/>
      <c r="DI3" s="465"/>
      <c r="DJ3" s="466"/>
      <c r="DK3" s="452">
        <v>7.62</v>
      </c>
      <c r="DL3" s="453"/>
      <c r="DM3" s="453"/>
      <c r="DN3" s="453"/>
      <c r="DO3" s="453"/>
      <c r="DP3" s="454"/>
      <c r="GG3" s="76"/>
      <c r="GH3" s="76"/>
      <c r="GI3" s="76"/>
      <c r="GJ3" s="76"/>
      <c r="GK3" s="76"/>
      <c r="GL3" s="76"/>
      <c r="GM3" s="76"/>
      <c r="GN3" s="76"/>
      <c r="GO3" s="76"/>
      <c r="GP3" s="150"/>
      <c r="GQ3" s="150"/>
      <c r="GR3" s="116"/>
      <c r="GS3" s="116"/>
    </row>
    <row r="4" spans="1:201" ht="21.75" customHeight="1" thickBot="1" x14ac:dyDescent="0.25">
      <c r="A4" s="132"/>
      <c r="B4" s="121"/>
      <c r="C4" s="121"/>
      <c r="I4" s="7"/>
      <c r="M4" s="117"/>
      <c r="N4" s="118"/>
      <c r="O4" s="118"/>
      <c r="P4" s="122"/>
      <c r="Q4" s="122"/>
      <c r="S4" s="122"/>
      <c r="T4" s="122"/>
      <c r="U4" s="122"/>
      <c r="V4" s="123"/>
      <c r="W4" s="123"/>
      <c r="Y4" s="123"/>
      <c r="Z4" s="123"/>
      <c r="AA4" s="124"/>
      <c r="AB4" s="124"/>
      <c r="AC4" s="124"/>
      <c r="AE4" s="123"/>
      <c r="AF4" s="123"/>
      <c r="AG4" s="123"/>
      <c r="AH4" s="1"/>
      <c r="AI4" s="1"/>
      <c r="AK4" s="2"/>
      <c r="AL4" s="2"/>
      <c r="AM4" s="2"/>
      <c r="AR4" s="125"/>
      <c r="AV4" s="397"/>
      <c r="AW4" s="398"/>
      <c r="AX4" s="398"/>
      <c r="AY4" s="399"/>
      <c r="AZ4" s="109"/>
      <c r="BB4" s="109"/>
      <c r="BC4" s="109"/>
      <c r="BD4" s="118"/>
      <c r="BK4" s="389" t="s">
        <v>62</v>
      </c>
      <c r="BL4" s="389"/>
      <c r="BM4" s="389"/>
      <c r="BN4" s="389"/>
      <c r="BO4" s="389"/>
      <c r="BP4" s="389"/>
      <c r="BQ4" s="403"/>
      <c r="BR4" s="404"/>
      <c r="BS4" s="404"/>
      <c r="BT4" s="420"/>
      <c r="BU4" s="420"/>
      <c r="BV4" s="420"/>
      <c r="BW4" s="420"/>
      <c r="BX4" s="420"/>
      <c r="BY4" s="420"/>
      <c r="BZ4" s="420"/>
      <c r="CA4" s="421"/>
      <c r="CF4" s="438"/>
      <c r="CG4" s="439"/>
      <c r="CH4" s="384" t="s">
        <v>10</v>
      </c>
      <c r="CI4" s="385"/>
      <c r="CJ4" s="386"/>
      <c r="CK4" s="467">
        <v>3.1</v>
      </c>
      <c r="CL4" s="467"/>
      <c r="CR4" s="446"/>
      <c r="CS4" s="447"/>
      <c r="CT4" s="447"/>
      <c r="CU4" s="448"/>
      <c r="CV4" s="462"/>
      <c r="CW4" s="463"/>
      <c r="DC4" s="449" t="s">
        <v>63</v>
      </c>
      <c r="DD4" s="450"/>
      <c r="DE4" s="450"/>
      <c r="DF4" s="450"/>
      <c r="DG4" s="450"/>
      <c r="DH4" s="450"/>
      <c r="DI4" s="450"/>
      <c r="DJ4" s="451"/>
      <c r="DK4" s="452">
        <v>1.5</v>
      </c>
      <c r="DL4" s="453"/>
      <c r="DM4" s="453"/>
      <c r="DN4" s="453"/>
      <c r="DO4" s="453"/>
      <c r="DP4" s="454"/>
      <c r="GG4" s="173"/>
      <c r="GH4" s="173"/>
      <c r="GI4" s="173">
        <v>190</v>
      </c>
      <c r="GJ4" s="173">
        <v>191</v>
      </c>
      <c r="GK4" s="173">
        <v>192</v>
      </c>
      <c r="GL4" s="173">
        <v>193</v>
      </c>
      <c r="GM4" s="173">
        <v>194</v>
      </c>
      <c r="GN4" s="173">
        <v>195</v>
      </c>
      <c r="GO4" s="173">
        <v>196</v>
      </c>
      <c r="GP4" s="173">
        <v>197</v>
      </c>
      <c r="GQ4" s="173">
        <v>198</v>
      </c>
      <c r="GR4" s="173">
        <v>199</v>
      </c>
      <c r="GS4" s="116"/>
    </row>
    <row r="5" spans="1:201" ht="21.75" customHeight="1" thickBot="1" x14ac:dyDescent="0.25">
      <c r="A5" s="132"/>
      <c r="B5" s="121"/>
      <c r="C5" s="120"/>
      <c r="D5" s="121"/>
      <c r="E5" s="120"/>
      <c r="F5" s="120"/>
      <c r="G5" s="121"/>
      <c r="H5" s="120"/>
      <c r="I5" s="121"/>
      <c r="J5" s="120"/>
      <c r="K5" s="121"/>
      <c r="L5" s="120"/>
      <c r="M5" s="120"/>
      <c r="N5" s="121"/>
      <c r="O5" s="120"/>
      <c r="P5" s="121"/>
      <c r="Q5" s="120"/>
      <c r="R5" s="120"/>
      <c r="S5" s="121"/>
      <c r="T5" s="120"/>
      <c r="U5" s="121"/>
      <c r="V5" s="120"/>
      <c r="W5" s="121"/>
      <c r="X5" s="120"/>
      <c r="Y5" s="120"/>
      <c r="Z5" s="121"/>
      <c r="AA5" s="120"/>
      <c r="AB5" s="121"/>
      <c r="AC5" s="120"/>
      <c r="AD5" s="120"/>
      <c r="AE5" s="121"/>
      <c r="AF5" s="120"/>
      <c r="AG5" s="121"/>
      <c r="AH5" s="120"/>
      <c r="AI5" s="121"/>
      <c r="AJ5" s="120"/>
      <c r="AK5" s="120"/>
      <c r="AL5" s="121"/>
      <c r="AM5" s="120"/>
      <c r="AN5" s="121"/>
      <c r="AO5" s="120"/>
      <c r="AP5" s="120"/>
      <c r="AQ5" s="121"/>
      <c r="AR5" s="120"/>
      <c r="AS5" s="121"/>
      <c r="AT5" s="120"/>
      <c r="AU5" s="121"/>
      <c r="AV5" s="400"/>
      <c r="AW5" s="401"/>
      <c r="AX5" s="401"/>
      <c r="AY5" s="402"/>
      <c r="AZ5" s="109"/>
      <c r="BA5" s="120"/>
      <c r="BB5" s="109"/>
      <c r="BC5" s="109"/>
      <c r="BD5" s="121"/>
      <c r="BE5" s="120"/>
      <c r="BF5" s="121"/>
      <c r="BG5" s="120"/>
      <c r="BH5" s="120"/>
      <c r="BI5" s="121"/>
      <c r="BJ5" s="120"/>
      <c r="BK5" s="121"/>
      <c r="BL5" s="120"/>
      <c r="BM5" s="120"/>
      <c r="BN5" s="121"/>
      <c r="BO5" s="120"/>
      <c r="BP5" s="121"/>
      <c r="BQ5" s="120"/>
      <c r="BR5" s="121"/>
      <c r="BS5" s="120"/>
      <c r="BT5" s="120"/>
      <c r="BU5" s="121"/>
      <c r="BV5" s="120"/>
      <c r="BW5" s="121"/>
      <c r="BX5" s="120"/>
      <c r="BY5" s="120"/>
      <c r="BZ5" s="121"/>
      <c r="CA5" s="120"/>
      <c r="CB5" s="121"/>
      <c r="CC5" s="120"/>
      <c r="CD5" s="121"/>
      <c r="CE5" s="120"/>
      <c r="CF5" s="120"/>
      <c r="CG5" s="121"/>
      <c r="CH5" s="120"/>
      <c r="CI5" s="121"/>
      <c r="CJ5" s="120"/>
      <c r="CK5" s="120"/>
      <c r="CL5" s="121"/>
      <c r="CM5" s="120"/>
      <c r="CN5" s="121"/>
      <c r="CO5" s="120"/>
      <c r="CP5" s="121"/>
      <c r="CQ5" s="120"/>
      <c r="CR5" s="120"/>
      <c r="CS5" s="121"/>
      <c r="CT5" s="120"/>
      <c r="CU5" s="121"/>
      <c r="CV5" s="120"/>
      <c r="CW5" s="120"/>
      <c r="CX5" s="121"/>
      <c r="CY5" s="120"/>
      <c r="CZ5" s="121"/>
      <c r="DA5" s="120"/>
      <c r="DB5" s="121"/>
      <c r="DC5" s="120"/>
      <c r="DD5" s="120"/>
      <c r="DE5" s="121"/>
      <c r="DF5" s="120"/>
      <c r="DG5" s="121"/>
      <c r="DH5" s="120"/>
      <c r="DI5" s="120"/>
      <c r="DJ5" s="121"/>
      <c r="DK5" s="120"/>
      <c r="DL5" s="121"/>
      <c r="DM5" s="120"/>
      <c r="DN5" s="121"/>
      <c r="DO5" s="120"/>
      <c r="DP5" s="120"/>
      <c r="DQ5" s="121"/>
      <c r="DR5" s="120"/>
      <c r="DS5" s="121"/>
      <c r="DT5" s="120"/>
      <c r="DU5" s="120"/>
      <c r="DV5" s="121"/>
      <c r="DW5" s="120"/>
      <c r="DX5" s="121"/>
      <c r="DY5" s="120"/>
      <c r="DZ5" s="121"/>
      <c r="EA5" s="120"/>
      <c r="EB5" s="120"/>
      <c r="EC5" s="121"/>
      <c r="ED5" s="120"/>
      <c r="EE5" s="121"/>
      <c r="EF5" s="120"/>
      <c r="EG5" s="120"/>
      <c r="EH5" s="121"/>
      <c r="EI5" s="120"/>
      <c r="EJ5" s="121"/>
      <c r="EK5" s="120"/>
      <c r="EL5" s="121"/>
      <c r="EM5" s="120"/>
      <c r="EN5" s="120"/>
      <c r="EO5" s="121"/>
      <c r="EP5" s="120"/>
      <c r="EQ5" s="121"/>
      <c r="ER5" s="120"/>
      <c r="ES5" s="120"/>
      <c r="ET5" s="121"/>
      <c r="EU5" s="120"/>
      <c r="EV5" s="121"/>
      <c r="EW5" s="120"/>
      <c r="EX5" s="121"/>
      <c r="EY5" s="120"/>
      <c r="EZ5" s="120"/>
      <c r="FA5" s="121"/>
      <c r="FB5" s="120"/>
      <c r="FC5" s="121"/>
      <c r="FD5" s="120"/>
      <c r="FE5" s="120"/>
      <c r="FF5" s="121"/>
      <c r="FG5" s="120"/>
      <c r="FH5" s="121"/>
      <c r="FI5" s="120"/>
      <c r="FJ5" s="121"/>
      <c r="FK5" s="120"/>
      <c r="FL5" s="120"/>
      <c r="FM5" s="121"/>
      <c r="FN5" s="120"/>
      <c r="FO5" s="121"/>
      <c r="FP5" s="120"/>
      <c r="FQ5" s="120"/>
      <c r="FR5" s="121"/>
      <c r="FS5" s="120"/>
      <c r="FT5" s="121"/>
      <c r="FU5" s="120"/>
      <c r="FV5" s="121"/>
      <c r="FW5" s="120"/>
      <c r="FX5" s="120"/>
      <c r="FY5" s="121"/>
      <c r="FZ5" s="120"/>
      <c r="GA5" s="121"/>
      <c r="GB5" s="120"/>
      <c r="GC5" s="120"/>
      <c r="GD5" s="121"/>
      <c r="GE5" s="121"/>
      <c r="GF5" s="120"/>
      <c r="GG5" s="121"/>
      <c r="GH5" s="120"/>
      <c r="GI5" s="455" t="s">
        <v>67</v>
      </c>
      <c r="GJ5" s="456"/>
      <c r="GK5" s="456"/>
      <c r="GL5" s="456"/>
      <c r="GM5" s="456"/>
      <c r="GN5" s="456"/>
      <c r="GO5" s="456"/>
      <c r="GP5" s="456"/>
      <c r="GQ5" s="456"/>
      <c r="GR5" s="457"/>
    </row>
    <row r="6" spans="1:201" s="108" customFormat="1" ht="21.75" customHeight="1" thickBot="1" x14ac:dyDescent="0.25">
      <c r="A6" s="133"/>
      <c r="E6" s="375">
        <f>V3</f>
        <v>0</v>
      </c>
      <c r="F6" s="376"/>
      <c r="G6" s="376"/>
      <c r="H6" s="376"/>
      <c r="I6" s="376"/>
      <c r="J6" s="377"/>
      <c r="K6" s="372">
        <f>E6+1</f>
        <v>1</v>
      </c>
      <c r="L6" s="373"/>
      <c r="M6" s="373"/>
      <c r="N6" s="373"/>
      <c r="O6" s="373"/>
      <c r="P6" s="374"/>
      <c r="Q6" s="372">
        <f>K6+1</f>
        <v>2</v>
      </c>
      <c r="R6" s="373"/>
      <c r="S6" s="373"/>
      <c r="T6" s="373"/>
      <c r="U6" s="373"/>
      <c r="V6" s="374"/>
      <c r="W6" s="372">
        <f>Q6+1</f>
        <v>3</v>
      </c>
      <c r="X6" s="373"/>
      <c r="Y6" s="373"/>
      <c r="Z6" s="373"/>
      <c r="AA6" s="373"/>
      <c r="AB6" s="374"/>
      <c r="AC6" s="372">
        <f>W6+1</f>
        <v>4</v>
      </c>
      <c r="AD6" s="373"/>
      <c r="AE6" s="373"/>
      <c r="AF6" s="373"/>
      <c r="AG6" s="373"/>
      <c r="AH6" s="374"/>
      <c r="AI6" s="372">
        <f>AC6+1</f>
        <v>5</v>
      </c>
      <c r="AJ6" s="373"/>
      <c r="AK6" s="373"/>
      <c r="AL6" s="373"/>
      <c r="AM6" s="373"/>
      <c r="AN6" s="374"/>
      <c r="AO6" s="372">
        <f>AI6+1</f>
        <v>6</v>
      </c>
      <c r="AP6" s="373"/>
      <c r="AQ6" s="373"/>
      <c r="AR6" s="373"/>
      <c r="AS6" s="373"/>
      <c r="AT6" s="374"/>
      <c r="AU6" s="372">
        <f>AO6+1</f>
        <v>7</v>
      </c>
      <c r="AV6" s="373"/>
      <c r="AW6" s="373"/>
      <c r="AX6" s="373"/>
      <c r="AY6" s="373"/>
      <c r="AZ6" s="374"/>
      <c r="BA6" s="372">
        <f>AU6+1</f>
        <v>8</v>
      </c>
      <c r="BB6" s="373"/>
      <c r="BC6" s="373"/>
      <c r="BD6" s="373"/>
      <c r="BE6" s="373"/>
      <c r="BF6" s="374"/>
      <c r="BG6" s="372">
        <f>BA6+1</f>
        <v>9</v>
      </c>
      <c r="BH6" s="373"/>
      <c r="BI6" s="373"/>
      <c r="BJ6" s="373"/>
      <c r="BK6" s="373"/>
      <c r="BL6" s="374"/>
      <c r="BM6" s="372">
        <f>BG6+1</f>
        <v>10</v>
      </c>
      <c r="BN6" s="373"/>
      <c r="BO6" s="373"/>
      <c r="BP6" s="373"/>
      <c r="BQ6" s="373"/>
      <c r="BR6" s="374"/>
      <c r="BS6" s="372">
        <f>BM6+1</f>
        <v>11</v>
      </c>
      <c r="BT6" s="373"/>
      <c r="BU6" s="373"/>
      <c r="BV6" s="373"/>
      <c r="BW6" s="373"/>
      <c r="BX6" s="374"/>
      <c r="BY6" s="372">
        <f>BS6+1</f>
        <v>12</v>
      </c>
      <c r="BZ6" s="373"/>
      <c r="CA6" s="373"/>
      <c r="CB6" s="373"/>
      <c r="CC6" s="373"/>
      <c r="CD6" s="374"/>
      <c r="CE6" s="372">
        <f>BY6+1</f>
        <v>13</v>
      </c>
      <c r="CF6" s="373"/>
      <c r="CG6" s="373"/>
      <c r="CH6" s="373"/>
      <c r="CI6" s="373"/>
      <c r="CJ6" s="374"/>
      <c r="CK6" s="372">
        <f>CE6+1</f>
        <v>14</v>
      </c>
      <c r="CL6" s="373"/>
      <c r="CM6" s="373"/>
      <c r="CN6" s="373"/>
      <c r="CO6" s="373"/>
      <c r="CP6" s="374"/>
      <c r="CQ6" s="372">
        <f>CK6+1</f>
        <v>15</v>
      </c>
      <c r="CR6" s="373"/>
      <c r="CS6" s="373"/>
      <c r="CT6" s="373"/>
      <c r="CU6" s="373"/>
      <c r="CV6" s="374"/>
      <c r="CW6" s="372">
        <f>CQ6+1</f>
        <v>16</v>
      </c>
      <c r="CX6" s="373"/>
      <c r="CY6" s="373"/>
      <c r="CZ6" s="373"/>
      <c r="DA6" s="373"/>
      <c r="DB6" s="374"/>
      <c r="DC6" s="372">
        <f>CW6+1</f>
        <v>17</v>
      </c>
      <c r="DD6" s="373"/>
      <c r="DE6" s="373"/>
      <c r="DF6" s="373"/>
      <c r="DG6" s="373"/>
      <c r="DH6" s="374"/>
      <c r="DI6" s="372">
        <f>DC6+1</f>
        <v>18</v>
      </c>
      <c r="DJ6" s="373"/>
      <c r="DK6" s="373"/>
      <c r="DL6" s="373"/>
      <c r="DM6" s="373"/>
      <c r="DN6" s="374"/>
      <c r="DO6" s="372">
        <f>DI6+1</f>
        <v>19</v>
      </c>
      <c r="DP6" s="373"/>
      <c r="DQ6" s="373"/>
      <c r="DR6" s="373"/>
      <c r="DS6" s="373"/>
      <c r="DT6" s="374"/>
      <c r="DU6" s="372">
        <f>DO6+1</f>
        <v>20</v>
      </c>
      <c r="DV6" s="373"/>
      <c r="DW6" s="373"/>
      <c r="DX6" s="373"/>
      <c r="DY6" s="373"/>
      <c r="DZ6" s="374"/>
      <c r="EA6" s="372">
        <f>DU6+1</f>
        <v>21</v>
      </c>
      <c r="EB6" s="373"/>
      <c r="EC6" s="373"/>
      <c r="ED6" s="373"/>
      <c r="EE6" s="373"/>
      <c r="EF6" s="374"/>
      <c r="EG6" s="372">
        <f>EA6+1</f>
        <v>22</v>
      </c>
      <c r="EH6" s="373"/>
      <c r="EI6" s="373"/>
      <c r="EJ6" s="373"/>
      <c r="EK6" s="373"/>
      <c r="EL6" s="374"/>
      <c r="EM6" s="372">
        <f>EG6+1</f>
        <v>23</v>
      </c>
      <c r="EN6" s="373"/>
      <c r="EO6" s="373"/>
      <c r="EP6" s="373"/>
      <c r="EQ6" s="373"/>
      <c r="ER6" s="374"/>
      <c r="ES6" s="372">
        <f>EM6+1</f>
        <v>24</v>
      </c>
      <c r="ET6" s="373"/>
      <c r="EU6" s="373"/>
      <c r="EV6" s="373"/>
      <c r="EW6" s="373"/>
      <c r="EX6" s="374"/>
      <c r="EY6" s="372">
        <f>ES6+1</f>
        <v>25</v>
      </c>
      <c r="EZ6" s="373"/>
      <c r="FA6" s="373"/>
      <c r="FB6" s="373"/>
      <c r="FC6" s="373"/>
      <c r="FD6" s="374"/>
      <c r="FE6" s="372">
        <f>EY6+1</f>
        <v>26</v>
      </c>
      <c r="FF6" s="373"/>
      <c r="FG6" s="373"/>
      <c r="FH6" s="373"/>
      <c r="FI6" s="373"/>
      <c r="FJ6" s="374"/>
      <c r="FK6" s="372">
        <f>FE6+1</f>
        <v>27</v>
      </c>
      <c r="FL6" s="373"/>
      <c r="FM6" s="373"/>
      <c r="FN6" s="373"/>
      <c r="FO6" s="373"/>
      <c r="FP6" s="374"/>
      <c r="FQ6" s="372">
        <f t="shared" ref="FQ6" si="0">FK6+1</f>
        <v>28</v>
      </c>
      <c r="FR6" s="373"/>
      <c r="FS6" s="373"/>
      <c r="FT6" s="373"/>
      <c r="FU6" s="373"/>
      <c r="FV6" s="374"/>
      <c r="FW6" s="372">
        <f t="shared" ref="FW6" si="1">FQ6+1</f>
        <v>29</v>
      </c>
      <c r="FX6" s="373"/>
      <c r="FY6" s="373"/>
      <c r="FZ6" s="373"/>
      <c r="GA6" s="373"/>
      <c r="GB6" s="374"/>
      <c r="GC6" s="372">
        <f t="shared" ref="GC6" si="2">FW6+1</f>
        <v>30</v>
      </c>
      <c r="GD6" s="373"/>
      <c r="GE6" s="373"/>
      <c r="GF6" s="373"/>
      <c r="GG6" s="373"/>
      <c r="GH6" s="374"/>
      <c r="GI6" s="430" t="s">
        <v>68</v>
      </c>
      <c r="GJ6" s="431"/>
      <c r="GK6" s="432"/>
      <c r="GL6" s="432"/>
      <c r="GM6" s="432"/>
      <c r="GN6" s="433"/>
      <c r="GO6" s="426" t="s">
        <v>69</v>
      </c>
      <c r="GP6" s="427"/>
      <c r="GQ6" s="427"/>
      <c r="GR6" s="428"/>
      <c r="GS6" s="152"/>
    </row>
    <row r="7" spans="1:201" s="7" customFormat="1" ht="21.75" customHeight="1" thickBot="1" x14ac:dyDescent="0.25">
      <c r="A7" s="134"/>
      <c r="B7" s="12" t="s">
        <v>2</v>
      </c>
      <c r="C7" s="11" t="s">
        <v>33</v>
      </c>
      <c r="D7" s="145" t="s">
        <v>50</v>
      </c>
      <c r="E7" s="174" t="s">
        <v>74</v>
      </c>
      <c r="F7" s="259" t="s">
        <v>75</v>
      </c>
      <c r="G7" s="6" t="s">
        <v>11</v>
      </c>
      <c r="H7" s="3" t="s">
        <v>9</v>
      </c>
      <c r="I7" s="4" t="s">
        <v>10</v>
      </c>
      <c r="J7" s="5" t="s">
        <v>3</v>
      </c>
      <c r="K7" s="175" t="s">
        <v>74</v>
      </c>
      <c r="L7" s="259" t="s">
        <v>75</v>
      </c>
      <c r="M7" s="6" t="s">
        <v>11</v>
      </c>
      <c r="N7" s="3" t="s">
        <v>9</v>
      </c>
      <c r="O7" s="4" t="s">
        <v>10</v>
      </c>
      <c r="P7" s="5" t="s">
        <v>3</v>
      </c>
      <c r="Q7" s="175" t="s">
        <v>74</v>
      </c>
      <c r="R7" s="259" t="s">
        <v>75</v>
      </c>
      <c r="S7" s="6" t="s">
        <v>11</v>
      </c>
      <c r="T7" s="3" t="s">
        <v>9</v>
      </c>
      <c r="U7" s="4" t="s">
        <v>10</v>
      </c>
      <c r="V7" s="5" t="s">
        <v>3</v>
      </c>
      <c r="W7" s="175" t="s">
        <v>74</v>
      </c>
      <c r="X7" s="259" t="s">
        <v>75</v>
      </c>
      <c r="Y7" s="6" t="s">
        <v>11</v>
      </c>
      <c r="Z7" s="3" t="s">
        <v>9</v>
      </c>
      <c r="AA7" s="4" t="s">
        <v>10</v>
      </c>
      <c r="AB7" s="5" t="s">
        <v>3</v>
      </c>
      <c r="AC7" s="175" t="s">
        <v>74</v>
      </c>
      <c r="AD7" s="259" t="s">
        <v>75</v>
      </c>
      <c r="AE7" s="6" t="s">
        <v>11</v>
      </c>
      <c r="AF7" s="3" t="s">
        <v>9</v>
      </c>
      <c r="AG7" s="4" t="s">
        <v>10</v>
      </c>
      <c r="AH7" s="5" t="s">
        <v>3</v>
      </c>
      <c r="AI7" s="175" t="s">
        <v>74</v>
      </c>
      <c r="AJ7" s="259" t="s">
        <v>75</v>
      </c>
      <c r="AK7" s="6" t="s">
        <v>11</v>
      </c>
      <c r="AL7" s="3" t="s">
        <v>9</v>
      </c>
      <c r="AM7" s="4" t="s">
        <v>10</v>
      </c>
      <c r="AN7" s="5" t="s">
        <v>3</v>
      </c>
      <c r="AO7" s="175" t="s">
        <v>74</v>
      </c>
      <c r="AP7" s="259" t="s">
        <v>75</v>
      </c>
      <c r="AQ7" s="6" t="s">
        <v>11</v>
      </c>
      <c r="AR7" s="3" t="s">
        <v>9</v>
      </c>
      <c r="AS7" s="4" t="s">
        <v>10</v>
      </c>
      <c r="AT7" s="5" t="s">
        <v>3</v>
      </c>
      <c r="AU7" s="175" t="s">
        <v>74</v>
      </c>
      <c r="AV7" s="259" t="s">
        <v>75</v>
      </c>
      <c r="AW7" s="6" t="s">
        <v>11</v>
      </c>
      <c r="AX7" s="3" t="s">
        <v>9</v>
      </c>
      <c r="AY7" s="4" t="s">
        <v>10</v>
      </c>
      <c r="AZ7" s="5" t="s">
        <v>3</v>
      </c>
      <c r="BA7" s="175" t="s">
        <v>74</v>
      </c>
      <c r="BB7" s="259" t="s">
        <v>75</v>
      </c>
      <c r="BC7" s="6" t="s">
        <v>11</v>
      </c>
      <c r="BD7" s="3" t="s">
        <v>9</v>
      </c>
      <c r="BE7" s="4" t="s">
        <v>10</v>
      </c>
      <c r="BF7" s="5" t="s">
        <v>3</v>
      </c>
      <c r="BG7" s="175" t="s">
        <v>74</v>
      </c>
      <c r="BH7" s="259" t="s">
        <v>75</v>
      </c>
      <c r="BI7" s="6" t="s">
        <v>11</v>
      </c>
      <c r="BJ7" s="3" t="s">
        <v>9</v>
      </c>
      <c r="BK7" s="4" t="s">
        <v>10</v>
      </c>
      <c r="BL7" s="5" t="s">
        <v>3</v>
      </c>
      <c r="BM7" s="175" t="s">
        <v>74</v>
      </c>
      <c r="BN7" s="259" t="s">
        <v>75</v>
      </c>
      <c r="BO7" s="6" t="s">
        <v>11</v>
      </c>
      <c r="BP7" s="3" t="s">
        <v>9</v>
      </c>
      <c r="BQ7" s="4" t="s">
        <v>10</v>
      </c>
      <c r="BR7" s="5" t="s">
        <v>3</v>
      </c>
      <c r="BS7" s="175" t="s">
        <v>74</v>
      </c>
      <c r="BT7" s="259" t="s">
        <v>75</v>
      </c>
      <c r="BU7" s="6" t="s">
        <v>11</v>
      </c>
      <c r="BV7" s="3" t="s">
        <v>9</v>
      </c>
      <c r="BW7" s="4" t="s">
        <v>10</v>
      </c>
      <c r="BX7" s="5" t="s">
        <v>3</v>
      </c>
      <c r="BY7" s="175" t="s">
        <v>74</v>
      </c>
      <c r="BZ7" s="259" t="s">
        <v>75</v>
      </c>
      <c r="CA7" s="6" t="s">
        <v>11</v>
      </c>
      <c r="CB7" s="3" t="s">
        <v>9</v>
      </c>
      <c r="CC7" s="4" t="s">
        <v>10</v>
      </c>
      <c r="CD7" s="5" t="s">
        <v>3</v>
      </c>
      <c r="CE7" s="175" t="s">
        <v>74</v>
      </c>
      <c r="CF7" s="259" t="s">
        <v>75</v>
      </c>
      <c r="CG7" s="6" t="s">
        <v>11</v>
      </c>
      <c r="CH7" s="3" t="s">
        <v>9</v>
      </c>
      <c r="CI7" s="4" t="s">
        <v>10</v>
      </c>
      <c r="CJ7" s="5" t="s">
        <v>3</v>
      </c>
      <c r="CK7" s="175" t="s">
        <v>74</v>
      </c>
      <c r="CL7" s="259" t="s">
        <v>75</v>
      </c>
      <c r="CM7" s="6" t="s">
        <v>11</v>
      </c>
      <c r="CN7" s="3" t="s">
        <v>9</v>
      </c>
      <c r="CO7" s="4" t="s">
        <v>10</v>
      </c>
      <c r="CP7" s="5" t="s">
        <v>3</v>
      </c>
      <c r="CQ7" s="175" t="s">
        <v>74</v>
      </c>
      <c r="CR7" s="259" t="s">
        <v>75</v>
      </c>
      <c r="CS7" s="6" t="s">
        <v>11</v>
      </c>
      <c r="CT7" s="3" t="s">
        <v>9</v>
      </c>
      <c r="CU7" s="4" t="s">
        <v>10</v>
      </c>
      <c r="CV7" s="5" t="s">
        <v>3</v>
      </c>
      <c r="CW7" s="175" t="s">
        <v>74</v>
      </c>
      <c r="CX7" s="259" t="s">
        <v>75</v>
      </c>
      <c r="CY7" s="6" t="s">
        <v>11</v>
      </c>
      <c r="CZ7" s="3" t="s">
        <v>9</v>
      </c>
      <c r="DA7" s="4" t="s">
        <v>10</v>
      </c>
      <c r="DB7" s="5" t="s">
        <v>3</v>
      </c>
      <c r="DC7" s="175" t="s">
        <v>74</v>
      </c>
      <c r="DD7" s="259" t="s">
        <v>75</v>
      </c>
      <c r="DE7" s="6" t="s">
        <v>11</v>
      </c>
      <c r="DF7" s="3" t="s">
        <v>9</v>
      </c>
      <c r="DG7" s="4" t="s">
        <v>10</v>
      </c>
      <c r="DH7" s="5" t="s">
        <v>3</v>
      </c>
      <c r="DI7" s="175" t="s">
        <v>74</v>
      </c>
      <c r="DJ7" s="259" t="s">
        <v>75</v>
      </c>
      <c r="DK7" s="6" t="s">
        <v>11</v>
      </c>
      <c r="DL7" s="3" t="s">
        <v>9</v>
      </c>
      <c r="DM7" s="4" t="s">
        <v>10</v>
      </c>
      <c r="DN7" s="5" t="s">
        <v>3</v>
      </c>
      <c r="DO7" s="175" t="s">
        <v>74</v>
      </c>
      <c r="DP7" s="259" t="s">
        <v>75</v>
      </c>
      <c r="DQ7" s="6" t="s">
        <v>11</v>
      </c>
      <c r="DR7" s="3" t="s">
        <v>9</v>
      </c>
      <c r="DS7" s="4" t="s">
        <v>10</v>
      </c>
      <c r="DT7" s="5" t="s">
        <v>3</v>
      </c>
      <c r="DU7" s="175" t="s">
        <v>74</v>
      </c>
      <c r="DV7" s="259" t="s">
        <v>75</v>
      </c>
      <c r="DW7" s="6" t="s">
        <v>11</v>
      </c>
      <c r="DX7" s="3" t="s">
        <v>9</v>
      </c>
      <c r="DY7" s="4" t="s">
        <v>10</v>
      </c>
      <c r="DZ7" s="5" t="s">
        <v>3</v>
      </c>
      <c r="EA7" s="175" t="s">
        <v>74</v>
      </c>
      <c r="EB7" s="259" t="s">
        <v>75</v>
      </c>
      <c r="EC7" s="6" t="s">
        <v>11</v>
      </c>
      <c r="ED7" s="3" t="s">
        <v>9</v>
      </c>
      <c r="EE7" s="4" t="s">
        <v>10</v>
      </c>
      <c r="EF7" s="5" t="s">
        <v>3</v>
      </c>
      <c r="EG7" s="175" t="s">
        <v>74</v>
      </c>
      <c r="EH7" s="259" t="s">
        <v>75</v>
      </c>
      <c r="EI7" s="6" t="s">
        <v>11</v>
      </c>
      <c r="EJ7" s="3" t="s">
        <v>9</v>
      </c>
      <c r="EK7" s="4" t="s">
        <v>10</v>
      </c>
      <c r="EL7" s="5" t="s">
        <v>3</v>
      </c>
      <c r="EM7" s="175" t="s">
        <v>74</v>
      </c>
      <c r="EN7" s="259" t="s">
        <v>75</v>
      </c>
      <c r="EO7" s="6" t="s">
        <v>11</v>
      </c>
      <c r="EP7" s="3" t="s">
        <v>9</v>
      </c>
      <c r="EQ7" s="4" t="s">
        <v>10</v>
      </c>
      <c r="ER7" s="5" t="s">
        <v>3</v>
      </c>
      <c r="ES7" s="175" t="s">
        <v>74</v>
      </c>
      <c r="ET7" s="259" t="s">
        <v>75</v>
      </c>
      <c r="EU7" s="6" t="s">
        <v>11</v>
      </c>
      <c r="EV7" s="3" t="s">
        <v>9</v>
      </c>
      <c r="EW7" s="4" t="s">
        <v>10</v>
      </c>
      <c r="EX7" s="5" t="s">
        <v>3</v>
      </c>
      <c r="EY7" s="175" t="s">
        <v>74</v>
      </c>
      <c r="EZ7" s="259" t="s">
        <v>75</v>
      </c>
      <c r="FA7" s="6" t="s">
        <v>11</v>
      </c>
      <c r="FB7" s="3" t="s">
        <v>9</v>
      </c>
      <c r="FC7" s="4" t="s">
        <v>10</v>
      </c>
      <c r="FD7" s="5" t="s">
        <v>3</v>
      </c>
      <c r="FE7" s="175" t="s">
        <v>74</v>
      </c>
      <c r="FF7" s="259" t="s">
        <v>75</v>
      </c>
      <c r="FG7" s="6" t="s">
        <v>11</v>
      </c>
      <c r="FH7" s="3" t="s">
        <v>9</v>
      </c>
      <c r="FI7" s="4" t="s">
        <v>10</v>
      </c>
      <c r="FJ7" s="5" t="s">
        <v>3</v>
      </c>
      <c r="FK7" s="175" t="s">
        <v>74</v>
      </c>
      <c r="FL7" s="259" t="s">
        <v>75</v>
      </c>
      <c r="FM7" s="6" t="s">
        <v>11</v>
      </c>
      <c r="FN7" s="3" t="s">
        <v>9</v>
      </c>
      <c r="FO7" s="4" t="s">
        <v>10</v>
      </c>
      <c r="FP7" s="5" t="s">
        <v>3</v>
      </c>
      <c r="FQ7" s="175" t="s">
        <v>74</v>
      </c>
      <c r="FR7" s="259" t="s">
        <v>75</v>
      </c>
      <c r="FS7" s="6" t="s">
        <v>11</v>
      </c>
      <c r="FT7" s="3" t="s">
        <v>9</v>
      </c>
      <c r="FU7" s="4" t="s">
        <v>10</v>
      </c>
      <c r="FV7" s="5" t="s">
        <v>3</v>
      </c>
      <c r="FW7" s="175" t="s">
        <v>74</v>
      </c>
      <c r="FX7" s="259" t="s">
        <v>75</v>
      </c>
      <c r="FY7" s="6" t="s">
        <v>11</v>
      </c>
      <c r="FZ7" s="3" t="s">
        <v>9</v>
      </c>
      <c r="GA7" s="4" t="s">
        <v>10</v>
      </c>
      <c r="GB7" s="5" t="s">
        <v>3</v>
      </c>
      <c r="GC7" s="175" t="s">
        <v>74</v>
      </c>
      <c r="GD7" s="259" t="s">
        <v>75</v>
      </c>
      <c r="GE7" s="6" t="s">
        <v>11</v>
      </c>
      <c r="GF7" s="3" t="s">
        <v>9</v>
      </c>
      <c r="GG7" s="4" t="s">
        <v>10</v>
      </c>
      <c r="GH7" s="93" t="s">
        <v>3</v>
      </c>
      <c r="GI7" s="164" t="s">
        <v>74</v>
      </c>
      <c r="GJ7" s="262" t="s">
        <v>75</v>
      </c>
      <c r="GK7" s="165" t="s">
        <v>11</v>
      </c>
      <c r="GL7" s="166" t="s">
        <v>9</v>
      </c>
      <c r="GM7" s="167" t="s">
        <v>10</v>
      </c>
      <c r="GN7" s="222" t="s">
        <v>71</v>
      </c>
      <c r="GO7" s="168">
        <v>0</v>
      </c>
      <c r="GP7" s="169">
        <f>CV2</f>
        <v>7.62</v>
      </c>
      <c r="GQ7" s="169">
        <f>CV3</f>
        <v>11</v>
      </c>
      <c r="GR7" s="226" t="s">
        <v>71</v>
      </c>
      <c r="GS7" s="171" t="s">
        <v>4</v>
      </c>
    </row>
    <row r="8" spans="1:201" ht="21.75" customHeight="1" thickBot="1" x14ac:dyDescent="0.25">
      <c r="A8" s="135">
        <v>1</v>
      </c>
      <c r="B8" s="87"/>
      <c r="C8" s="247"/>
      <c r="D8" s="350" t="str">
        <f>IF(ISBLANK(B8)," ",VLOOKUP(B8,Feuil2!B2:C126,2,FALSE))</f>
        <v xml:space="preserve"> </v>
      </c>
      <c r="E8" s="144"/>
      <c r="F8" s="143"/>
      <c r="G8" s="144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43"/>
      <c r="DB8" s="143"/>
      <c r="DC8" s="143"/>
      <c r="DD8" s="143"/>
      <c r="DE8" s="143"/>
      <c r="DF8" s="143"/>
      <c r="DG8" s="143"/>
      <c r="DH8" s="143"/>
      <c r="DI8" s="143"/>
      <c r="DJ8" s="143"/>
      <c r="DK8" s="143"/>
      <c r="DL8" s="143"/>
      <c r="DM8" s="143"/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/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  <c r="FA8" s="143"/>
      <c r="FB8" s="143"/>
      <c r="FC8" s="143"/>
      <c r="FD8" s="143"/>
      <c r="FE8" s="143"/>
      <c r="FF8" s="143"/>
      <c r="FG8" s="143"/>
      <c r="FH8" s="143"/>
      <c r="FI8" s="143"/>
      <c r="FJ8" s="143"/>
      <c r="FK8" s="143"/>
      <c r="FL8" s="143"/>
      <c r="FM8" s="143"/>
      <c r="FN8" s="143"/>
      <c r="FO8" s="143"/>
      <c r="FP8" s="143"/>
      <c r="FQ8" s="143"/>
      <c r="FR8" s="143"/>
      <c r="FS8" s="143"/>
      <c r="FT8" s="143"/>
      <c r="FU8" s="143"/>
      <c r="FV8" s="143"/>
      <c r="FW8" s="143"/>
      <c r="FX8" s="143"/>
      <c r="FY8" s="143"/>
      <c r="FZ8" s="143"/>
      <c r="GA8" s="143"/>
      <c r="GB8" s="143"/>
      <c r="GC8" s="143"/>
      <c r="GD8" s="143"/>
      <c r="GE8" s="143"/>
      <c r="GF8" s="143"/>
      <c r="GG8" s="143"/>
      <c r="GH8" s="143"/>
      <c r="GI8" s="275">
        <f>E8+K8+Q8+W8+AC8+AI8+AO8+AU8+BA8+BG8+BM8+BS8+BY8+CE8+CK8+CQ8+CW8+DC8+DI8+DO8+DU8+EA8+EG8+EM8+ES8+EY8+FE8+FK8+FQ8+FW8+GC8</f>
        <v>0</v>
      </c>
      <c r="GJ8" s="163">
        <f>F8+L8+R8+X8+AD8+AJ8+AP8+AV8+BB8+BH8+BN8+BT8+BZ8+CF8+CL8+CR8+CX8+DD8+DJ8+DP8+DV8+EB8+EH8+EN8+ET8+EZ8+FF8+FL8+FR8+FX8+GD8</f>
        <v>0</v>
      </c>
      <c r="GK8" s="146">
        <f>G8+M8+S8+Y8+AE8+AK8+AQ8+AW8+BC8+BI8+BO8+BU8+CA8+CG8+CM8+CS8+CY8+DE8+DK8+DQ8+DW8+EC8+EI8+EO8+EU8+FA8+FG8+FM8+FS8+FY8+GE8</f>
        <v>0</v>
      </c>
      <c r="GL8" s="146">
        <f>H8+N8+T8+Z8+AF8+AL8+AR8+AX8+BD8+BJ8+BP8+BV8+CB8+CH8+CN8+CT8+CZ8+DF8+DL8+DR8+DX8+ED8+EJ8+EP8+EV8+FB8+FH8+FN8+FT8+FZ8+GF8</f>
        <v>0</v>
      </c>
      <c r="GM8" s="146">
        <f>I8+O8+U8+AA8+AG8+AM8+AS8+AY8+BE8+BK8+BQ8+BW8+CC8+CI8+CO8+CU8+DA8+DG8+DM8+DS8+DY8+EE8+EK8+EQ8+EW8+FC8+FI8+FO8+FU8+GA8+GG8</f>
        <v>0</v>
      </c>
      <c r="GN8" s="227">
        <f>(GI8*$DK$3)+(GJ8*$DK$4)+(GK8*$CK$2)+(GL8*$CK$3)+(GM8*$CK$4)</f>
        <v>0</v>
      </c>
      <c r="GO8" s="163">
        <f>IF(C8=$GO$7,J8+P8+V8+AB8+AH8+AN8+AT8+AZ8+BF8+BL8+BR8+BX8+CD8+CJ8+CP8+CV8+DB8+DH8+DN8+DT8+DZ8+EF8+EL8+ER8+EX8+FD8+FJ8+FP8+FV8+GB8+GH8,0)</f>
        <v>0</v>
      </c>
      <c r="GP8" s="146">
        <f>IF(C8=$GP$7,J8+P8+V8+AB8+AH8+AN8+AT8+AZ8+BF8+BL8+BR8+BX8+CD8+CJ8+CP8+CV8+DB8+DH8+DN8+DT8+DZ8+EF8+EL8+ER8+EX8+FD8+FJ8+FP8+FV8+GB8+GH8,0)</f>
        <v>0</v>
      </c>
      <c r="GQ8" s="146">
        <f>IF(C8=$GQ$7,J8+P8+V8+AB8+AH8+AN8+AT8+AZ8+BF8+BL8+BR8+BX8+CD8+CJ8+CP8+CV8+DB8+DH8+DN8+DT8+DZ8+EF8+EL8+ER8+EX8+FD8+FJ8+FP8+FV8+GB8+GH8,0)</f>
        <v>0</v>
      </c>
      <c r="GR8" s="219">
        <f>(GP8*GP$7)+(GQ8*GQ$7)</f>
        <v>0</v>
      </c>
      <c r="GS8" s="170">
        <f>GN8+GR8</f>
        <v>0</v>
      </c>
    </row>
    <row r="9" spans="1:201" ht="21.75" customHeight="1" thickBot="1" x14ac:dyDescent="0.25">
      <c r="A9" s="136">
        <v>2</v>
      </c>
      <c r="B9" s="87"/>
      <c r="C9" s="247"/>
      <c r="D9" s="350" t="str">
        <f>IF(ISBLANK(B9)," ",VLOOKUP(B9,Feuil2!B3:C127,2,FALSE))</f>
        <v xml:space="preserve"> </v>
      </c>
      <c r="E9" s="144"/>
      <c r="F9" s="143"/>
      <c r="G9" s="144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  <c r="BB9" s="143"/>
      <c r="BC9" s="143"/>
      <c r="BD9" s="143"/>
      <c r="BE9" s="143"/>
      <c r="BF9" s="143"/>
      <c r="BG9" s="143"/>
      <c r="BH9" s="143"/>
      <c r="BI9" s="143"/>
      <c r="BJ9" s="143"/>
      <c r="BK9" s="143"/>
      <c r="BL9" s="143"/>
      <c r="BM9" s="143"/>
      <c r="BN9" s="143"/>
      <c r="BO9" s="143"/>
      <c r="BP9" s="143"/>
      <c r="BQ9" s="143"/>
      <c r="BR9" s="143"/>
      <c r="BS9" s="143"/>
      <c r="BT9" s="143"/>
      <c r="BU9" s="143"/>
      <c r="BV9" s="143"/>
      <c r="BW9" s="143"/>
      <c r="BX9" s="143"/>
      <c r="BY9" s="143"/>
      <c r="BZ9" s="143"/>
      <c r="CA9" s="143"/>
      <c r="CB9" s="143"/>
      <c r="CC9" s="143"/>
      <c r="CD9" s="143"/>
      <c r="CE9" s="143"/>
      <c r="CF9" s="143"/>
      <c r="CG9" s="143"/>
      <c r="CH9" s="143"/>
      <c r="CI9" s="143"/>
      <c r="CJ9" s="143"/>
      <c r="CK9" s="143"/>
      <c r="CL9" s="143"/>
      <c r="CM9" s="143"/>
      <c r="CN9" s="143"/>
      <c r="CO9" s="143"/>
      <c r="CP9" s="143"/>
      <c r="CQ9" s="143"/>
      <c r="CR9" s="143"/>
      <c r="CS9" s="143"/>
      <c r="CT9" s="143"/>
      <c r="CU9" s="143"/>
      <c r="CV9" s="143"/>
      <c r="CW9" s="143"/>
      <c r="CX9" s="143"/>
      <c r="CY9" s="143"/>
      <c r="CZ9" s="143"/>
      <c r="DA9" s="143"/>
      <c r="DB9" s="143"/>
      <c r="DC9" s="143"/>
      <c r="DD9" s="143"/>
      <c r="DE9" s="143"/>
      <c r="DF9" s="143"/>
      <c r="DG9" s="143"/>
      <c r="DH9" s="143"/>
      <c r="DI9" s="143"/>
      <c r="DJ9" s="143"/>
      <c r="DK9" s="143"/>
      <c r="DL9" s="143"/>
      <c r="DM9" s="143"/>
      <c r="DN9" s="143"/>
      <c r="DO9" s="143"/>
      <c r="DP9" s="143"/>
      <c r="DQ9" s="143"/>
      <c r="DR9" s="143"/>
      <c r="DS9" s="143"/>
      <c r="DT9" s="143"/>
      <c r="DU9" s="143"/>
      <c r="DV9" s="143"/>
      <c r="DW9" s="143"/>
      <c r="DX9" s="143"/>
      <c r="DY9" s="143"/>
      <c r="DZ9" s="143"/>
      <c r="EA9" s="143"/>
      <c r="EB9" s="143"/>
      <c r="EC9" s="143"/>
      <c r="ED9" s="143"/>
      <c r="EE9" s="143"/>
      <c r="EF9" s="143"/>
      <c r="EG9" s="143"/>
      <c r="EH9" s="143"/>
      <c r="EI9" s="143"/>
      <c r="EJ9" s="143"/>
      <c r="EK9" s="143"/>
      <c r="EL9" s="143"/>
      <c r="EM9" s="143"/>
      <c r="EN9" s="143"/>
      <c r="EO9" s="143"/>
      <c r="EP9" s="143"/>
      <c r="EQ9" s="143"/>
      <c r="ER9" s="143"/>
      <c r="ES9" s="143"/>
      <c r="ET9" s="143"/>
      <c r="EU9" s="143"/>
      <c r="EV9" s="143"/>
      <c r="EW9" s="143"/>
      <c r="EX9" s="143"/>
      <c r="EY9" s="143"/>
      <c r="EZ9" s="143"/>
      <c r="FA9" s="143"/>
      <c r="FB9" s="143"/>
      <c r="FC9" s="143"/>
      <c r="FD9" s="143"/>
      <c r="FE9" s="143"/>
      <c r="FF9" s="143"/>
      <c r="FG9" s="143"/>
      <c r="FH9" s="143"/>
      <c r="FI9" s="143"/>
      <c r="FJ9" s="143"/>
      <c r="FK9" s="143"/>
      <c r="FL9" s="143"/>
      <c r="FM9" s="143"/>
      <c r="FN9" s="143"/>
      <c r="FO9" s="143"/>
      <c r="FP9" s="143"/>
      <c r="FQ9" s="143"/>
      <c r="FR9" s="143"/>
      <c r="FS9" s="143"/>
      <c r="FT9" s="143"/>
      <c r="FU9" s="143"/>
      <c r="FV9" s="143"/>
      <c r="FW9" s="143"/>
      <c r="FX9" s="143"/>
      <c r="FY9" s="143"/>
      <c r="FZ9" s="143"/>
      <c r="GA9" s="143"/>
      <c r="GB9" s="143"/>
      <c r="GC9" s="143"/>
      <c r="GD9" s="143"/>
      <c r="GE9" s="143"/>
      <c r="GF9" s="143"/>
      <c r="GG9" s="143"/>
      <c r="GH9" s="143"/>
      <c r="GI9" s="162">
        <f t="shared" ref="GI9:GI40" si="3">E9+K9+Q9+W9+AC9+AI9+AO9+AU9+BA9+BG9+BM9+BS9+BY9+CE9+CK9+CQ9+CW9+DC9+DI9+DO9+DU9+EA9+EG9+EM9+ES9+EY9+FE9+FK9+FQ9+FW9+GC9</f>
        <v>0</v>
      </c>
      <c r="GJ9" s="163">
        <f t="shared" ref="GJ9:GJ72" si="4">F9+L9+R9+X9+AD9+AJ9+AP9+AV9+BB9+BH9+BN9+BT9+BZ9+CF9+CL9+CR9+CX9+DD9+DJ9+DP9+DV9+EB9+EH9+EN9+ET9+EZ9+FF9+FL9+FR9+FX9+GD9</f>
        <v>0</v>
      </c>
      <c r="GK9" s="146">
        <f t="shared" ref="GK9:GK40" si="5">G9+M9+S9+Y9+AE9+AK9+AQ9+AW9+BC9+BI9+BO9+BU9+CA9+CG9+CM9+CS9+CY9+DE9+DK9+DQ9+DW9+EC9+EI9+EO9+EU9+FA9+FG9+FM9+FS9+FY9+GE9</f>
        <v>0</v>
      </c>
      <c r="GL9" s="146">
        <f t="shared" ref="GL9:GL40" si="6">H9+N9+T9+Z9+AF9+AL9+AR9+AX9+BD9+BJ9+BP9+BV9+CB9+CH9+CN9+CT9+CZ9+DF9+DL9+DR9+DX9+ED9+EJ9+EP9+EV9+FB9+FH9+FN9+FT9+FZ9+GF9</f>
        <v>0</v>
      </c>
      <c r="GM9" s="146">
        <f t="shared" ref="GM9:GM40" si="7">I9+O9+U9+AA9+AG9+AM9+AS9+AY9+BE9+BK9+BQ9+BW9+CC9+CI9+CO9+CU9+DA9+DG9+DM9+DS9+DY9+EE9+EK9+EQ9+EW9+FC9+FI9+FO9+FU9+GA9+GG9</f>
        <v>0</v>
      </c>
      <c r="GN9" s="223">
        <f t="shared" ref="GN9:GN72" si="8">(GI9*$DK$3)+(GJ9*$DK$4)+(GK9*$CK$2)+(GL9*$CK$3)+(GM9*$CK$4)</f>
        <v>0</v>
      </c>
      <c r="GO9" s="163">
        <f t="shared" ref="GO9:GO72" si="9">IF(C9=$GO$7,J9+P9+V9+AB9+AH9+AN9+AT9+AZ9+BF9+BL9+BR9+BX9+CD9+CJ9+CP9+CV9+DB9+DH9+DN9+DT9+DZ9+EF9+EL9+ER9+EX9+FD9+FJ9+FP9+FV9+GB9+GH9,0)</f>
        <v>0</v>
      </c>
      <c r="GP9" s="146">
        <f t="shared" ref="GP9:GP72" si="10">IF(C9=$GP$7,J9+P9+V9+AB9+AH9+AN9+AT9+AZ9+BF9+BL9+BR9+BX9+CD9+CJ9+CP9+CV9+DB9+DH9+DN9+DT9+DZ9+EF9+EL9+ER9+EX9+FD9+FJ9+FP9+FV9+GB9+GH9,0)</f>
        <v>0</v>
      </c>
      <c r="GQ9" s="146">
        <f t="shared" ref="GQ9:GQ72" si="11">IF(C9=$GQ$7,J9+P9+V9+AB9+AH9+AN9+AT9+AZ9+BF9+BL9+BR9+BX9+CD9+CJ9+CP9+CV9+DB9+DH9+DN9+DT9+DZ9+EF9+EL9+ER9+EX9+FD9+FJ9+FP9+FV9+GB9+GH9,0)</f>
        <v>0</v>
      </c>
      <c r="GR9" s="219">
        <f t="shared" ref="GR9:GR72" si="12">(GP9*GP$7)+(GQ9*GQ$7)</f>
        <v>0</v>
      </c>
      <c r="GS9" s="170">
        <f t="shared" ref="GS9:GS72" si="13">GN9+GR9</f>
        <v>0</v>
      </c>
    </row>
    <row r="10" spans="1:201" ht="21.75" customHeight="1" thickBot="1" x14ac:dyDescent="0.25">
      <c r="A10" s="136">
        <v>3</v>
      </c>
      <c r="B10" s="87"/>
      <c r="C10" s="246"/>
      <c r="D10" s="350" t="str">
        <f>IF(ISBLANK(B10)," ",VLOOKUP(B10,Feuil2!B4:C128,2,FALSE))</f>
        <v xml:space="preserve"> </v>
      </c>
      <c r="E10" s="144"/>
      <c r="F10" s="143"/>
      <c r="G10" s="144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143"/>
      <c r="CY10" s="143"/>
      <c r="CZ10" s="143"/>
      <c r="DA10" s="143"/>
      <c r="DB10" s="143"/>
      <c r="DC10" s="143"/>
      <c r="DD10" s="143"/>
      <c r="DE10" s="143"/>
      <c r="DF10" s="143"/>
      <c r="DG10" s="143"/>
      <c r="DH10" s="143"/>
      <c r="DI10" s="143"/>
      <c r="DJ10" s="143"/>
      <c r="DK10" s="143"/>
      <c r="DL10" s="143"/>
      <c r="DM10" s="143"/>
      <c r="DN10" s="143"/>
      <c r="DO10" s="143"/>
      <c r="DP10" s="143"/>
      <c r="DQ10" s="143"/>
      <c r="DR10" s="143"/>
      <c r="DS10" s="143"/>
      <c r="DT10" s="143"/>
      <c r="DU10" s="143"/>
      <c r="DV10" s="143"/>
      <c r="DW10" s="143"/>
      <c r="DX10" s="143"/>
      <c r="DY10" s="143"/>
      <c r="DZ10" s="143"/>
      <c r="EA10" s="143"/>
      <c r="EB10" s="143"/>
      <c r="EC10" s="143"/>
      <c r="ED10" s="143"/>
      <c r="EE10" s="143"/>
      <c r="EF10" s="143"/>
      <c r="EG10" s="143"/>
      <c r="EH10" s="143"/>
      <c r="EI10" s="143"/>
      <c r="EJ10" s="143"/>
      <c r="EK10" s="143"/>
      <c r="EL10" s="143"/>
      <c r="EM10" s="143"/>
      <c r="EN10" s="143"/>
      <c r="EO10" s="143"/>
      <c r="EP10" s="143"/>
      <c r="EQ10" s="143"/>
      <c r="ER10" s="143"/>
      <c r="ES10" s="143"/>
      <c r="ET10" s="143"/>
      <c r="EU10" s="143"/>
      <c r="EV10" s="143"/>
      <c r="EW10" s="143"/>
      <c r="EX10" s="143"/>
      <c r="EY10" s="143"/>
      <c r="EZ10" s="143"/>
      <c r="FA10" s="143"/>
      <c r="FB10" s="143"/>
      <c r="FC10" s="143"/>
      <c r="FD10" s="143"/>
      <c r="FE10" s="143"/>
      <c r="FF10" s="143"/>
      <c r="FG10" s="143"/>
      <c r="FH10" s="143"/>
      <c r="FI10" s="143"/>
      <c r="FJ10" s="143"/>
      <c r="FK10" s="143"/>
      <c r="FL10" s="143"/>
      <c r="FM10" s="143"/>
      <c r="FN10" s="143"/>
      <c r="FO10" s="143"/>
      <c r="FP10" s="143"/>
      <c r="FQ10" s="143"/>
      <c r="FR10" s="143"/>
      <c r="FS10" s="143"/>
      <c r="FT10" s="143"/>
      <c r="FU10" s="143"/>
      <c r="FV10" s="143"/>
      <c r="FW10" s="143"/>
      <c r="FX10" s="143"/>
      <c r="FY10" s="143"/>
      <c r="FZ10" s="143"/>
      <c r="GA10" s="143"/>
      <c r="GB10" s="143"/>
      <c r="GC10" s="143"/>
      <c r="GD10" s="143"/>
      <c r="GE10" s="143"/>
      <c r="GF10" s="143"/>
      <c r="GG10" s="143"/>
      <c r="GH10" s="143"/>
      <c r="GI10" s="162">
        <f t="shared" si="3"/>
        <v>0</v>
      </c>
      <c r="GJ10" s="163">
        <f t="shared" si="4"/>
        <v>0</v>
      </c>
      <c r="GK10" s="146">
        <f t="shared" si="5"/>
        <v>0</v>
      </c>
      <c r="GL10" s="146">
        <f t="shared" si="6"/>
        <v>0</v>
      </c>
      <c r="GM10" s="146">
        <f t="shared" si="7"/>
        <v>0</v>
      </c>
      <c r="GN10" s="223">
        <f t="shared" si="8"/>
        <v>0</v>
      </c>
      <c r="GO10" s="163">
        <f t="shared" si="9"/>
        <v>0</v>
      </c>
      <c r="GP10" s="146">
        <f t="shared" si="10"/>
        <v>0</v>
      </c>
      <c r="GQ10" s="146">
        <f t="shared" si="11"/>
        <v>0</v>
      </c>
      <c r="GR10" s="219">
        <f t="shared" si="12"/>
        <v>0</v>
      </c>
      <c r="GS10" s="170">
        <f t="shared" si="13"/>
        <v>0</v>
      </c>
    </row>
    <row r="11" spans="1:201" ht="21.75" customHeight="1" thickBot="1" x14ac:dyDescent="0.25">
      <c r="A11" s="136">
        <v>4</v>
      </c>
      <c r="B11" s="87"/>
      <c r="C11" s="246"/>
      <c r="D11" s="350" t="str">
        <f>IF(ISBLANK(B11)," ",VLOOKUP(B11,Feuil2!B5:C129,2,FALSE))</f>
        <v xml:space="preserve"> </v>
      </c>
      <c r="E11" s="144"/>
      <c r="F11" s="143"/>
      <c r="G11" s="144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  <c r="BM11" s="143"/>
      <c r="BN11" s="143"/>
      <c r="BO11" s="143"/>
      <c r="BP11" s="143"/>
      <c r="BQ11" s="143"/>
      <c r="BR11" s="143"/>
      <c r="BS11" s="143"/>
      <c r="BT11" s="143"/>
      <c r="BU11" s="143"/>
      <c r="BV11" s="143"/>
      <c r="BW11" s="143"/>
      <c r="BX11" s="143"/>
      <c r="BY11" s="143"/>
      <c r="BZ11" s="143"/>
      <c r="CA11" s="143"/>
      <c r="CB11" s="143"/>
      <c r="CC11" s="143"/>
      <c r="CD11" s="143"/>
      <c r="CE11" s="143"/>
      <c r="CF11" s="143"/>
      <c r="CG11" s="143"/>
      <c r="CH11" s="143"/>
      <c r="CI11" s="143"/>
      <c r="CJ11" s="143"/>
      <c r="CK11" s="143"/>
      <c r="CL11" s="143"/>
      <c r="CM11" s="143"/>
      <c r="CN11" s="143"/>
      <c r="CO11" s="143"/>
      <c r="CP11" s="143"/>
      <c r="CQ11" s="143"/>
      <c r="CR11" s="143"/>
      <c r="CS11" s="143"/>
      <c r="CT11" s="143"/>
      <c r="CU11" s="143"/>
      <c r="CV11" s="143"/>
      <c r="CW11" s="143"/>
      <c r="CX11" s="143"/>
      <c r="CY11" s="143"/>
      <c r="CZ11" s="143"/>
      <c r="DA11" s="143"/>
      <c r="DB11" s="143"/>
      <c r="DC11" s="143"/>
      <c r="DD11" s="143"/>
      <c r="DE11" s="143"/>
      <c r="DF11" s="143"/>
      <c r="DG11" s="143"/>
      <c r="DH11" s="143"/>
      <c r="DI11" s="143"/>
      <c r="DJ11" s="143"/>
      <c r="DK11" s="143"/>
      <c r="DL11" s="143"/>
      <c r="DM11" s="143"/>
      <c r="DN11" s="143"/>
      <c r="DO11" s="143"/>
      <c r="DP11" s="143"/>
      <c r="DQ11" s="143"/>
      <c r="DR11" s="143"/>
      <c r="DS11" s="143"/>
      <c r="DT11" s="143"/>
      <c r="DU11" s="143"/>
      <c r="DV11" s="143"/>
      <c r="DW11" s="143"/>
      <c r="DX11" s="143"/>
      <c r="DY11" s="143"/>
      <c r="DZ11" s="143"/>
      <c r="EA11" s="143"/>
      <c r="EB11" s="143"/>
      <c r="EC11" s="143"/>
      <c r="ED11" s="143"/>
      <c r="EE11" s="143"/>
      <c r="EF11" s="143"/>
      <c r="EG11" s="143"/>
      <c r="EH11" s="143"/>
      <c r="EI11" s="143"/>
      <c r="EJ11" s="143"/>
      <c r="EK11" s="143"/>
      <c r="EL11" s="143"/>
      <c r="EM11" s="143"/>
      <c r="EN11" s="143"/>
      <c r="EO11" s="143"/>
      <c r="EP11" s="143"/>
      <c r="EQ11" s="143"/>
      <c r="ER11" s="143"/>
      <c r="ES11" s="143"/>
      <c r="ET11" s="143"/>
      <c r="EU11" s="143"/>
      <c r="EV11" s="143"/>
      <c r="EW11" s="143"/>
      <c r="EX11" s="143"/>
      <c r="EY11" s="143"/>
      <c r="EZ11" s="143"/>
      <c r="FA11" s="143"/>
      <c r="FB11" s="143"/>
      <c r="FC11" s="143"/>
      <c r="FD11" s="143"/>
      <c r="FE11" s="143"/>
      <c r="FF11" s="143"/>
      <c r="FG11" s="143"/>
      <c r="FH11" s="143"/>
      <c r="FI11" s="143"/>
      <c r="FJ11" s="143"/>
      <c r="FK11" s="143"/>
      <c r="FL11" s="143"/>
      <c r="FM11" s="143"/>
      <c r="FN11" s="143"/>
      <c r="FO11" s="143"/>
      <c r="FP11" s="143"/>
      <c r="FQ11" s="143"/>
      <c r="FR11" s="143"/>
      <c r="FS11" s="143"/>
      <c r="FT11" s="143"/>
      <c r="FU11" s="143"/>
      <c r="FV11" s="143"/>
      <c r="FW11" s="143"/>
      <c r="FX11" s="143"/>
      <c r="FY11" s="143"/>
      <c r="FZ11" s="143"/>
      <c r="GA11" s="143"/>
      <c r="GB11" s="143"/>
      <c r="GC11" s="143"/>
      <c r="GD11" s="143"/>
      <c r="GE11" s="143"/>
      <c r="GF11" s="143"/>
      <c r="GG11" s="143"/>
      <c r="GH11" s="143"/>
      <c r="GI11" s="162">
        <f t="shared" si="3"/>
        <v>0</v>
      </c>
      <c r="GJ11" s="163">
        <f t="shared" si="4"/>
        <v>0</v>
      </c>
      <c r="GK11" s="146">
        <f t="shared" si="5"/>
        <v>0</v>
      </c>
      <c r="GL11" s="146">
        <f t="shared" si="6"/>
        <v>0</v>
      </c>
      <c r="GM11" s="146">
        <f t="shared" si="7"/>
        <v>0</v>
      </c>
      <c r="GN11" s="223">
        <f t="shared" si="8"/>
        <v>0</v>
      </c>
      <c r="GO11" s="163">
        <f t="shared" si="9"/>
        <v>0</v>
      </c>
      <c r="GP11" s="146">
        <f t="shared" si="10"/>
        <v>0</v>
      </c>
      <c r="GQ11" s="146">
        <f t="shared" si="11"/>
        <v>0</v>
      </c>
      <c r="GR11" s="219">
        <f t="shared" si="12"/>
        <v>0</v>
      </c>
      <c r="GS11" s="170">
        <f t="shared" si="13"/>
        <v>0</v>
      </c>
    </row>
    <row r="12" spans="1:201" ht="21.75" customHeight="1" thickBot="1" x14ac:dyDescent="0.25">
      <c r="A12" s="136">
        <v>5</v>
      </c>
      <c r="B12" s="87"/>
      <c r="C12" s="246"/>
      <c r="D12" s="350" t="str">
        <f>IF(ISBLANK(B12)," ",VLOOKUP(B12,Feuil2!B6:C130,2,FALSE))</f>
        <v xml:space="preserve"> </v>
      </c>
      <c r="E12" s="144"/>
      <c r="F12" s="143"/>
      <c r="G12" s="144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  <c r="DN12" s="143"/>
      <c r="DO12" s="143"/>
      <c r="DP12" s="143"/>
      <c r="DQ12" s="143"/>
      <c r="DR12" s="143"/>
      <c r="DS12" s="143"/>
      <c r="DT12" s="143"/>
      <c r="DU12" s="143"/>
      <c r="DV12" s="143"/>
      <c r="DW12" s="143"/>
      <c r="DX12" s="143"/>
      <c r="DY12" s="143"/>
      <c r="DZ12" s="143"/>
      <c r="EA12" s="143"/>
      <c r="EB12" s="143"/>
      <c r="EC12" s="143"/>
      <c r="ED12" s="143"/>
      <c r="EE12" s="143"/>
      <c r="EF12" s="143"/>
      <c r="EG12" s="143"/>
      <c r="EH12" s="143"/>
      <c r="EI12" s="143"/>
      <c r="EJ12" s="143"/>
      <c r="EK12" s="143"/>
      <c r="EL12" s="143"/>
      <c r="EM12" s="143"/>
      <c r="EN12" s="143"/>
      <c r="EO12" s="143"/>
      <c r="EP12" s="143"/>
      <c r="EQ12" s="143"/>
      <c r="ER12" s="143"/>
      <c r="ES12" s="143"/>
      <c r="ET12" s="143"/>
      <c r="EU12" s="143"/>
      <c r="EV12" s="143"/>
      <c r="EW12" s="143"/>
      <c r="EX12" s="143"/>
      <c r="EY12" s="143"/>
      <c r="EZ12" s="143"/>
      <c r="FA12" s="143"/>
      <c r="FB12" s="143"/>
      <c r="FC12" s="143"/>
      <c r="FD12" s="143"/>
      <c r="FE12" s="143"/>
      <c r="FF12" s="143"/>
      <c r="FG12" s="143"/>
      <c r="FH12" s="143"/>
      <c r="FI12" s="143"/>
      <c r="FJ12" s="143"/>
      <c r="FK12" s="143"/>
      <c r="FL12" s="143"/>
      <c r="FM12" s="143"/>
      <c r="FN12" s="143"/>
      <c r="FO12" s="143"/>
      <c r="FP12" s="143"/>
      <c r="FQ12" s="143"/>
      <c r="FR12" s="143"/>
      <c r="FS12" s="143"/>
      <c r="FT12" s="143"/>
      <c r="FU12" s="143"/>
      <c r="FV12" s="143"/>
      <c r="FW12" s="143"/>
      <c r="FX12" s="143"/>
      <c r="FY12" s="143"/>
      <c r="FZ12" s="143"/>
      <c r="GA12" s="143"/>
      <c r="GB12" s="143"/>
      <c r="GC12" s="143"/>
      <c r="GD12" s="143"/>
      <c r="GE12" s="143"/>
      <c r="GF12" s="143"/>
      <c r="GG12" s="143"/>
      <c r="GH12" s="143"/>
      <c r="GI12" s="162">
        <f t="shared" si="3"/>
        <v>0</v>
      </c>
      <c r="GJ12" s="163">
        <f t="shared" si="4"/>
        <v>0</v>
      </c>
      <c r="GK12" s="146">
        <f t="shared" si="5"/>
        <v>0</v>
      </c>
      <c r="GL12" s="146">
        <f t="shared" si="6"/>
        <v>0</v>
      </c>
      <c r="GM12" s="146">
        <f t="shared" si="7"/>
        <v>0</v>
      </c>
      <c r="GN12" s="223">
        <f t="shared" si="8"/>
        <v>0</v>
      </c>
      <c r="GO12" s="163">
        <f t="shared" si="9"/>
        <v>0</v>
      </c>
      <c r="GP12" s="146">
        <f t="shared" si="10"/>
        <v>0</v>
      </c>
      <c r="GQ12" s="146">
        <f t="shared" si="11"/>
        <v>0</v>
      </c>
      <c r="GR12" s="219">
        <f t="shared" si="12"/>
        <v>0</v>
      </c>
      <c r="GS12" s="170">
        <f t="shared" si="13"/>
        <v>0</v>
      </c>
    </row>
    <row r="13" spans="1:201" ht="21.75" customHeight="1" thickBot="1" x14ac:dyDescent="0.25">
      <c r="A13" s="136">
        <v>6</v>
      </c>
      <c r="B13" s="87"/>
      <c r="C13" s="246"/>
      <c r="D13" s="350" t="str">
        <f>IF(ISBLANK(B13)," ",VLOOKUP(B13,Feuil2!B7:C131,2,FALSE))</f>
        <v xml:space="preserve"> </v>
      </c>
      <c r="E13" s="144"/>
      <c r="F13" s="143"/>
      <c r="G13" s="144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143"/>
      <c r="BC13" s="143"/>
      <c r="BD13" s="143"/>
      <c r="BE13" s="143"/>
      <c r="BF13" s="143"/>
      <c r="BG13" s="143"/>
      <c r="BH13" s="143"/>
      <c r="BI13" s="143"/>
      <c r="BJ13" s="143"/>
      <c r="BK13" s="143"/>
      <c r="BL13" s="143"/>
      <c r="BM13" s="143"/>
      <c r="BN13" s="143"/>
      <c r="BO13" s="143"/>
      <c r="BP13" s="143"/>
      <c r="BQ13" s="143"/>
      <c r="BR13" s="143"/>
      <c r="BS13" s="143"/>
      <c r="BT13" s="143"/>
      <c r="BU13" s="143"/>
      <c r="BV13" s="143"/>
      <c r="BW13" s="143"/>
      <c r="BX13" s="143"/>
      <c r="BY13" s="143"/>
      <c r="BZ13" s="143"/>
      <c r="CA13" s="143"/>
      <c r="CB13" s="143"/>
      <c r="CC13" s="143"/>
      <c r="CD13" s="143"/>
      <c r="CE13" s="143"/>
      <c r="CF13" s="143"/>
      <c r="CG13" s="143"/>
      <c r="CH13" s="143"/>
      <c r="CI13" s="143"/>
      <c r="CJ13" s="143"/>
      <c r="CK13" s="143"/>
      <c r="CL13" s="143"/>
      <c r="CM13" s="143"/>
      <c r="CN13" s="143"/>
      <c r="CO13" s="143"/>
      <c r="CP13" s="143"/>
      <c r="CQ13" s="143"/>
      <c r="CR13" s="143"/>
      <c r="CS13" s="143"/>
      <c r="CT13" s="143"/>
      <c r="CU13" s="143"/>
      <c r="CV13" s="143"/>
      <c r="CW13" s="143"/>
      <c r="CX13" s="143"/>
      <c r="CY13" s="143"/>
      <c r="CZ13" s="143"/>
      <c r="DA13" s="143"/>
      <c r="DB13" s="143"/>
      <c r="DC13" s="143"/>
      <c r="DD13" s="143"/>
      <c r="DE13" s="143"/>
      <c r="DF13" s="143"/>
      <c r="DG13" s="143"/>
      <c r="DH13" s="143"/>
      <c r="DI13" s="143"/>
      <c r="DJ13" s="143"/>
      <c r="DK13" s="143"/>
      <c r="DL13" s="143"/>
      <c r="DM13" s="143"/>
      <c r="DN13" s="143"/>
      <c r="DO13" s="143"/>
      <c r="DP13" s="143"/>
      <c r="DQ13" s="143"/>
      <c r="DR13" s="143"/>
      <c r="DS13" s="143"/>
      <c r="DT13" s="143"/>
      <c r="DU13" s="143"/>
      <c r="DV13" s="143"/>
      <c r="DW13" s="143"/>
      <c r="DX13" s="143"/>
      <c r="DY13" s="143"/>
      <c r="DZ13" s="143"/>
      <c r="EA13" s="143"/>
      <c r="EB13" s="143"/>
      <c r="EC13" s="143"/>
      <c r="ED13" s="143"/>
      <c r="EE13" s="143"/>
      <c r="EF13" s="143"/>
      <c r="EG13" s="143"/>
      <c r="EH13" s="143"/>
      <c r="EI13" s="143"/>
      <c r="EJ13" s="143"/>
      <c r="EK13" s="143"/>
      <c r="EL13" s="143"/>
      <c r="EM13" s="143"/>
      <c r="EN13" s="143"/>
      <c r="EO13" s="143"/>
      <c r="EP13" s="143"/>
      <c r="EQ13" s="143"/>
      <c r="ER13" s="143"/>
      <c r="ES13" s="143"/>
      <c r="ET13" s="143"/>
      <c r="EU13" s="143"/>
      <c r="EV13" s="143"/>
      <c r="EW13" s="143"/>
      <c r="EX13" s="143"/>
      <c r="EY13" s="143"/>
      <c r="EZ13" s="143"/>
      <c r="FA13" s="143"/>
      <c r="FB13" s="143"/>
      <c r="FC13" s="143"/>
      <c r="FD13" s="143"/>
      <c r="FE13" s="143"/>
      <c r="FF13" s="143"/>
      <c r="FG13" s="143"/>
      <c r="FH13" s="143"/>
      <c r="FI13" s="143"/>
      <c r="FJ13" s="143"/>
      <c r="FK13" s="143"/>
      <c r="FL13" s="143"/>
      <c r="FM13" s="143"/>
      <c r="FN13" s="143"/>
      <c r="FO13" s="143"/>
      <c r="FP13" s="143"/>
      <c r="FQ13" s="143"/>
      <c r="FR13" s="143"/>
      <c r="FS13" s="143"/>
      <c r="FT13" s="143"/>
      <c r="FU13" s="143"/>
      <c r="FV13" s="143"/>
      <c r="FW13" s="143"/>
      <c r="FX13" s="143"/>
      <c r="FY13" s="143"/>
      <c r="FZ13" s="143"/>
      <c r="GA13" s="143"/>
      <c r="GB13" s="143"/>
      <c r="GC13" s="143"/>
      <c r="GD13" s="143"/>
      <c r="GE13" s="143"/>
      <c r="GF13" s="143"/>
      <c r="GG13" s="143"/>
      <c r="GH13" s="143"/>
      <c r="GI13" s="162">
        <f t="shared" si="3"/>
        <v>0</v>
      </c>
      <c r="GJ13" s="163">
        <f t="shared" si="4"/>
        <v>0</v>
      </c>
      <c r="GK13" s="146">
        <f t="shared" si="5"/>
        <v>0</v>
      </c>
      <c r="GL13" s="146">
        <f t="shared" si="6"/>
        <v>0</v>
      </c>
      <c r="GM13" s="146">
        <f t="shared" si="7"/>
        <v>0</v>
      </c>
      <c r="GN13" s="223">
        <f t="shared" si="8"/>
        <v>0</v>
      </c>
      <c r="GO13" s="163">
        <f t="shared" si="9"/>
        <v>0</v>
      </c>
      <c r="GP13" s="146">
        <f t="shared" si="10"/>
        <v>0</v>
      </c>
      <c r="GQ13" s="146">
        <f t="shared" si="11"/>
        <v>0</v>
      </c>
      <c r="GR13" s="219">
        <f t="shared" si="12"/>
        <v>0</v>
      </c>
      <c r="GS13" s="170">
        <f t="shared" si="13"/>
        <v>0</v>
      </c>
    </row>
    <row r="14" spans="1:201" ht="21.75" customHeight="1" thickBot="1" x14ac:dyDescent="0.25">
      <c r="A14" s="136">
        <v>7</v>
      </c>
      <c r="B14" s="87"/>
      <c r="C14" s="246"/>
      <c r="D14" s="350" t="str">
        <f>IF(ISBLANK(B14)," ",VLOOKUP(B14,Feuil2!B8:C132,2,FALSE))</f>
        <v xml:space="preserve"> </v>
      </c>
      <c r="E14" s="144"/>
      <c r="F14" s="143"/>
      <c r="G14" s="144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  <c r="BK14" s="143"/>
      <c r="BL14" s="143"/>
      <c r="BM14" s="143"/>
      <c r="BN14" s="143"/>
      <c r="BO14" s="143"/>
      <c r="BP14" s="143"/>
      <c r="BQ14" s="143"/>
      <c r="BR14" s="143"/>
      <c r="BS14" s="143"/>
      <c r="BT14" s="143"/>
      <c r="BU14" s="143"/>
      <c r="BV14" s="143"/>
      <c r="BW14" s="143"/>
      <c r="BX14" s="143"/>
      <c r="BY14" s="143"/>
      <c r="BZ14" s="143"/>
      <c r="CA14" s="143"/>
      <c r="CB14" s="143"/>
      <c r="CC14" s="143"/>
      <c r="CD14" s="143"/>
      <c r="CE14" s="143"/>
      <c r="CF14" s="143"/>
      <c r="CG14" s="143"/>
      <c r="CH14" s="143"/>
      <c r="CI14" s="143"/>
      <c r="CJ14" s="143"/>
      <c r="CK14" s="143"/>
      <c r="CL14" s="143"/>
      <c r="CM14" s="143"/>
      <c r="CN14" s="143"/>
      <c r="CO14" s="143"/>
      <c r="CP14" s="143"/>
      <c r="CQ14" s="143"/>
      <c r="CR14" s="143"/>
      <c r="CS14" s="143"/>
      <c r="CT14" s="143"/>
      <c r="CU14" s="143"/>
      <c r="CV14" s="143"/>
      <c r="CW14" s="143"/>
      <c r="CX14" s="143"/>
      <c r="CY14" s="143"/>
      <c r="CZ14" s="143"/>
      <c r="DA14" s="143"/>
      <c r="DB14" s="143"/>
      <c r="DC14" s="143"/>
      <c r="DD14" s="143"/>
      <c r="DE14" s="143"/>
      <c r="DF14" s="143"/>
      <c r="DG14" s="143"/>
      <c r="DH14" s="143"/>
      <c r="DI14" s="143"/>
      <c r="DJ14" s="143"/>
      <c r="DK14" s="143"/>
      <c r="DL14" s="143"/>
      <c r="DM14" s="143"/>
      <c r="DN14" s="143"/>
      <c r="DO14" s="143"/>
      <c r="DP14" s="143"/>
      <c r="DQ14" s="143"/>
      <c r="DR14" s="143"/>
      <c r="DS14" s="143"/>
      <c r="DT14" s="143"/>
      <c r="DU14" s="143"/>
      <c r="DV14" s="143"/>
      <c r="DW14" s="143"/>
      <c r="DX14" s="143"/>
      <c r="DY14" s="143"/>
      <c r="DZ14" s="143"/>
      <c r="EA14" s="143"/>
      <c r="EB14" s="143"/>
      <c r="EC14" s="143"/>
      <c r="ED14" s="143"/>
      <c r="EE14" s="143"/>
      <c r="EF14" s="143"/>
      <c r="EG14" s="143"/>
      <c r="EH14" s="143"/>
      <c r="EI14" s="143"/>
      <c r="EJ14" s="143"/>
      <c r="EK14" s="143"/>
      <c r="EL14" s="143"/>
      <c r="EM14" s="143"/>
      <c r="EN14" s="143"/>
      <c r="EO14" s="143"/>
      <c r="EP14" s="143"/>
      <c r="EQ14" s="143"/>
      <c r="ER14" s="143"/>
      <c r="ES14" s="143"/>
      <c r="ET14" s="143"/>
      <c r="EU14" s="143"/>
      <c r="EV14" s="143"/>
      <c r="EW14" s="143"/>
      <c r="EX14" s="143"/>
      <c r="EY14" s="143"/>
      <c r="EZ14" s="143"/>
      <c r="FA14" s="143"/>
      <c r="FB14" s="143"/>
      <c r="FC14" s="143"/>
      <c r="FD14" s="143"/>
      <c r="FE14" s="143"/>
      <c r="FF14" s="143"/>
      <c r="FG14" s="143"/>
      <c r="FH14" s="143"/>
      <c r="FI14" s="143"/>
      <c r="FJ14" s="143"/>
      <c r="FK14" s="143"/>
      <c r="FL14" s="143"/>
      <c r="FM14" s="143"/>
      <c r="FN14" s="143"/>
      <c r="FO14" s="143"/>
      <c r="FP14" s="143"/>
      <c r="FQ14" s="143"/>
      <c r="FR14" s="143"/>
      <c r="FS14" s="143"/>
      <c r="FT14" s="143"/>
      <c r="FU14" s="143"/>
      <c r="FV14" s="143"/>
      <c r="FW14" s="143"/>
      <c r="FX14" s="143"/>
      <c r="FY14" s="143"/>
      <c r="FZ14" s="143"/>
      <c r="GA14" s="143"/>
      <c r="GB14" s="143"/>
      <c r="GC14" s="143"/>
      <c r="GD14" s="143"/>
      <c r="GE14" s="143"/>
      <c r="GF14" s="143"/>
      <c r="GG14" s="143"/>
      <c r="GH14" s="143"/>
      <c r="GI14" s="162">
        <f t="shared" si="3"/>
        <v>0</v>
      </c>
      <c r="GJ14" s="163">
        <f t="shared" si="4"/>
        <v>0</v>
      </c>
      <c r="GK14" s="146">
        <f t="shared" si="5"/>
        <v>0</v>
      </c>
      <c r="GL14" s="146">
        <f t="shared" si="6"/>
        <v>0</v>
      </c>
      <c r="GM14" s="146">
        <f t="shared" si="7"/>
        <v>0</v>
      </c>
      <c r="GN14" s="223">
        <f t="shared" si="8"/>
        <v>0</v>
      </c>
      <c r="GO14" s="163">
        <f t="shared" si="9"/>
        <v>0</v>
      </c>
      <c r="GP14" s="146">
        <f t="shared" si="10"/>
        <v>0</v>
      </c>
      <c r="GQ14" s="146">
        <f t="shared" si="11"/>
        <v>0</v>
      </c>
      <c r="GR14" s="219">
        <f t="shared" si="12"/>
        <v>0</v>
      </c>
      <c r="GS14" s="170">
        <f t="shared" si="13"/>
        <v>0</v>
      </c>
    </row>
    <row r="15" spans="1:201" ht="21.75" customHeight="1" thickBot="1" x14ac:dyDescent="0.25">
      <c r="A15" s="136">
        <v>8</v>
      </c>
      <c r="B15" s="87"/>
      <c r="C15" s="246"/>
      <c r="D15" s="350" t="str">
        <f>IF(ISBLANK(B15)," ",VLOOKUP(B15,Feuil2!B9:C133,2,FALSE))</f>
        <v xml:space="preserve"> </v>
      </c>
      <c r="E15" s="144"/>
      <c r="F15" s="143"/>
      <c r="G15" s="144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3"/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/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/>
      <c r="EJ15" s="143"/>
      <c r="EK15" s="143"/>
      <c r="EL15" s="143"/>
      <c r="EM15" s="143"/>
      <c r="EN15" s="143"/>
      <c r="EO15" s="143"/>
      <c r="EP15" s="143"/>
      <c r="EQ15" s="143"/>
      <c r="ER15" s="143"/>
      <c r="ES15" s="143"/>
      <c r="ET15" s="143"/>
      <c r="EU15" s="143"/>
      <c r="EV15" s="143"/>
      <c r="EW15" s="143"/>
      <c r="EX15" s="143"/>
      <c r="EY15" s="143"/>
      <c r="EZ15" s="143"/>
      <c r="FA15" s="143"/>
      <c r="FB15" s="143"/>
      <c r="FC15" s="143"/>
      <c r="FD15" s="143"/>
      <c r="FE15" s="143"/>
      <c r="FF15" s="143"/>
      <c r="FG15" s="143"/>
      <c r="FH15" s="143"/>
      <c r="FI15" s="143"/>
      <c r="FJ15" s="143"/>
      <c r="FK15" s="143"/>
      <c r="FL15" s="143"/>
      <c r="FM15" s="143"/>
      <c r="FN15" s="143"/>
      <c r="FO15" s="143"/>
      <c r="FP15" s="143"/>
      <c r="FQ15" s="143"/>
      <c r="FR15" s="143"/>
      <c r="FS15" s="143"/>
      <c r="FT15" s="143"/>
      <c r="FU15" s="143"/>
      <c r="FV15" s="143"/>
      <c r="FW15" s="143"/>
      <c r="FX15" s="143"/>
      <c r="FY15" s="143"/>
      <c r="FZ15" s="143"/>
      <c r="GA15" s="143"/>
      <c r="GB15" s="143"/>
      <c r="GC15" s="143"/>
      <c r="GD15" s="143"/>
      <c r="GE15" s="143"/>
      <c r="GF15" s="143"/>
      <c r="GG15" s="143"/>
      <c r="GH15" s="143"/>
      <c r="GI15" s="162">
        <f t="shared" si="3"/>
        <v>0</v>
      </c>
      <c r="GJ15" s="163">
        <f t="shared" si="4"/>
        <v>0</v>
      </c>
      <c r="GK15" s="146">
        <f t="shared" si="5"/>
        <v>0</v>
      </c>
      <c r="GL15" s="146">
        <f t="shared" si="6"/>
        <v>0</v>
      </c>
      <c r="GM15" s="146">
        <f t="shared" si="7"/>
        <v>0</v>
      </c>
      <c r="GN15" s="223">
        <f t="shared" si="8"/>
        <v>0</v>
      </c>
      <c r="GO15" s="163">
        <f t="shared" si="9"/>
        <v>0</v>
      </c>
      <c r="GP15" s="146">
        <f t="shared" si="10"/>
        <v>0</v>
      </c>
      <c r="GQ15" s="146">
        <f t="shared" si="11"/>
        <v>0</v>
      </c>
      <c r="GR15" s="219">
        <f t="shared" si="12"/>
        <v>0</v>
      </c>
      <c r="GS15" s="170">
        <f t="shared" si="13"/>
        <v>0</v>
      </c>
    </row>
    <row r="16" spans="1:201" ht="21.75" customHeight="1" thickBot="1" x14ac:dyDescent="0.25">
      <c r="A16" s="136">
        <v>9</v>
      </c>
      <c r="B16" s="87"/>
      <c r="C16" s="246"/>
      <c r="D16" s="350" t="str">
        <f>IF(ISBLANK(B16)," ",VLOOKUP(B16,Feuil2!B10:C134,2,FALSE))</f>
        <v xml:space="preserve"> </v>
      </c>
      <c r="E16" s="144"/>
      <c r="F16" s="143"/>
      <c r="G16" s="144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143"/>
      <c r="BM16" s="143"/>
      <c r="BN16" s="143"/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/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3"/>
      <c r="DC16" s="143"/>
      <c r="DD16" s="143"/>
      <c r="DE16" s="143"/>
      <c r="DF16" s="143"/>
      <c r="DG16" s="143"/>
      <c r="DH16" s="143"/>
      <c r="DI16" s="143"/>
      <c r="DJ16" s="143"/>
      <c r="DK16" s="143"/>
      <c r="DL16" s="143"/>
      <c r="DM16" s="143"/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/>
      <c r="EA16" s="143"/>
      <c r="EB16" s="143"/>
      <c r="EC16" s="143"/>
      <c r="ED16" s="143"/>
      <c r="EE16" s="143"/>
      <c r="EF16" s="143"/>
      <c r="EG16" s="143"/>
      <c r="EH16" s="143"/>
      <c r="EI16" s="143"/>
      <c r="EJ16" s="143"/>
      <c r="EK16" s="143"/>
      <c r="EL16" s="143"/>
      <c r="EM16" s="143"/>
      <c r="EN16" s="143"/>
      <c r="EO16" s="143"/>
      <c r="EP16" s="143"/>
      <c r="EQ16" s="143"/>
      <c r="ER16" s="143"/>
      <c r="ES16" s="143"/>
      <c r="ET16" s="143"/>
      <c r="EU16" s="143"/>
      <c r="EV16" s="143"/>
      <c r="EW16" s="143"/>
      <c r="EX16" s="143"/>
      <c r="EY16" s="143"/>
      <c r="EZ16" s="143"/>
      <c r="FA16" s="143"/>
      <c r="FB16" s="143"/>
      <c r="FC16" s="143"/>
      <c r="FD16" s="143"/>
      <c r="FE16" s="143"/>
      <c r="FF16" s="143"/>
      <c r="FG16" s="143"/>
      <c r="FH16" s="143"/>
      <c r="FI16" s="143"/>
      <c r="FJ16" s="143"/>
      <c r="FK16" s="143"/>
      <c r="FL16" s="143"/>
      <c r="FM16" s="143"/>
      <c r="FN16" s="143"/>
      <c r="FO16" s="143"/>
      <c r="FP16" s="143"/>
      <c r="FQ16" s="143"/>
      <c r="FR16" s="143"/>
      <c r="FS16" s="143"/>
      <c r="FT16" s="143"/>
      <c r="FU16" s="143"/>
      <c r="FV16" s="143"/>
      <c r="FW16" s="143"/>
      <c r="FX16" s="143"/>
      <c r="FY16" s="143"/>
      <c r="FZ16" s="143"/>
      <c r="GA16" s="143"/>
      <c r="GB16" s="143"/>
      <c r="GC16" s="143"/>
      <c r="GD16" s="143"/>
      <c r="GE16" s="143"/>
      <c r="GF16" s="143"/>
      <c r="GG16" s="143"/>
      <c r="GH16" s="143"/>
      <c r="GI16" s="162">
        <f t="shared" si="3"/>
        <v>0</v>
      </c>
      <c r="GJ16" s="163">
        <f t="shared" si="4"/>
        <v>0</v>
      </c>
      <c r="GK16" s="146">
        <f t="shared" si="5"/>
        <v>0</v>
      </c>
      <c r="GL16" s="146">
        <f t="shared" si="6"/>
        <v>0</v>
      </c>
      <c r="GM16" s="146">
        <f t="shared" si="7"/>
        <v>0</v>
      </c>
      <c r="GN16" s="223">
        <f t="shared" si="8"/>
        <v>0</v>
      </c>
      <c r="GO16" s="163">
        <f t="shared" si="9"/>
        <v>0</v>
      </c>
      <c r="GP16" s="146">
        <f t="shared" si="10"/>
        <v>0</v>
      </c>
      <c r="GQ16" s="146">
        <f t="shared" si="11"/>
        <v>0</v>
      </c>
      <c r="GR16" s="219">
        <f t="shared" si="12"/>
        <v>0</v>
      </c>
      <c r="GS16" s="170">
        <f t="shared" si="13"/>
        <v>0</v>
      </c>
    </row>
    <row r="17" spans="1:201" ht="21.75" customHeight="1" thickBot="1" x14ac:dyDescent="0.25">
      <c r="A17" s="136">
        <v>10</v>
      </c>
      <c r="B17" s="87"/>
      <c r="C17" s="246"/>
      <c r="D17" s="350" t="str">
        <f>IF(ISBLANK(B17)," ",VLOOKUP(B17,Feuil2!B11:C135,2,FALSE))</f>
        <v xml:space="preserve"> </v>
      </c>
      <c r="E17" s="144"/>
      <c r="F17" s="143"/>
      <c r="G17" s="144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  <c r="BK17" s="143"/>
      <c r="BL17" s="143"/>
      <c r="BM17" s="143"/>
      <c r="BN17" s="143"/>
      <c r="BO17" s="143"/>
      <c r="BP17" s="143"/>
      <c r="BQ17" s="143"/>
      <c r="BR17" s="143"/>
      <c r="BS17" s="143"/>
      <c r="BT17" s="143"/>
      <c r="BU17" s="143"/>
      <c r="BV17" s="143"/>
      <c r="BW17" s="143"/>
      <c r="BX17" s="143"/>
      <c r="BY17" s="143"/>
      <c r="BZ17" s="143"/>
      <c r="CA17" s="143"/>
      <c r="CB17" s="143"/>
      <c r="CC17" s="143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/>
      <c r="CO17" s="143"/>
      <c r="CP17" s="143"/>
      <c r="CQ17" s="143"/>
      <c r="CR17" s="143"/>
      <c r="CS17" s="143"/>
      <c r="CT17" s="143"/>
      <c r="CU17" s="143"/>
      <c r="CV17" s="143"/>
      <c r="CW17" s="143"/>
      <c r="CX17" s="143"/>
      <c r="CY17" s="143"/>
      <c r="CZ17" s="143"/>
      <c r="DA17" s="143"/>
      <c r="DB17" s="143"/>
      <c r="DC17" s="143"/>
      <c r="DD17" s="143"/>
      <c r="DE17" s="143"/>
      <c r="DF17" s="143"/>
      <c r="DG17" s="143"/>
      <c r="DH17" s="143"/>
      <c r="DI17" s="143"/>
      <c r="DJ17" s="143"/>
      <c r="DK17" s="143"/>
      <c r="DL17" s="143"/>
      <c r="DM17" s="143"/>
      <c r="DN17" s="143"/>
      <c r="DO17" s="143"/>
      <c r="DP17" s="143"/>
      <c r="DQ17" s="143"/>
      <c r="DR17" s="143"/>
      <c r="DS17" s="143"/>
      <c r="DT17" s="143"/>
      <c r="DU17" s="143"/>
      <c r="DV17" s="143"/>
      <c r="DW17" s="143"/>
      <c r="DX17" s="143"/>
      <c r="DY17" s="143"/>
      <c r="DZ17" s="143"/>
      <c r="EA17" s="143"/>
      <c r="EB17" s="143"/>
      <c r="EC17" s="143"/>
      <c r="ED17" s="143"/>
      <c r="EE17" s="143"/>
      <c r="EF17" s="143"/>
      <c r="EG17" s="143"/>
      <c r="EH17" s="143"/>
      <c r="EI17" s="143"/>
      <c r="EJ17" s="143"/>
      <c r="EK17" s="143"/>
      <c r="EL17" s="143"/>
      <c r="EM17" s="143"/>
      <c r="EN17" s="143"/>
      <c r="EO17" s="143"/>
      <c r="EP17" s="143"/>
      <c r="EQ17" s="143"/>
      <c r="ER17" s="143"/>
      <c r="ES17" s="143"/>
      <c r="ET17" s="143"/>
      <c r="EU17" s="143"/>
      <c r="EV17" s="143"/>
      <c r="EW17" s="143"/>
      <c r="EX17" s="143"/>
      <c r="EY17" s="143"/>
      <c r="EZ17" s="143"/>
      <c r="FA17" s="143"/>
      <c r="FB17" s="143"/>
      <c r="FC17" s="143"/>
      <c r="FD17" s="143"/>
      <c r="FE17" s="143"/>
      <c r="FF17" s="143"/>
      <c r="FG17" s="143"/>
      <c r="FH17" s="143"/>
      <c r="FI17" s="143"/>
      <c r="FJ17" s="143"/>
      <c r="FK17" s="143"/>
      <c r="FL17" s="143"/>
      <c r="FM17" s="143"/>
      <c r="FN17" s="143"/>
      <c r="FO17" s="143"/>
      <c r="FP17" s="143"/>
      <c r="FQ17" s="143"/>
      <c r="FR17" s="143"/>
      <c r="FS17" s="143"/>
      <c r="FT17" s="143"/>
      <c r="FU17" s="143"/>
      <c r="FV17" s="143"/>
      <c r="FW17" s="143"/>
      <c r="FX17" s="143"/>
      <c r="FY17" s="143"/>
      <c r="FZ17" s="143"/>
      <c r="GA17" s="143"/>
      <c r="GB17" s="143"/>
      <c r="GC17" s="143"/>
      <c r="GD17" s="143"/>
      <c r="GE17" s="143"/>
      <c r="GF17" s="143"/>
      <c r="GG17" s="143"/>
      <c r="GH17" s="143"/>
      <c r="GI17" s="162">
        <f t="shared" si="3"/>
        <v>0</v>
      </c>
      <c r="GJ17" s="163">
        <f t="shared" si="4"/>
        <v>0</v>
      </c>
      <c r="GK17" s="146">
        <f t="shared" si="5"/>
        <v>0</v>
      </c>
      <c r="GL17" s="146">
        <f t="shared" si="6"/>
        <v>0</v>
      </c>
      <c r="GM17" s="146">
        <f t="shared" si="7"/>
        <v>0</v>
      </c>
      <c r="GN17" s="223">
        <f t="shared" si="8"/>
        <v>0</v>
      </c>
      <c r="GO17" s="163">
        <f t="shared" si="9"/>
        <v>0</v>
      </c>
      <c r="GP17" s="146">
        <f t="shared" si="10"/>
        <v>0</v>
      </c>
      <c r="GQ17" s="146">
        <f t="shared" si="11"/>
        <v>0</v>
      </c>
      <c r="GR17" s="219">
        <f t="shared" si="12"/>
        <v>0</v>
      </c>
      <c r="GS17" s="170">
        <f t="shared" si="13"/>
        <v>0</v>
      </c>
    </row>
    <row r="18" spans="1:201" ht="21.75" customHeight="1" thickBot="1" x14ac:dyDescent="0.25">
      <c r="A18" s="136">
        <v>11</v>
      </c>
      <c r="B18" s="87"/>
      <c r="C18" s="246"/>
      <c r="D18" s="350" t="str">
        <f>IF(ISBLANK(B18)," ",VLOOKUP(B18,Feuil2!B12:C136,2,FALSE))</f>
        <v xml:space="preserve"> </v>
      </c>
      <c r="E18" s="144"/>
      <c r="F18" s="143"/>
      <c r="G18" s="144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  <c r="AO18" s="143"/>
      <c r="AP18" s="143"/>
      <c r="AQ18" s="143"/>
      <c r="AR18" s="143"/>
      <c r="AS18" s="143"/>
      <c r="AT18" s="143"/>
      <c r="AU18" s="143"/>
      <c r="AV18" s="143"/>
      <c r="AW18" s="143"/>
      <c r="AX18" s="143"/>
      <c r="AY18" s="143"/>
      <c r="AZ18" s="143"/>
      <c r="BA18" s="143"/>
      <c r="BB18" s="143"/>
      <c r="BC18" s="143"/>
      <c r="BD18" s="143"/>
      <c r="BE18" s="143"/>
      <c r="BF18" s="143"/>
      <c r="BG18" s="143"/>
      <c r="BH18" s="143"/>
      <c r="BI18" s="143"/>
      <c r="BJ18" s="143"/>
      <c r="BK18" s="143"/>
      <c r="BL18" s="143"/>
      <c r="BM18" s="143"/>
      <c r="BN18" s="143"/>
      <c r="BO18" s="143"/>
      <c r="BP18" s="143"/>
      <c r="BQ18" s="143"/>
      <c r="BR18" s="143"/>
      <c r="BS18" s="143"/>
      <c r="BT18" s="143"/>
      <c r="BU18" s="143"/>
      <c r="BV18" s="143"/>
      <c r="BW18" s="143"/>
      <c r="BX18" s="143"/>
      <c r="BY18" s="143"/>
      <c r="BZ18" s="143"/>
      <c r="CA18" s="143"/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/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43"/>
      <c r="DB18" s="143"/>
      <c r="DC18" s="143"/>
      <c r="DD18" s="143"/>
      <c r="DE18" s="143"/>
      <c r="DF18" s="143"/>
      <c r="DG18" s="143"/>
      <c r="DH18" s="143"/>
      <c r="DI18" s="143"/>
      <c r="DJ18" s="143"/>
      <c r="DK18" s="143"/>
      <c r="DL18" s="143"/>
      <c r="DM18" s="143"/>
      <c r="DN18" s="143"/>
      <c r="DO18" s="143"/>
      <c r="DP18" s="143"/>
      <c r="DQ18" s="143"/>
      <c r="DR18" s="143"/>
      <c r="DS18" s="143"/>
      <c r="DT18" s="143"/>
      <c r="DU18" s="143"/>
      <c r="DV18" s="143"/>
      <c r="DW18" s="143"/>
      <c r="DX18" s="143"/>
      <c r="DY18" s="143"/>
      <c r="DZ18" s="143"/>
      <c r="EA18" s="143"/>
      <c r="EB18" s="143"/>
      <c r="EC18" s="143"/>
      <c r="ED18" s="143"/>
      <c r="EE18" s="143"/>
      <c r="EF18" s="143"/>
      <c r="EG18" s="143"/>
      <c r="EH18" s="143"/>
      <c r="EI18" s="143"/>
      <c r="EJ18" s="143"/>
      <c r="EK18" s="143"/>
      <c r="EL18" s="143"/>
      <c r="EM18" s="143"/>
      <c r="EN18" s="143"/>
      <c r="EO18" s="143"/>
      <c r="EP18" s="143"/>
      <c r="EQ18" s="143"/>
      <c r="ER18" s="143"/>
      <c r="ES18" s="143"/>
      <c r="ET18" s="143"/>
      <c r="EU18" s="143"/>
      <c r="EV18" s="143"/>
      <c r="EW18" s="143"/>
      <c r="EX18" s="143"/>
      <c r="EY18" s="143"/>
      <c r="EZ18" s="143"/>
      <c r="FA18" s="143"/>
      <c r="FB18" s="143"/>
      <c r="FC18" s="143"/>
      <c r="FD18" s="143"/>
      <c r="FE18" s="143"/>
      <c r="FF18" s="143"/>
      <c r="FG18" s="143"/>
      <c r="FH18" s="143"/>
      <c r="FI18" s="143"/>
      <c r="FJ18" s="143"/>
      <c r="FK18" s="143"/>
      <c r="FL18" s="143"/>
      <c r="FM18" s="143"/>
      <c r="FN18" s="143"/>
      <c r="FO18" s="143"/>
      <c r="FP18" s="143"/>
      <c r="FQ18" s="143"/>
      <c r="FR18" s="143"/>
      <c r="FS18" s="143"/>
      <c r="FT18" s="143"/>
      <c r="FU18" s="143"/>
      <c r="FV18" s="143"/>
      <c r="FW18" s="143"/>
      <c r="FX18" s="143"/>
      <c r="FY18" s="143"/>
      <c r="FZ18" s="143"/>
      <c r="GA18" s="143"/>
      <c r="GB18" s="143"/>
      <c r="GC18" s="143"/>
      <c r="GD18" s="143"/>
      <c r="GE18" s="143"/>
      <c r="GF18" s="143"/>
      <c r="GG18" s="143"/>
      <c r="GH18" s="143"/>
      <c r="GI18" s="162">
        <f t="shared" si="3"/>
        <v>0</v>
      </c>
      <c r="GJ18" s="163">
        <f t="shared" si="4"/>
        <v>0</v>
      </c>
      <c r="GK18" s="146">
        <f t="shared" si="5"/>
        <v>0</v>
      </c>
      <c r="GL18" s="146">
        <f t="shared" si="6"/>
        <v>0</v>
      </c>
      <c r="GM18" s="146">
        <f t="shared" si="7"/>
        <v>0</v>
      </c>
      <c r="GN18" s="223">
        <f t="shared" si="8"/>
        <v>0</v>
      </c>
      <c r="GO18" s="163">
        <f t="shared" si="9"/>
        <v>0</v>
      </c>
      <c r="GP18" s="146">
        <f t="shared" si="10"/>
        <v>0</v>
      </c>
      <c r="GQ18" s="146">
        <f t="shared" si="11"/>
        <v>0</v>
      </c>
      <c r="GR18" s="219">
        <f t="shared" si="12"/>
        <v>0</v>
      </c>
      <c r="GS18" s="170">
        <f t="shared" si="13"/>
        <v>0</v>
      </c>
    </row>
    <row r="19" spans="1:201" ht="21.75" customHeight="1" thickBot="1" x14ac:dyDescent="0.25">
      <c r="A19" s="136">
        <v>12</v>
      </c>
      <c r="B19" s="87"/>
      <c r="C19" s="246"/>
      <c r="D19" s="350" t="str">
        <f>IF(ISBLANK(B19)," ",VLOOKUP(B19,Feuil2!B13:C137,2,FALSE))</f>
        <v xml:space="preserve"> </v>
      </c>
      <c r="E19" s="144"/>
      <c r="F19" s="143"/>
      <c r="G19" s="144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43"/>
      <c r="AO19" s="143"/>
      <c r="AP19" s="143"/>
      <c r="AQ19" s="143"/>
      <c r="AR19" s="143"/>
      <c r="AS19" s="143"/>
      <c r="AT19" s="143"/>
      <c r="AU19" s="143"/>
      <c r="AV19" s="143"/>
      <c r="AW19" s="143"/>
      <c r="AX19" s="143"/>
      <c r="AY19" s="143"/>
      <c r="AZ19" s="143"/>
      <c r="BA19" s="143"/>
      <c r="BB19" s="143"/>
      <c r="BC19" s="143"/>
      <c r="BD19" s="143"/>
      <c r="BE19" s="143"/>
      <c r="BF19" s="143"/>
      <c r="BG19" s="143"/>
      <c r="BH19" s="143"/>
      <c r="BI19" s="143"/>
      <c r="BJ19" s="143"/>
      <c r="BK19" s="143"/>
      <c r="BL19" s="143"/>
      <c r="BM19" s="143"/>
      <c r="BN19" s="143"/>
      <c r="BO19" s="143"/>
      <c r="BP19" s="143"/>
      <c r="BQ19" s="143"/>
      <c r="BR19" s="143"/>
      <c r="BS19" s="143"/>
      <c r="BT19" s="143"/>
      <c r="BU19" s="143"/>
      <c r="BV19" s="143"/>
      <c r="BW19" s="143"/>
      <c r="BX19" s="143"/>
      <c r="BY19" s="143"/>
      <c r="BZ19" s="143"/>
      <c r="CA19" s="143"/>
      <c r="CB19" s="143"/>
      <c r="CC19" s="143"/>
      <c r="CD19" s="143"/>
      <c r="CE19" s="143"/>
      <c r="CF19" s="143"/>
      <c r="CG19" s="143"/>
      <c r="CH19" s="143"/>
      <c r="CI19" s="143"/>
      <c r="CJ19" s="143"/>
      <c r="CK19" s="143"/>
      <c r="CL19" s="143"/>
      <c r="CM19" s="143"/>
      <c r="CN19" s="143"/>
      <c r="CO19" s="143"/>
      <c r="CP19" s="143"/>
      <c r="CQ19" s="143"/>
      <c r="CR19" s="143"/>
      <c r="CS19" s="143"/>
      <c r="CT19" s="143"/>
      <c r="CU19" s="143"/>
      <c r="CV19" s="143"/>
      <c r="CW19" s="143"/>
      <c r="CX19" s="143"/>
      <c r="CY19" s="143"/>
      <c r="CZ19" s="143"/>
      <c r="DA19" s="143"/>
      <c r="DB19" s="143"/>
      <c r="DC19" s="143"/>
      <c r="DD19" s="143"/>
      <c r="DE19" s="143"/>
      <c r="DF19" s="143"/>
      <c r="DG19" s="143"/>
      <c r="DH19" s="143"/>
      <c r="DI19" s="143"/>
      <c r="DJ19" s="143"/>
      <c r="DK19" s="143"/>
      <c r="DL19" s="143"/>
      <c r="DM19" s="143"/>
      <c r="DN19" s="143"/>
      <c r="DO19" s="143"/>
      <c r="DP19" s="143"/>
      <c r="DQ19" s="143"/>
      <c r="DR19" s="143"/>
      <c r="DS19" s="143"/>
      <c r="DT19" s="143"/>
      <c r="DU19" s="143"/>
      <c r="DV19" s="143"/>
      <c r="DW19" s="143"/>
      <c r="DX19" s="143"/>
      <c r="DY19" s="143"/>
      <c r="DZ19" s="143"/>
      <c r="EA19" s="143"/>
      <c r="EB19" s="143"/>
      <c r="EC19" s="143"/>
      <c r="ED19" s="143"/>
      <c r="EE19" s="143"/>
      <c r="EF19" s="143"/>
      <c r="EG19" s="143"/>
      <c r="EH19" s="143"/>
      <c r="EI19" s="143"/>
      <c r="EJ19" s="143"/>
      <c r="EK19" s="143"/>
      <c r="EL19" s="143"/>
      <c r="EM19" s="143"/>
      <c r="EN19" s="143"/>
      <c r="EO19" s="143"/>
      <c r="EP19" s="143"/>
      <c r="EQ19" s="143"/>
      <c r="ER19" s="143"/>
      <c r="ES19" s="143"/>
      <c r="ET19" s="143"/>
      <c r="EU19" s="143"/>
      <c r="EV19" s="143"/>
      <c r="EW19" s="143"/>
      <c r="EX19" s="143"/>
      <c r="EY19" s="143"/>
      <c r="EZ19" s="143"/>
      <c r="FA19" s="143"/>
      <c r="FB19" s="143"/>
      <c r="FC19" s="143"/>
      <c r="FD19" s="143"/>
      <c r="FE19" s="143"/>
      <c r="FF19" s="143"/>
      <c r="FG19" s="143"/>
      <c r="FH19" s="143"/>
      <c r="FI19" s="143"/>
      <c r="FJ19" s="143"/>
      <c r="FK19" s="143"/>
      <c r="FL19" s="143"/>
      <c r="FM19" s="143"/>
      <c r="FN19" s="143"/>
      <c r="FO19" s="143"/>
      <c r="FP19" s="143"/>
      <c r="FQ19" s="143"/>
      <c r="FR19" s="143"/>
      <c r="FS19" s="143"/>
      <c r="FT19" s="143"/>
      <c r="FU19" s="143"/>
      <c r="FV19" s="143"/>
      <c r="FW19" s="143"/>
      <c r="FX19" s="143"/>
      <c r="FY19" s="143"/>
      <c r="FZ19" s="143"/>
      <c r="GA19" s="143"/>
      <c r="GB19" s="143"/>
      <c r="GC19" s="143"/>
      <c r="GD19" s="143"/>
      <c r="GE19" s="143"/>
      <c r="GF19" s="143"/>
      <c r="GG19" s="143"/>
      <c r="GH19" s="143"/>
      <c r="GI19" s="162">
        <f t="shared" si="3"/>
        <v>0</v>
      </c>
      <c r="GJ19" s="163">
        <f t="shared" si="4"/>
        <v>0</v>
      </c>
      <c r="GK19" s="146">
        <f t="shared" si="5"/>
        <v>0</v>
      </c>
      <c r="GL19" s="146">
        <f t="shared" si="6"/>
        <v>0</v>
      </c>
      <c r="GM19" s="146">
        <f t="shared" si="7"/>
        <v>0</v>
      </c>
      <c r="GN19" s="223">
        <f t="shared" si="8"/>
        <v>0</v>
      </c>
      <c r="GO19" s="163">
        <f t="shared" si="9"/>
        <v>0</v>
      </c>
      <c r="GP19" s="146">
        <f t="shared" si="10"/>
        <v>0</v>
      </c>
      <c r="GQ19" s="146">
        <f t="shared" si="11"/>
        <v>0</v>
      </c>
      <c r="GR19" s="219">
        <f t="shared" si="12"/>
        <v>0</v>
      </c>
      <c r="GS19" s="170">
        <f t="shared" si="13"/>
        <v>0</v>
      </c>
    </row>
    <row r="20" spans="1:201" ht="21.75" customHeight="1" thickBot="1" x14ac:dyDescent="0.25">
      <c r="A20" s="136">
        <v>13</v>
      </c>
      <c r="B20" s="87"/>
      <c r="C20" s="246"/>
      <c r="D20" s="350" t="str">
        <f>IF(ISBLANK(B20)," ",VLOOKUP(B20,Feuil2!B14:C138,2,FALSE))</f>
        <v xml:space="preserve"> </v>
      </c>
      <c r="E20" s="144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  <c r="BB20" s="143"/>
      <c r="BC20" s="143"/>
      <c r="BD20" s="143"/>
      <c r="BE20" s="143"/>
      <c r="BF20" s="143"/>
      <c r="BG20" s="143"/>
      <c r="BH20" s="143"/>
      <c r="BI20" s="143"/>
      <c r="BJ20" s="143"/>
      <c r="BK20" s="143"/>
      <c r="BL20" s="143"/>
      <c r="BM20" s="143"/>
      <c r="BN20" s="143"/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3"/>
      <c r="BZ20" s="143"/>
      <c r="CA20" s="143"/>
      <c r="CB20" s="143"/>
      <c r="CC20" s="143"/>
      <c r="CD20" s="143"/>
      <c r="CE20" s="143"/>
      <c r="CF20" s="143"/>
      <c r="CG20" s="143"/>
      <c r="CH20" s="143"/>
      <c r="CI20" s="143"/>
      <c r="CJ20" s="143"/>
      <c r="CK20" s="143"/>
      <c r="CL20" s="143"/>
      <c r="CM20" s="143"/>
      <c r="CN20" s="143"/>
      <c r="CO20" s="143"/>
      <c r="CP20" s="143"/>
      <c r="CQ20" s="143"/>
      <c r="CR20" s="143"/>
      <c r="CS20" s="143"/>
      <c r="CT20" s="143"/>
      <c r="CU20" s="143"/>
      <c r="CV20" s="143"/>
      <c r="CW20" s="143"/>
      <c r="CX20" s="143"/>
      <c r="CY20" s="143"/>
      <c r="CZ20" s="143"/>
      <c r="DA20" s="143"/>
      <c r="DB20" s="143"/>
      <c r="DC20" s="143"/>
      <c r="DD20" s="143"/>
      <c r="DE20" s="143"/>
      <c r="DF20" s="143"/>
      <c r="DG20" s="143"/>
      <c r="DH20" s="143"/>
      <c r="DI20" s="143"/>
      <c r="DJ20" s="143"/>
      <c r="DK20" s="143"/>
      <c r="DL20" s="143"/>
      <c r="DM20" s="143"/>
      <c r="DN20" s="143"/>
      <c r="DO20" s="143"/>
      <c r="DP20" s="143"/>
      <c r="DQ20" s="143"/>
      <c r="DR20" s="143"/>
      <c r="DS20" s="143"/>
      <c r="DT20" s="143"/>
      <c r="DU20" s="143"/>
      <c r="DV20" s="143"/>
      <c r="DW20" s="143"/>
      <c r="DX20" s="143"/>
      <c r="DY20" s="143"/>
      <c r="DZ20" s="143"/>
      <c r="EA20" s="143"/>
      <c r="EB20" s="143"/>
      <c r="EC20" s="143"/>
      <c r="ED20" s="143"/>
      <c r="EE20" s="143"/>
      <c r="EF20" s="143"/>
      <c r="EG20" s="143"/>
      <c r="EH20" s="143"/>
      <c r="EI20" s="143"/>
      <c r="EJ20" s="143"/>
      <c r="EK20" s="143"/>
      <c r="EL20" s="143"/>
      <c r="EM20" s="143"/>
      <c r="EN20" s="143"/>
      <c r="EO20" s="143"/>
      <c r="EP20" s="143"/>
      <c r="EQ20" s="143"/>
      <c r="ER20" s="143"/>
      <c r="ES20" s="143"/>
      <c r="ET20" s="143"/>
      <c r="EU20" s="143"/>
      <c r="EV20" s="143"/>
      <c r="EW20" s="143"/>
      <c r="EX20" s="143"/>
      <c r="EY20" s="143"/>
      <c r="EZ20" s="143"/>
      <c r="FA20" s="143"/>
      <c r="FB20" s="143"/>
      <c r="FC20" s="143"/>
      <c r="FD20" s="143"/>
      <c r="FE20" s="143"/>
      <c r="FF20" s="143"/>
      <c r="FG20" s="143"/>
      <c r="FH20" s="143"/>
      <c r="FI20" s="143"/>
      <c r="FJ20" s="143"/>
      <c r="FK20" s="143"/>
      <c r="FL20" s="143"/>
      <c r="FM20" s="143"/>
      <c r="FN20" s="143"/>
      <c r="FO20" s="143"/>
      <c r="FP20" s="143"/>
      <c r="FQ20" s="143"/>
      <c r="FR20" s="143"/>
      <c r="FS20" s="143"/>
      <c r="FT20" s="143"/>
      <c r="FU20" s="143"/>
      <c r="FV20" s="143"/>
      <c r="FW20" s="143"/>
      <c r="FX20" s="143"/>
      <c r="FY20" s="143"/>
      <c r="FZ20" s="143"/>
      <c r="GA20" s="143"/>
      <c r="GB20" s="143"/>
      <c r="GC20" s="143"/>
      <c r="GD20" s="143"/>
      <c r="GE20" s="143"/>
      <c r="GF20" s="143"/>
      <c r="GG20" s="143"/>
      <c r="GH20" s="143"/>
      <c r="GI20" s="162">
        <f t="shared" si="3"/>
        <v>0</v>
      </c>
      <c r="GJ20" s="163">
        <f t="shared" si="4"/>
        <v>0</v>
      </c>
      <c r="GK20" s="146">
        <f t="shared" si="5"/>
        <v>0</v>
      </c>
      <c r="GL20" s="146">
        <f t="shared" si="6"/>
        <v>0</v>
      </c>
      <c r="GM20" s="146">
        <f t="shared" si="7"/>
        <v>0</v>
      </c>
      <c r="GN20" s="223">
        <f t="shared" si="8"/>
        <v>0</v>
      </c>
      <c r="GO20" s="163">
        <f t="shared" si="9"/>
        <v>0</v>
      </c>
      <c r="GP20" s="146">
        <f t="shared" si="10"/>
        <v>0</v>
      </c>
      <c r="GQ20" s="146">
        <f t="shared" si="11"/>
        <v>0</v>
      </c>
      <c r="GR20" s="219">
        <f t="shared" si="12"/>
        <v>0</v>
      </c>
      <c r="GS20" s="170">
        <f t="shared" si="13"/>
        <v>0</v>
      </c>
    </row>
    <row r="21" spans="1:201" ht="21.75" customHeight="1" thickBot="1" x14ac:dyDescent="0.25">
      <c r="A21" s="136">
        <v>14</v>
      </c>
      <c r="B21" s="87"/>
      <c r="C21" s="246"/>
      <c r="D21" s="350" t="str">
        <f>IF(ISBLANK(B21)," ",VLOOKUP(B21,Feuil2!B15:C139,2,FALSE))</f>
        <v xml:space="preserve"> </v>
      </c>
      <c r="E21" s="144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43"/>
      <c r="DB21" s="143"/>
      <c r="DC21" s="143"/>
      <c r="DD21" s="143"/>
      <c r="DE21" s="143"/>
      <c r="DF21" s="143"/>
      <c r="DG21" s="143"/>
      <c r="DH21" s="143"/>
      <c r="DI21" s="143"/>
      <c r="DJ21" s="143"/>
      <c r="DK21" s="143"/>
      <c r="DL21" s="143"/>
      <c r="DM21" s="143"/>
      <c r="DN21" s="143"/>
      <c r="DO21" s="143"/>
      <c r="DP21" s="143"/>
      <c r="DQ21" s="143"/>
      <c r="DR21" s="143"/>
      <c r="DS21" s="143"/>
      <c r="DT21" s="143"/>
      <c r="DU21" s="143"/>
      <c r="DV21" s="143"/>
      <c r="DW21" s="143"/>
      <c r="DX21" s="143"/>
      <c r="DY21" s="143"/>
      <c r="DZ21" s="143"/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/>
      <c r="EN21" s="143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43"/>
      <c r="FA21" s="143"/>
      <c r="FB21" s="143"/>
      <c r="FC21" s="143"/>
      <c r="FD21" s="143"/>
      <c r="FE21" s="143"/>
      <c r="FF21" s="143"/>
      <c r="FG21" s="143"/>
      <c r="FH21" s="143"/>
      <c r="FI21" s="143"/>
      <c r="FJ21" s="143"/>
      <c r="FK21" s="143"/>
      <c r="FL21" s="143"/>
      <c r="FM21" s="143"/>
      <c r="FN21" s="143"/>
      <c r="FO21" s="143"/>
      <c r="FP21" s="143"/>
      <c r="FQ21" s="143"/>
      <c r="FR21" s="143"/>
      <c r="FS21" s="143"/>
      <c r="FT21" s="143"/>
      <c r="FU21" s="143"/>
      <c r="FV21" s="143"/>
      <c r="FW21" s="143"/>
      <c r="FX21" s="143"/>
      <c r="FY21" s="143"/>
      <c r="FZ21" s="143"/>
      <c r="GA21" s="143"/>
      <c r="GB21" s="143"/>
      <c r="GC21" s="143"/>
      <c r="GD21" s="143"/>
      <c r="GE21" s="143"/>
      <c r="GF21" s="143"/>
      <c r="GG21" s="143"/>
      <c r="GH21" s="143"/>
      <c r="GI21" s="162">
        <f t="shared" si="3"/>
        <v>0</v>
      </c>
      <c r="GJ21" s="163">
        <f t="shared" si="4"/>
        <v>0</v>
      </c>
      <c r="GK21" s="146">
        <f t="shared" si="5"/>
        <v>0</v>
      </c>
      <c r="GL21" s="146">
        <f t="shared" si="6"/>
        <v>0</v>
      </c>
      <c r="GM21" s="146">
        <f t="shared" si="7"/>
        <v>0</v>
      </c>
      <c r="GN21" s="223">
        <f t="shared" si="8"/>
        <v>0</v>
      </c>
      <c r="GO21" s="163">
        <f t="shared" si="9"/>
        <v>0</v>
      </c>
      <c r="GP21" s="146">
        <f t="shared" si="10"/>
        <v>0</v>
      </c>
      <c r="GQ21" s="146">
        <f t="shared" si="11"/>
        <v>0</v>
      </c>
      <c r="GR21" s="219">
        <f t="shared" si="12"/>
        <v>0</v>
      </c>
      <c r="GS21" s="170">
        <f t="shared" si="13"/>
        <v>0</v>
      </c>
    </row>
    <row r="22" spans="1:201" ht="21.75" customHeight="1" thickBot="1" x14ac:dyDescent="0.25">
      <c r="A22" s="136">
        <v>15</v>
      </c>
      <c r="B22" s="87"/>
      <c r="C22" s="246"/>
      <c r="D22" s="350" t="str">
        <f>IF(ISBLANK(B22)," ",VLOOKUP(B22,Feuil2!B16:C140,2,FALSE))</f>
        <v xml:space="preserve"> </v>
      </c>
      <c r="E22" s="144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  <c r="AX22" s="143"/>
      <c r="AY22" s="143"/>
      <c r="AZ22" s="143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/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/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43"/>
      <c r="DB22" s="143"/>
      <c r="DC22" s="143"/>
      <c r="DD22" s="143"/>
      <c r="DE22" s="143"/>
      <c r="DF22" s="143"/>
      <c r="DG22" s="143"/>
      <c r="DH22" s="143"/>
      <c r="DI22" s="143"/>
      <c r="DJ22" s="143"/>
      <c r="DK22" s="143"/>
      <c r="DL22" s="143"/>
      <c r="DM22" s="143"/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/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/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43"/>
      <c r="FA22" s="143"/>
      <c r="FB22" s="143"/>
      <c r="FC22" s="143"/>
      <c r="FD22" s="143"/>
      <c r="FE22" s="143"/>
      <c r="FF22" s="143"/>
      <c r="FG22" s="143"/>
      <c r="FH22" s="143"/>
      <c r="FI22" s="143"/>
      <c r="FJ22" s="143"/>
      <c r="FK22" s="143"/>
      <c r="FL22" s="143"/>
      <c r="FM22" s="143"/>
      <c r="FN22" s="143"/>
      <c r="FO22" s="143"/>
      <c r="FP22" s="143"/>
      <c r="FQ22" s="143"/>
      <c r="FR22" s="143"/>
      <c r="FS22" s="143"/>
      <c r="FT22" s="143"/>
      <c r="FU22" s="143"/>
      <c r="FV22" s="143"/>
      <c r="FW22" s="143"/>
      <c r="FX22" s="143"/>
      <c r="FY22" s="143"/>
      <c r="FZ22" s="143"/>
      <c r="GA22" s="143"/>
      <c r="GB22" s="143"/>
      <c r="GC22" s="143"/>
      <c r="GD22" s="143"/>
      <c r="GE22" s="143"/>
      <c r="GF22" s="143"/>
      <c r="GG22" s="143"/>
      <c r="GH22" s="143"/>
      <c r="GI22" s="162">
        <f t="shared" si="3"/>
        <v>0</v>
      </c>
      <c r="GJ22" s="163">
        <f t="shared" si="4"/>
        <v>0</v>
      </c>
      <c r="GK22" s="146">
        <f t="shared" si="5"/>
        <v>0</v>
      </c>
      <c r="GL22" s="146">
        <f t="shared" si="6"/>
        <v>0</v>
      </c>
      <c r="GM22" s="146">
        <f t="shared" si="7"/>
        <v>0</v>
      </c>
      <c r="GN22" s="223">
        <f t="shared" si="8"/>
        <v>0</v>
      </c>
      <c r="GO22" s="163">
        <f t="shared" si="9"/>
        <v>0</v>
      </c>
      <c r="GP22" s="146">
        <f t="shared" si="10"/>
        <v>0</v>
      </c>
      <c r="GQ22" s="146">
        <f t="shared" si="11"/>
        <v>0</v>
      </c>
      <c r="GR22" s="219">
        <f t="shared" si="12"/>
        <v>0</v>
      </c>
      <c r="GS22" s="170">
        <f t="shared" si="13"/>
        <v>0</v>
      </c>
    </row>
    <row r="23" spans="1:201" ht="21.75" customHeight="1" thickBot="1" x14ac:dyDescent="0.25">
      <c r="A23" s="136">
        <v>16</v>
      </c>
      <c r="B23" s="87"/>
      <c r="C23" s="246"/>
      <c r="D23" s="350" t="str">
        <f>IF(ISBLANK(B23)," ",VLOOKUP(B23,Feuil2!B17:C141,2,FALSE))</f>
        <v xml:space="preserve"> </v>
      </c>
      <c r="E23" s="144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3"/>
      <c r="DO23" s="143"/>
      <c r="DP23" s="143"/>
      <c r="DQ23" s="143"/>
      <c r="DR23" s="143"/>
      <c r="DS23" s="143"/>
      <c r="DT23" s="143"/>
      <c r="DU23" s="143"/>
      <c r="DV23" s="143"/>
      <c r="DW23" s="143"/>
      <c r="DX23" s="143"/>
      <c r="DY23" s="143"/>
      <c r="DZ23" s="143"/>
      <c r="EA23" s="143"/>
      <c r="EB23" s="143"/>
      <c r="EC23" s="143"/>
      <c r="ED23" s="143"/>
      <c r="EE23" s="143"/>
      <c r="EF23" s="143"/>
      <c r="EG23" s="143"/>
      <c r="EH23" s="143"/>
      <c r="EI23" s="143"/>
      <c r="EJ23" s="143"/>
      <c r="EK23" s="143"/>
      <c r="EL23" s="143"/>
      <c r="EM23" s="143"/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43"/>
      <c r="FA23" s="143"/>
      <c r="FB23" s="143"/>
      <c r="FC23" s="143"/>
      <c r="FD23" s="143"/>
      <c r="FE23" s="143"/>
      <c r="FF23" s="143"/>
      <c r="FG23" s="143"/>
      <c r="FH23" s="143"/>
      <c r="FI23" s="143"/>
      <c r="FJ23" s="143"/>
      <c r="FK23" s="143"/>
      <c r="FL23" s="143"/>
      <c r="FM23" s="143"/>
      <c r="FN23" s="143"/>
      <c r="FO23" s="143"/>
      <c r="FP23" s="143"/>
      <c r="FQ23" s="143"/>
      <c r="FR23" s="143"/>
      <c r="FS23" s="143"/>
      <c r="FT23" s="143"/>
      <c r="FU23" s="143"/>
      <c r="FV23" s="143"/>
      <c r="FW23" s="143"/>
      <c r="FX23" s="143"/>
      <c r="FY23" s="143"/>
      <c r="FZ23" s="143"/>
      <c r="GA23" s="143"/>
      <c r="GB23" s="143"/>
      <c r="GC23" s="143"/>
      <c r="GD23" s="143"/>
      <c r="GE23" s="143"/>
      <c r="GF23" s="143"/>
      <c r="GG23" s="143"/>
      <c r="GH23" s="143"/>
      <c r="GI23" s="162">
        <f t="shared" si="3"/>
        <v>0</v>
      </c>
      <c r="GJ23" s="163">
        <f t="shared" si="4"/>
        <v>0</v>
      </c>
      <c r="GK23" s="146">
        <f t="shared" si="5"/>
        <v>0</v>
      </c>
      <c r="GL23" s="146">
        <f t="shared" si="6"/>
        <v>0</v>
      </c>
      <c r="GM23" s="146">
        <f t="shared" si="7"/>
        <v>0</v>
      </c>
      <c r="GN23" s="223">
        <f t="shared" si="8"/>
        <v>0</v>
      </c>
      <c r="GO23" s="163">
        <f t="shared" si="9"/>
        <v>0</v>
      </c>
      <c r="GP23" s="146">
        <f t="shared" si="10"/>
        <v>0</v>
      </c>
      <c r="GQ23" s="146">
        <f t="shared" si="11"/>
        <v>0</v>
      </c>
      <c r="GR23" s="219">
        <f t="shared" si="12"/>
        <v>0</v>
      </c>
      <c r="GS23" s="170">
        <f t="shared" si="13"/>
        <v>0</v>
      </c>
    </row>
    <row r="24" spans="1:201" ht="21.75" customHeight="1" thickBot="1" x14ac:dyDescent="0.25">
      <c r="A24" s="136">
        <v>17</v>
      </c>
      <c r="B24" s="87"/>
      <c r="C24" s="246"/>
      <c r="D24" s="350" t="str">
        <f>IF(ISBLANK(B24)," ",VLOOKUP(B24,Feuil2!B18:C142,2,FALSE))</f>
        <v xml:space="preserve"> </v>
      </c>
      <c r="E24" s="144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  <c r="AR24" s="143"/>
      <c r="AS24" s="143"/>
      <c r="AT24" s="143"/>
      <c r="AU24" s="143"/>
      <c r="AV24" s="143"/>
      <c r="AW24" s="143"/>
      <c r="AX24" s="143"/>
      <c r="AY24" s="143"/>
      <c r="AZ24" s="143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/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43"/>
      <c r="DB24" s="143"/>
      <c r="DC24" s="143"/>
      <c r="DD24" s="143"/>
      <c r="DE24" s="143"/>
      <c r="DF24" s="143"/>
      <c r="DG24" s="143"/>
      <c r="DH24" s="143"/>
      <c r="DI24" s="143"/>
      <c r="DJ24" s="143"/>
      <c r="DK24" s="143"/>
      <c r="DL24" s="143"/>
      <c r="DM24" s="143"/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/>
      <c r="EA24" s="143"/>
      <c r="EB24" s="143"/>
      <c r="EC24" s="143"/>
      <c r="ED24" s="143"/>
      <c r="EE24" s="143"/>
      <c r="EF24" s="143"/>
      <c r="EG24" s="143"/>
      <c r="EH24" s="143"/>
      <c r="EI24" s="143"/>
      <c r="EJ24" s="143"/>
      <c r="EK24" s="143"/>
      <c r="EL24" s="143"/>
      <c r="EM24" s="143"/>
      <c r="EN24" s="143"/>
      <c r="EO24" s="143"/>
      <c r="EP24" s="143"/>
      <c r="EQ24" s="143"/>
      <c r="ER24" s="143"/>
      <c r="ES24" s="143"/>
      <c r="ET24" s="143"/>
      <c r="EU24" s="143"/>
      <c r="EV24" s="143"/>
      <c r="EW24" s="143"/>
      <c r="EX24" s="143"/>
      <c r="EY24" s="143"/>
      <c r="EZ24" s="143"/>
      <c r="FA24" s="143"/>
      <c r="FB24" s="143"/>
      <c r="FC24" s="143"/>
      <c r="FD24" s="143"/>
      <c r="FE24" s="143"/>
      <c r="FF24" s="143"/>
      <c r="FG24" s="143"/>
      <c r="FH24" s="143"/>
      <c r="FI24" s="143"/>
      <c r="FJ24" s="143"/>
      <c r="FK24" s="143"/>
      <c r="FL24" s="143"/>
      <c r="FM24" s="143"/>
      <c r="FN24" s="143"/>
      <c r="FO24" s="143"/>
      <c r="FP24" s="143"/>
      <c r="FQ24" s="143"/>
      <c r="FR24" s="143"/>
      <c r="FS24" s="143"/>
      <c r="FT24" s="143"/>
      <c r="FU24" s="143"/>
      <c r="FV24" s="143"/>
      <c r="FW24" s="143"/>
      <c r="FX24" s="143"/>
      <c r="FY24" s="143"/>
      <c r="FZ24" s="143"/>
      <c r="GA24" s="143"/>
      <c r="GB24" s="143"/>
      <c r="GC24" s="143"/>
      <c r="GD24" s="143"/>
      <c r="GE24" s="143"/>
      <c r="GF24" s="143"/>
      <c r="GG24" s="143"/>
      <c r="GH24" s="143"/>
      <c r="GI24" s="162">
        <f t="shared" si="3"/>
        <v>0</v>
      </c>
      <c r="GJ24" s="163">
        <f t="shared" si="4"/>
        <v>0</v>
      </c>
      <c r="GK24" s="146">
        <f t="shared" si="5"/>
        <v>0</v>
      </c>
      <c r="GL24" s="146">
        <f t="shared" si="6"/>
        <v>0</v>
      </c>
      <c r="GM24" s="146">
        <f t="shared" si="7"/>
        <v>0</v>
      </c>
      <c r="GN24" s="223">
        <f t="shared" si="8"/>
        <v>0</v>
      </c>
      <c r="GO24" s="163">
        <f t="shared" si="9"/>
        <v>0</v>
      </c>
      <c r="GP24" s="146">
        <f t="shared" si="10"/>
        <v>0</v>
      </c>
      <c r="GQ24" s="146">
        <f t="shared" si="11"/>
        <v>0</v>
      </c>
      <c r="GR24" s="219">
        <f t="shared" si="12"/>
        <v>0</v>
      </c>
      <c r="GS24" s="170">
        <f t="shared" si="13"/>
        <v>0</v>
      </c>
    </row>
    <row r="25" spans="1:201" ht="21.75" customHeight="1" thickBot="1" x14ac:dyDescent="0.25">
      <c r="A25" s="136">
        <v>18</v>
      </c>
      <c r="B25" s="87"/>
      <c r="C25" s="246"/>
      <c r="D25" s="350" t="str">
        <f>IF(ISBLANK(B25)," ",VLOOKUP(B25,Feuil2!B19:C143,2,FALSE))</f>
        <v xml:space="preserve"> </v>
      </c>
      <c r="E25" s="144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3"/>
      <c r="DO25" s="143"/>
      <c r="DP25" s="143"/>
      <c r="DQ25" s="143"/>
      <c r="DR25" s="143"/>
      <c r="DS25" s="143"/>
      <c r="DT25" s="143"/>
      <c r="DU25" s="143"/>
      <c r="DV25" s="143"/>
      <c r="DW25" s="143"/>
      <c r="DX25" s="143"/>
      <c r="DY25" s="143"/>
      <c r="DZ25" s="143"/>
      <c r="EA25" s="143"/>
      <c r="EB25" s="143"/>
      <c r="EC25" s="143"/>
      <c r="ED25" s="143"/>
      <c r="EE25" s="143"/>
      <c r="EF25" s="143"/>
      <c r="EG25" s="143"/>
      <c r="EH25" s="143"/>
      <c r="EI25" s="143"/>
      <c r="EJ25" s="143"/>
      <c r="EK25" s="143"/>
      <c r="EL25" s="143"/>
      <c r="EM25" s="143"/>
      <c r="EN25" s="143"/>
      <c r="EO25" s="143"/>
      <c r="EP25" s="143"/>
      <c r="EQ25" s="143"/>
      <c r="ER25" s="143"/>
      <c r="ES25" s="143"/>
      <c r="ET25" s="143"/>
      <c r="EU25" s="143"/>
      <c r="EV25" s="143"/>
      <c r="EW25" s="143"/>
      <c r="EX25" s="143"/>
      <c r="EY25" s="143"/>
      <c r="EZ25" s="143"/>
      <c r="FA25" s="143"/>
      <c r="FB25" s="143"/>
      <c r="FC25" s="143"/>
      <c r="FD25" s="143"/>
      <c r="FE25" s="143"/>
      <c r="FF25" s="143"/>
      <c r="FG25" s="143"/>
      <c r="FH25" s="143"/>
      <c r="FI25" s="143"/>
      <c r="FJ25" s="143"/>
      <c r="FK25" s="143"/>
      <c r="FL25" s="143"/>
      <c r="FM25" s="143"/>
      <c r="FN25" s="143"/>
      <c r="FO25" s="143"/>
      <c r="FP25" s="143"/>
      <c r="FQ25" s="143"/>
      <c r="FR25" s="143"/>
      <c r="FS25" s="143"/>
      <c r="FT25" s="143"/>
      <c r="FU25" s="143"/>
      <c r="FV25" s="143"/>
      <c r="FW25" s="143"/>
      <c r="FX25" s="143"/>
      <c r="FY25" s="143"/>
      <c r="FZ25" s="143"/>
      <c r="GA25" s="143"/>
      <c r="GB25" s="143"/>
      <c r="GC25" s="143"/>
      <c r="GD25" s="143"/>
      <c r="GE25" s="143"/>
      <c r="GF25" s="143"/>
      <c r="GG25" s="143"/>
      <c r="GH25" s="143"/>
      <c r="GI25" s="162">
        <f t="shared" si="3"/>
        <v>0</v>
      </c>
      <c r="GJ25" s="163">
        <f t="shared" si="4"/>
        <v>0</v>
      </c>
      <c r="GK25" s="146">
        <f t="shared" si="5"/>
        <v>0</v>
      </c>
      <c r="GL25" s="146">
        <f t="shared" si="6"/>
        <v>0</v>
      </c>
      <c r="GM25" s="146">
        <f t="shared" si="7"/>
        <v>0</v>
      </c>
      <c r="GN25" s="223">
        <f t="shared" si="8"/>
        <v>0</v>
      </c>
      <c r="GO25" s="163">
        <f t="shared" si="9"/>
        <v>0</v>
      </c>
      <c r="GP25" s="146">
        <f t="shared" si="10"/>
        <v>0</v>
      </c>
      <c r="GQ25" s="146">
        <f t="shared" si="11"/>
        <v>0</v>
      </c>
      <c r="GR25" s="219">
        <f t="shared" si="12"/>
        <v>0</v>
      </c>
      <c r="GS25" s="170">
        <f t="shared" si="13"/>
        <v>0</v>
      </c>
    </row>
    <row r="26" spans="1:201" ht="21.75" customHeight="1" thickBot="1" x14ac:dyDescent="0.25">
      <c r="A26" s="136">
        <v>19</v>
      </c>
      <c r="B26" s="87"/>
      <c r="C26" s="246"/>
      <c r="D26" s="350" t="str">
        <f>IF(ISBLANK(B26)," ",VLOOKUP(B26,Feuil2!B20:C144,2,FALSE))</f>
        <v xml:space="preserve"> </v>
      </c>
      <c r="E26" s="144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3"/>
      <c r="DC26" s="143"/>
      <c r="DD26" s="143"/>
      <c r="DE26" s="143"/>
      <c r="DF26" s="143"/>
      <c r="DG26" s="143"/>
      <c r="DH26" s="143"/>
      <c r="DI26" s="143"/>
      <c r="DJ26" s="143"/>
      <c r="DK26" s="143"/>
      <c r="DL26" s="143"/>
      <c r="DM26" s="143"/>
      <c r="DN26" s="143"/>
      <c r="DO26" s="143"/>
      <c r="DP26" s="143"/>
      <c r="DQ26" s="143"/>
      <c r="DR26" s="143"/>
      <c r="DS26" s="143"/>
      <c r="DT26" s="143"/>
      <c r="DU26" s="143"/>
      <c r="DV26" s="143"/>
      <c r="DW26" s="143"/>
      <c r="DX26" s="143"/>
      <c r="DY26" s="143"/>
      <c r="DZ26" s="143"/>
      <c r="EA26" s="143"/>
      <c r="EB26" s="143"/>
      <c r="EC26" s="143"/>
      <c r="ED26" s="143"/>
      <c r="EE26" s="143"/>
      <c r="EF26" s="143"/>
      <c r="EG26" s="143"/>
      <c r="EH26" s="143"/>
      <c r="EI26" s="143"/>
      <c r="EJ26" s="143"/>
      <c r="EK26" s="143"/>
      <c r="EL26" s="143"/>
      <c r="EM26" s="143"/>
      <c r="EN26" s="143"/>
      <c r="EO26" s="143"/>
      <c r="EP26" s="143"/>
      <c r="EQ26" s="143"/>
      <c r="ER26" s="143"/>
      <c r="ES26" s="143"/>
      <c r="ET26" s="143"/>
      <c r="EU26" s="143"/>
      <c r="EV26" s="143"/>
      <c r="EW26" s="143"/>
      <c r="EX26" s="143"/>
      <c r="EY26" s="143"/>
      <c r="EZ26" s="143"/>
      <c r="FA26" s="143"/>
      <c r="FB26" s="143"/>
      <c r="FC26" s="143"/>
      <c r="FD26" s="143"/>
      <c r="FE26" s="143"/>
      <c r="FF26" s="143"/>
      <c r="FG26" s="143"/>
      <c r="FH26" s="143"/>
      <c r="FI26" s="143"/>
      <c r="FJ26" s="143"/>
      <c r="FK26" s="143"/>
      <c r="FL26" s="143"/>
      <c r="FM26" s="143"/>
      <c r="FN26" s="143"/>
      <c r="FO26" s="143"/>
      <c r="FP26" s="143"/>
      <c r="FQ26" s="143"/>
      <c r="FR26" s="143"/>
      <c r="FS26" s="143"/>
      <c r="FT26" s="143"/>
      <c r="FU26" s="143"/>
      <c r="FV26" s="143"/>
      <c r="FW26" s="143"/>
      <c r="FX26" s="143"/>
      <c r="FY26" s="143"/>
      <c r="FZ26" s="143"/>
      <c r="GA26" s="143"/>
      <c r="GB26" s="143"/>
      <c r="GC26" s="143"/>
      <c r="GD26" s="143"/>
      <c r="GE26" s="143"/>
      <c r="GF26" s="143"/>
      <c r="GG26" s="143"/>
      <c r="GH26" s="143"/>
      <c r="GI26" s="162">
        <f t="shared" si="3"/>
        <v>0</v>
      </c>
      <c r="GJ26" s="163">
        <f t="shared" si="4"/>
        <v>0</v>
      </c>
      <c r="GK26" s="146">
        <f t="shared" si="5"/>
        <v>0</v>
      </c>
      <c r="GL26" s="146">
        <f t="shared" si="6"/>
        <v>0</v>
      </c>
      <c r="GM26" s="146">
        <f t="shared" si="7"/>
        <v>0</v>
      </c>
      <c r="GN26" s="223">
        <f t="shared" si="8"/>
        <v>0</v>
      </c>
      <c r="GO26" s="163">
        <f t="shared" si="9"/>
        <v>0</v>
      </c>
      <c r="GP26" s="146">
        <f t="shared" si="10"/>
        <v>0</v>
      </c>
      <c r="GQ26" s="146">
        <f t="shared" si="11"/>
        <v>0</v>
      </c>
      <c r="GR26" s="219">
        <f t="shared" si="12"/>
        <v>0</v>
      </c>
      <c r="GS26" s="170">
        <f t="shared" si="13"/>
        <v>0</v>
      </c>
    </row>
    <row r="27" spans="1:201" ht="21.75" customHeight="1" thickBot="1" x14ac:dyDescent="0.25">
      <c r="A27" s="136">
        <v>20</v>
      </c>
      <c r="B27" s="87"/>
      <c r="C27" s="246"/>
      <c r="D27" s="350" t="str">
        <f>IF(ISBLANK(B27)," ",VLOOKUP(B27,Feuil2!B21:C145,2,FALSE))</f>
        <v xml:space="preserve"> </v>
      </c>
      <c r="E27" s="144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3"/>
      <c r="BO27" s="143"/>
      <c r="BP27" s="143"/>
      <c r="BQ27" s="143"/>
      <c r="BR27" s="143"/>
      <c r="BS27" s="143"/>
      <c r="BT27" s="143"/>
      <c r="BU27" s="143"/>
      <c r="BV27" s="143"/>
      <c r="BW27" s="143"/>
      <c r="BX27" s="143"/>
      <c r="BY27" s="143"/>
      <c r="BZ27" s="143"/>
      <c r="CA27" s="143"/>
      <c r="CB27" s="143"/>
      <c r="CC27" s="143"/>
      <c r="CD27" s="143"/>
      <c r="CE27" s="143"/>
      <c r="CF27" s="143"/>
      <c r="CG27" s="143"/>
      <c r="CH27" s="143"/>
      <c r="CI27" s="143"/>
      <c r="CJ27" s="143"/>
      <c r="CK27" s="143"/>
      <c r="CL27" s="143"/>
      <c r="CM27" s="143"/>
      <c r="CN27" s="143"/>
      <c r="CO27" s="143"/>
      <c r="CP27" s="143"/>
      <c r="CQ27" s="143"/>
      <c r="CR27" s="143"/>
      <c r="CS27" s="143"/>
      <c r="CT27" s="143"/>
      <c r="CU27" s="143"/>
      <c r="CV27" s="143"/>
      <c r="CW27" s="143"/>
      <c r="CX27" s="143"/>
      <c r="CY27" s="143"/>
      <c r="CZ27" s="143"/>
      <c r="DA27" s="143"/>
      <c r="DB27" s="143"/>
      <c r="DC27" s="143"/>
      <c r="DD27" s="143"/>
      <c r="DE27" s="143"/>
      <c r="DF27" s="143"/>
      <c r="DG27" s="143"/>
      <c r="DH27" s="143"/>
      <c r="DI27" s="143"/>
      <c r="DJ27" s="143"/>
      <c r="DK27" s="143"/>
      <c r="DL27" s="143"/>
      <c r="DM27" s="143"/>
      <c r="DN27" s="143"/>
      <c r="DO27" s="143"/>
      <c r="DP27" s="143"/>
      <c r="DQ27" s="143"/>
      <c r="DR27" s="143"/>
      <c r="DS27" s="143"/>
      <c r="DT27" s="143"/>
      <c r="DU27" s="143"/>
      <c r="DV27" s="143"/>
      <c r="DW27" s="143"/>
      <c r="DX27" s="143"/>
      <c r="DY27" s="143"/>
      <c r="DZ27" s="143"/>
      <c r="EA27" s="143"/>
      <c r="EB27" s="143"/>
      <c r="EC27" s="143"/>
      <c r="ED27" s="143"/>
      <c r="EE27" s="143"/>
      <c r="EF27" s="143"/>
      <c r="EG27" s="143"/>
      <c r="EH27" s="143"/>
      <c r="EI27" s="143"/>
      <c r="EJ27" s="143"/>
      <c r="EK27" s="143"/>
      <c r="EL27" s="143"/>
      <c r="EM27" s="143"/>
      <c r="EN27" s="143"/>
      <c r="EO27" s="143"/>
      <c r="EP27" s="143"/>
      <c r="EQ27" s="143"/>
      <c r="ER27" s="143"/>
      <c r="ES27" s="143"/>
      <c r="ET27" s="143"/>
      <c r="EU27" s="143"/>
      <c r="EV27" s="143"/>
      <c r="EW27" s="143"/>
      <c r="EX27" s="143"/>
      <c r="EY27" s="143"/>
      <c r="EZ27" s="143"/>
      <c r="FA27" s="143"/>
      <c r="FB27" s="143"/>
      <c r="FC27" s="143"/>
      <c r="FD27" s="143"/>
      <c r="FE27" s="143"/>
      <c r="FF27" s="143"/>
      <c r="FG27" s="143"/>
      <c r="FH27" s="143"/>
      <c r="FI27" s="143"/>
      <c r="FJ27" s="143"/>
      <c r="FK27" s="143"/>
      <c r="FL27" s="143"/>
      <c r="FM27" s="143"/>
      <c r="FN27" s="143"/>
      <c r="FO27" s="143"/>
      <c r="FP27" s="143"/>
      <c r="FQ27" s="143"/>
      <c r="FR27" s="143"/>
      <c r="FS27" s="143"/>
      <c r="FT27" s="143"/>
      <c r="FU27" s="143"/>
      <c r="FV27" s="143"/>
      <c r="FW27" s="143"/>
      <c r="FX27" s="143"/>
      <c r="FY27" s="143"/>
      <c r="FZ27" s="143"/>
      <c r="GA27" s="143"/>
      <c r="GB27" s="143"/>
      <c r="GC27" s="143"/>
      <c r="GD27" s="143"/>
      <c r="GE27" s="143"/>
      <c r="GF27" s="143"/>
      <c r="GG27" s="143"/>
      <c r="GH27" s="143"/>
      <c r="GI27" s="162">
        <f t="shared" si="3"/>
        <v>0</v>
      </c>
      <c r="GJ27" s="163">
        <f t="shared" si="4"/>
        <v>0</v>
      </c>
      <c r="GK27" s="146">
        <f t="shared" si="5"/>
        <v>0</v>
      </c>
      <c r="GL27" s="146">
        <f t="shared" si="6"/>
        <v>0</v>
      </c>
      <c r="GM27" s="146">
        <f t="shared" si="7"/>
        <v>0</v>
      </c>
      <c r="GN27" s="223">
        <f t="shared" si="8"/>
        <v>0</v>
      </c>
      <c r="GO27" s="163">
        <f t="shared" si="9"/>
        <v>0</v>
      </c>
      <c r="GP27" s="146">
        <f t="shared" si="10"/>
        <v>0</v>
      </c>
      <c r="GQ27" s="146">
        <f t="shared" si="11"/>
        <v>0</v>
      </c>
      <c r="GR27" s="219">
        <f t="shared" si="12"/>
        <v>0</v>
      </c>
      <c r="GS27" s="170">
        <f t="shared" si="13"/>
        <v>0</v>
      </c>
    </row>
    <row r="28" spans="1:201" ht="21.75" customHeight="1" thickBot="1" x14ac:dyDescent="0.25">
      <c r="A28" s="136">
        <v>21</v>
      </c>
      <c r="B28" s="87"/>
      <c r="C28" s="246"/>
      <c r="D28" s="350" t="str">
        <f>IF(ISBLANK(B28)," ",VLOOKUP(B28,Feuil2!B22:C146,2,FALSE))</f>
        <v xml:space="preserve"> </v>
      </c>
      <c r="E28" s="144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  <c r="AO28" s="143"/>
      <c r="AP28" s="143"/>
      <c r="AQ28" s="143"/>
      <c r="AR28" s="143"/>
      <c r="AS28" s="143"/>
      <c r="AT28" s="143"/>
      <c r="AU28" s="143"/>
      <c r="AV28" s="143"/>
      <c r="AW28" s="143"/>
      <c r="AX28" s="143"/>
      <c r="AY28" s="143"/>
      <c r="AZ28" s="143"/>
      <c r="BA28" s="143"/>
      <c r="BB28" s="143"/>
      <c r="BC28" s="143"/>
      <c r="BD28" s="143"/>
      <c r="BE28" s="143"/>
      <c r="BF28" s="143"/>
      <c r="BG28" s="143"/>
      <c r="BH28" s="143"/>
      <c r="BI28" s="143"/>
      <c r="BJ28" s="143"/>
      <c r="BK28" s="143"/>
      <c r="BL28" s="143"/>
      <c r="BM28" s="143"/>
      <c r="BN28" s="143"/>
      <c r="BO28" s="143"/>
      <c r="BP28" s="143"/>
      <c r="BQ28" s="143"/>
      <c r="BR28" s="143"/>
      <c r="BS28" s="143"/>
      <c r="BT28" s="143"/>
      <c r="BU28" s="143"/>
      <c r="BV28" s="143"/>
      <c r="BW28" s="143"/>
      <c r="BX28" s="143"/>
      <c r="BY28" s="143"/>
      <c r="BZ28" s="143"/>
      <c r="CA28" s="143"/>
      <c r="CB28" s="143"/>
      <c r="CC28" s="143"/>
      <c r="CD28" s="143"/>
      <c r="CE28" s="143"/>
      <c r="CF28" s="143"/>
      <c r="CG28" s="143"/>
      <c r="CH28" s="143"/>
      <c r="CI28" s="143"/>
      <c r="CJ28" s="143"/>
      <c r="CK28" s="143"/>
      <c r="CL28" s="143"/>
      <c r="CM28" s="143"/>
      <c r="CN28" s="143"/>
      <c r="CO28" s="143"/>
      <c r="CP28" s="143"/>
      <c r="CQ28" s="143"/>
      <c r="CR28" s="143"/>
      <c r="CS28" s="143"/>
      <c r="CT28" s="143"/>
      <c r="CU28" s="143"/>
      <c r="CV28" s="143"/>
      <c r="CW28" s="143"/>
      <c r="CX28" s="143"/>
      <c r="CY28" s="143"/>
      <c r="CZ28" s="143"/>
      <c r="DA28" s="143"/>
      <c r="DB28" s="143"/>
      <c r="DC28" s="143"/>
      <c r="DD28" s="143"/>
      <c r="DE28" s="143"/>
      <c r="DF28" s="143"/>
      <c r="DG28" s="143"/>
      <c r="DH28" s="143"/>
      <c r="DI28" s="143"/>
      <c r="DJ28" s="143"/>
      <c r="DK28" s="143"/>
      <c r="DL28" s="143"/>
      <c r="DM28" s="143"/>
      <c r="DN28" s="143"/>
      <c r="DO28" s="143"/>
      <c r="DP28" s="143"/>
      <c r="DQ28" s="143"/>
      <c r="DR28" s="143"/>
      <c r="DS28" s="143"/>
      <c r="DT28" s="143"/>
      <c r="DU28" s="143"/>
      <c r="DV28" s="143"/>
      <c r="DW28" s="143"/>
      <c r="DX28" s="143"/>
      <c r="DY28" s="143"/>
      <c r="DZ28" s="143"/>
      <c r="EA28" s="143"/>
      <c r="EB28" s="143"/>
      <c r="EC28" s="143"/>
      <c r="ED28" s="143"/>
      <c r="EE28" s="143"/>
      <c r="EF28" s="143"/>
      <c r="EG28" s="143"/>
      <c r="EH28" s="143"/>
      <c r="EI28" s="143"/>
      <c r="EJ28" s="143"/>
      <c r="EK28" s="143"/>
      <c r="EL28" s="143"/>
      <c r="EM28" s="143"/>
      <c r="EN28" s="143"/>
      <c r="EO28" s="143"/>
      <c r="EP28" s="143"/>
      <c r="EQ28" s="143"/>
      <c r="ER28" s="143"/>
      <c r="ES28" s="143"/>
      <c r="ET28" s="143"/>
      <c r="EU28" s="143"/>
      <c r="EV28" s="143"/>
      <c r="EW28" s="143"/>
      <c r="EX28" s="143"/>
      <c r="EY28" s="143"/>
      <c r="EZ28" s="143"/>
      <c r="FA28" s="143"/>
      <c r="FB28" s="143"/>
      <c r="FC28" s="143"/>
      <c r="FD28" s="143"/>
      <c r="FE28" s="143"/>
      <c r="FF28" s="143"/>
      <c r="FG28" s="143"/>
      <c r="FH28" s="143"/>
      <c r="FI28" s="143"/>
      <c r="FJ28" s="143"/>
      <c r="FK28" s="143"/>
      <c r="FL28" s="143"/>
      <c r="FM28" s="143"/>
      <c r="FN28" s="143"/>
      <c r="FO28" s="143"/>
      <c r="FP28" s="143"/>
      <c r="FQ28" s="143"/>
      <c r="FR28" s="143"/>
      <c r="FS28" s="143"/>
      <c r="FT28" s="143"/>
      <c r="FU28" s="143"/>
      <c r="FV28" s="143"/>
      <c r="FW28" s="143"/>
      <c r="FX28" s="143"/>
      <c r="FY28" s="143"/>
      <c r="FZ28" s="143"/>
      <c r="GA28" s="143"/>
      <c r="GB28" s="143"/>
      <c r="GC28" s="143"/>
      <c r="GD28" s="143"/>
      <c r="GE28" s="143"/>
      <c r="GF28" s="143"/>
      <c r="GG28" s="143"/>
      <c r="GH28" s="143"/>
      <c r="GI28" s="162">
        <f t="shared" si="3"/>
        <v>0</v>
      </c>
      <c r="GJ28" s="163">
        <f t="shared" si="4"/>
        <v>0</v>
      </c>
      <c r="GK28" s="146">
        <f t="shared" si="5"/>
        <v>0</v>
      </c>
      <c r="GL28" s="146">
        <f t="shared" si="6"/>
        <v>0</v>
      </c>
      <c r="GM28" s="146">
        <f t="shared" si="7"/>
        <v>0</v>
      </c>
      <c r="GN28" s="223">
        <f t="shared" si="8"/>
        <v>0</v>
      </c>
      <c r="GO28" s="163">
        <f t="shared" si="9"/>
        <v>0</v>
      </c>
      <c r="GP28" s="146">
        <f t="shared" si="10"/>
        <v>0</v>
      </c>
      <c r="GQ28" s="146">
        <f t="shared" si="11"/>
        <v>0</v>
      </c>
      <c r="GR28" s="219">
        <f t="shared" si="12"/>
        <v>0</v>
      </c>
      <c r="GS28" s="170">
        <f t="shared" si="13"/>
        <v>0</v>
      </c>
    </row>
    <row r="29" spans="1:201" ht="21.75" customHeight="1" thickBot="1" x14ac:dyDescent="0.25">
      <c r="A29" s="136">
        <v>22</v>
      </c>
      <c r="B29" s="87"/>
      <c r="C29" s="246"/>
      <c r="D29" s="350" t="str">
        <f>IF(ISBLANK(B29)," ",VLOOKUP(B29,Feuil2!B23:C147,2,FALSE))</f>
        <v xml:space="preserve"> </v>
      </c>
      <c r="E29" s="144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  <c r="BM29" s="143"/>
      <c r="BN29" s="143"/>
      <c r="BO29" s="143"/>
      <c r="BP29" s="143"/>
      <c r="BQ29" s="143"/>
      <c r="BR29" s="143"/>
      <c r="BS29" s="143"/>
      <c r="BT29" s="143"/>
      <c r="BU29" s="143"/>
      <c r="BV29" s="143"/>
      <c r="BW29" s="143"/>
      <c r="BX29" s="143"/>
      <c r="BY29" s="143"/>
      <c r="BZ29" s="143"/>
      <c r="CA29" s="143"/>
      <c r="CB29" s="143"/>
      <c r="CC29" s="143"/>
      <c r="CD29" s="143"/>
      <c r="CE29" s="143"/>
      <c r="CF29" s="143"/>
      <c r="CG29" s="143"/>
      <c r="CH29" s="143"/>
      <c r="CI29" s="143"/>
      <c r="CJ29" s="143"/>
      <c r="CK29" s="143"/>
      <c r="CL29" s="143"/>
      <c r="CM29" s="143"/>
      <c r="CN29" s="143"/>
      <c r="CO29" s="143"/>
      <c r="CP29" s="143"/>
      <c r="CQ29" s="143"/>
      <c r="CR29" s="143"/>
      <c r="CS29" s="143"/>
      <c r="CT29" s="143"/>
      <c r="CU29" s="143"/>
      <c r="CV29" s="143"/>
      <c r="CW29" s="143"/>
      <c r="CX29" s="143"/>
      <c r="CY29" s="143"/>
      <c r="CZ29" s="143"/>
      <c r="DA29" s="143"/>
      <c r="DB29" s="143"/>
      <c r="DC29" s="143"/>
      <c r="DD29" s="143"/>
      <c r="DE29" s="143"/>
      <c r="DF29" s="143"/>
      <c r="DG29" s="143"/>
      <c r="DH29" s="143"/>
      <c r="DI29" s="143"/>
      <c r="DJ29" s="143"/>
      <c r="DK29" s="143"/>
      <c r="DL29" s="143"/>
      <c r="DM29" s="143"/>
      <c r="DN29" s="143"/>
      <c r="DO29" s="143"/>
      <c r="DP29" s="143"/>
      <c r="DQ29" s="143"/>
      <c r="DR29" s="143"/>
      <c r="DS29" s="143"/>
      <c r="DT29" s="143"/>
      <c r="DU29" s="143"/>
      <c r="DV29" s="143"/>
      <c r="DW29" s="143"/>
      <c r="DX29" s="143"/>
      <c r="DY29" s="143"/>
      <c r="DZ29" s="143"/>
      <c r="EA29" s="143"/>
      <c r="EB29" s="143"/>
      <c r="EC29" s="143"/>
      <c r="ED29" s="143"/>
      <c r="EE29" s="143"/>
      <c r="EF29" s="143"/>
      <c r="EG29" s="143"/>
      <c r="EH29" s="143"/>
      <c r="EI29" s="143"/>
      <c r="EJ29" s="143"/>
      <c r="EK29" s="143"/>
      <c r="EL29" s="143"/>
      <c r="EM29" s="143"/>
      <c r="EN29" s="143"/>
      <c r="EO29" s="143"/>
      <c r="EP29" s="143"/>
      <c r="EQ29" s="143"/>
      <c r="ER29" s="143"/>
      <c r="ES29" s="143"/>
      <c r="ET29" s="143"/>
      <c r="EU29" s="143"/>
      <c r="EV29" s="143"/>
      <c r="EW29" s="143"/>
      <c r="EX29" s="143"/>
      <c r="EY29" s="143"/>
      <c r="EZ29" s="143"/>
      <c r="FA29" s="143"/>
      <c r="FB29" s="143"/>
      <c r="FC29" s="143"/>
      <c r="FD29" s="143"/>
      <c r="FE29" s="143"/>
      <c r="FF29" s="143"/>
      <c r="FG29" s="143"/>
      <c r="FH29" s="143"/>
      <c r="FI29" s="143"/>
      <c r="FJ29" s="143"/>
      <c r="FK29" s="143"/>
      <c r="FL29" s="143"/>
      <c r="FM29" s="143"/>
      <c r="FN29" s="143"/>
      <c r="FO29" s="143"/>
      <c r="FP29" s="143"/>
      <c r="FQ29" s="143"/>
      <c r="FR29" s="143"/>
      <c r="FS29" s="143"/>
      <c r="FT29" s="143"/>
      <c r="FU29" s="143"/>
      <c r="FV29" s="143"/>
      <c r="FW29" s="143"/>
      <c r="FX29" s="143"/>
      <c r="FY29" s="143"/>
      <c r="FZ29" s="143"/>
      <c r="GA29" s="143"/>
      <c r="GB29" s="143"/>
      <c r="GC29" s="143"/>
      <c r="GD29" s="143"/>
      <c r="GE29" s="143"/>
      <c r="GF29" s="143"/>
      <c r="GG29" s="143"/>
      <c r="GH29" s="143"/>
      <c r="GI29" s="162">
        <f t="shared" si="3"/>
        <v>0</v>
      </c>
      <c r="GJ29" s="163">
        <f t="shared" si="4"/>
        <v>0</v>
      </c>
      <c r="GK29" s="146">
        <f t="shared" si="5"/>
        <v>0</v>
      </c>
      <c r="GL29" s="146">
        <f t="shared" si="6"/>
        <v>0</v>
      </c>
      <c r="GM29" s="146">
        <f t="shared" si="7"/>
        <v>0</v>
      </c>
      <c r="GN29" s="223">
        <f t="shared" si="8"/>
        <v>0</v>
      </c>
      <c r="GO29" s="163">
        <f t="shared" si="9"/>
        <v>0</v>
      </c>
      <c r="GP29" s="146">
        <f t="shared" si="10"/>
        <v>0</v>
      </c>
      <c r="GQ29" s="146">
        <f t="shared" si="11"/>
        <v>0</v>
      </c>
      <c r="GR29" s="219">
        <f t="shared" si="12"/>
        <v>0</v>
      </c>
      <c r="GS29" s="170">
        <f t="shared" si="13"/>
        <v>0</v>
      </c>
    </row>
    <row r="30" spans="1:201" ht="21.75" customHeight="1" thickBot="1" x14ac:dyDescent="0.25">
      <c r="A30" s="136">
        <v>23</v>
      </c>
      <c r="B30" s="87"/>
      <c r="C30" s="246"/>
      <c r="D30" s="350" t="str">
        <f>IF(ISBLANK(B30)," ",VLOOKUP(B30,Feuil2!B24:C148,2,FALSE))</f>
        <v xml:space="preserve"> </v>
      </c>
      <c r="E30" s="144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43"/>
      <c r="BA30" s="143"/>
      <c r="BB30" s="143"/>
      <c r="BC30" s="143"/>
      <c r="BD30" s="143"/>
      <c r="BE30" s="143"/>
      <c r="BF30" s="143"/>
      <c r="BG30" s="143"/>
      <c r="BH30" s="143"/>
      <c r="BI30" s="143"/>
      <c r="BJ30" s="143"/>
      <c r="BK30" s="143"/>
      <c r="BL30" s="143"/>
      <c r="BM30" s="143"/>
      <c r="BN30" s="143"/>
      <c r="BO30" s="143"/>
      <c r="BP30" s="143"/>
      <c r="BQ30" s="143"/>
      <c r="BR30" s="143"/>
      <c r="BS30" s="143"/>
      <c r="BT30" s="143"/>
      <c r="BU30" s="143"/>
      <c r="BV30" s="143"/>
      <c r="BW30" s="143"/>
      <c r="BX30" s="143"/>
      <c r="BY30" s="143"/>
      <c r="BZ30" s="143"/>
      <c r="CA30" s="143"/>
      <c r="CB30" s="143"/>
      <c r="CC30" s="143"/>
      <c r="CD30" s="143"/>
      <c r="CE30" s="143"/>
      <c r="CF30" s="143"/>
      <c r="CG30" s="143"/>
      <c r="CH30" s="143"/>
      <c r="CI30" s="143"/>
      <c r="CJ30" s="143"/>
      <c r="CK30" s="143"/>
      <c r="CL30" s="143"/>
      <c r="CM30" s="143"/>
      <c r="CN30" s="143"/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3"/>
      <c r="DC30" s="143"/>
      <c r="DD30" s="143"/>
      <c r="DE30" s="143"/>
      <c r="DF30" s="143"/>
      <c r="DG30" s="143"/>
      <c r="DH30" s="143"/>
      <c r="DI30" s="143"/>
      <c r="DJ30" s="143"/>
      <c r="DK30" s="143"/>
      <c r="DL30" s="143"/>
      <c r="DM30" s="143"/>
      <c r="DN30" s="143"/>
      <c r="DO30" s="143"/>
      <c r="DP30" s="143"/>
      <c r="DQ30" s="143"/>
      <c r="DR30" s="143"/>
      <c r="DS30" s="143"/>
      <c r="DT30" s="143"/>
      <c r="DU30" s="143"/>
      <c r="DV30" s="143"/>
      <c r="DW30" s="143"/>
      <c r="DX30" s="143"/>
      <c r="DY30" s="143"/>
      <c r="DZ30" s="143"/>
      <c r="EA30" s="143"/>
      <c r="EB30" s="143"/>
      <c r="EC30" s="143"/>
      <c r="ED30" s="143"/>
      <c r="EE30" s="143"/>
      <c r="EF30" s="143"/>
      <c r="EG30" s="143"/>
      <c r="EH30" s="143"/>
      <c r="EI30" s="143"/>
      <c r="EJ30" s="143"/>
      <c r="EK30" s="143"/>
      <c r="EL30" s="143"/>
      <c r="EM30" s="143"/>
      <c r="EN30" s="143"/>
      <c r="EO30" s="143"/>
      <c r="EP30" s="143"/>
      <c r="EQ30" s="143"/>
      <c r="ER30" s="143"/>
      <c r="ES30" s="143"/>
      <c r="ET30" s="143"/>
      <c r="EU30" s="143"/>
      <c r="EV30" s="143"/>
      <c r="EW30" s="143"/>
      <c r="EX30" s="143"/>
      <c r="EY30" s="143"/>
      <c r="EZ30" s="143"/>
      <c r="FA30" s="143"/>
      <c r="FB30" s="143"/>
      <c r="FC30" s="143"/>
      <c r="FD30" s="143"/>
      <c r="FE30" s="143"/>
      <c r="FF30" s="143"/>
      <c r="FG30" s="143"/>
      <c r="FH30" s="143"/>
      <c r="FI30" s="143"/>
      <c r="FJ30" s="143"/>
      <c r="FK30" s="143"/>
      <c r="FL30" s="143"/>
      <c r="FM30" s="143"/>
      <c r="FN30" s="143"/>
      <c r="FO30" s="143"/>
      <c r="FP30" s="143"/>
      <c r="FQ30" s="143"/>
      <c r="FR30" s="143"/>
      <c r="FS30" s="143"/>
      <c r="FT30" s="143"/>
      <c r="FU30" s="143"/>
      <c r="FV30" s="143"/>
      <c r="FW30" s="143"/>
      <c r="FX30" s="143"/>
      <c r="FY30" s="143"/>
      <c r="FZ30" s="143"/>
      <c r="GA30" s="143"/>
      <c r="GB30" s="143"/>
      <c r="GC30" s="143"/>
      <c r="GD30" s="143"/>
      <c r="GE30" s="143"/>
      <c r="GF30" s="143"/>
      <c r="GG30" s="143"/>
      <c r="GH30" s="143"/>
      <c r="GI30" s="162">
        <f t="shared" si="3"/>
        <v>0</v>
      </c>
      <c r="GJ30" s="163">
        <f t="shared" si="4"/>
        <v>0</v>
      </c>
      <c r="GK30" s="146">
        <f t="shared" si="5"/>
        <v>0</v>
      </c>
      <c r="GL30" s="146">
        <f t="shared" si="6"/>
        <v>0</v>
      </c>
      <c r="GM30" s="146">
        <f t="shared" si="7"/>
        <v>0</v>
      </c>
      <c r="GN30" s="223">
        <f t="shared" si="8"/>
        <v>0</v>
      </c>
      <c r="GO30" s="163">
        <f t="shared" si="9"/>
        <v>0</v>
      </c>
      <c r="GP30" s="146">
        <f t="shared" si="10"/>
        <v>0</v>
      </c>
      <c r="GQ30" s="146">
        <f t="shared" si="11"/>
        <v>0</v>
      </c>
      <c r="GR30" s="219">
        <f t="shared" si="12"/>
        <v>0</v>
      </c>
      <c r="GS30" s="170">
        <f t="shared" si="13"/>
        <v>0</v>
      </c>
    </row>
    <row r="31" spans="1:201" ht="21.75" customHeight="1" thickBot="1" x14ac:dyDescent="0.25">
      <c r="A31" s="136">
        <v>24</v>
      </c>
      <c r="B31" s="87"/>
      <c r="C31" s="246"/>
      <c r="D31" s="350" t="str">
        <f>IF(ISBLANK(B31)," ",VLOOKUP(B31,Feuil2!B25:C149,2,FALSE))</f>
        <v xml:space="preserve"> </v>
      </c>
      <c r="E31" s="144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  <c r="AO31" s="143"/>
      <c r="AP31" s="143"/>
      <c r="AQ31" s="143"/>
      <c r="AR31" s="143"/>
      <c r="AS31" s="143"/>
      <c r="AT31" s="143"/>
      <c r="AU31" s="143"/>
      <c r="AV31" s="143"/>
      <c r="AW31" s="143"/>
      <c r="AX31" s="143"/>
      <c r="AY31" s="143"/>
      <c r="AZ31" s="143"/>
      <c r="BA31" s="143"/>
      <c r="BB31" s="143"/>
      <c r="BC31" s="143"/>
      <c r="BD31" s="143"/>
      <c r="BE31" s="143"/>
      <c r="BF31" s="143"/>
      <c r="BG31" s="143"/>
      <c r="BH31" s="143"/>
      <c r="BI31" s="143"/>
      <c r="BJ31" s="143"/>
      <c r="BK31" s="143"/>
      <c r="BL31" s="143"/>
      <c r="BM31" s="143"/>
      <c r="BN31" s="143"/>
      <c r="BO31" s="143"/>
      <c r="BP31" s="143"/>
      <c r="BQ31" s="143"/>
      <c r="BR31" s="143"/>
      <c r="BS31" s="143"/>
      <c r="BT31" s="143"/>
      <c r="BU31" s="143"/>
      <c r="BV31" s="143"/>
      <c r="BW31" s="143"/>
      <c r="BX31" s="143"/>
      <c r="BY31" s="143"/>
      <c r="BZ31" s="143"/>
      <c r="CA31" s="143"/>
      <c r="CB31" s="143"/>
      <c r="CC31" s="143"/>
      <c r="CD31" s="143"/>
      <c r="CE31" s="143"/>
      <c r="CF31" s="143"/>
      <c r="CG31" s="143"/>
      <c r="CH31" s="143"/>
      <c r="CI31" s="143"/>
      <c r="CJ31" s="143"/>
      <c r="CK31" s="143"/>
      <c r="CL31" s="143"/>
      <c r="CM31" s="143"/>
      <c r="CN31" s="143"/>
      <c r="CO31" s="143"/>
      <c r="CP31" s="143"/>
      <c r="CQ31" s="143"/>
      <c r="CR31" s="143"/>
      <c r="CS31" s="143"/>
      <c r="CT31" s="143"/>
      <c r="CU31" s="143"/>
      <c r="CV31" s="143"/>
      <c r="CW31" s="143"/>
      <c r="CX31" s="143"/>
      <c r="CY31" s="143"/>
      <c r="CZ31" s="143"/>
      <c r="DA31" s="143"/>
      <c r="DB31" s="143"/>
      <c r="DC31" s="143"/>
      <c r="DD31" s="143"/>
      <c r="DE31" s="143"/>
      <c r="DF31" s="143"/>
      <c r="DG31" s="143"/>
      <c r="DH31" s="143"/>
      <c r="DI31" s="143"/>
      <c r="DJ31" s="143"/>
      <c r="DK31" s="143"/>
      <c r="DL31" s="143"/>
      <c r="DM31" s="143"/>
      <c r="DN31" s="143"/>
      <c r="DO31" s="143"/>
      <c r="DP31" s="143"/>
      <c r="DQ31" s="143"/>
      <c r="DR31" s="143"/>
      <c r="DS31" s="143"/>
      <c r="DT31" s="143"/>
      <c r="DU31" s="143"/>
      <c r="DV31" s="143"/>
      <c r="DW31" s="143"/>
      <c r="DX31" s="143"/>
      <c r="DY31" s="143"/>
      <c r="DZ31" s="143"/>
      <c r="EA31" s="143"/>
      <c r="EB31" s="143"/>
      <c r="EC31" s="143"/>
      <c r="ED31" s="143"/>
      <c r="EE31" s="143"/>
      <c r="EF31" s="143"/>
      <c r="EG31" s="143"/>
      <c r="EH31" s="143"/>
      <c r="EI31" s="143"/>
      <c r="EJ31" s="143"/>
      <c r="EK31" s="143"/>
      <c r="EL31" s="143"/>
      <c r="EM31" s="143"/>
      <c r="EN31" s="143"/>
      <c r="EO31" s="143"/>
      <c r="EP31" s="143"/>
      <c r="EQ31" s="143"/>
      <c r="ER31" s="143"/>
      <c r="ES31" s="143"/>
      <c r="ET31" s="143"/>
      <c r="EU31" s="143"/>
      <c r="EV31" s="143"/>
      <c r="EW31" s="143"/>
      <c r="EX31" s="143"/>
      <c r="EY31" s="143"/>
      <c r="EZ31" s="143"/>
      <c r="FA31" s="143"/>
      <c r="FB31" s="143"/>
      <c r="FC31" s="143"/>
      <c r="FD31" s="143"/>
      <c r="FE31" s="143"/>
      <c r="FF31" s="143"/>
      <c r="FG31" s="143"/>
      <c r="FH31" s="143"/>
      <c r="FI31" s="143"/>
      <c r="FJ31" s="143"/>
      <c r="FK31" s="143"/>
      <c r="FL31" s="143"/>
      <c r="FM31" s="143"/>
      <c r="FN31" s="143"/>
      <c r="FO31" s="143"/>
      <c r="FP31" s="143"/>
      <c r="FQ31" s="143"/>
      <c r="FR31" s="143"/>
      <c r="FS31" s="143"/>
      <c r="FT31" s="143"/>
      <c r="FU31" s="143"/>
      <c r="FV31" s="143"/>
      <c r="FW31" s="143"/>
      <c r="FX31" s="143"/>
      <c r="FY31" s="143"/>
      <c r="FZ31" s="143"/>
      <c r="GA31" s="143"/>
      <c r="GB31" s="143"/>
      <c r="GC31" s="143"/>
      <c r="GD31" s="143"/>
      <c r="GE31" s="143"/>
      <c r="GF31" s="143"/>
      <c r="GG31" s="143"/>
      <c r="GH31" s="143"/>
      <c r="GI31" s="162">
        <f t="shared" si="3"/>
        <v>0</v>
      </c>
      <c r="GJ31" s="163">
        <f t="shared" si="4"/>
        <v>0</v>
      </c>
      <c r="GK31" s="146">
        <f t="shared" si="5"/>
        <v>0</v>
      </c>
      <c r="GL31" s="146">
        <f t="shared" si="6"/>
        <v>0</v>
      </c>
      <c r="GM31" s="146">
        <f t="shared" si="7"/>
        <v>0</v>
      </c>
      <c r="GN31" s="223">
        <f t="shared" si="8"/>
        <v>0</v>
      </c>
      <c r="GO31" s="163">
        <f t="shared" si="9"/>
        <v>0</v>
      </c>
      <c r="GP31" s="146">
        <f t="shared" si="10"/>
        <v>0</v>
      </c>
      <c r="GQ31" s="146">
        <f t="shared" si="11"/>
        <v>0</v>
      </c>
      <c r="GR31" s="219">
        <f t="shared" si="12"/>
        <v>0</v>
      </c>
      <c r="GS31" s="170">
        <f t="shared" si="13"/>
        <v>0</v>
      </c>
    </row>
    <row r="32" spans="1:201" ht="21.75" customHeight="1" thickBot="1" x14ac:dyDescent="0.25">
      <c r="A32" s="136">
        <v>25</v>
      </c>
      <c r="B32" s="87"/>
      <c r="C32" s="246"/>
      <c r="D32" s="350" t="str">
        <f>IF(ISBLANK(B32)," ",VLOOKUP(B32,Feuil2!B26:C150,2,FALSE))</f>
        <v xml:space="preserve"> </v>
      </c>
      <c r="E32" s="144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  <c r="AO32" s="143"/>
      <c r="AP32" s="143"/>
      <c r="AQ32" s="143"/>
      <c r="AR32" s="143"/>
      <c r="AS32" s="143"/>
      <c r="AT32" s="143"/>
      <c r="AU32" s="143"/>
      <c r="AV32" s="143"/>
      <c r="AW32" s="143"/>
      <c r="AX32" s="143"/>
      <c r="AY32" s="143"/>
      <c r="AZ32" s="143"/>
      <c r="BA32" s="143"/>
      <c r="BB32" s="143"/>
      <c r="BC32" s="143"/>
      <c r="BD32" s="143"/>
      <c r="BE32" s="143"/>
      <c r="BF32" s="143"/>
      <c r="BG32" s="143"/>
      <c r="BH32" s="143"/>
      <c r="BI32" s="143"/>
      <c r="BJ32" s="143"/>
      <c r="BK32" s="143"/>
      <c r="BL32" s="143"/>
      <c r="BM32" s="143"/>
      <c r="BN32" s="143"/>
      <c r="BO32" s="143"/>
      <c r="BP32" s="143"/>
      <c r="BQ32" s="143"/>
      <c r="BR32" s="143"/>
      <c r="BS32" s="143"/>
      <c r="BT32" s="143"/>
      <c r="BU32" s="143"/>
      <c r="BV32" s="143"/>
      <c r="BW32" s="143"/>
      <c r="BX32" s="143"/>
      <c r="BY32" s="143"/>
      <c r="BZ32" s="143"/>
      <c r="CA32" s="143"/>
      <c r="CB32" s="143"/>
      <c r="CC32" s="143"/>
      <c r="CD32" s="143"/>
      <c r="CE32" s="143"/>
      <c r="CF32" s="143"/>
      <c r="CG32" s="143"/>
      <c r="CH32" s="143"/>
      <c r="CI32" s="143"/>
      <c r="CJ32" s="143"/>
      <c r="CK32" s="143"/>
      <c r="CL32" s="143"/>
      <c r="CM32" s="143"/>
      <c r="CN32" s="143"/>
      <c r="CO32" s="143"/>
      <c r="CP32" s="143"/>
      <c r="CQ32" s="143"/>
      <c r="CR32" s="143"/>
      <c r="CS32" s="143"/>
      <c r="CT32" s="143"/>
      <c r="CU32" s="143"/>
      <c r="CV32" s="143"/>
      <c r="CW32" s="143"/>
      <c r="CX32" s="143"/>
      <c r="CY32" s="143"/>
      <c r="CZ32" s="143"/>
      <c r="DA32" s="143"/>
      <c r="DB32" s="143"/>
      <c r="DC32" s="143"/>
      <c r="DD32" s="143"/>
      <c r="DE32" s="143"/>
      <c r="DF32" s="143"/>
      <c r="DG32" s="143"/>
      <c r="DH32" s="143"/>
      <c r="DI32" s="143"/>
      <c r="DJ32" s="143"/>
      <c r="DK32" s="143"/>
      <c r="DL32" s="143"/>
      <c r="DM32" s="143"/>
      <c r="DN32" s="143"/>
      <c r="DO32" s="143"/>
      <c r="DP32" s="143"/>
      <c r="DQ32" s="143"/>
      <c r="DR32" s="143"/>
      <c r="DS32" s="143"/>
      <c r="DT32" s="143"/>
      <c r="DU32" s="143"/>
      <c r="DV32" s="143"/>
      <c r="DW32" s="143"/>
      <c r="DX32" s="143"/>
      <c r="DY32" s="143"/>
      <c r="DZ32" s="143"/>
      <c r="EA32" s="143"/>
      <c r="EB32" s="143"/>
      <c r="EC32" s="143"/>
      <c r="ED32" s="143"/>
      <c r="EE32" s="143"/>
      <c r="EF32" s="143"/>
      <c r="EG32" s="143"/>
      <c r="EH32" s="143"/>
      <c r="EI32" s="143"/>
      <c r="EJ32" s="143"/>
      <c r="EK32" s="143"/>
      <c r="EL32" s="143"/>
      <c r="EM32" s="143"/>
      <c r="EN32" s="143"/>
      <c r="EO32" s="143"/>
      <c r="EP32" s="143"/>
      <c r="EQ32" s="143"/>
      <c r="ER32" s="143"/>
      <c r="ES32" s="143"/>
      <c r="ET32" s="143"/>
      <c r="EU32" s="143"/>
      <c r="EV32" s="143"/>
      <c r="EW32" s="143"/>
      <c r="EX32" s="143"/>
      <c r="EY32" s="143"/>
      <c r="EZ32" s="143"/>
      <c r="FA32" s="143"/>
      <c r="FB32" s="143"/>
      <c r="FC32" s="143"/>
      <c r="FD32" s="143"/>
      <c r="FE32" s="143"/>
      <c r="FF32" s="143"/>
      <c r="FG32" s="143"/>
      <c r="FH32" s="143"/>
      <c r="FI32" s="143"/>
      <c r="FJ32" s="143"/>
      <c r="FK32" s="143"/>
      <c r="FL32" s="143"/>
      <c r="FM32" s="143"/>
      <c r="FN32" s="143"/>
      <c r="FO32" s="143"/>
      <c r="FP32" s="143"/>
      <c r="FQ32" s="143"/>
      <c r="FR32" s="143"/>
      <c r="FS32" s="143"/>
      <c r="FT32" s="143"/>
      <c r="FU32" s="143"/>
      <c r="FV32" s="143"/>
      <c r="FW32" s="143"/>
      <c r="FX32" s="143"/>
      <c r="FY32" s="143"/>
      <c r="FZ32" s="143"/>
      <c r="GA32" s="143"/>
      <c r="GB32" s="143"/>
      <c r="GC32" s="143"/>
      <c r="GD32" s="143"/>
      <c r="GE32" s="143"/>
      <c r="GF32" s="143"/>
      <c r="GG32" s="143"/>
      <c r="GH32" s="143"/>
      <c r="GI32" s="162">
        <f t="shared" si="3"/>
        <v>0</v>
      </c>
      <c r="GJ32" s="163">
        <f t="shared" si="4"/>
        <v>0</v>
      </c>
      <c r="GK32" s="146">
        <f t="shared" si="5"/>
        <v>0</v>
      </c>
      <c r="GL32" s="146">
        <f t="shared" si="6"/>
        <v>0</v>
      </c>
      <c r="GM32" s="146">
        <f t="shared" si="7"/>
        <v>0</v>
      </c>
      <c r="GN32" s="223">
        <f t="shared" si="8"/>
        <v>0</v>
      </c>
      <c r="GO32" s="163">
        <f t="shared" si="9"/>
        <v>0</v>
      </c>
      <c r="GP32" s="146">
        <f t="shared" si="10"/>
        <v>0</v>
      </c>
      <c r="GQ32" s="146">
        <f t="shared" si="11"/>
        <v>0</v>
      </c>
      <c r="GR32" s="219">
        <f t="shared" si="12"/>
        <v>0</v>
      </c>
      <c r="GS32" s="170">
        <f t="shared" si="13"/>
        <v>0</v>
      </c>
    </row>
    <row r="33" spans="1:201" ht="21.75" customHeight="1" thickBot="1" x14ac:dyDescent="0.25">
      <c r="A33" s="136">
        <v>26</v>
      </c>
      <c r="B33" s="87"/>
      <c r="C33" s="246"/>
      <c r="D33" s="350" t="str">
        <f>IF(ISBLANK(B33)," ",VLOOKUP(B33,Feuil2!B27:C151,2,FALSE))</f>
        <v xml:space="preserve"> </v>
      </c>
      <c r="E33" s="144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3"/>
      <c r="AY33" s="143"/>
      <c r="AZ33" s="143"/>
      <c r="BA33" s="143"/>
      <c r="BB33" s="143"/>
      <c r="BC33" s="143"/>
      <c r="BD33" s="143"/>
      <c r="BE33" s="143"/>
      <c r="BF33" s="143"/>
      <c r="BG33" s="143"/>
      <c r="BH33" s="143"/>
      <c r="BI33" s="143"/>
      <c r="BJ33" s="143"/>
      <c r="BK33" s="143"/>
      <c r="BL33" s="143"/>
      <c r="BM33" s="143"/>
      <c r="BN33" s="143"/>
      <c r="BO33" s="143"/>
      <c r="BP33" s="143"/>
      <c r="BQ33" s="143"/>
      <c r="BR33" s="143"/>
      <c r="BS33" s="143"/>
      <c r="BT33" s="143"/>
      <c r="BU33" s="143"/>
      <c r="BV33" s="143"/>
      <c r="BW33" s="143"/>
      <c r="BX33" s="143"/>
      <c r="BY33" s="143"/>
      <c r="BZ33" s="143"/>
      <c r="CA33" s="143"/>
      <c r="CB33" s="143"/>
      <c r="CC33" s="143"/>
      <c r="CD33" s="143"/>
      <c r="CE33" s="143"/>
      <c r="CF33" s="143"/>
      <c r="CG33" s="143"/>
      <c r="CH33" s="143"/>
      <c r="CI33" s="143"/>
      <c r="CJ33" s="143"/>
      <c r="CK33" s="143"/>
      <c r="CL33" s="143"/>
      <c r="CM33" s="143"/>
      <c r="CN33" s="143"/>
      <c r="CO33" s="143"/>
      <c r="CP33" s="143"/>
      <c r="CQ33" s="143"/>
      <c r="CR33" s="143"/>
      <c r="CS33" s="143"/>
      <c r="CT33" s="143"/>
      <c r="CU33" s="143"/>
      <c r="CV33" s="143"/>
      <c r="CW33" s="143"/>
      <c r="CX33" s="143"/>
      <c r="CY33" s="143"/>
      <c r="CZ33" s="143"/>
      <c r="DA33" s="143"/>
      <c r="DB33" s="143"/>
      <c r="DC33" s="143"/>
      <c r="DD33" s="143"/>
      <c r="DE33" s="143"/>
      <c r="DF33" s="143"/>
      <c r="DG33" s="143"/>
      <c r="DH33" s="143"/>
      <c r="DI33" s="143"/>
      <c r="DJ33" s="143"/>
      <c r="DK33" s="143"/>
      <c r="DL33" s="143"/>
      <c r="DM33" s="143"/>
      <c r="DN33" s="143"/>
      <c r="DO33" s="143"/>
      <c r="DP33" s="143"/>
      <c r="DQ33" s="143"/>
      <c r="DR33" s="143"/>
      <c r="DS33" s="143"/>
      <c r="DT33" s="143"/>
      <c r="DU33" s="143"/>
      <c r="DV33" s="143"/>
      <c r="DW33" s="143"/>
      <c r="DX33" s="143"/>
      <c r="DY33" s="143"/>
      <c r="DZ33" s="143"/>
      <c r="EA33" s="143"/>
      <c r="EB33" s="143"/>
      <c r="EC33" s="143"/>
      <c r="ED33" s="143"/>
      <c r="EE33" s="143"/>
      <c r="EF33" s="143"/>
      <c r="EG33" s="143"/>
      <c r="EH33" s="143"/>
      <c r="EI33" s="143"/>
      <c r="EJ33" s="143"/>
      <c r="EK33" s="143"/>
      <c r="EL33" s="143"/>
      <c r="EM33" s="143"/>
      <c r="EN33" s="143"/>
      <c r="EO33" s="143"/>
      <c r="EP33" s="143"/>
      <c r="EQ33" s="143"/>
      <c r="ER33" s="143"/>
      <c r="ES33" s="143"/>
      <c r="ET33" s="143"/>
      <c r="EU33" s="143"/>
      <c r="EV33" s="143"/>
      <c r="EW33" s="143"/>
      <c r="EX33" s="143"/>
      <c r="EY33" s="143"/>
      <c r="EZ33" s="143"/>
      <c r="FA33" s="143"/>
      <c r="FB33" s="143"/>
      <c r="FC33" s="143"/>
      <c r="FD33" s="143"/>
      <c r="FE33" s="143"/>
      <c r="FF33" s="143"/>
      <c r="FG33" s="143"/>
      <c r="FH33" s="143"/>
      <c r="FI33" s="143"/>
      <c r="FJ33" s="143"/>
      <c r="FK33" s="143"/>
      <c r="FL33" s="143"/>
      <c r="FM33" s="143"/>
      <c r="FN33" s="143"/>
      <c r="FO33" s="143"/>
      <c r="FP33" s="143"/>
      <c r="FQ33" s="143"/>
      <c r="FR33" s="143"/>
      <c r="FS33" s="143"/>
      <c r="FT33" s="143"/>
      <c r="FU33" s="143"/>
      <c r="FV33" s="143"/>
      <c r="FW33" s="143"/>
      <c r="FX33" s="143"/>
      <c r="FY33" s="143"/>
      <c r="FZ33" s="143"/>
      <c r="GA33" s="143"/>
      <c r="GB33" s="143"/>
      <c r="GC33" s="143"/>
      <c r="GD33" s="143"/>
      <c r="GE33" s="143"/>
      <c r="GF33" s="143"/>
      <c r="GG33" s="143"/>
      <c r="GH33" s="143"/>
      <c r="GI33" s="162">
        <f t="shared" si="3"/>
        <v>0</v>
      </c>
      <c r="GJ33" s="163">
        <f t="shared" si="4"/>
        <v>0</v>
      </c>
      <c r="GK33" s="146">
        <f t="shared" si="5"/>
        <v>0</v>
      </c>
      <c r="GL33" s="146">
        <f t="shared" si="6"/>
        <v>0</v>
      </c>
      <c r="GM33" s="146">
        <f t="shared" si="7"/>
        <v>0</v>
      </c>
      <c r="GN33" s="223">
        <f t="shared" si="8"/>
        <v>0</v>
      </c>
      <c r="GO33" s="163">
        <f t="shared" si="9"/>
        <v>0</v>
      </c>
      <c r="GP33" s="146">
        <f t="shared" si="10"/>
        <v>0</v>
      </c>
      <c r="GQ33" s="146">
        <f t="shared" si="11"/>
        <v>0</v>
      </c>
      <c r="GR33" s="219">
        <f t="shared" si="12"/>
        <v>0</v>
      </c>
      <c r="GS33" s="170">
        <f t="shared" si="13"/>
        <v>0</v>
      </c>
    </row>
    <row r="34" spans="1:201" ht="21.75" customHeight="1" thickBot="1" x14ac:dyDescent="0.25">
      <c r="A34" s="136">
        <v>27</v>
      </c>
      <c r="B34" s="87"/>
      <c r="C34" s="246"/>
      <c r="D34" s="350" t="str">
        <f>IF(ISBLANK(B34)," ",VLOOKUP(B34,Feuil2!B28:C152,2,FALSE))</f>
        <v xml:space="preserve"> </v>
      </c>
      <c r="E34" s="144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43"/>
      <c r="CP34" s="143"/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3"/>
      <c r="DC34" s="143"/>
      <c r="DD34" s="143"/>
      <c r="DE34" s="143"/>
      <c r="DF34" s="143"/>
      <c r="DG34" s="143"/>
      <c r="DH34" s="143"/>
      <c r="DI34" s="143"/>
      <c r="DJ34" s="143"/>
      <c r="DK34" s="143"/>
      <c r="DL34" s="143"/>
      <c r="DM34" s="143"/>
      <c r="DN34" s="143"/>
      <c r="DO34" s="143"/>
      <c r="DP34" s="143"/>
      <c r="DQ34" s="143"/>
      <c r="DR34" s="143"/>
      <c r="DS34" s="143"/>
      <c r="DT34" s="143"/>
      <c r="DU34" s="143"/>
      <c r="DV34" s="143"/>
      <c r="DW34" s="143"/>
      <c r="DX34" s="143"/>
      <c r="DY34" s="143"/>
      <c r="DZ34" s="143"/>
      <c r="EA34" s="143"/>
      <c r="EB34" s="143"/>
      <c r="EC34" s="143"/>
      <c r="ED34" s="143"/>
      <c r="EE34" s="143"/>
      <c r="EF34" s="143"/>
      <c r="EG34" s="143"/>
      <c r="EH34" s="143"/>
      <c r="EI34" s="143"/>
      <c r="EJ34" s="143"/>
      <c r="EK34" s="143"/>
      <c r="EL34" s="143"/>
      <c r="EM34" s="143"/>
      <c r="EN34" s="143"/>
      <c r="EO34" s="143"/>
      <c r="EP34" s="143"/>
      <c r="EQ34" s="143"/>
      <c r="ER34" s="143"/>
      <c r="ES34" s="143"/>
      <c r="ET34" s="143"/>
      <c r="EU34" s="143"/>
      <c r="EV34" s="143"/>
      <c r="EW34" s="143"/>
      <c r="EX34" s="143"/>
      <c r="EY34" s="143"/>
      <c r="EZ34" s="143"/>
      <c r="FA34" s="143"/>
      <c r="FB34" s="143"/>
      <c r="FC34" s="143"/>
      <c r="FD34" s="143"/>
      <c r="FE34" s="143"/>
      <c r="FF34" s="143"/>
      <c r="FG34" s="143"/>
      <c r="FH34" s="143"/>
      <c r="FI34" s="143"/>
      <c r="FJ34" s="143"/>
      <c r="FK34" s="143"/>
      <c r="FL34" s="143"/>
      <c r="FM34" s="143"/>
      <c r="FN34" s="143"/>
      <c r="FO34" s="143"/>
      <c r="FP34" s="143"/>
      <c r="FQ34" s="143"/>
      <c r="FR34" s="143"/>
      <c r="FS34" s="143"/>
      <c r="FT34" s="143"/>
      <c r="FU34" s="143"/>
      <c r="FV34" s="143"/>
      <c r="FW34" s="143"/>
      <c r="FX34" s="143"/>
      <c r="FY34" s="143"/>
      <c r="FZ34" s="143"/>
      <c r="GA34" s="143"/>
      <c r="GB34" s="143"/>
      <c r="GC34" s="143"/>
      <c r="GD34" s="143"/>
      <c r="GE34" s="143"/>
      <c r="GF34" s="143"/>
      <c r="GG34" s="143"/>
      <c r="GH34" s="143"/>
      <c r="GI34" s="162">
        <f t="shared" si="3"/>
        <v>0</v>
      </c>
      <c r="GJ34" s="163">
        <f t="shared" si="4"/>
        <v>0</v>
      </c>
      <c r="GK34" s="146">
        <f t="shared" si="5"/>
        <v>0</v>
      </c>
      <c r="GL34" s="146">
        <f t="shared" si="6"/>
        <v>0</v>
      </c>
      <c r="GM34" s="146">
        <f t="shared" si="7"/>
        <v>0</v>
      </c>
      <c r="GN34" s="223">
        <f t="shared" si="8"/>
        <v>0</v>
      </c>
      <c r="GO34" s="163">
        <f t="shared" si="9"/>
        <v>0</v>
      </c>
      <c r="GP34" s="146">
        <f t="shared" si="10"/>
        <v>0</v>
      </c>
      <c r="GQ34" s="146">
        <f t="shared" si="11"/>
        <v>0</v>
      </c>
      <c r="GR34" s="219">
        <f t="shared" si="12"/>
        <v>0</v>
      </c>
      <c r="GS34" s="170">
        <f t="shared" si="13"/>
        <v>0</v>
      </c>
    </row>
    <row r="35" spans="1:201" ht="21.75" customHeight="1" thickBot="1" x14ac:dyDescent="0.25">
      <c r="A35" s="136">
        <v>28</v>
      </c>
      <c r="B35" s="87"/>
      <c r="C35" s="246"/>
      <c r="D35" s="350" t="str">
        <f>IF(ISBLANK(B35)," ",VLOOKUP(B35,Feuil2!B29:C153,2,FALSE))</f>
        <v xml:space="preserve"> </v>
      </c>
      <c r="E35" s="144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43"/>
      <c r="BB35" s="143"/>
      <c r="BC35" s="143"/>
      <c r="BD35" s="143"/>
      <c r="BE35" s="143"/>
      <c r="BF35" s="143"/>
      <c r="BG35" s="143"/>
      <c r="BH35" s="143"/>
      <c r="BI35" s="143"/>
      <c r="BJ35" s="143"/>
      <c r="BK35" s="143"/>
      <c r="BL35" s="143"/>
      <c r="BM35" s="143"/>
      <c r="BN35" s="143"/>
      <c r="BO35" s="143"/>
      <c r="BP35" s="143"/>
      <c r="BQ35" s="143"/>
      <c r="BR35" s="143"/>
      <c r="BS35" s="143"/>
      <c r="BT35" s="143"/>
      <c r="BU35" s="143"/>
      <c r="BV35" s="143"/>
      <c r="BW35" s="143"/>
      <c r="BX35" s="143"/>
      <c r="BY35" s="143"/>
      <c r="BZ35" s="143"/>
      <c r="CA35" s="143"/>
      <c r="CB35" s="143"/>
      <c r="CC35" s="143"/>
      <c r="CD35" s="143"/>
      <c r="CE35" s="143"/>
      <c r="CF35" s="143"/>
      <c r="CG35" s="143"/>
      <c r="CH35" s="143"/>
      <c r="CI35" s="143"/>
      <c r="CJ35" s="143"/>
      <c r="CK35" s="143"/>
      <c r="CL35" s="143"/>
      <c r="CM35" s="143"/>
      <c r="CN35" s="143"/>
      <c r="CO35" s="143"/>
      <c r="CP35" s="143"/>
      <c r="CQ35" s="143"/>
      <c r="CR35" s="143"/>
      <c r="CS35" s="143"/>
      <c r="CT35" s="143"/>
      <c r="CU35" s="143"/>
      <c r="CV35" s="143"/>
      <c r="CW35" s="143"/>
      <c r="CX35" s="143"/>
      <c r="CY35" s="143"/>
      <c r="CZ35" s="143"/>
      <c r="DA35" s="143"/>
      <c r="DB35" s="143"/>
      <c r="DC35" s="143"/>
      <c r="DD35" s="143"/>
      <c r="DE35" s="143"/>
      <c r="DF35" s="143"/>
      <c r="DG35" s="143"/>
      <c r="DH35" s="143"/>
      <c r="DI35" s="143"/>
      <c r="DJ35" s="143"/>
      <c r="DK35" s="143"/>
      <c r="DL35" s="143"/>
      <c r="DM35" s="143"/>
      <c r="DN35" s="143"/>
      <c r="DO35" s="143"/>
      <c r="DP35" s="143"/>
      <c r="DQ35" s="143"/>
      <c r="DR35" s="143"/>
      <c r="DS35" s="143"/>
      <c r="DT35" s="143"/>
      <c r="DU35" s="143"/>
      <c r="DV35" s="143"/>
      <c r="DW35" s="143"/>
      <c r="DX35" s="143"/>
      <c r="DY35" s="143"/>
      <c r="DZ35" s="143"/>
      <c r="EA35" s="143"/>
      <c r="EB35" s="143"/>
      <c r="EC35" s="143"/>
      <c r="ED35" s="143"/>
      <c r="EE35" s="143"/>
      <c r="EF35" s="143"/>
      <c r="EG35" s="143"/>
      <c r="EH35" s="143"/>
      <c r="EI35" s="143"/>
      <c r="EJ35" s="143"/>
      <c r="EK35" s="143"/>
      <c r="EL35" s="143"/>
      <c r="EM35" s="143"/>
      <c r="EN35" s="143"/>
      <c r="EO35" s="143"/>
      <c r="EP35" s="143"/>
      <c r="EQ35" s="143"/>
      <c r="ER35" s="143"/>
      <c r="ES35" s="143"/>
      <c r="ET35" s="143"/>
      <c r="EU35" s="143"/>
      <c r="EV35" s="143"/>
      <c r="EW35" s="143"/>
      <c r="EX35" s="143"/>
      <c r="EY35" s="143"/>
      <c r="EZ35" s="143"/>
      <c r="FA35" s="143"/>
      <c r="FB35" s="143"/>
      <c r="FC35" s="143"/>
      <c r="FD35" s="143"/>
      <c r="FE35" s="143"/>
      <c r="FF35" s="143"/>
      <c r="FG35" s="143"/>
      <c r="FH35" s="143"/>
      <c r="FI35" s="143"/>
      <c r="FJ35" s="143"/>
      <c r="FK35" s="143"/>
      <c r="FL35" s="143"/>
      <c r="FM35" s="143"/>
      <c r="FN35" s="143"/>
      <c r="FO35" s="143"/>
      <c r="FP35" s="143"/>
      <c r="FQ35" s="143"/>
      <c r="FR35" s="143"/>
      <c r="FS35" s="143"/>
      <c r="FT35" s="143"/>
      <c r="FU35" s="143"/>
      <c r="FV35" s="143"/>
      <c r="FW35" s="143"/>
      <c r="FX35" s="143"/>
      <c r="FY35" s="143"/>
      <c r="FZ35" s="143"/>
      <c r="GA35" s="143"/>
      <c r="GB35" s="143"/>
      <c r="GC35" s="143"/>
      <c r="GD35" s="143"/>
      <c r="GE35" s="143"/>
      <c r="GF35" s="143"/>
      <c r="GG35" s="143"/>
      <c r="GH35" s="143"/>
      <c r="GI35" s="162">
        <f t="shared" si="3"/>
        <v>0</v>
      </c>
      <c r="GJ35" s="163">
        <f t="shared" si="4"/>
        <v>0</v>
      </c>
      <c r="GK35" s="146">
        <f t="shared" si="5"/>
        <v>0</v>
      </c>
      <c r="GL35" s="146">
        <f t="shared" si="6"/>
        <v>0</v>
      </c>
      <c r="GM35" s="146">
        <f t="shared" si="7"/>
        <v>0</v>
      </c>
      <c r="GN35" s="223">
        <f t="shared" si="8"/>
        <v>0</v>
      </c>
      <c r="GO35" s="163">
        <f t="shared" si="9"/>
        <v>0</v>
      </c>
      <c r="GP35" s="146">
        <f t="shared" si="10"/>
        <v>0</v>
      </c>
      <c r="GQ35" s="146">
        <f t="shared" si="11"/>
        <v>0</v>
      </c>
      <c r="GR35" s="219">
        <f t="shared" si="12"/>
        <v>0</v>
      </c>
      <c r="GS35" s="170">
        <f t="shared" si="13"/>
        <v>0</v>
      </c>
    </row>
    <row r="36" spans="1:201" ht="21.75" customHeight="1" thickBot="1" x14ac:dyDescent="0.25">
      <c r="A36" s="136">
        <v>29</v>
      </c>
      <c r="B36" s="87"/>
      <c r="C36" s="246"/>
      <c r="D36" s="350" t="str">
        <f>IF(ISBLANK(B36)," ",VLOOKUP(B36,Feuil2!B30:C154,2,FALSE))</f>
        <v xml:space="preserve"> </v>
      </c>
      <c r="E36" s="144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  <c r="AO36" s="143"/>
      <c r="AP36" s="143"/>
      <c r="AQ36" s="143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  <c r="BB36" s="143"/>
      <c r="BC36" s="143"/>
      <c r="BD36" s="143"/>
      <c r="BE36" s="143"/>
      <c r="BF36" s="143"/>
      <c r="BG36" s="143"/>
      <c r="BH36" s="143"/>
      <c r="BI36" s="143"/>
      <c r="BJ36" s="143"/>
      <c r="BK36" s="143"/>
      <c r="BL36" s="143"/>
      <c r="BM36" s="143"/>
      <c r="BN36" s="143"/>
      <c r="BO36" s="143"/>
      <c r="BP36" s="143"/>
      <c r="BQ36" s="143"/>
      <c r="BR36" s="143"/>
      <c r="BS36" s="143"/>
      <c r="BT36" s="143"/>
      <c r="BU36" s="143"/>
      <c r="BV36" s="143"/>
      <c r="BW36" s="143"/>
      <c r="BX36" s="143"/>
      <c r="BY36" s="143"/>
      <c r="BZ36" s="143"/>
      <c r="CA36" s="143"/>
      <c r="CB36" s="143"/>
      <c r="CC36" s="143"/>
      <c r="CD36" s="143"/>
      <c r="CE36" s="143"/>
      <c r="CF36" s="143"/>
      <c r="CG36" s="143"/>
      <c r="CH36" s="143"/>
      <c r="CI36" s="143"/>
      <c r="CJ36" s="143"/>
      <c r="CK36" s="143"/>
      <c r="CL36" s="143"/>
      <c r="CM36" s="143"/>
      <c r="CN36" s="143"/>
      <c r="CO36" s="143"/>
      <c r="CP36" s="143"/>
      <c r="CQ36" s="143"/>
      <c r="CR36" s="143"/>
      <c r="CS36" s="143"/>
      <c r="CT36" s="143"/>
      <c r="CU36" s="143"/>
      <c r="CV36" s="143"/>
      <c r="CW36" s="143"/>
      <c r="CX36" s="143"/>
      <c r="CY36" s="143"/>
      <c r="CZ36" s="143"/>
      <c r="DA36" s="143"/>
      <c r="DB36" s="143"/>
      <c r="DC36" s="143"/>
      <c r="DD36" s="143"/>
      <c r="DE36" s="143"/>
      <c r="DF36" s="143"/>
      <c r="DG36" s="143"/>
      <c r="DH36" s="143"/>
      <c r="DI36" s="143"/>
      <c r="DJ36" s="143"/>
      <c r="DK36" s="143"/>
      <c r="DL36" s="143"/>
      <c r="DM36" s="143"/>
      <c r="DN36" s="143"/>
      <c r="DO36" s="143"/>
      <c r="DP36" s="143"/>
      <c r="DQ36" s="143"/>
      <c r="DR36" s="143"/>
      <c r="DS36" s="143"/>
      <c r="DT36" s="143"/>
      <c r="DU36" s="143"/>
      <c r="DV36" s="143"/>
      <c r="DW36" s="143"/>
      <c r="DX36" s="143"/>
      <c r="DY36" s="143"/>
      <c r="DZ36" s="143"/>
      <c r="EA36" s="143"/>
      <c r="EB36" s="143"/>
      <c r="EC36" s="143"/>
      <c r="ED36" s="143"/>
      <c r="EE36" s="143"/>
      <c r="EF36" s="143"/>
      <c r="EG36" s="143"/>
      <c r="EH36" s="143"/>
      <c r="EI36" s="143"/>
      <c r="EJ36" s="143"/>
      <c r="EK36" s="143"/>
      <c r="EL36" s="143"/>
      <c r="EM36" s="143"/>
      <c r="EN36" s="143"/>
      <c r="EO36" s="143"/>
      <c r="EP36" s="143"/>
      <c r="EQ36" s="143"/>
      <c r="ER36" s="143"/>
      <c r="ES36" s="143"/>
      <c r="ET36" s="143"/>
      <c r="EU36" s="143"/>
      <c r="EV36" s="143"/>
      <c r="EW36" s="143"/>
      <c r="EX36" s="143"/>
      <c r="EY36" s="143"/>
      <c r="EZ36" s="143"/>
      <c r="FA36" s="143"/>
      <c r="FB36" s="143"/>
      <c r="FC36" s="143"/>
      <c r="FD36" s="143"/>
      <c r="FE36" s="143"/>
      <c r="FF36" s="143"/>
      <c r="FG36" s="143"/>
      <c r="FH36" s="143"/>
      <c r="FI36" s="143"/>
      <c r="FJ36" s="143"/>
      <c r="FK36" s="143"/>
      <c r="FL36" s="143"/>
      <c r="FM36" s="143"/>
      <c r="FN36" s="143"/>
      <c r="FO36" s="143"/>
      <c r="FP36" s="143"/>
      <c r="FQ36" s="143"/>
      <c r="FR36" s="143"/>
      <c r="FS36" s="143"/>
      <c r="FT36" s="143"/>
      <c r="FU36" s="143"/>
      <c r="FV36" s="143"/>
      <c r="FW36" s="143"/>
      <c r="FX36" s="143"/>
      <c r="FY36" s="143"/>
      <c r="FZ36" s="143"/>
      <c r="GA36" s="143"/>
      <c r="GB36" s="143"/>
      <c r="GC36" s="143"/>
      <c r="GD36" s="143"/>
      <c r="GE36" s="143"/>
      <c r="GF36" s="143"/>
      <c r="GG36" s="143"/>
      <c r="GH36" s="143"/>
      <c r="GI36" s="162">
        <f t="shared" si="3"/>
        <v>0</v>
      </c>
      <c r="GJ36" s="163">
        <f t="shared" si="4"/>
        <v>0</v>
      </c>
      <c r="GK36" s="146">
        <f t="shared" si="5"/>
        <v>0</v>
      </c>
      <c r="GL36" s="146">
        <f t="shared" si="6"/>
        <v>0</v>
      </c>
      <c r="GM36" s="146">
        <f t="shared" si="7"/>
        <v>0</v>
      </c>
      <c r="GN36" s="223">
        <f t="shared" si="8"/>
        <v>0</v>
      </c>
      <c r="GO36" s="163">
        <f t="shared" si="9"/>
        <v>0</v>
      </c>
      <c r="GP36" s="146">
        <f t="shared" si="10"/>
        <v>0</v>
      </c>
      <c r="GQ36" s="146">
        <f t="shared" si="11"/>
        <v>0</v>
      </c>
      <c r="GR36" s="219">
        <f t="shared" si="12"/>
        <v>0</v>
      </c>
      <c r="GS36" s="170">
        <f t="shared" si="13"/>
        <v>0</v>
      </c>
    </row>
    <row r="37" spans="1:201" ht="21.75" customHeight="1" thickBot="1" x14ac:dyDescent="0.25">
      <c r="A37" s="136">
        <v>30</v>
      </c>
      <c r="B37" s="87"/>
      <c r="C37" s="246"/>
      <c r="D37" s="350" t="str">
        <f>IF(ISBLANK(B37)," ",VLOOKUP(B37,Feuil2!B31:C155,2,FALSE))</f>
        <v xml:space="preserve"> </v>
      </c>
      <c r="E37" s="144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3"/>
      <c r="AZ37" s="143"/>
      <c r="BA37" s="143"/>
      <c r="BB37" s="143"/>
      <c r="BC37" s="143"/>
      <c r="BD37" s="143"/>
      <c r="BE37" s="143"/>
      <c r="BF37" s="143"/>
      <c r="BG37" s="143"/>
      <c r="BH37" s="143"/>
      <c r="BI37" s="143"/>
      <c r="BJ37" s="143"/>
      <c r="BK37" s="143"/>
      <c r="BL37" s="143"/>
      <c r="BM37" s="143"/>
      <c r="BN37" s="143"/>
      <c r="BO37" s="143"/>
      <c r="BP37" s="143"/>
      <c r="BQ37" s="143"/>
      <c r="BR37" s="143"/>
      <c r="BS37" s="143"/>
      <c r="BT37" s="143"/>
      <c r="BU37" s="143"/>
      <c r="BV37" s="143"/>
      <c r="BW37" s="143"/>
      <c r="BX37" s="143"/>
      <c r="BY37" s="143"/>
      <c r="BZ37" s="143"/>
      <c r="CA37" s="143"/>
      <c r="CB37" s="143"/>
      <c r="CC37" s="143"/>
      <c r="CD37" s="143"/>
      <c r="CE37" s="143"/>
      <c r="CF37" s="143"/>
      <c r="CG37" s="143"/>
      <c r="CH37" s="143"/>
      <c r="CI37" s="143"/>
      <c r="CJ37" s="143"/>
      <c r="CK37" s="143"/>
      <c r="CL37" s="143"/>
      <c r="CM37" s="143"/>
      <c r="CN37" s="143"/>
      <c r="CO37" s="143"/>
      <c r="CP37" s="143"/>
      <c r="CQ37" s="143"/>
      <c r="CR37" s="143"/>
      <c r="CS37" s="143"/>
      <c r="CT37" s="143"/>
      <c r="CU37" s="143"/>
      <c r="CV37" s="143"/>
      <c r="CW37" s="143"/>
      <c r="CX37" s="143"/>
      <c r="CY37" s="143"/>
      <c r="CZ37" s="143"/>
      <c r="DA37" s="143"/>
      <c r="DB37" s="143"/>
      <c r="DC37" s="143"/>
      <c r="DD37" s="143"/>
      <c r="DE37" s="143"/>
      <c r="DF37" s="143"/>
      <c r="DG37" s="143"/>
      <c r="DH37" s="143"/>
      <c r="DI37" s="143"/>
      <c r="DJ37" s="143"/>
      <c r="DK37" s="143"/>
      <c r="DL37" s="143"/>
      <c r="DM37" s="143"/>
      <c r="DN37" s="143"/>
      <c r="DO37" s="143"/>
      <c r="DP37" s="143"/>
      <c r="DQ37" s="143"/>
      <c r="DR37" s="143"/>
      <c r="DS37" s="143"/>
      <c r="DT37" s="143"/>
      <c r="DU37" s="143"/>
      <c r="DV37" s="143"/>
      <c r="DW37" s="143"/>
      <c r="DX37" s="143"/>
      <c r="DY37" s="143"/>
      <c r="DZ37" s="143"/>
      <c r="EA37" s="143"/>
      <c r="EB37" s="143"/>
      <c r="EC37" s="143"/>
      <c r="ED37" s="143"/>
      <c r="EE37" s="143"/>
      <c r="EF37" s="143"/>
      <c r="EG37" s="143"/>
      <c r="EH37" s="143"/>
      <c r="EI37" s="143"/>
      <c r="EJ37" s="143"/>
      <c r="EK37" s="143"/>
      <c r="EL37" s="143"/>
      <c r="EM37" s="143"/>
      <c r="EN37" s="143"/>
      <c r="EO37" s="143"/>
      <c r="EP37" s="143"/>
      <c r="EQ37" s="143"/>
      <c r="ER37" s="143"/>
      <c r="ES37" s="143"/>
      <c r="ET37" s="143"/>
      <c r="EU37" s="143"/>
      <c r="EV37" s="143"/>
      <c r="EW37" s="143"/>
      <c r="EX37" s="143"/>
      <c r="EY37" s="143"/>
      <c r="EZ37" s="143"/>
      <c r="FA37" s="143"/>
      <c r="FB37" s="143"/>
      <c r="FC37" s="143"/>
      <c r="FD37" s="143"/>
      <c r="FE37" s="143"/>
      <c r="FF37" s="143"/>
      <c r="FG37" s="143"/>
      <c r="FH37" s="143"/>
      <c r="FI37" s="143"/>
      <c r="FJ37" s="143"/>
      <c r="FK37" s="143"/>
      <c r="FL37" s="143"/>
      <c r="FM37" s="143"/>
      <c r="FN37" s="143"/>
      <c r="FO37" s="143"/>
      <c r="FP37" s="143"/>
      <c r="FQ37" s="143"/>
      <c r="FR37" s="143"/>
      <c r="FS37" s="143"/>
      <c r="FT37" s="143"/>
      <c r="FU37" s="143"/>
      <c r="FV37" s="143"/>
      <c r="FW37" s="143"/>
      <c r="FX37" s="143"/>
      <c r="FY37" s="143"/>
      <c r="FZ37" s="143"/>
      <c r="GA37" s="143"/>
      <c r="GB37" s="143"/>
      <c r="GC37" s="143"/>
      <c r="GD37" s="143"/>
      <c r="GE37" s="143"/>
      <c r="GF37" s="143"/>
      <c r="GG37" s="143"/>
      <c r="GH37" s="143"/>
      <c r="GI37" s="162">
        <f t="shared" si="3"/>
        <v>0</v>
      </c>
      <c r="GJ37" s="163">
        <f t="shared" si="4"/>
        <v>0</v>
      </c>
      <c r="GK37" s="146">
        <f t="shared" si="5"/>
        <v>0</v>
      </c>
      <c r="GL37" s="146">
        <f t="shared" si="6"/>
        <v>0</v>
      </c>
      <c r="GM37" s="146">
        <f t="shared" si="7"/>
        <v>0</v>
      </c>
      <c r="GN37" s="223">
        <f t="shared" si="8"/>
        <v>0</v>
      </c>
      <c r="GO37" s="163">
        <f t="shared" si="9"/>
        <v>0</v>
      </c>
      <c r="GP37" s="146">
        <f t="shared" si="10"/>
        <v>0</v>
      </c>
      <c r="GQ37" s="146">
        <f t="shared" si="11"/>
        <v>0</v>
      </c>
      <c r="GR37" s="219">
        <f t="shared" si="12"/>
        <v>0</v>
      </c>
      <c r="GS37" s="170">
        <f t="shared" si="13"/>
        <v>0</v>
      </c>
    </row>
    <row r="38" spans="1:201" ht="21.75" customHeight="1" thickBot="1" x14ac:dyDescent="0.25">
      <c r="A38" s="136">
        <v>31</v>
      </c>
      <c r="B38" s="87"/>
      <c r="C38" s="246"/>
      <c r="D38" s="350" t="str">
        <f>IF(ISBLANK(B38)," ",VLOOKUP(B38,Feuil2!B32:C156,2,FALSE))</f>
        <v xml:space="preserve"> </v>
      </c>
      <c r="E38" s="144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43"/>
      <c r="AJ38" s="143"/>
      <c r="AK38" s="143"/>
      <c r="AL38" s="143"/>
      <c r="AM38" s="143"/>
      <c r="AN38" s="143"/>
      <c r="AO38" s="143"/>
      <c r="AP38" s="143"/>
      <c r="AQ38" s="143"/>
      <c r="AR38" s="143"/>
      <c r="AS38" s="143"/>
      <c r="AT38" s="143"/>
      <c r="AU38" s="143"/>
      <c r="AV38" s="143"/>
      <c r="AW38" s="143"/>
      <c r="AX38" s="143"/>
      <c r="AY38" s="143"/>
      <c r="AZ38" s="143"/>
      <c r="BA38" s="143"/>
      <c r="BB38" s="143"/>
      <c r="BC38" s="143"/>
      <c r="BD38" s="143"/>
      <c r="BE38" s="143"/>
      <c r="BF38" s="143"/>
      <c r="BG38" s="143"/>
      <c r="BH38" s="143"/>
      <c r="BI38" s="143"/>
      <c r="BJ38" s="143"/>
      <c r="BK38" s="143"/>
      <c r="BL38" s="143"/>
      <c r="BM38" s="143"/>
      <c r="BN38" s="143"/>
      <c r="BO38" s="143"/>
      <c r="BP38" s="143"/>
      <c r="BQ38" s="143"/>
      <c r="BR38" s="143"/>
      <c r="BS38" s="143"/>
      <c r="BT38" s="143"/>
      <c r="BU38" s="143"/>
      <c r="BV38" s="143"/>
      <c r="BW38" s="143"/>
      <c r="BX38" s="143"/>
      <c r="BY38" s="143"/>
      <c r="BZ38" s="143"/>
      <c r="CA38" s="143"/>
      <c r="CB38" s="143"/>
      <c r="CC38" s="143"/>
      <c r="CD38" s="143"/>
      <c r="CE38" s="143"/>
      <c r="CF38" s="143"/>
      <c r="CG38" s="143"/>
      <c r="CH38" s="143"/>
      <c r="CI38" s="143"/>
      <c r="CJ38" s="143"/>
      <c r="CK38" s="143"/>
      <c r="CL38" s="143"/>
      <c r="CM38" s="143"/>
      <c r="CN38" s="143"/>
      <c r="CO38" s="143"/>
      <c r="CP38" s="143"/>
      <c r="CQ38" s="143"/>
      <c r="CR38" s="143"/>
      <c r="CS38" s="143"/>
      <c r="CT38" s="143"/>
      <c r="CU38" s="143"/>
      <c r="CV38" s="143"/>
      <c r="CW38" s="143"/>
      <c r="CX38" s="143"/>
      <c r="CY38" s="143"/>
      <c r="CZ38" s="143"/>
      <c r="DA38" s="143"/>
      <c r="DB38" s="143"/>
      <c r="DC38" s="143"/>
      <c r="DD38" s="143"/>
      <c r="DE38" s="143"/>
      <c r="DF38" s="143"/>
      <c r="DG38" s="143"/>
      <c r="DH38" s="143"/>
      <c r="DI38" s="143"/>
      <c r="DJ38" s="143"/>
      <c r="DK38" s="143"/>
      <c r="DL38" s="143"/>
      <c r="DM38" s="143"/>
      <c r="DN38" s="143"/>
      <c r="DO38" s="143"/>
      <c r="DP38" s="143"/>
      <c r="DQ38" s="143"/>
      <c r="DR38" s="143"/>
      <c r="DS38" s="143"/>
      <c r="DT38" s="143"/>
      <c r="DU38" s="143"/>
      <c r="DV38" s="143"/>
      <c r="DW38" s="143"/>
      <c r="DX38" s="143"/>
      <c r="DY38" s="143"/>
      <c r="DZ38" s="143"/>
      <c r="EA38" s="143"/>
      <c r="EB38" s="143"/>
      <c r="EC38" s="143"/>
      <c r="ED38" s="143"/>
      <c r="EE38" s="143"/>
      <c r="EF38" s="143"/>
      <c r="EG38" s="143"/>
      <c r="EH38" s="143"/>
      <c r="EI38" s="143"/>
      <c r="EJ38" s="143"/>
      <c r="EK38" s="143"/>
      <c r="EL38" s="143"/>
      <c r="EM38" s="143"/>
      <c r="EN38" s="143"/>
      <c r="EO38" s="143"/>
      <c r="EP38" s="143"/>
      <c r="EQ38" s="143"/>
      <c r="ER38" s="143"/>
      <c r="ES38" s="143"/>
      <c r="ET38" s="143"/>
      <c r="EU38" s="143"/>
      <c r="EV38" s="143"/>
      <c r="EW38" s="143"/>
      <c r="EX38" s="143"/>
      <c r="EY38" s="143"/>
      <c r="EZ38" s="143"/>
      <c r="FA38" s="143"/>
      <c r="FB38" s="143"/>
      <c r="FC38" s="143"/>
      <c r="FD38" s="143"/>
      <c r="FE38" s="143"/>
      <c r="FF38" s="143"/>
      <c r="FG38" s="143"/>
      <c r="FH38" s="143"/>
      <c r="FI38" s="143"/>
      <c r="FJ38" s="143"/>
      <c r="FK38" s="143"/>
      <c r="FL38" s="143"/>
      <c r="FM38" s="143"/>
      <c r="FN38" s="143"/>
      <c r="FO38" s="143"/>
      <c r="FP38" s="143"/>
      <c r="FQ38" s="143"/>
      <c r="FR38" s="143"/>
      <c r="FS38" s="143"/>
      <c r="FT38" s="143"/>
      <c r="FU38" s="143"/>
      <c r="FV38" s="143"/>
      <c r="FW38" s="143"/>
      <c r="FX38" s="143"/>
      <c r="FY38" s="143"/>
      <c r="FZ38" s="143"/>
      <c r="GA38" s="143"/>
      <c r="GB38" s="143"/>
      <c r="GC38" s="143"/>
      <c r="GD38" s="143"/>
      <c r="GE38" s="143"/>
      <c r="GF38" s="143"/>
      <c r="GG38" s="143"/>
      <c r="GH38" s="143"/>
      <c r="GI38" s="162">
        <f t="shared" si="3"/>
        <v>0</v>
      </c>
      <c r="GJ38" s="163">
        <f t="shared" si="4"/>
        <v>0</v>
      </c>
      <c r="GK38" s="146">
        <f t="shared" si="5"/>
        <v>0</v>
      </c>
      <c r="GL38" s="146">
        <f t="shared" si="6"/>
        <v>0</v>
      </c>
      <c r="GM38" s="146">
        <f t="shared" si="7"/>
        <v>0</v>
      </c>
      <c r="GN38" s="223">
        <f t="shared" si="8"/>
        <v>0</v>
      </c>
      <c r="GO38" s="163">
        <f t="shared" si="9"/>
        <v>0</v>
      </c>
      <c r="GP38" s="146">
        <f t="shared" si="10"/>
        <v>0</v>
      </c>
      <c r="GQ38" s="146">
        <f t="shared" si="11"/>
        <v>0</v>
      </c>
      <c r="GR38" s="219">
        <f t="shared" si="12"/>
        <v>0</v>
      </c>
      <c r="GS38" s="170">
        <f t="shared" si="13"/>
        <v>0</v>
      </c>
    </row>
    <row r="39" spans="1:201" ht="21.75" customHeight="1" thickBot="1" x14ac:dyDescent="0.25">
      <c r="A39" s="136">
        <v>32</v>
      </c>
      <c r="B39" s="87"/>
      <c r="C39" s="246"/>
      <c r="D39" s="350" t="str">
        <f>IF(ISBLANK(B39)," ",VLOOKUP(B39,Feuil2!B33:C157,2,FALSE))</f>
        <v xml:space="preserve"> </v>
      </c>
      <c r="E39" s="144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3"/>
      <c r="AX39" s="143"/>
      <c r="AY39" s="143"/>
      <c r="AZ39" s="143"/>
      <c r="BA39" s="143"/>
      <c r="BB39" s="143"/>
      <c r="BC39" s="143"/>
      <c r="BD39" s="143"/>
      <c r="BE39" s="143"/>
      <c r="BF39" s="143"/>
      <c r="BG39" s="143"/>
      <c r="BH39" s="143"/>
      <c r="BI39" s="143"/>
      <c r="BJ39" s="143"/>
      <c r="BK39" s="143"/>
      <c r="BL39" s="143"/>
      <c r="BM39" s="143"/>
      <c r="BN39" s="143"/>
      <c r="BO39" s="143"/>
      <c r="BP39" s="143"/>
      <c r="BQ39" s="143"/>
      <c r="BR39" s="143"/>
      <c r="BS39" s="143"/>
      <c r="BT39" s="143"/>
      <c r="BU39" s="143"/>
      <c r="BV39" s="143"/>
      <c r="BW39" s="143"/>
      <c r="BX39" s="143"/>
      <c r="BY39" s="143"/>
      <c r="BZ39" s="143"/>
      <c r="CA39" s="143"/>
      <c r="CB39" s="143"/>
      <c r="CC39" s="143"/>
      <c r="CD39" s="143"/>
      <c r="CE39" s="143"/>
      <c r="CF39" s="143"/>
      <c r="CG39" s="143"/>
      <c r="CH39" s="143"/>
      <c r="CI39" s="143"/>
      <c r="CJ39" s="143"/>
      <c r="CK39" s="143"/>
      <c r="CL39" s="143"/>
      <c r="CM39" s="143"/>
      <c r="CN39" s="143"/>
      <c r="CO39" s="143"/>
      <c r="CP39" s="143"/>
      <c r="CQ39" s="143"/>
      <c r="CR39" s="143"/>
      <c r="CS39" s="143"/>
      <c r="CT39" s="143"/>
      <c r="CU39" s="143"/>
      <c r="CV39" s="143"/>
      <c r="CW39" s="143"/>
      <c r="CX39" s="143"/>
      <c r="CY39" s="143"/>
      <c r="CZ39" s="143"/>
      <c r="DA39" s="143"/>
      <c r="DB39" s="143"/>
      <c r="DC39" s="143"/>
      <c r="DD39" s="143"/>
      <c r="DE39" s="143"/>
      <c r="DF39" s="143"/>
      <c r="DG39" s="143"/>
      <c r="DH39" s="143"/>
      <c r="DI39" s="143"/>
      <c r="DJ39" s="143"/>
      <c r="DK39" s="143"/>
      <c r="DL39" s="143"/>
      <c r="DM39" s="143"/>
      <c r="DN39" s="143"/>
      <c r="DO39" s="143"/>
      <c r="DP39" s="143"/>
      <c r="DQ39" s="143"/>
      <c r="DR39" s="143"/>
      <c r="DS39" s="143"/>
      <c r="DT39" s="143"/>
      <c r="DU39" s="143"/>
      <c r="DV39" s="143"/>
      <c r="DW39" s="143"/>
      <c r="DX39" s="143"/>
      <c r="DY39" s="143"/>
      <c r="DZ39" s="143"/>
      <c r="EA39" s="143"/>
      <c r="EB39" s="143"/>
      <c r="EC39" s="143"/>
      <c r="ED39" s="143"/>
      <c r="EE39" s="143"/>
      <c r="EF39" s="143"/>
      <c r="EG39" s="143"/>
      <c r="EH39" s="143"/>
      <c r="EI39" s="143"/>
      <c r="EJ39" s="143"/>
      <c r="EK39" s="143"/>
      <c r="EL39" s="143"/>
      <c r="EM39" s="143"/>
      <c r="EN39" s="143"/>
      <c r="EO39" s="143"/>
      <c r="EP39" s="143"/>
      <c r="EQ39" s="143"/>
      <c r="ER39" s="143"/>
      <c r="ES39" s="143"/>
      <c r="ET39" s="143"/>
      <c r="EU39" s="143"/>
      <c r="EV39" s="143"/>
      <c r="EW39" s="143"/>
      <c r="EX39" s="143"/>
      <c r="EY39" s="143"/>
      <c r="EZ39" s="143"/>
      <c r="FA39" s="143"/>
      <c r="FB39" s="143"/>
      <c r="FC39" s="143"/>
      <c r="FD39" s="143"/>
      <c r="FE39" s="143"/>
      <c r="FF39" s="143"/>
      <c r="FG39" s="143"/>
      <c r="FH39" s="143"/>
      <c r="FI39" s="143"/>
      <c r="FJ39" s="143"/>
      <c r="FK39" s="143"/>
      <c r="FL39" s="143"/>
      <c r="FM39" s="143"/>
      <c r="FN39" s="143"/>
      <c r="FO39" s="143"/>
      <c r="FP39" s="143"/>
      <c r="FQ39" s="143"/>
      <c r="FR39" s="143"/>
      <c r="FS39" s="143"/>
      <c r="FT39" s="143"/>
      <c r="FU39" s="143"/>
      <c r="FV39" s="143"/>
      <c r="FW39" s="143"/>
      <c r="FX39" s="143"/>
      <c r="FY39" s="143"/>
      <c r="FZ39" s="143"/>
      <c r="GA39" s="143"/>
      <c r="GB39" s="143"/>
      <c r="GC39" s="143"/>
      <c r="GD39" s="143"/>
      <c r="GE39" s="143"/>
      <c r="GF39" s="143"/>
      <c r="GG39" s="143"/>
      <c r="GH39" s="143"/>
      <c r="GI39" s="162">
        <f t="shared" si="3"/>
        <v>0</v>
      </c>
      <c r="GJ39" s="163">
        <f t="shared" si="4"/>
        <v>0</v>
      </c>
      <c r="GK39" s="146">
        <f t="shared" si="5"/>
        <v>0</v>
      </c>
      <c r="GL39" s="146">
        <f t="shared" si="6"/>
        <v>0</v>
      </c>
      <c r="GM39" s="146">
        <f t="shared" si="7"/>
        <v>0</v>
      </c>
      <c r="GN39" s="223">
        <f t="shared" si="8"/>
        <v>0</v>
      </c>
      <c r="GO39" s="163">
        <f t="shared" si="9"/>
        <v>0</v>
      </c>
      <c r="GP39" s="146">
        <f t="shared" si="10"/>
        <v>0</v>
      </c>
      <c r="GQ39" s="146">
        <f t="shared" si="11"/>
        <v>0</v>
      </c>
      <c r="GR39" s="219">
        <f t="shared" si="12"/>
        <v>0</v>
      </c>
      <c r="GS39" s="170">
        <f t="shared" si="13"/>
        <v>0</v>
      </c>
    </row>
    <row r="40" spans="1:201" ht="21.75" customHeight="1" thickBot="1" x14ac:dyDescent="0.25">
      <c r="A40" s="136">
        <v>33</v>
      </c>
      <c r="B40" s="87"/>
      <c r="C40" s="246"/>
      <c r="D40" s="350" t="str">
        <f>IF(ISBLANK(B40)," ",VLOOKUP(B40,Feuil2!B34:C158,2,FALSE))</f>
        <v xml:space="preserve"> </v>
      </c>
      <c r="E40" s="144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  <c r="BD40" s="143"/>
      <c r="BE40" s="143"/>
      <c r="BF40" s="143"/>
      <c r="BG40" s="143"/>
      <c r="BH40" s="143"/>
      <c r="BI40" s="143"/>
      <c r="BJ40" s="143"/>
      <c r="BK40" s="143"/>
      <c r="BL40" s="143"/>
      <c r="BM40" s="143"/>
      <c r="BN40" s="143"/>
      <c r="BO40" s="143"/>
      <c r="BP40" s="143"/>
      <c r="BQ40" s="143"/>
      <c r="BR40" s="143"/>
      <c r="BS40" s="143"/>
      <c r="BT40" s="143"/>
      <c r="BU40" s="143"/>
      <c r="BV40" s="143"/>
      <c r="BW40" s="143"/>
      <c r="BX40" s="143"/>
      <c r="BY40" s="143"/>
      <c r="BZ40" s="143"/>
      <c r="CA40" s="143"/>
      <c r="CB40" s="143"/>
      <c r="CC40" s="143"/>
      <c r="CD40" s="143"/>
      <c r="CE40" s="143"/>
      <c r="CF40" s="143"/>
      <c r="CG40" s="143"/>
      <c r="CH40" s="143"/>
      <c r="CI40" s="143"/>
      <c r="CJ40" s="143"/>
      <c r="CK40" s="143"/>
      <c r="CL40" s="143"/>
      <c r="CM40" s="143"/>
      <c r="CN40" s="143"/>
      <c r="CO40" s="143"/>
      <c r="CP40" s="143"/>
      <c r="CQ40" s="143"/>
      <c r="CR40" s="143"/>
      <c r="CS40" s="143"/>
      <c r="CT40" s="143"/>
      <c r="CU40" s="143"/>
      <c r="CV40" s="143"/>
      <c r="CW40" s="143"/>
      <c r="CX40" s="143"/>
      <c r="CY40" s="143"/>
      <c r="CZ40" s="143"/>
      <c r="DA40" s="143"/>
      <c r="DB40" s="143"/>
      <c r="DC40" s="143"/>
      <c r="DD40" s="143"/>
      <c r="DE40" s="143"/>
      <c r="DF40" s="143"/>
      <c r="DG40" s="143"/>
      <c r="DH40" s="143"/>
      <c r="DI40" s="143"/>
      <c r="DJ40" s="143"/>
      <c r="DK40" s="143"/>
      <c r="DL40" s="143"/>
      <c r="DM40" s="143"/>
      <c r="DN40" s="143"/>
      <c r="DO40" s="143"/>
      <c r="DP40" s="143"/>
      <c r="DQ40" s="143"/>
      <c r="DR40" s="143"/>
      <c r="DS40" s="143"/>
      <c r="DT40" s="143"/>
      <c r="DU40" s="143"/>
      <c r="DV40" s="143"/>
      <c r="DW40" s="143"/>
      <c r="DX40" s="143"/>
      <c r="DY40" s="143"/>
      <c r="DZ40" s="143"/>
      <c r="EA40" s="143"/>
      <c r="EB40" s="143"/>
      <c r="EC40" s="143"/>
      <c r="ED40" s="143"/>
      <c r="EE40" s="143"/>
      <c r="EF40" s="143"/>
      <c r="EG40" s="143"/>
      <c r="EH40" s="143"/>
      <c r="EI40" s="143"/>
      <c r="EJ40" s="143"/>
      <c r="EK40" s="143"/>
      <c r="EL40" s="143"/>
      <c r="EM40" s="143"/>
      <c r="EN40" s="143"/>
      <c r="EO40" s="143"/>
      <c r="EP40" s="143"/>
      <c r="EQ40" s="143"/>
      <c r="ER40" s="143"/>
      <c r="ES40" s="143"/>
      <c r="ET40" s="143"/>
      <c r="EU40" s="143"/>
      <c r="EV40" s="143"/>
      <c r="EW40" s="143"/>
      <c r="EX40" s="143"/>
      <c r="EY40" s="143"/>
      <c r="EZ40" s="143"/>
      <c r="FA40" s="143"/>
      <c r="FB40" s="143"/>
      <c r="FC40" s="143"/>
      <c r="FD40" s="143"/>
      <c r="FE40" s="143"/>
      <c r="FF40" s="143"/>
      <c r="FG40" s="143"/>
      <c r="FH40" s="143"/>
      <c r="FI40" s="143"/>
      <c r="FJ40" s="143"/>
      <c r="FK40" s="143"/>
      <c r="FL40" s="143"/>
      <c r="FM40" s="143"/>
      <c r="FN40" s="143"/>
      <c r="FO40" s="143"/>
      <c r="FP40" s="143"/>
      <c r="FQ40" s="143"/>
      <c r="FR40" s="143"/>
      <c r="FS40" s="143"/>
      <c r="FT40" s="143"/>
      <c r="FU40" s="143"/>
      <c r="FV40" s="143"/>
      <c r="FW40" s="143"/>
      <c r="FX40" s="143"/>
      <c r="FY40" s="143"/>
      <c r="FZ40" s="143"/>
      <c r="GA40" s="143"/>
      <c r="GB40" s="143"/>
      <c r="GC40" s="143"/>
      <c r="GD40" s="143"/>
      <c r="GE40" s="143"/>
      <c r="GF40" s="143"/>
      <c r="GG40" s="143"/>
      <c r="GH40" s="143"/>
      <c r="GI40" s="162">
        <f t="shared" si="3"/>
        <v>0</v>
      </c>
      <c r="GJ40" s="163">
        <f t="shared" si="4"/>
        <v>0</v>
      </c>
      <c r="GK40" s="146">
        <f t="shared" si="5"/>
        <v>0</v>
      </c>
      <c r="GL40" s="146">
        <f t="shared" si="6"/>
        <v>0</v>
      </c>
      <c r="GM40" s="146">
        <f t="shared" si="7"/>
        <v>0</v>
      </c>
      <c r="GN40" s="223">
        <f t="shared" si="8"/>
        <v>0</v>
      </c>
      <c r="GO40" s="163">
        <f t="shared" si="9"/>
        <v>0</v>
      </c>
      <c r="GP40" s="146">
        <f t="shared" si="10"/>
        <v>0</v>
      </c>
      <c r="GQ40" s="146">
        <f t="shared" si="11"/>
        <v>0</v>
      </c>
      <c r="GR40" s="219">
        <f t="shared" si="12"/>
        <v>0</v>
      </c>
      <c r="GS40" s="170">
        <f t="shared" si="13"/>
        <v>0</v>
      </c>
    </row>
    <row r="41" spans="1:201" ht="21.75" customHeight="1" thickBot="1" x14ac:dyDescent="0.25">
      <c r="A41" s="136">
        <v>34</v>
      </c>
      <c r="B41" s="87"/>
      <c r="C41" s="246"/>
      <c r="D41" s="350" t="str">
        <f>IF(ISBLANK(B41)," ",VLOOKUP(B41,Feuil2!B35:C159,2,FALSE))</f>
        <v xml:space="preserve"> </v>
      </c>
      <c r="E41" s="144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  <c r="AO41" s="143"/>
      <c r="AP41" s="143"/>
      <c r="AQ41" s="143"/>
      <c r="AR41" s="143"/>
      <c r="AS41" s="143"/>
      <c r="AT41" s="143"/>
      <c r="AU41" s="143"/>
      <c r="AV41" s="143"/>
      <c r="AW41" s="143"/>
      <c r="AX41" s="143"/>
      <c r="AY41" s="143"/>
      <c r="AZ41" s="143"/>
      <c r="BA41" s="143"/>
      <c r="BB41" s="143"/>
      <c r="BC41" s="143"/>
      <c r="BD41" s="143"/>
      <c r="BE41" s="143"/>
      <c r="BF41" s="143"/>
      <c r="BG41" s="143"/>
      <c r="BH41" s="143"/>
      <c r="BI41" s="143"/>
      <c r="BJ41" s="143"/>
      <c r="BK41" s="143"/>
      <c r="BL41" s="143"/>
      <c r="BM41" s="143"/>
      <c r="BN41" s="143"/>
      <c r="BO41" s="143"/>
      <c r="BP41" s="143"/>
      <c r="BQ41" s="143"/>
      <c r="BR41" s="143"/>
      <c r="BS41" s="143"/>
      <c r="BT41" s="143"/>
      <c r="BU41" s="143"/>
      <c r="BV41" s="143"/>
      <c r="BW41" s="143"/>
      <c r="BX41" s="143"/>
      <c r="BY41" s="143"/>
      <c r="BZ41" s="143"/>
      <c r="CA41" s="143"/>
      <c r="CB41" s="143"/>
      <c r="CC41" s="143"/>
      <c r="CD41" s="143"/>
      <c r="CE41" s="143"/>
      <c r="CF41" s="143"/>
      <c r="CG41" s="143"/>
      <c r="CH41" s="143"/>
      <c r="CI41" s="143"/>
      <c r="CJ41" s="143"/>
      <c r="CK41" s="143"/>
      <c r="CL41" s="143"/>
      <c r="CM41" s="143"/>
      <c r="CN41" s="143"/>
      <c r="CO41" s="143"/>
      <c r="CP41" s="143"/>
      <c r="CQ41" s="143"/>
      <c r="CR41" s="143"/>
      <c r="CS41" s="143"/>
      <c r="CT41" s="143"/>
      <c r="CU41" s="143"/>
      <c r="CV41" s="143"/>
      <c r="CW41" s="143"/>
      <c r="CX41" s="143"/>
      <c r="CY41" s="143"/>
      <c r="CZ41" s="143"/>
      <c r="DA41" s="143"/>
      <c r="DB41" s="143"/>
      <c r="DC41" s="143"/>
      <c r="DD41" s="143"/>
      <c r="DE41" s="143"/>
      <c r="DF41" s="143"/>
      <c r="DG41" s="143"/>
      <c r="DH41" s="143"/>
      <c r="DI41" s="143"/>
      <c r="DJ41" s="143"/>
      <c r="DK41" s="143"/>
      <c r="DL41" s="143"/>
      <c r="DM41" s="143"/>
      <c r="DN41" s="143"/>
      <c r="DO41" s="143"/>
      <c r="DP41" s="143"/>
      <c r="DQ41" s="143"/>
      <c r="DR41" s="143"/>
      <c r="DS41" s="143"/>
      <c r="DT41" s="143"/>
      <c r="DU41" s="143"/>
      <c r="DV41" s="143"/>
      <c r="DW41" s="143"/>
      <c r="DX41" s="143"/>
      <c r="DY41" s="143"/>
      <c r="DZ41" s="143"/>
      <c r="EA41" s="143"/>
      <c r="EB41" s="143"/>
      <c r="EC41" s="143"/>
      <c r="ED41" s="143"/>
      <c r="EE41" s="143"/>
      <c r="EF41" s="143"/>
      <c r="EG41" s="143"/>
      <c r="EH41" s="143"/>
      <c r="EI41" s="143"/>
      <c r="EJ41" s="143"/>
      <c r="EK41" s="143"/>
      <c r="EL41" s="143"/>
      <c r="EM41" s="143"/>
      <c r="EN41" s="143"/>
      <c r="EO41" s="143"/>
      <c r="EP41" s="143"/>
      <c r="EQ41" s="143"/>
      <c r="ER41" s="143"/>
      <c r="ES41" s="143"/>
      <c r="ET41" s="143"/>
      <c r="EU41" s="143"/>
      <c r="EV41" s="143"/>
      <c r="EW41" s="143"/>
      <c r="EX41" s="143"/>
      <c r="EY41" s="143"/>
      <c r="EZ41" s="143"/>
      <c r="FA41" s="143"/>
      <c r="FB41" s="143"/>
      <c r="FC41" s="143"/>
      <c r="FD41" s="143"/>
      <c r="FE41" s="143"/>
      <c r="FF41" s="143"/>
      <c r="FG41" s="143"/>
      <c r="FH41" s="143"/>
      <c r="FI41" s="143"/>
      <c r="FJ41" s="143"/>
      <c r="FK41" s="143"/>
      <c r="FL41" s="143"/>
      <c r="FM41" s="143"/>
      <c r="FN41" s="143"/>
      <c r="FO41" s="143"/>
      <c r="FP41" s="143"/>
      <c r="FQ41" s="143"/>
      <c r="FR41" s="143"/>
      <c r="FS41" s="143"/>
      <c r="FT41" s="143"/>
      <c r="FU41" s="143"/>
      <c r="FV41" s="143"/>
      <c r="FW41" s="143"/>
      <c r="FX41" s="143"/>
      <c r="FY41" s="143"/>
      <c r="FZ41" s="143"/>
      <c r="GA41" s="143"/>
      <c r="GB41" s="143"/>
      <c r="GC41" s="143"/>
      <c r="GD41" s="143"/>
      <c r="GE41" s="143"/>
      <c r="GF41" s="143"/>
      <c r="GG41" s="143"/>
      <c r="GH41" s="143"/>
      <c r="GI41" s="162">
        <f t="shared" ref="GI41:GI72" si="14">E41+K41+Q41+W41+AC41+AI41+AO41+AU41+BA41+BG41+BM41+BS41+BY41+CE41+CK41+CQ41+CW41+DC41+DI41+DO41+DU41+EA41+EG41+EM41+ES41+EY41+FE41+FK41+FQ41+FW41+GC41</f>
        <v>0</v>
      </c>
      <c r="GJ41" s="163">
        <f t="shared" si="4"/>
        <v>0</v>
      </c>
      <c r="GK41" s="146">
        <f t="shared" ref="GK41:GK72" si="15">G41+M41+S41+Y41+AE41+AK41+AQ41+AW41+BC41+BI41+BO41+BU41+CA41+CG41+CM41+CS41+CY41+DE41+DK41+DQ41+DW41+EC41+EI41+EO41+EU41+FA41+FG41+FM41+FS41+FY41+GE41</f>
        <v>0</v>
      </c>
      <c r="GL41" s="146">
        <f t="shared" ref="GL41:GL72" si="16">H41+N41+T41+Z41+AF41+AL41+AR41+AX41+BD41+BJ41+BP41+BV41+CB41+CH41+CN41+CT41+CZ41+DF41+DL41+DR41+DX41+ED41+EJ41+EP41+EV41+FB41+FH41+FN41+FT41+FZ41+GF41</f>
        <v>0</v>
      </c>
      <c r="GM41" s="146">
        <f t="shared" ref="GM41:GM72" si="17">I41+O41+U41+AA41+AG41+AM41+AS41+AY41+BE41+BK41+BQ41+BW41+CC41+CI41+CO41+CU41+DA41+DG41+DM41+DS41+DY41+EE41+EK41+EQ41+EW41+FC41+FI41+FO41+FU41+GA41+GG41</f>
        <v>0</v>
      </c>
      <c r="GN41" s="223">
        <f t="shared" si="8"/>
        <v>0</v>
      </c>
      <c r="GO41" s="163">
        <f t="shared" si="9"/>
        <v>0</v>
      </c>
      <c r="GP41" s="146">
        <f t="shared" si="10"/>
        <v>0</v>
      </c>
      <c r="GQ41" s="146">
        <f t="shared" si="11"/>
        <v>0</v>
      </c>
      <c r="GR41" s="219">
        <f t="shared" si="12"/>
        <v>0</v>
      </c>
      <c r="GS41" s="170">
        <f t="shared" si="13"/>
        <v>0</v>
      </c>
    </row>
    <row r="42" spans="1:201" ht="21.75" customHeight="1" thickBot="1" x14ac:dyDescent="0.25">
      <c r="A42" s="136">
        <v>35</v>
      </c>
      <c r="B42" s="87"/>
      <c r="C42" s="246"/>
      <c r="D42" s="350" t="str">
        <f>IF(ISBLANK(B42)," ",VLOOKUP(B42,Feuil2!B36:C160,2,FALSE))</f>
        <v xml:space="preserve"> </v>
      </c>
      <c r="E42" s="144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143"/>
      <c r="BG42" s="143"/>
      <c r="BH42" s="143"/>
      <c r="BI42" s="143"/>
      <c r="BJ42" s="143"/>
      <c r="BK42" s="143"/>
      <c r="BL42" s="143"/>
      <c r="BM42" s="143"/>
      <c r="BN42" s="143"/>
      <c r="BO42" s="143"/>
      <c r="BP42" s="143"/>
      <c r="BQ42" s="143"/>
      <c r="BR42" s="143"/>
      <c r="BS42" s="143"/>
      <c r="BT42" s="143"/>
      <c r="BU42" s="143"/>
      <c r="BV42" s="143"/>
      <c r="BW42" s="143"/>
      <c r="BX42" s="143"/>
      <c r="BY42" s="143"/>
      <c r="BZ42" s="143"/>
      <c r="CA42" s="143"/>
      <c r="CB42" s="143"/>
      <c r="CC42" s="143"/>
      <c r="CD42" s="143"/>
      <c r="CE42" s="143"/>
      <c r="CF42" s="143"/>
      <c r="CG42" s="143"/>
      <c r="CH42" s="143"/>
      <c r="CI42" s="143"/>
      <c r="CJ42" s="143"/>
      <c r="CK42" s="143"/>
      <c r="CL42" s="143"/>
      <c r="CM42" s="143"/>
      <c r="CN42" s="143"/>
      <c r="CO42" s="143"/>
      <c r="CP42" s="143"/>
      <c r="CQ42" s="143"/>
      <c r="CR42" s="143"/>
      <c r="CS42" s="143"/>
      <c r="CT42" s="143"/>
      <c r="CU42" s="143"/>
      <c r="CV42" s="143"/>
      <c r="CW42" s="143"/>
      <c r="CX42" s="143"/>
      <c r="CY42" s="143"/>
      <c r="CZ42" s="143"/>
      <c r="DA42" s="143"/>
      <c r="DB42" s="143"/>
      <c r="DC42" s="143"/>
      <c r="DD42" s="143"/>
      <c r="DE42" s="143"/>
      <c r="DF42" s="143"/>
      <c r="DG42" s="143"/>
      <c r="DH42" s="143"/>
      <c r="DI42" s="143"/>
      <c r="DJ42" s="143"/>
      <c r="DK42" s="143"/>
      <c r="DL42" s="143"/>
      <c r="DM42" s="143"/>
      <c r="DN42" s="143"/>
      <c r="DO42" s="143"/>
      <c r="DP42" s="143"/>
      <c r="DQ42" s="143"/>
      <c r="DR42" s="143"/>
      <c r="DS42" s="143"/>
      <c r="DT42" s="143"/>
      <c r="DU42" s="143"/>
      <c r="DV42" s="143"/>
      <c r="DW42" s="143"/>
      <c r="DX42" s="143"/>
      <c r="DY42" s="143"/>
      <c r="DZ42" s="143"/>
      <c r="EA42" s="143"/>
      <c r="EB42" s="143"/>
      <c r="EC42" s="143"/>
      <c r="ED42" s="143"/>
      <c r="EE42" s="143"/>
      <c r="EF42" s="143"/>
      <c r="EG42" s="143"/>
      <c r="EH42" s="143"/>
      <c r="EI42" s="143"/>
      <c r="EJ42" s="143"/>
      <c r="EK42" s="143"/>
      <c r="EL42" s="143"/>
      <c r="EM42" s="143"/>
      <c r="EN42" s="143"/>
      <c r="EO42" s="143"/>
      <c r="EP42" s="143"/>
      <c r="EQ42" s="143"/>
      <c r="ER42" s="143"/>
      <c r="ES42" s="143"/>
      <c r="ET42" s="143"/>
      <c r="EU42" s="143"/>
      <c r="EV42" s="143"/>
      <c r="EW42" s="143"/>
      <c r="EX42" s="143"/>
      <c r="EY42" s="143"/>
      <c r="EZ42" s="143"/>
      <c r="FA42" s="143"/>
      <c r="FB42" s="143"/>
      <c r="FC42" s="143"/>
      <c r="FD42" s="143"/>
      <c r="FE42" s="143"/>
      <c r="FF42" s="143"/>
      <c r="FG42" s="143"/>
      <c r="FH42" s="143"/>
      <c r="FI42" s="143"/>
      <c r="FJ42" s="143"/>
      <c r="FK42" s="143"/>
      <c r="FL42" s="143"/>
      <c r="FM42" s="143"/>
      <c r="FN42" s="143"/>
      <c r="FO42" s="143"/>
      <c r="FP42" s="143"/>
      <c r="FQ42" s="143"/>
      <c r="FR42" s="143"/>
      <c r="FS42" s="143"/>
      <c r="FT42" s="143"/>
      <c r="FU42" s="143"/>
      <c r="FV42" s="143"/>
      <c r="FW42" s="143"/>
      <c r="FX42" s="143"/>
      <c r="FY42" s="143"/>
      <c r="FZ42" s="143"/>
      <c r="GA42" s="143"/>
      <c r="GB42" s="143"/>
      <c r="GC42" s="143"/>
      <c r="GD42" s="143"/>
      <c r="GE42" s="143"/>
      <c r="GF42" s="143"/>
      <c r="GG42" s="143"/>
      <c r="GH42" s="143"/>
      <c r="GI42" s="162">
        <f t="shared" si="14"/>
        <v>0</v>
      </c>
      <c r="GJ42" s="163">
        <f t="shared" si="4"/>
        <v>0</v>
      </c>
      <c r="GK42" s="146">
        <f t="shared" si="15"/>
        <v>0</v>
      </c>
      <c r="GL42" s="146">
        <f t="shared" si="16"/>
        <v>0</v>
      </c>
      <c r="GM42" s="146">
        <f t="shared" si="17"/>
        <v>0</v>
      </c>
      <c r="GN42" s="223">
        <f t="shared" si="8"/>
        <v>0</v>
      </c>
      <c r="GO42" s="163">
        <f t="shared" si="9"/>
        <v>0</v>
      </c>
      <c r="GP42" s="146">
        <f t="shared" si="10"/>
        <v>0</v>
      </c>
      <c r="GQ42" s="146">
        <f t="shared" si="11"/>
        <v>0</v>
      </c>
      <c r="GR42" s="219">
        <f t="shared" si="12"/>
        <v>0</v>
      </c>
      <c r="GS42" s="170">
        <f t="shared" si="13"/>
        <v>0</v>
      </c>
    </row>
    <row r="43" spans="1:201" ht="21.75" customHeight="1" thickBot="1" x14ac:dyDescent="0.25">
      <c r="A43" s="136">
        <v>36</v>
      </c>
      <c r="B43" s="87"/>
      <c r="C43" s="246"/>
      <c r="D43" s="350" t="str">
        <f>IF(ISBLANK(B43)," ",VLOOKUP(B43,Feuil2!B37:C161,2,FALSE))</f>
        <v xml:space="preserve"> </v>
      </c>
      <c r="E43" s="144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  <c r="AX43" s="143"/>
      <c r="AY43" s="143"/>
      <c r="AZ43" s="143"/>
      <c r="BA43" s="143"/>
      <c r="BB43" s="143"/>
      <c r="BC43" s="143"/>
      <c r="BD43" s="143"/>
      <c r="BE43" s="143"/>
      <c r="BF43" s="143"/>
      <c r="BG43" s="143"/>
      <c r="BH43" s="143"/>
      <c r="BI43" s="143"/>
      <c r="BJ43" s="143"/>
      <c r="BK43" s="143"/>
      <c r="BL43" s="143"/>
      <c r="BM43" s="143"/>
      <c r="BN43" s="143"/>
      <c r="BO43" s="143"/>
      <c r="BP43" s="143"/>
      <c r="BQ43" s="143"/>
      <c r="BR43" s="143"/>
      <c r="BS43" s="143"/>
      <c r="BT43" s="143"/>
      <c r="BU43" s="143"/>
      <c r="BV43" s="143"/>
      <c r="BW43" s="143"/>
      <c r="BX43" s="143"/>
      <c r="BY43" s="143"/>
      <c r="BZ43" s="143"/>
      <c r="CA43" s="143"/>
      <c r="CB43" s="143"/>
      <c r="CC43" s="143"/>
      <c r="CD43" s="143"/>
      <c r="CE43" s="143"/>
      <c r="CF43" s="143"/>
      <c r="CG43" s="143"/>
      <c r="CH43" s="143"/>
      <c r="CI43" s="143"/>
      <c r="CJ43" s="143"/>
      <c r="CK43" s="143"/>
      <c r="CL43" s="143"/>
      <c r="CM43" s="143"/>
      <c r="CN43" s="143"/>
      <c r="CO43" s="143"/>
      <c r="CP43" s="143"/>
      <c r="CQ43" s="143"/>
      <c r="CR43" s="143"/>
      <c r="CS43" s="143"/>
      <c r="CT43" s="143"/>
      <c r="CU43" s="143"/>
      <c r="CV43" s="143"/>
      <c r="CW43" s="143"/>
      <c r="CX43" s="143"/>
      <c r="CY43" s="143"/>
      <c r="CZ43" s="143"/>
      <c r="DA43" s="143"/>
      <c r="DB43" s="143"/>
      <c r="DC43" s="143"/>
      <c r="DD43" s="143"/>
      <c r="DE43" s="143"/>
      <c r="DF43" s="143"/>
      <c r="DG43" s="143"/>
      <c r="DH43" s="143"/>
      <c r="DI43" s="143"/>
      <c r="DJ43" s="143"/>
      <c r="DK43" s="143"/>
      <c r="DL43" s="143"/>
      <c r="DM43" s="143"/>
      <c r="DN43" s="143"/>
      <c r="DO43" s="143"/>
      <c r="DP43" s="143"/>
      <c r="DQ43" s="143"/>
      <c r="DR43" s="143"/>
      <c r="DS43" s="143"/>
      <c r="DT43" s="143"/>
      <c r="DU43" s="143"/>
      <c r="DV43" s="143"/>
      <c r="DW43" s="143"/>
      <c r="DX43" s="143"/>
      <c r="DY43" s="143"/>
      <c r="DZ43" s="143"/>
      <c r="EA43" s="143"/>
      <c r="EB43" s="143"/>
      <c r="EC43" s="143"/>
      <c r="ED43" s="143"/>
      <c r="EE43" s="143"/>
      <c r="EF43" s="143"/>
      <c r="EG43" s="143"/>
      <c r="EH43" s="143"/>
      <c r="EI43" s="143"/>
      <c r="EJ43" s="143"/>
      <c r="EK43" s="143"/>
      <c r="EL43" s="143"/>
      <c r="EM43" s="143"/>
      <c r="EN43" s="143"/>
      <c r="EO43" s="143"/>
      <c r="EP43" s="143"/>
      <c r="EQ43" s="143"/>
      <c r="ER43" s="143"/>
      <c r="ES43" s="143"/>
      <c r="ET43" s="143"/>
      <c r="EU43" s="143"/>
      <c r="EV43" s="143"/>
      <c r="EW43" s="143"/>
      <c r="EX43" s="143"/>
      <c r="EY43" s="143"/>
      <c r="EZ43" s="143"/>
      <c r="FA43" s="143"/>
      <c r="FB43" s="143"/>
      <c r="FC43" s="143"/>
      <c r="FD43" s="143"/>
      <c r="FE43" s="143"/>
      <c r="FF43" s="143"/>
      <c r="FG43" s="143"/>
      <c r="FH43" s="143"/>
      <c r="FI43" s="143"/>
      <c r="FJ43" s="143"/>
      <c r="FK43" s="143"/>
      <c r="FL43" s="143"/>
      <c r="FM43" s="143"/>
      <c r="FN43" s="143"/>
      <c r="FO43" s="143"/>
      <c r="FP43" s="143"/>
      <c r="FQ43" s="143"/>
      <c r="FR43" s="143"/>
      <c r="FS43" s="143"/>
      <c r="FT43" s="143"/>
      <c r="FU43" s="143"/>
      <c r="FV43" s="143"/>
      <c r="FW43" s="143"/>
      <c r="FX43" s="143"/>
      <c r="FY43" s="143"/>
      <c r="FZ43" s="143"/>
      <c r="GA43" s="143"/>
      <c r="GB43" s="143"/>
      <c r="GC43" s="143"/>
      <c r="GD43" s="143"/>
      <c r="GE43" s="143"/>
      <c r="GF43" s="143"/>
      <c r="GG43" s="143"/>
      <c r="GH43" s="143"/>
      <c r="GI43" s="162">
        <f t="shared" si="14"/>
        <v>0</v>
      </c>
      <c r="GJ43" s="163">
        <f t="shared" si="4"/>
        <v>0</v>
      </c>
      <c r="GK43" s="146">
        <f t="shared" si="15"/>
        <v>0</v>
      </c>
      <c r="GL43" s="146">
        <f t="shared" si="16"/>
        <v>0</v>
      </c>
      <c r="GM43" s="146">
        <f t="shared" si="17"/>
        <v>0</v>
      </c>
      <c r="GN43" s="223">
        <f t="shared" si="8"/>
        <v>0</v>
      </c>
      <c r="GO43" s="163">
        <f t="shared" si="9"/>
        <v>0</v>
      </c>
      <c r="GP43" s="146">
        <f t="shared" si="10"/>
        <v>0</v>
      </c>
      <c r="GQ43" s="146">
        <f t="shared" si="11"/>
        <v>0</v>
      </c>
      <c r="GR43" s="219">
        <f t="shared" si="12"/>
        <v>0</v>
      </c>
      <c r="GS43" s="170">
        <f t="shared" si="13"/>
        <v>0</v>
      </c>
    </row>
    <row r="44" spans="1:201" ht="21.75" customHeight="1" thickBot="1" x14ac:dyDescent="0.25">
      <c r="A44" s="136">
        <v>37</v>
      </c>
      <c r="B44" s="87"/>
      <c r="C44" s="246"/>
      <c r="D44" s="350" t="str">
        <f>IF(ISBLANK(B44)," ",VLOOKUP(B44,Feuil2!B38:C162,2,FALSE))</f>
        <v xml:space="preserve"> </v>
      </c>
      <c r="E44" s="144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  <c r="AX44" s="143"/>
      <c r="AY44" s="143"/>
      <c r="AZ44" s="143"/>
      <c r="BA44" s="143"/>
      <c r="BB44" s="143"/>
      <c r="BC44" s="143"/>
      <c r="BD44" s="143"/>
      <c r="BE44" s="143"/>
      <c r="BF44" s="143"/>
      <c r="BG44" s="143"/>
      <c r="BH44" s="143"/>
      <c r="BI44" s="143"/>
      <c r="BJ44" s="143"/>
      <c r="BK44" s="143"/>
      <c r="BL44" s="143"/>
      <c r="BM44" s="143"/>
      <c r="BN44" s="143"/>
      <c r="BO44" s="143"/>
      <c r="BP44" s="143"/>
      <c r="BQ44" s="143"/>
      <c r="BR44" s="143"/>
      <c r="BS44" s="143"/>
      <c r="BT44" s="143"/>
      <c r="BU44" s="143"/>
      <c r="BV44" s="143"/>
      <c r="BW44" s="143"/>
      <c r="BX44" s="143"/>
      <c r="BY44" s="143"/>
      <c r="BZ44" s="143"/>
      <c r="CA44" s="143"/>
      <c r="CB44" s="143"/>
      <c r="CC44" s="143"/>
      <c r="CD44" s="143"/>
      <c r="CE44" s="143"/>
      <c r="CF44" s="143"/>
      <c r="CG44" s="143"/>
      <c r="CH44" s="143"/>
      <c r="CI44" s="143"/>
      <c r="CJ44" s="143"/>
      <c r="CK44" s="143"/>
      <c r="CL44" s="143"/>
      <c r="CM44" s="143"/>
      <c r="CN44" s="143"/>
      <c r="CO44" s="143"/>
      <c r="CP44" s="143"/>
      <c r="CQ44" s="143"/>
      <c r="CR44" s="143"/>
      <c r="CS44" s="143"/>
      <c r="CT44" s="143"/>
      <c r="CU44" s="143"/>
      <c r="CV44" s="143"/>
      <c r="CW44" s="143"/>
      <c r="CX44" s="143"/>
      <c r="CY44" s="143"/>
      <c r="CZ44" s="143"/>
      <c r="DA44" s="143"/>
      <c r="DB44" s="143"/>
      <c r="DC44" s="143"/>
      <c r="DD44" s="143"/>
      <c r="DE44" s="143"/>
      <c r="DF44" s="143"/>
      <c r="DG44" s="143"/>
      <c r="DH44" s="143"/>
      <c r="DI44" s="143"/>
      <c r="DJ44" s="143"/>
      <c r="DK44" s="143"/>
      <c r="DL44" s="143"/>
      <c r="DM44" s="143"/>
      <c r="DN44" s="143"/>
      <c r="DO44" s="143"/>
      <c r="DP44" s="143"/>
      <c r="DQ44" s="143"/>
      <c r="DR44" s="143"/>
      <c r="DS44" s="143"/>
      <c r="DT44" s="143"/>
      <c r="DU44" s="143"/>
      <c r="DV44" s="143"/>
      <c r="DW44" s="143"/>
      <c r="DX44" s="143"/>
      <c r="DY44" s="143"/>
      <c r="DZ44" s="143"/>
      <c r="EA44" s="143"/>
      <c r="EB44" s="143"/>
      <c r="EC44" s="143"/>
      <c r="ED44" s="143"/>
      <c r="EE44" s="143"/>
      <c r="EF44" s="143"/>
      <c r="EG44" s="143"/>
      <c r="EH44" s="143"/>
      <c r="EI44" s="143"/>
      <c r="EJ44" s="143"/>
      <c r="EK44" s="143"/>
      <c r="EL44" s="143"/>
      <c r="EM44" s="143"/>
      <c r="EN44" s="143"/>
      <c r="EO44" s="143"/>
      <c r="EP44" s="143"/>
      <c r="EQ44" s="143"/>
      <c r="ER44" s="143"/>
      <c r="ES44" s="143"/>
      <c r="ET44" s="143"/>
      <c r="EU44" s="143"/>
      <c r="EV44" s="143"/>
      <c r="EW44" s="143"/>
      <c r="EX44" s="143"/>
      <c r="EY44" s="143"/>
      <c r="EZ44" s="143"/>
      <c r="FA44" s="143"/>
      <c r="FB44" s="143"/>
      <c r="FC44" s="143"/>
      <c r="FD44" s="143"/>
      <c r="FE44" s="143"/>
      <c r="FF44" s="143"/>
      <c r="FG44" s="143"/>
      <c r="FH44" s="143"/>
      <c r="FI44" s="143"/>
      <c r="FJ44" s="143"/>
      <c r="FK44" s="143"/>
      <c r="FL44" s="143"/>
      <c r="FM44" s="143"/>
      <c r="FN44" s="143"/>
      <c r="FO44" s="143"/>
      <c r="FP44" s="143"/>
      <c r="FQ44" s="143"/>
      <c r="FR44" s="143"/>
      <c r="FS44" s="143"/>
      <c r="FT44" s="143"/>
      <c r="FU44" s="143"/>
      <c r="FV44" s="143"/>
      <c r="FW44" s="143"/>
      <c r="FX44" s="143"/>
      <c r="FY44" s="143"/>
      <c r="FZ44" s="143"/>
      <c r="GA44" s="143"/>
      <c r="GB44" s="143"/>
      <c r="GC44" s="143"/>
      <c r="GD44" s="143"/>
      <c r="GE44" s="143"/>
      <c r="GF44" s="143"/>
      <c r="GG44" s="143"/>
      <c r="GH44" s="143"/>
      <c r="GI44" s="162">
        <f t="shared" si="14"/>
        <v>0</v>
      </c>
      <c r="GJ44" s="163">
        <f t="shared" si="4"/>
        <v>0</v>
      </c>
      <c r="GK44" s="146">
        <f t="shared" si="15"/>
        <v>0</v>
      </c>
      <c r="GL44" s="146">
        <f t="shared" si="16"/>
        <v>0</v>
      </c>
      <c r="GM44" s="146">
        <f t="shared" si="17"/>
        <v>0</v>
      </c>
      <c r="GN44" s="223">
        <f t="shared" si="8"/>
        <v>0</v>
      </c>
      <c r="GO44" s="163">
        <f t="shared" si="9"/>
        <v>0</v>
      </c>
      <c r="GP44" s="146">
        <f t="shared" si="10"/>
        <v>0</v>
      </c>
      <c r="GQ44" s="146">
        <f t="shared" si="11"/>
        <v>0</v>
      </c>
      <c r="GR44" s="219">
        <f t="shared" si="12"/>
        <v>0</v>
      </c>
      <c r="GS44" s="170">
        <f t="shared" si="13"/>
        <v>0</v>
      </c>
    </row>
    <row r="45" spans="1:201" ht="21.75" customHeight="1" thickBot="1" x14ac:dyDescent="0.25">
      <c r="A45" s="136">
        <v>38</v>
      </c>
      <c r="B45" s="87"/>
      <c r="C45" s="246"/>
      <c r="D45" s="350" t="str">
        <f>IF(ISBLANK(B45)," ",VLOOKUP(B45,Feuil2!B39:C163,2,FALSE))</f>
        <v xml:space="preserve"> </v>
      </c>
      <c r="E45" s="144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3"/>
      <c r="AF45" s="143"/>
      <c r="AG45" s="143"/>
      <c r="AH45" s="143"/>
      <c r="AI45" s="143"/>
      <c r="AJ45" s="143"/>
      <c r="AK45" s="143"/>
      <c r="AL45" s="143"/>
      <c r="AM45" s="143"/>
      <c r="AN45" s="143"/>
      <c r="AO45" s="143"/>
      <c r="AP45" s="143"/>
      <c r="AQ45" s="143"/>
      <c r="AR45" s="143"/>
      <c r="AS45" s="143"/>
      <c r="AT45" s="143"/>
      <c r="AU45" s="143"/>
      <c r="AV45" s="143"/>
      <c r="AW45" s="143"/>
      <c r="AX45" s="143"/>
      <c r="AY45" s="143"/>
      <c r="AZ45" s="143"/>
      <c r="BA45" s="143"/>
      <c r="BB45" s="143"/>
      <c r="BC45" s="143"/>
      <c r="BD45" s="143"/>
      <c r="BE45" s="143"/>
      <c r="BF45" s="143"/>
      <c r="BG45" s="143"/>
      <c r="BH45" s="143"/>
      <c r="BI45" s="143"/>
      <c r="BJ45" s="143"/>
      <c r="BK45" s="143"/>
      <c r="BL45" s="143"/>
      <c r="BM45" s="143"/>
      <c r="BN45" s="143"/>
      <c r="BO45" s="143"/>
      <c r="BP45" s="143"/>
      <c r="BQ45" s="143"/>
      <c r="BR45" s="143"/>
      <c r="BS45" s="143"/>
      <c r="BT45" s="143"/>
      <c r="BU45" s="143"/>
      <c r="BV45" s="143"/>
      <c r="BW45" s="143"/>
      <c r="BX45" s="143"/>
      <c r="BY45" s="143"/>
      <c r="BZ45" s="143"/>
      <c r="CA45" s="143"/>
      <c r="CB45" s="143"/>
      <c r="CC45" s="143"/>
      <c r="CD45" s="143"/>
      <c r="CE45" s="143"/>
      <c r="CF45" s="143"/>
      <c r="CG45" s="143"/>
      <c r="CH45" s="143"/>
      <c r="CI45" s="143"/>
      <c r="CJ45" s="143"/>
      <c r="CK45" s="143"/>
      <c r="CL45" s="143"/>
      <c r="CM45" s="143"/>
      <c r="CN45" s="143"/>
      <c r="CO45" s="143"/>
      <c r="CP45" s="143"/>
      <c r="CQ45" s="143"/>
      <c r="CR45" s="143"/>
      <c r="CS45" s="143"/>
      <c r="CT45" s="143"/>
      <c r="CU45" s="143"/>
      <c r="CV45" s="143"/>
      <c r="CW45" s="143"/>
      <c r="CX45" s="143"/>
      <c r="CY45" s="143"/>
      <c r="CZ45" s="143"/>
      <c r="DA45" s="143"/>
      <c r="DB45" s="143"/>
      <c r="DC45" s="143"/>
      <c r="DD45" s="143"/>
      <c r="DE45" s="143"/>
      <c r="DF45" s="143"/>
      <c r="DG45" s="143"/>
      <c r="DH45" s="143"/>
      <c r="DI45" s="143"/>
      <c r="DJ45" s="143"/>
      <c r="DK45" s="143"/>
      <c r="DL45" s="143"/>
      <c r="DM45" s="143"/>
      <c r="DN45" s="143"/>
      <c r="DO45" s="143"/>
      <c r="DP45" s="143"/>
      <c r="DQ45" s="143"/>
      <c r="DR45" s="143"/>
      <c r="DS45" s="143"/>
      <c r="DT45" s="143"/>
      <c r="DU45" s="143"/>
      <c r="DV45" s="143"/>
      <c r="DW45" s="143"/>
      <c r="DX45" s="143"/>
      <c r="DY45" s="143"/>
      <c r="DZ45" s="143"/>
      <c r="EA45" s="143"/>
      <c r="EB45" s="143"/>
      <c r="EC45" s="143"/>
      <c r="ED45" s="143"/>
      <c r="EE45" s="143"/>
      <c r="EF45" s="143"/>
      <c r="EG45" s="143"/>
      <c r="EH45" s="143"/>
      <c r="EI45" s="143"/>
      <c r="EJ45" s="143"/>
      <c r="EK45" s="143"/>
      <c r="EL45" s="143"/>
      <c r="EM45" s="143"/>
      <c r="EN45" s="143"/>
      <c r="EO45" s="143"/>
      <c r="EP45" s="143"/>
      <c r="EQ45" s="143"/>
      <c r="ER45" s="143"/>
      <c r="ES45" s="143"/>
      <c r="ET45" s="143"/>
      <c r="EU45" s="143"/>
      <c r="EV45" s="143"/>
      <c r="EW45" s="143"/>
      <c r="EX45" s="143"/>
      <c r="EY45" s="143"/>
      <c r="EZ45" s="143"/>
      <c r="FA45" s="143"/>
      <c r="FB45" s="143"/>
      <c r="FC45" s="143"/>
      <c r="FD45" s="143"/>
      <c r="FE45" s="143"/>
      <c r="FF45" s="143"/>
      <c r="FG45" s="143"/>
      <c r="FH45" s="143"/>
      <c r="FI45" s="143"/>
      <c r="FJ45" s="143"/>
      <c r="FK45" s="143"/>
      <c r="FL45" s="143"/>
      <c r="FM45" s="143"/>
      <c r="FN45" s="143"/>
      <c r="FO45" s="143"/>
      <c r="FP45" s="143"/>
      <c r="FQ45" s="143"/>
      <c r="FR45" s="143"/>
      <c r="FS45" s="143"/>
      <c r="FT45" s="143"/>
      <c r="FU45" s="143"/>
      <c r="FV45" s="143"/>
      <c r="FW45" s="143"/>
      <c r="FX45" s="143"/>
      <c r="FY45" s="143"/>
      <c r="FZ45" s="143"/>
      <c r="GA45" s="143"/>
      <c r="GB45" s="143"/>
      <c r="GC45" s="143"/>
      <c r="GD45" s="143"/>
      <c r="GE45" s="143"/>
      <c r="GF45" s="143"/>
      <c r="GG45" s="143"/>
      <c r="GH45" s="143"/>
      <c r="GI45" s="162">
        <f t="shared" si="14"/>
        <v>0</v>
      </c>
      <c r="GJ45" s="163">
        <f t="shared" si="4"/>
        <v>0</v>
      </c>
      <c r="GK45" s="146">
        <f t="shared" si="15"/>
        <v>0</v>
      </c>
      <c r="GL45" s="146">
        <f t="shared" si="16"/>
        <v>0</v>
      </c>
      <c r="GM45" s="146">
        <f t="shared" si="17"/>
        <v>0</v>
      </c>
      <c r="GN45" s="223">
        <f t="shared" si="8"/>
        <v>0</v>
      </c>
      <c r="GO45" s="163">
        <f t="shared" si="9"/>
        <v>0</v>
      </c>
      <c r="GP45" s="146">
        <f t="shared" si="10"/>
        <v>0</v>
      </c>
      <c r="GQ45" s="146">
        <f t="shared" si="11"/>
        <v>0</v>
      </c>
      <c r="GR45" s="219">
        <f t="shared" si="12"/>
        <v>0</v>
      </c>
      <c r="GS45" s="170">
        <f t="shared" si="13"/>
        <v>0</v>
      </c>
    </row>
    <row r="46" spans="1:201" ht="21.75" customHeight="1" thickBot="1" x14ac:dyDescent="0.25">
      <c r="A46" s="137">
        <v>39</v>
      </c>
      <c r="B46" s="87"/>
      <c r="C46" s="246"/>
      <c r="D46" s="350" t="str">
        <f>IF(ISBLANK(B46)," ",VLOOKUP(B46,Feuil2!B40:C164,2,FALSE))</f>
        <v xml:space="preserve"> </v>
      </c>
      <c r="E46" s="144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143"/>
      <c r="BG46" s="143"/>
      <c r="BH46" s="143"/>
      <c r="BI46" s="143"/>
      <c r="BJ46" s="143"/>
      <c r="BK46" s="143"/>
      <c r="BL46" s="143"/>
      <c r="BM46" s="143"/>
      <c r="BN46" s="143"/>
      <c r="BO46" s="143"/>
      <c r="BP46" s="143"/>
      <c r="BQ46" s="143"/>
      <c r="BR46" s="143"/>
      <c r="BS46" s="143"/>
      <c r="BT46" s="143"/>
      <c r="BU46" s="143"/>
      <c r="BV46" s="143"/>
      <c r="BW46" s="143"/>
      <c r="BX46" s="143"/>
      <c r="BY46" s="143"/>
      <c r="BZ46" s="143"/>
      <c r="CA46" s="143"/>
      <c r="CB46" s="143"/>
      <c r="CC46" s="143"/>
      <c r="CD46" s="143"/>
      <c r="CE46" s="143"/>
      <c r="CF46" s="143"/>
      <c r="CG46" s="143"/>
      <c r="CH46" s="143"/>
      <c r="CI46" s="143"/>
      <c r="CJ46" s="143"/>
      <c r="CK46" s="143"/>
      <c r="CL46" s="143"/>
      <c r="CM46" s="143"/>
      <c r="CN46" s="143"/>
      <c r="CO46" s="143"/>
      <c r="CP46" s="143"/>
      <c r="CQ46" s="143"/>
      <c r="CR46" s="143"/>
      <c r="CS46" s="143"/>
      <c r="CT46" s="143"/>
      <c r="CU46" s="143"/>
      <c r="CV46" s="143"/>
      <c r="CW46" s="143"/>
      <c r="CX46" s="143"/>
      <c r="CY46" s="143"/>
      <c r="CZ46" s="143"/>
      <c r="DA46" s="143"/>
      <c r="DB46" s="143"/>
      <c r="DC46" s="143"/>
      <c r="DD46" s="143"/>
      <c r="DE46" s="143"/>
      <c r="DF46" s="143"/>
      <c r="DG46" s="143"/>
      <c r="DH46" s="143"/>
      <c r="DI46" s="143"/>
      <c r="DJ46" s="143"/>
      <c r="DK46" s="143"/>
      <c r="DL46" s="143"/>
      <c r="DM46" s="143"/>
      <c r="DN46" s="143"/>
      <c r="DO46" s="143"/>
      <c r="DP46" s="143"/>
      <c r="DQ46" s="143"/>
      <c r="DR46" s="143"/>
      <c r="DS46" s="143"/>
      <c r="DT46" s="143"/>
      <c r="DU46" s="143"/>
      <c r="DV46" s="143"/>
      <c r="DW46" s="143"/>
      <c r="DX46" s="143"/>
      <c r="DY46" s="143"/>
      <c r="DZ46" s="143"/>
      <c r="EA46" s="143"/>
      <c r="EB46" s="143"/>
      <c r="EC46" s="143"/>
      <c r="ED46" s="143"/>
      <c r="EE46" s="143"/>
      <c r="EF46" s="143"/>
      <c r="EG46" s="143"/>
      <c r="EH46" s="143"/>
      <c r="EI46" s="143"/>
      <c r="EJ46" s="143"/>
      <c r="EK46" s="143"/>
      <c r="EL46" s="143"/>
      <c r="EM46" s="143"/>
      <c r="EN46" s="143"/>
      <c r="EO46" s="143"/>
      <c r="EP46" s="143"/>
      <c r="EQ46" s="143"/>
      <c r="ER46" s="143"/>
      <c r="ES46" s="143"/>
      <c r="ET46" s="143"/>
      <c r="EU46" s="143"/>
      <c r="EV46" s="143"/>
      <c r="EW46" s="143"/>
      <c r="EX46" s="143"/>
      <c r="EY46" s="143"/>
      <c r="EZ46" s="143"/>
      <c r="FA46" s="143"/>
      <c r="FB46" s="143"/>
      <c r="FC46" s="143"/>
      <c r="FD46" s="143"/>
      <c r="FE46" s="143"/>
      <c r="FF46" s="143"/>
      <c r="FG46" s="143"/>
      <c r="FH46" s="143"/>
      <c r="FI46" s="143"/>
      <c r="FJ46" s="143"/>
      <c r="FK46" s="143"/>
      <c r="FL46" s="143"/>
      <c r="FM46" s="143"/>
      <c r="FN46" s="143"/>
      <c r="FO46" s="143"/>
      <c r="FP46" s="143"/>
      <c r="FQ46" s="143"/>
      <c r="FR46" s="143"/>
      <c r="FS46" s="143"/>
      <c r="FT46" s="143"/>
      <c r="FU46" s="143"/>
      <c r="FV46" s="143"/>
      <c r="FW46" s="143"/>
      <c r="FX46" s="143"/>
      <c r="FY46" s="143"/>
      <c r="FZ46" s="143"/>
      <c r="GA46" s="143"/>
      <c r="GB46" s="143"/>
      <c r="GC46" s="143"/>
      <c r="GD46" s="143"/>
      <c r="GE46" s="143"/>
      <c r="GF46" s="143"/>
      <c r="GG46" s="143"/>
      <c r="GH46" s="143"/>
      <c r="GI46" s="162">
        <f t="shared" si="14"/>
        <v>0</v>
      </c>
      <c r="GJ46" s="163">
        <f t="shared" si="4"/>
        <v>0</v>
      </c>
      <c r="GK46" s="146">
        <f t="shared" si="15"/>
        <v>0</v>
      </c>
      <c r="GL46" s="146">
        <f t="shared" si="16"/>
        <v>0</v>
      </c>
      <c r="GM46" s="146">
        <f t="shared" si="17"/>
        <v>0</v>
      </c>
      <c r="GN46" s="223">
        <f t="shared" si="8"/>
        <v>0</v>
      </c>
      <c r="GO46" s="163">
        <f t="shared" si="9"/>
        <v>0</v>
      </c>
      <c r="GP46" s="146">
        <f t="shared" si="10"/>
        <v>0</v>
      </c>
      <c r="GQ46" s="146">
        <f t="shared" si="11"/>
        <v>0</v>
      </c>
      <c r="GR46" s="219">
        <f t="shared" si="12"/>
        <v>0</v>
      </c>
      <c r="GS46" s="170">
        <f t="shared" si="13"/>
        <v>0</v>
      </c>
    </row>
    <row r="47" spans="1:201" ht="21.75" customHeight="1" thickBot="1" x14ac:dyDescent="0.25">
      <c r="A47" s="138">
        <v>40</v>
      </c>
      <c r="B47" s="87"/>
      <c r="C47" s="246"/>
      <c r="D47" s="350" t="str">
        <f>IF(ISBLANK(B47)," ",VLOOKUP(B47,Feuil2!B41:C165,2,FALSE))</f>
        <v xml:space="preserve"> </v>
      </c>
      <c r="E47" s="144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  <c r="AO47" s="143"/>
      <c r="AP47" s="143"/>
      <c r="AQ47" s="143"/>
      <c r="AR47" s="143"/>
      <c r="AS47" s="143"/>
      <c r="AT47" s="143"/>
      <c r="AU47" s="143"/>
      <c r="AV47" s="143"/>
      <c r="AW47" s="143"/>
      <c r="AX47" s="143"/>
      <c r="AY47" s="143"/>
      <c r="AZ47" s="143"/>
      <c r="BA47" s="143"/>
      <c r="BB47" s="143"/>
      <c r="BC47" s="143"/>
      <c r="BD47" s="143"/>
      <c r="BE47" s="143"/>
      <c r="BF47" s="143"/>
      <c r="BG47" s="143"/>
      <c r="BH47" s="143"/>
      <c r="BI47" s="143"/>
      <c r="BJ47" s="143"/>
      <c r="BK47" s="143"/>
      <c r="BL47" s="143"/>
      <c r="BM47" s="143"/>
      <c r="BN47" s="143"/>
      <c r="BO47" s="143"/>
      <c r="BP47" s="143"/>
      <c r="BQ47" s="143"/>
      <c r="BR47" s="143"/>
      <c r="BS47" s="143"/>
      <c r="BT47" s="143"/>
      <c r="BU47" s="143"/>
      <c r="BV47" s="143"/>
      <c r="BW47" s="143"/>
      <c r="BX47" s="143"/>
      <c r="BY47" s="143"/>
      <c r="BZ47" s="143"/>
      <c r="CA47" s="143"/>
      <c r="CB47" s="143"/>
      <c r="CC47" s="143"/>
      <c r="CD47" s="143"/>
      <c r="CE47" s="143"/>
      <c r="CF47" s="143"/>
      <c r="CG47" s="143"/>
      <c r="CH47" s="143"/>
      <c r="CI47" s="143"/>
      <c r="CJ47" s="143"/>
      <c r="CK47" s="143"/>
      <c r="CL47" s="143"/>
      <c r="CM47" s="143"/>
      <c r="CN47" s="143"/>
      <c r="CO47" s="143"/>
      <c r="CP47" s="143"/>
      <c r="CQ47" s="143"/>
      <c r="CR47" s="143"/>
      <c r="CS47" s="143"/>
      <c r="CT47" s="143"/>
      <c r="CU47" s="143"/>
      <c r="CV47" s="143"/>
      <c r="CW47" s="143"/>
      <c r="CX47" s="143"/>
      <c r="CY47" s="143"/>
      <c r="CZ47" s="143"/>
      <c r="DA47" s="143"/>
      <c r="DB47" s="143"/>
      <c r="DC47" s="143"/>
      <c r="DD47" s="143"/>
      <c r="DE47" s="143"/>
      <c r="DF47" s="143"/>
      <c r="DG47" s="143"/>
      <c r="DH47" s="143"/>
      <c r="DI47" s="143"/>
      <c r="DJ47" s="143"/>
      <c r="DK47" s="143"/>
      <c r="DL47" s="143"/>
      <c r="DM47" s="143"/>
      <c r="DN47" s="143"/>
      <c r="DO47" s="143"/>
      <c r="DP47" s="143"/>
      <c r="DQ47" s="143"/>
      <c r="DR47" s="143"/>
      <c r="DS47" s="143"/>
      <c r="DT47" s="143"/>
      <c r="DU47" s="143"/>
      <c r="DV47" s="143"/>
      <c r="DW47" s="143"/>
      <c r="DX47" s="143"/>
      <c r="DY47" s="143"/>
      <c r="DZ47" s="143"/>
      <c r="EA47" s="143"/>
      <c r="EB47" s="143"/>
      <c r="EC47" s="143"/>
      <c r="ED47" s="143"/>
      <c r="EE47" s="143"/>
      <c r="EF47" s="143"/>
      <c r="EG47" s="143"/>
      <c r="EH47" s="143"/>
      <c r="EI47" s="143"/>
      <c r="EJ47" s="143"/>
      <c r="EK47" s="143"/>
      <c r="EL47" s="143"/>
      <c r="EM47" s="143"/>
      <c r="EN47" s="143"/>
      <c r="EO47" s="143"/>
      <c r="EP47" s="143"/>
      <c r="EQ47" s="143"/>
      <c r="ER47" s="143"/>
      <c r="ES47" s="143"/>
      <c r="ET47" s="143"/>
      <c r="EU47" s="143"/>
      <c r="EV47" s="143"/>
      <c r="EW47" s="143"/>
      <c r="EX47" s="143"/>
      <c r="EY47" s="143"/>
      <c r="EZ47" s="143"/>
      <c r="FA47" s="143"/>
      <c r="FB47" s="143"/>
      <c r="FC47" s="143"/>
      <c r="FD47" s="143"/>
      <c r="FE47" s="143"/>
      <c r="FF47" s="143"/>
      <c r="FG47" s="143"/>
      <c r="FH47" s="143"/>
      <c r="FI47" s="143"/>
      <c r="FJ47" s="143"/>
      <c r="FK47" s="143"/>
      <c r="FL47" s="143"/>
      <c r="FM47" s="143"/>
      <c r="FN47" s="143"/>
      <c r="FO47" s="143"/>
      <c r="FP47" s="143"/>
      <c r="FQ47" s="143"/>
      <c r="FR47" s="143"/>
      <c r="FS47" s="143"/>
      <c r="FT47" s="143"/>
      <c r="FU47" s="143"/>
      <c r="FV47" s="143"/>
      <c r="FW47" s="143"/>
      <c r="FX47" s="143"/>
      <c r="FY47" s="143"/>
      <c r="FZ47" s="143"/>
      <c r="GA47" s="143"/>
      <c r="GB47" s="143"/>
      <c r="GC47" s="143"/>
      <c r="GD47" s="143"/>
      <c r="GE47" s="143"/>
      <c r="GF47" s="143"/>
      <c r="GG47" s="143"/>
      <c r="GH47" s="143"/>
      <c r="GI47" s="162">
        <f t="shared" si="14"/>
        <v>0</v>
      </c>
      <c r="GJ47" s="163">
        <f t="shared" si="4"/>
        <v>0</v>
      </c>
      <c r="GK47" s="146">
        <f t="shared" si="15"/>
        <v>0</v>
      </c>
      <c r="GL47" s="146">
        <f t="shared" si="16"/>
        <v>0</v>
      </c>
      <c r="GM47" s="146">
        <f t="shared" si="17"/>
        <v>0</v>
      </c>
      <c r="GN47" s="223">
        <f t="shared" si="8"/>
        <v>0</v>
      </c>
      <c r="GO47" s="163">
        <f t="shared" si="9"/>
        <v>0</v>
      </c>
      <c r="GP47" s="146">
        <f t="shared" si="10"/>
        <v>0</v>
      </c>
      <c r="GQ47" s="146">
        <f t="shared" si="11"/>
        <v>0</v>
      </c>
      <c r="GR47" s="219">
        <f t="shared" si="12"/>
        <v>0</v>
      </c>
      <c r="GS47" s="170">
        <f t="shared" si="13"/>
        <v>0</v>
      </c>
    </row>
    <row r="48" spans="1:201" ht="21.75" customHeight="1" thickBot="1" x14ac:dyDescent="0.25">
      <c r="A48" s="138">
        <v>41</v>
      </c>
      <c r="B48" s="87"/>
      <c r="C48" s="246"/>
      <c r="D48" s="350" t="str">
        <f>IF(ISBLANK(B48)," ",VLOOKUP(B48,Feuil2!B42:C166,2,FALSE))</f>
        <v xml:space="preserve"> </v>
      </c>
      <c r="E48" s="144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143"/>
      <c r="BG48" s="143"/>
      <c r="BH48" s="143"/>
      <c r="BI48" s="143"/>
      <c r="BJ48" s="143"/>
      <c r="BK48" s="143"/>
      <c r="BL48" s="143"/>
      <c r="BM48" s="143"/>
      <c r="BN48" s="143"/>
      <c r="BO48" s="143"/>
      <c r="BP48" s="143"/>
      <c r="BQ48" s="143"/>
      <c r="BR48" s="143"/>
      <c r="BS48" s="143"/>
      <c r="BT48" s="143"/>
      <c r="BU48" s="143"/>
      <c r="BV48" s="143"/>
      <c r="BW48" s="143"/>
      <c r="BX48" s="143"/>
      <c r="BY48" s="143"/>
      <c r="BZ48" s="143"/>
      <c r="CA48" s="143"/>
      <c r="CB48" s="143"/>
      <c r="CC48" s="143"/>
      <c r="CD48" s="143"/>
      <c r="CE48" s="143"/>
      <c r="CF48" s="143"/>
      <c r="CG48" s="143"/>
      <c r="CH48" s="143"/>
      <c r="CI48" s="143"/>
      <c r="CJ48" s="143"/>
      <c r="CK48" s="143"/>
      <c r="CL48" s="143"/>
      <c r="CM48" s="143"/>
      <c r="CN48" s="143"/>
      <c r="CO48" s="143"/>
      <c r="CP48" s="143"/>
      <c r="CQ48" s="143"/>
      <c r="CR48" s="143"/>
      <c r="CS48" s="143"/>
      <c r="CT48" s="143"/>
      <c r="CU48" s="143"/>
      <c r="CV48" s="143"/>
      <c r="CW48" s="143"/>
      <c r="CX48" s="143"/>
      <c r="CY48" s="143"/>
      <c r="CZ48" s="143"/>
      <c r="DA48" s="143"/>
      <c r="DB48" s="143"/>
      <c r="DC48" s="143"/>
      <c r="DD48" s="143"/>
      <c r="DE48" s="143"/>
      <c r="DF48" s="143"/>
      <c r="DG48" s="143"/>
      <c r="DH48" s="143"/>
      <c r="DI48" s="143"/>
      <c r="DJ48" s="143"/>
      <c r="DK48" s="143"/>
      <c r="DL48" s="143"/>
      <c r="DM48" s="143"/>
      <c r="DN48" s="143"/>
      <c r="DO48" s="143"/>
      <c r="DP48" s="143"/>
      <c r="DQ48" s="143"/>
      <c r="DR48" s="143"/>
      <c r="DS48" s="143"/>
      <c r="DT48" s="143"/>
      <c r="DU48" s="143"/>
      <c r="DV48" s="143"/>
      <c r="DW48" s="143"/>
      <c r="DX48" s="143"/>
      <c r="DY48" s="143"/>
      <c r="DZ48" s="143"/>
      <c r="EA48" s="143"/>
      <c r="EB48" s="143"/>
      <c r="EC48" s="143"/>
      <c r="ED48" s="143"/>
      <c r="EE48" s="143"/>
      <c r="EF48" s="143"/>
      <c r="EG48" s="143"/>
      <c r="EH48" s="143"/>
      <c r="EI48" s="143"/>
      <c r="EJ48" s="143"/>
      <c r="EK48" s="143"/>
      <c r="EL48" s="143"/>
      <c r="EM48" s="143"/>
      <c r="EN48" s="143"/>
      <c r="EO48" s="143"/>
      <c r="EP48" s="143"/>
      <c r="EQ48" s="143"/>
      <c r="ER48" s="143"/>
      <c r="ES48" s="143"/>
      <c r="ET48" s="143"/>
      <c r="EU48" s="143"/>
      <c r="EV48" s="143"/>
      <c r="EW48" s="143"/>
      <c r="EX48" s="143"/>
      <c r="EY48" s="143"/>
      <c r="EZ48" s="143"/>
      <c r="FA48" s="143"/>
      <c r="FB48" s="143"/>
      <c r="FC48" s="143"/>
      <c r="FD48" s="143"/>
      <c r="FE48" s="143"/>
      <c r="FF48" s="143"/>
      <c r="FG48" s="143"/>
      <c r="FH48" s="143"/>
      <c r="FI48" s="143"/>
      <c r="FJ48" s="143"/>
      <c r="FK48" s="143"/>
      <c r="FL48" s="143"/>
      <c r="FM48" s="143"/>
      <c r="FN48" s="143"/>
      <c r="FO48" s="143"/>
      <c r="FP48" s="143"/>
      <c r="FQ48" s="143"/>
      <c r="FR48" s="143"/>
      <c r="FS48" s="143"/>
      <c r="FT48" s="143"/>
      <c r="FU48" s="143"/>
      <c r="FV48" s="143"/>
      <c r="FW48" s="143"/>
      <c r="FX48" s="143"/>
      <c r="FY48" s="143"/>
      <c r="FZ48" s="143"/>
      <c r="GA48" s="143"/>
      <c r="GB48" s="143"/>
      <c r="GC48" s="143"/>
      <c r="GD48" s="143"/>
      <c r="GE48" s="143"/>
      <c r="GF48" s="143"/>
      <c r="GG48" s="143"/>
      <c r="GH48" s="143"/>
      <c r="GI48" s="162">
        <f t="shared" si="14"/>
        <v>0</v>
      </c>
      <c r="GJ48" s="163">
        <f t="shared" si="4"/>
        <v>0</v>
      </c>
      <c r="GK48" s="146">
        <f t="shared" si="15"/>
        <v>0</v>
      </c>
      <c r="GL48" s="146">
        <f t="shared" si="16"/>
        <v>0</v>
      </c>
      <c r="GM48" s="146">
        <f t="shared" si="17"/>
        <v>0</v>
      </c>
      <c r="GN48" s="223">
        <f t="shared" si="8"/>
        <v>0</v>
      </c>
      <c r="GO48" s="163">
        <f t="shared" si="9"/>
        <v>0</v>
      </c>
      <c r="GP48" s="146">
        <f t="shared" si="10"/>
        <v>0</v>
      </c>
      <c r="GQ48" s="146">
        <f t="shared" si="11"/>
        <v>0</v>
      </c>
      <c r="GR48" s="219">
        <f t="shared" si="12"/>
        <v>0</v>
      </c>
      <c r="GS48" s="170">
        <f t="shared" si="13"/>
        <v>0</v>
      </c>
    </row>
    <row r="49" spans="1:201" ht="21.75" customHeight="1" thickBot="1" x14ac:dyDescent="0.25">
      <c r="A49" s="138">
        <v>42</v>
      </c>
      <c r="B49" s="87"/>
      <c r="C49" s="246"/>
      <c r="D49" s="350" t="str">
        <f>IF(ISBLANK(B49)," ",VLOOKUP(B49,Feuil2!B43:C167,2,FALSE))</f>
        <v xml:space="preserve"> </v>
      </c>
      <c r="E49" s="144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3"/>
      <c r="AF49" s="143"/>
      <c r="AG49" s="143"/>
      <c r="AH49" s="143"/>
      <c r="AI49" s="143"/>
      <c r="AJ49" s="143"/>
      <c r="AK49" s="143"/>
      <c r="AL49" s="143"/>
      <c r="AM49" s="143"/>
      <c r="AN49" s="143"/>
      <c r="AO49" s="143"/>
      <c r="AP49" s="143"/>
      <c r="AQ49" s="143"/>
      <c r="AR49" s="143"/>
      <c r="AS49" s="143"/>
      <c r="AT49" s="143"/>
      <c r="AU49" s="143"/>
      <c r="AV49" s="143"/>
      <c r="AW49" s="143"/>
      <c r="AX49" s="143"/>
      <c r="AY49" s="143"/>
      <c r="AZ49" s="143"/>
      <c r="BA49" s="143"/>
      <c r="BB49" s="143"/>
      <c r="BC49" s="143"/>
      <c r="BD49" s="143"/>
      <c r="BE49" s="143"/>
      <c r="BF49" s="143"/>
      <c r="BG49" s="143"/>
      <c r="BH49" s="143"/>
      <c r="BI49" s="143"/>
      <c r="BJ49" s="143"/>
      <c r="BK49" s="143"/>
      <c r="BL49" s="143"/>
      <c r="BM49" s="143"/>
      <c r="BN49" s="143"/>
      <c r="BO49" s="143"/>
      <c r="BP49" s="143"/>
      <c r="BQ49" s="143"/>
      <c r="BR49" s="143"/>
      <c r="BS49" s="143"/>
      <c r="BT49" s="143"/>
      <c r="BU49" s="143"/>
      <c r="BV49" s="143"/>
      <c r="BW49" s="143"/>
      <c r="BX49" s="143"/>
      <c r="BY49" s="143"/>
      <c r="BZ49" s="143"/>
      <c r="CA49" s="143"/>
      <c r="CB49" s="143"/>
      <c r="CC49" s="143"/>
      <c r="CD49" s="143"/>
      <c r="CE49" s="143"/>
      <c r="CF49" s="143"/>
      <c r="CG49" s="143"/>
      <c r="CH49" s="143"/>
      <c r="CI49" s="143"/>
      <c r="CJ49" s="143"/>
      <c r="CK49" s="143"/>
      <c r="CL49" s="143"/>
      <c r="CM49" s="143"/>
      <c r="CN49" s="143"/>
      <c r="CO49" s="143"/>
      <c r="CP49" s="143"/>
      <c r="CQ49" s="143"/>
      <c r="CR49" s="143"/>
      <c r="CS49" s="143"/>
      <c r="CT49" s="143"/>
      <c r="CU49" s="143"/>
      <c r="CV49" s="143"/>
      <c r="CW49" s="143"/>
      <c r="CX49" s="143"/>
      <c r="CY49" s="143"/>
      <c r="CZ49" s="143"/>
      <c r="DA49" s="143"/>
      <c r="DB49" s="143"/>
      <c r="DC49" s="143"/>
      <c r="DD49" s="143"/>
      <c r="DE49" s="143"/>
      <c r="DF49" s="143"/>
      <c r="DG49" s="143"/>
      <c r="DH49" s="143"/>
      <c r="DI49" s="143"/>
      <c r="DJ49" s="143"/>
      <c r="DK49" s="143"/>
      <c r="DL49" s="143"/>
      <c r="DM49" s="143"/>
      <c r="DN49" s="143"/>
      <c r="DO49" s="143"/>
      <c r="DP49" s="143"/>
      <c r="DQ49" s="143"/>
      <c r="DR49" s="143"/>
      <c r="DS49" s="143"/>
      <c r="DT49" s="143"/>
      <c r="DU49" s="143"/>
      <c r="DV49" s="143"/>
      <c r="DW49" s="143"/>
      <c r="DX49" s="143"/>
      <c r="DY49" s="143"/>
      <c r="DZ49" s="143"/>
      <c r="EA49" s="143"/>
      <c r="EB49" s="143"/>
      <c r="EC49" s="143"/>
      <c r="ED49" s="143"/>
      <c r="EE49" s="143"/>
      <c r="EF49" s="143"/>
      <c r="EG49" s="143"/>
      <c r="EH49" s="143"/>
      <c r="EI49" s="143"/>
      <c r="EJ49" s="143"/>
      <c r="EK49" s="143"/>
      <c r="EL49" s="143"/>
      <c r="EM49" s="143"/>
      <c r="EN49" s="143"/>
      <c r="EO49" s="143"/>
      <c r="EP49" s="143"/>
      <c r="EQ49" s="143"/>
      <c r="ER49" s="143"/>
      <c r="ES49" s="143"/>
      <c r="ET49" s="143"/>
      <c r="EU49" s="143"/>
      <c r="EV49" s="143"/>
      <c r="EW49" s="143"/>
      <c r="EX49" s="143"/>
      <c r="EY49" s="143"/>
      <c r="EZ49" s="143"/>
      <c r="FA49" s="143"/>
      <c r="FB49" s="143"/>
      <c r="FC49" s="143"/>
      <c r="FD49" s="143"/>
      <c r="FE49" s="143"/>
      <c r="FF49" s="143"/>
      <c r="FG49" s="143"/>
      <c r="FH49" s="143"/>
      <c r="FI49" s="143"/>
      <c r="FJ49" s="143"/>
      <c r="FK49" s="143"/>
      <c r="FL49" s="143"/>
      <c r="FM49" s="143"/>
      <c r="FN49" s="143"/>
      <c r="FO49" s="143"/>
      <c r="FP49" s="143"/>
      <c r="FQ49" s="143"/>
      <c r="FR49" s="143"/>
      <c r="FS49" s="143"/>
      <c r="FT49" s="143"/>
      <c r="FU49" s="143"/>
      <c r="FV49" s="143"/>
      <c r="FW49" s="143"/>
      <c r="FX49" s="143"/>
      <c r="FY49" s="143"/>
      <c r="FZ49" s="143"/>
      <c r="GA49" s="143"/>
      <c r="GB49" s="143"/>
      <c r="GC49" s="143"/>
      <c r="GD49" s="143"/>
      <c r="GE49" s="143"/>
      <c r="GF49" s="143"/>
      <c r="GG49" s="143"/>
      <c r="GH49" s="143"/>
      <c r="GI49" s="162">
        <f t="shared" si="14"/>
        <v>0</v>
      </c>
      <c r="GJ49" s="163">
        <f t="shared" si="4"/>
        <v>0</v>
      </c>
      <c r="GK49" s="146">
        <f t="shared" si="15"/>
        <v>0</v>
      </c>
      <c r="GL49" s="146">
        <f t="shared" si="16"/>
        <v>0</v>
      </c>
      <c r="GM49" s="146">
        <f t="shared" si="17"/>
        <v>0</v>
      </c>
      <c r="GN49" s="223">
        <f t="shared" si="8"/>
        <v>0</v>
      </c>
      <c r="GO49" s="163">
        <f t="shared" si="9"/>
        <v>0</v>
      </c>
      <c r="GP49" s="146">
        <f t="shared" si="10"/>
        <v>0</v>
      </c>
      <c r="GQ49" s="146">
        <f t="shared" si="11"/>
        <v>0</v>
      </c>
      <c r="GR49" s="219">
        <f t="shared" si="12"/>
        <v>0</v>
      </c>
      <c r="GS49" s="170">
        <f t="shared" si="13"/>
        <v>0</v>
      </c>
    </row>
    <row r="50" spans="1:201" ht="21.75" customHeight="1" thickBot="1" x14ac:dyDescent="0.25">
      <c r="A50" s="138">
        <v>43</v>
      </c>
      <c r="B50" s="87"/>
      <c r="C50" s="246"/>
      <c r="D50" s="350" t="str">
        <f>IF(ISBLANK(B50)," ",VLOOKUP(B50,Feuil2!B44:C168,2,FALSE))</f>
        <v xml:space="preserve"> </v>
      </c>
      <c r="E50" s="144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43"/>
      <c r="AJ50" s="143"/>
      <c r="AK50" s="143"/>
      <c r="AL50" s="143"/>
      <c r="AM50" s="143"/>
      <c r="AN50" s="143"/>
      <c r="AO50" s="143"/>
      <c r="AP50" s="143"/>
      <c r="AQ50" s="143"/>
      <c r="AR50" s="143"/>
      <c r="AS50" s="143"/>
      <c r="AT50" s="143"/>
      <c r="AU50" s="143"/>
      <c r="AV50" s="143"/>
      <c r="AW50" s="143"/>
      <c r="AX50" s="143"/>
      <c r="AY50" s="143"/>
      <c r="AZ50" s="143"/>
      <c r="BA50" s="143"/>
      <c r="BB50" s="143"/>
      <c r="BC50" s="143"/>
      <c r="BD50" s="143"/>
      <c r="BE50" s="143"/>
      <c r="BF50" s="143"/>
      <c r="BG50" s="143"/>
      <c r="BH50" s="143"/>
      <c r="BI50" s="143"/>
      <c r="BJ50" s="143"/>
      <c r="BK50" s="143"/>
      <c r="BL50" s="143"/>
      <c r="BM50" s="143"/>
      <c r="BN50" s="143"/>
      <c r="BO50" s="143"/>
      <c r="BP50" s="143"/>
      <c r="BQ50" s="143"/>
      <c r="BR50" s="143"/>
      <c r="BS50" s="143"/>
      <c r="BT50" s="143"/>
      <c r="BU50" s="143"/>
      <c r="BV50" s="143"/>
      <c r="BW50" s="143"/>
      <c r="BX50" s="143"/>
      <c r="BY50" s="143"/>
      <c r="BZ50" s="143"/>
      <c r="CA50" s="143"/>
      <c r="CB50" s="143"/>
      <c r="CC50" s="143"/>
      <c r="CD50" s="143"/>
      <c r="CE50" s="143"/>
      <c r="CF50" s="143"/>
      <c r="CG50" s="143"/>
      <c r="CH50" s="143"/>
      <c r="CI50" s="143"/>
      <c r="CJ50" s="143"/>
      <c r="CK50" s="143"/>
      <c r="CL50" s="143"/>
      <c r="CM50" s="143"/>
      <c r="CN50" s="143"/>
      <c r="CO50" s="143"/>
      <c r="CP50" s="143"/>
      <c r="CQ50" s="143"/>
      <c r="CR50" s="143"/>
      <c r="CS50" s="143"/>
      <c r="CT50" s="143"/>
      <c r="CU50" s="143"/>
      <c r="CV50" s="143"/>
      <c r="CW50" s="143"/>
      <c r="CX50" s="143"/>
      <c r="CY50" s="143"/>
      <c r="CZ50" s="143"/>
      <c r="DA50" s="143"/>
      <c r="DB50" s="143"/>
      <c r="DC50" s="143"/>
      <c r="DD50" s="143"/>
      <c r="DE50" s="143"/>
      <c r="DF50" s="143"/>
      <c r="DG50" s="143"/>
      <c r="DH50" s="143"/>
      <c r="DI50" s="143"/>
      <c r="DJ50" s="143"/>
      <c r="DK50" s="143"/>
      <c r="DL50" s="143"/>
      <c r="DM50" s="143"/>
      <c r="DN50" s="143"/>
      <c r="DO50" s="143"/>
      <c r="DP50" s="143"/>
      <c r="DQ50" s="143"/>
      <c r="DR50" s="143"/>
      <c r="DS50" s="143"/>
      <c r="DT50" s="143"/>
      <c r="DU50" s="143"/>
      <c r="DV50" s="143"/>
      <c r="DW50" s="143"/>
      <c r="DX50" s="143"/>
      <c r="DY50" s="143"/>
      <c r="DZ50" s="143"/>
      <c r="EA50" s="143"/>
      <c r="EB50" s="143"/>
      <c r="EC50" s="143"/>
      <c r="ED50" s="143"/>
      <c r="EE50" s="143"/>
      <c r="EF50" s="143"/>
      <c r="EG50" s="143"/>
      <c r="EH50" s="143"/>
      <c r="EI50" s="143"/>
      <c r="EJ50" s="143"/>
      <c r="EK50" s="143"/>
      <c r="EL50" s="143"/>
      <c r="EM50" s="143"/>
      <c r="EN50" s="143"/>
      <c r="EO50" s="143"/>
      <c r="EP50" s="143"/>
      <c r="EQ50" s="143"/>
      <c r="ER50" s="143"/>
      <c r="ES50" s="143"/>
      <c r="ET50" s="143"/>
      <c r="EU50" s="143"/>
      <c r="EV50" s="143"/>
      <c r="EW50" s="143"/>
      <c r="EX50" s="143"/>
      <c r="EY50" s="143"/>
      <c r="EZ50" s="143"/>
      <c r="FA50" s="143"/>
      <c r="FB50" s="143"/>
      <c r="FC50" s="143"/>
      <c r="FD50" s="143"/>
      <c r="FE50" s="143"/>
      <c r="FF50" s="143"/>
      <c r="FG50" s="143"/>
      <c r="FH50" s="143"/>
      <c r="FI50" s="143"/>
      <c r="FJ50" s="143"/>
      <c r="FK50" s="143"/>
      <c r="FL50" s="143"/>
      <c r="FM50" s="143"/>
      <c r="FN50" s="143"/>
      <c r="FO50" s="143"/>
      <c r="FP50" s="143"/>
      <c r="FQ50" s="143"/>
      <c r="FR50" s="143"/>
      <c r="FS50" s="143"/>
      <c r="FT50" s="143"/>
      <c r="FU50" s="143"/>
      <c r="FV50" s="143"/>
      <c r="FW50" s="143"/>
      <c r="FX50" s="143"/>
      <c r="FY50" s="143"/>
      <c r="FZ50" s="143"/>
      <c r="GA50" s="143"/>
      <c r="GB50" s="143"/>
      <c r="GC50" s="143"/>
      <c r="GD50" s="143"/>
      <c r="GE50" s="143"/>
      <c r="GF50" s="143"/>
      <c r="GG50" s="143"/>
      <c r="GH50" s="143"/>
      <c r="GI50" s="162">
        <f t="shared" si="14"/>
        <v>0</v>
      </c>
      <c r="GJ50" s="163">
        <f t="shared" si="4"/>
        <v>0</v>
      </c>
      <c r="GK50" s="146">
        <f t="shared" si="15"/>
        <v>0</v>
      </c>
      <c r="GL50" s="146">
        <f t="shared" si="16"/>
        <v>0</v>
      </c>
      <c r="GM50" s="146">
        <f t="shared" si="17"/>
        <v>0</v>
      </c>
      <c r="GN50" s="223">
        <f t="shared" si="8"/>
        <v>0</v>
      </c>
      <c r="GO50" s="163">
        <f t="shared" si="9"/>
        <v>0</v>
      </c>
      <c r="GP50" s="146">
        <f t="shared" si="10"/>
        <v>0</v>
      </c>
      <c r="GQ50" s="146">
        <f t="shared" si="11"/>
        <v>0</v>
      </c>
      <c r="GR50" s="219">
        <f t="shared" si="12"/>
        <v>0</v>
      </c>
      <c r="GS50" s="170">
        <f t="shared" si="13"/>
        <v>0</v>
      </c>
    </row>
    <row r="51" spans="1:201" ht="21.75" customHeight="1" thickBot="1" x14ac:dyDescent="0.25">
      <c r="A51" s="138">
        <v>44</v>
      </c>
      <c r="B51" s="87"/>
      <c r="C51" s="246"/>
      <c r="D51" s="350" t="str">
        <f>IF(ISBLANK(B51)," ",VLOOKUP(B51,Feuil2!B45:C169,2,FALSE))</f>
        <v xml:space="preserve"> </v>
      </c>
      <c r="E51" s="144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  <c r="AP51" s="143"/>
      <c r="AQ51" s="143"/>
      <c r="AR51" s="143"/>
      <c r="AS51" s="143"/>
      <c r="AT51" s="143"/>
      <c r="AU51" s="143"/>
      <c r="AV51" s="143"/>
      <c r="AW51" s="143"/>
      <c r="AX51" s="143"/>
      <c r="AY51" s="143"/>
      <c r="AZ51" s="143"/>
      <c r="BA51" s="143"/>
      <c r="BB51" s="143"/>
      <c r="BC51" s="143"/>
      <c r="BD51" s="143"/>
      <c r="BE51" s="143"/>
      <c r="BF51" s="143"/>
      <c r="BG51" s="143"/>
      <c r="BH51" s="143"/>
      <c r="BI51" s="143"/>
      <c r="BJ51" s="143"/>
      <c r="BK51" s="143"/>
      <c r="BL51" s="143"/>
      <c r="BM51" s="143"/>
      <c r="BN51" s="143"/>
      <c r="BO51" s="143"/>
      <c r="BP51" s="143"/>
      <c r="BQ51" s="143"/>
      <c r="BR51" s="143"/>
      <c r="BS51" s="143"/>
      <c r="BT51" s="143"/>
      <c r="BU51" s="143"/>
      <c r="BV51" s="143"/>
      <c r="BW51" s="143"/>
      <c r="BX51" s="143"/>
      <c r="BY51" s="143"/>
      <c r="BZ51" s="143"/>
      <c r="CA51" s="143"/>
      <c r="CB51" s="143"/>
      <c r="CC51" s="143"/>
      <c r="CD51" s="143"/>
      <c r="CE51" s="143"/>
      <c r="CF51" s="143"/>
      <c r="CG51" s="143"/>
      <c r="CH51" s="143"/>
      <c r="CI51" s="143"/>
      <c r="CJ51" s="143"/>
      <c r="CK51" s="143"/>
      <c r="CL51" s="143"/>
      <c r="CM51" s="143"/>
      <c r="CN51" s="143"/>
      <c r="CO51" s="143"/>
      <c r="CP51" s="143"/>
      <c r="CQ51" s="143"/>
      <c r="CR51" s="143"/>
      <c r="CS51" s="143"/>
      <c r="CT51" s="143"/>
      <c r="CU51" s="143"/>
      <c r="CV51" s="143"/>
      <c r="CW51" s="143"/>
      <c r="CX51" s="143"/>
      <c r="CY51" s="143"/>
      <c r="CZ51" s="143"/>
      <c r="DA51" s="143"/>
      <c r="DB51" s="143"/>
      <c r="DC51" s="143"/>
      <c r="DD51" s="143"/>
      <c r="DE51" s="143"/>
      <c r="DF51" s="143"/>
      <c r="DG51" s="143"/>
      <c r="DH51" s="143"/>
      <c r="DI51" s="143"/>
      <c r="DJ51" s="143"/>
      <c r="DK51" s="143"/>
      <c r="DL51" s="143"/>
      <c r="DM51" s="143"/>
      <c r="DN51" s="143"/>
      <c r="DO51" s="143"/>
      <c r="DP51" s="143"/>
      <c r="DQ51" s="143"/>
      <c r="DR51" s="143"/>
      <c r="DS51" s="143"/>
      <c r="DT51" s="143"/>
      <c r="DU51" s="143"/>
      <c r="DV51" s="143"/>
      <c r="DW51" s="143"/>
      <c r="DX51" s="143"/>
      <c r="DY51" s="143"/>
      <c r="DZ51" s="143"/>
      <c r="EA51" s="143"/>
      <c r="EB51" s="143"/>
      <c r="EC51" s="143"/>
      <c r="ED51" s="143"/>
      <c r="EE51" s="143"/>
      <c r="EF51" s="143"/>
      <c r="EG51" s="143"/>
      <c r="EH51" s="143"/>
      <c r="EI51" s="143"/>
      <c r="EJ51" s="143"/>
      <c r="EK51" s="143"/>
      <c r="EL51" s="143"/>
      <c r="EM51" s="143"/>
      <c r="EN51" s="143"/>
      <c r="EO51" s="143"/>
      <c r="EP51" s="143"/>
      <c r="EQ51" s="143"/>
      <c r="ER51" s="143"/>
      <c r="ES51" s="143"/>
      <c r="ET51" s="143"/>
      <c r="EU51" s="143"/>
      <c r="EV51" s="143"/>
      <c r="EW51" s="143"/>
      <c r="EX51" s="143"/>
      <c r="EY51" s="143"/>
      <c r="EZ51" s="143"/>
      <c r="FA51" s="143"/>
      <c r="FB51" s="143"/>
      <c r="FC51" s="143"/>
      <c r="FD51" s="143"/>
      <c r="FE51" s="143"/>
      <c r="FF51" s="143"/>
      <c r="FG51" s="143"/>
      <c r="FH51" s="143"/>
      <c r="FI51" s="143"/>
      <c r="FJ51" s="143"/>
      <c r="FK51" s="143"/>
      <c r="FL51" s="143"/>
      <c r="FM51" s="143"/>
      <c r="FN51" s="143"/>
      <c r="FO51" s="143"/>
      <c r="FP51" s="143"/>
      <c r="FQ51" s="143"/>
      <c r="FR51" s="143"/>
      <c r="FS51" s="143"/>
      <c r="FT51" s="143"/>
      <c r="FU51" s="143"/>
      <c r="FV51" s="143"/>
      <c r="FW51" s="143"/>
      <c r="FX51" s="143"/>
      <c r="FY51" s="143"/>
      <c r="FZ51" s="143"/>
      <c r="GA51" s="143"/>
      <c r="GB51" s="143"/>
      <c r="GC51" s="143"/>
      <c r="GD51" s="143"/>
      <c r="GE51" s="143"/>
      <c r="GF51" s="143"/>
      <c r="GG51" s="143"/>
      <c r="GH51" s="143"/>
      <c r="GI51" s="162">
        <f t="shared" si="14"/>
        <v>0</v>
      </c>
      <c r="GJ51" s="163">
        <f t="shared" si="4"/>
        <v>0</v>
      </c>
      <c r="GK51" s="146">
        <f t="shared" si="15"/>
        <v>0</v>
      </c>
      <c r="GL51" s="146">
        <f t="shared" si="16"/>
        <v>0</v>
      </c>
      <c r="GM51" s="146">
        <f t="shared" si="17"/>
        <v>0</v>
      </c>
      <c r="GN51" s="223">
        <f t="shared" si="8"/>
        <v>0</v>
      </c>
      <c r="GO51" s="163">
        <f t="shared" si="9"/>
        <v>0</v>
      </c>
      <c r="GP51" s="146">
        <f t="shared" si="10"/>
        <v>0</v>
      </c>
      <c r="GQ51" s="146">
        <f t="shared" si="11"/>
        <v>0</v>
      </c>
      <c r="GR51" s="219">
        <f t="shared" si="12"/>
        <v>0</v>
      </c>
      <c r="GS51" s="170">
        <f t="shared" si="13"/>
        <v>0</v>
      </c>
    </row>
    <row r="52" spans="1:201" ht="21.75" customHeight="1" thickBot="1" x14ac:dyDescent="0.25">
      <c r="A52" s="138">
        <v>45</v>
      </c>
      <c r="B52" s="87"/>
      <c r="C52" s="246"/>
      <c r="D52" s="350" t="str">
        <f>IF(ISBLANK(B52)," ",VLOOKUP(B52,Feuil2!B46:C170,2,FALSE))</f>
        <v xml:space="preserve"> </v>
      </c>
      <c r="E52" s="144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43"/>
      <c r="AH52" s="143"/>
      <c r="AI52" s="143"/>
      <c r="AJ52" s="143"/>
      <c r="AK52" s="143"/>
      <c r="AL52" s="143"/>
      <c r="AM52" s="143"/>
      <c r="AN52" s="143"/>
      <c r="AO52" s="143"/>
      <c r="AP52" s="143"/>
      <c r="AQ52" s="143"/>
      <c r="AR52" s="143"/>
      <c r="AS52" s="143"/>
      <c r="AT52" s="143"/>
      <c r="AU52" s="143"/>
      <c r="AV52" s="143"/>
      <c r="AW52" s="143"/>
      <c r="AX52" s="143"/>
      <c r="AY52" s="143"/>
      <c r="AZ52" s="143"/>
      <c r="BA52" s="143"/>
      <c r="BB52" s="143"/>
      <c r="BC52" s="143"/>
      <c r="BD52" s="143"/>
      <c r="BE52" s="143"/>
      <c r="BF52" s="143"/>
      <c r="BG52" s="143"/>
      <c r="BH52" s="143"/>
      <c r="BI52" s="143"/>
      <c r="BJ52" s="143"/>
      <c r="BK52" s="143"/>
      <c r="BL52" s="143"/>
      <c r="BM52" s="143"/>
      <c r="BN52" s="143"/>
      <c r="BO52" s="143"/>
      <c r="BP52" s="143"/>
      <c r="BQ52" s="143"/>
      <c r="BR52" s="143"/>
      <c r="BS52" s="143"/>
      <c r="BT52" s="143"/>
      <c r="BU52" s="143"/>
      <c r="BV52" s="143"/>
      <c r="BW52" s="143"/>
      <c r="BX52" s="143"/>
      <c r="BY52" s="143"/>
      <c r="BZ52" s="143"/>
      <c r="CA52" s="143"/>
      <c r="CB52" s="143"/>
      <c r="CC52" s="143"/>
      <c r="CD52" s="143"/>
      <c r="CE52" s="143"/>
      <c r="CF52" s="143"/>
      <c r="CG52" s="143"/>
      <c r="CH52" s="143"/>
      <c r="CI52" s="143"/>
      <c r="CJ52" s="143"/>
      <c r="CK52" s="143"/>
      <c r="CL52" s="143"/>
      <c r="CM52" s="143"/>
      <c r="CN52" s="143"/>
      <c r="CO52" s="143"/>
      <c r="CP52" s="143"/>
      <c r="CQ52" s="143"/>
      <c r="CR52" s="143"/>
      <c r="CS52" s="143"/>
      <c r="CT52" s="143"/>
      <c r="CU52" s="143"/>
      <c r="CV52" s="143"/>
      <c r="CW52" s="143"/>
      <c r="CX52" s="143"/>
      <c r="CY52" s="143"/>
      <c r="CZ52" s="143"/>
      <c r="DA52" s="143"/>
      <c r="DB52" s="143"/>
      <c r="DC52" s="143"/>
      <c r="DD52" s="143"/>
      <c r="DE52" s="143"/>
      <c r="DF52" s="143"/>
      <c r="DG52" s="143"/>
      <c r="DH52" s="143"/>
      <c r="DI52" s="143"/>
      <c r="DJ52" s="143"/>
      <c r="DK52" s="143"/>
      <c r="DL52" s="143"/>
      <c r="DM52" s="143"/>
      <c r="DN52" s="143"/>
      <c r="DO52" s="143"/>
      <c r="DP52" s="143"/>
      <c r="DQ52" s="143"/>
      <c r="DR52" s="143"/>
      <c r="DS52" s="143"/>
      <c r="DT52" s="143"/>
      <c r="DU52" s="143"/>
      <c r="DV52" s="143"/>
      <c r="DW52" s="143"/>
      <c r="DX52" s="143"/>
      <c r="DY52" s="143"/>
      <c r="DZ52" s="143"/>
      <c r="EA52" s="143"/>
      <c r="EB52" s="143"/>
      <c r="EC52" s="143"/>
      <c r="ED52" s="143"/>
      <c r="EE52" s="143"/>
      <c r="EF52" s="143"/>
      <c r="EG52" s="143"/>
      <c r="EH52" s="143"/>
      <c r="EI52" s="143"/>
      <c r="EJ52" s="143"/>
      <c r="EK52" s="143"/>
      <c r="EL52" s="143"/>
      <c r="EM52" s="143"/>
      <c r="EN52" s="143"/>
      <c r="EO52" s="143"/>
      <c r="EP52" s="143"/>
      <c r="EQ52" s="143"/>
      <c r="ER52" s="143"/>
      <c r="ES52" s="143"/>
      <c r="ET52" s="143"/>
      <c r="EU52" s="143"/>
      <c r="EV52" s="143"/>
      <c r="EW52" s="143"/>
      <c r="EX52" s="143"/>
      <c r="EY52" s="143"/>
      <c r="EZ52" s="143"/>
      <c r="FA52" s="143"/>
      <c r="FB52" s="143"/>
      <c r="FC52" s="143"/>
      <c r="FD52" s="143"/>
      <c r="FE52" s="143"/>
      <c r="FF52" s="143"/>
      <c r="FG52" s="143"/>
      <c r="FH52" s="143"/>
      <c r="FI52" s="143"/>
      <c r="FJ52" s="143"/>
      <c r="FK52" s="143"/>
      <c r="FL52" s="143"/>
      <c r="FM52" s="143"/>
      <c r="FN52" s="143"/>
      <c r="FO52" s="143"/>
      <c r="FP52" s="143"/>
      <c r="FQ52" s="143"/>
      <c r="FR52" s="143"/>
      <c r="FS52" s="143"/>
      <c r="FT52" s="143"/>
      <c r="FU52" s="143"/>
      <c r="FV52" s="143"/>
      <c r="FW52" s="143"/>
      <c r="FX52" s="143"/>
      <c r="FY52" s="143"/>
      <c r="FZ52" s="143"/>
      <c r="GA52" s="143"/>
      <c r="GB52" s="143"/>
      <c r="GC52" s="143"/>
      <c r="GD52" s="143"/>
      <c r="GE52" s="143"/>
      <c r="GF52" s="143"/>
      <c r="GG52" s="143"/>
      <c r="GH52" s="143"/>
      <c r="GI52" s="162">
        <f t="shared" si="14"/>
        <v>0</v>
      </c>
      <c r="GJ52" s="163">
        <f t="shared" si="4"/>
        <v>0</v>
      </c>
      <c r="GK52" s="146">
        <f t="shared" si="15"/>
        <v>0</v>
      </c>
      <c r="GL52" s="146">
        <f t="shared" si="16"/>
        <v>0</v>
      </c>
      <c r="GM52" s="146">
        <f t="shared" si="17"/>
        <v>0</v>
      </c>
      <c r="GN52" s="223">
        <f t="shared" si="8"/>
        <v>0</v>
      </c>
      <c r="GO52" s="163">
        <f t="shared" si="9"/>
        <v>0</v>
      </c>
      <c r="GP52" s="146">
        <f t="shared" si="10"/>
        <v>0</v>
      </c>
      <c r="GQ52" s="146">
        <f t="shared" si="11"/>
        <v>0</v>
      </c>
      <c r="GR52" s="219">
        <f t="shared" si="12"/>
        <v>0</v>
      </c>
      <c r="GS52" s="170">
        <f t="shared" si="13"/>
        <v>0</v>
      </c>
    </row>
    <row r="53" spans="1:201" ht="21.75" customHeight="1" thickBot="1" x14ac:dyDescent="0.25">
      <c r="A53" s="138">
        <v>46</v>
      </c>
      <c r="B53" s="87"/>
      <c r="C53" s="246"/>
      <c r="D53" s="350" t="str">
        <f>IF(ISBLANK(B53)," ",VLOOKUP(B53,Feuil2!B47:C171,2,FALSE))</f>
        <v xml:space="preserve"> </v>
      </c>
      <c r="E53" s="144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3"/>
      <c r="AF53" s="143"/>
      <c r="AG53" s="143"/>
      <c r="AH53" s="143"/>
      <c r="AI53" s="143"/>
      <c r="AJ53" s="143"/>
      <c r="AK53" s="143"/>
      <c r="AL53" s="143"/>
      <c r="AM53" s="143"/>
      <c r="AN53" s="143"/>
      <c r="AO53" s="143"/>
      <c r="AP53" s="143"/>
      <c r="AQ53" s="143"/>
      <c r="AR53" s="143"/>
      <c r="AS53" s="143"/>
      <c r="AT53" s="143"/>
      <c r="AU53" s="143"/>
      <c r="AV53" s="143"/>
      <c r="AW53" s="143"/>
      <c r="AX53" s="143"/>
      <c r="AY53" s="143"/>
      <c r="AZ53" s="143"/>
      <c r="BA53" s="143"/>
      <c r="BB53" s="143"/>
      <c r="BC53" s="143"/>
      <c r="BD53" s="143"/>
      <c r="BE53" s="143"/>
      <c r="BF53" s="143"/>
      <c r="BG53" s="143"/>
      <c r="BH53" s="143"/>
      <c r="BI53" s="143"/>
      <c r="BJ53" s="143"/>
      <c r="BK53" s="143"/>
      <c r="BL53" s="143"/>
      <c r="BM53" s="143"/>
      <c r="BN53" s="143"/>
      <c r="BO53" s="143"/>
      <c r="BP53" s="143"/>
      <c r="BQ53" s="143"/>
      <c r="BR53" s="143"/>
      <c r="BS53" s="143"/>
      <c r="BT53" s="143"/>
      <c r="BU53" s="143"/>
      <c r="BV53" s="143"/>
      <c r="BW53" s="143"/>
      <c r="BX53" s="143"/>
      <c r="BY53" s="143"/>
      <c r="BZ53" s="143"/>
      <c r="CA53" s="143"/>
      <c r="CB53" s="143"/>
      <c r="CC53" s="143"/>
      <c r="CD53" s="143"/>
      <c r="CE53" s="143"/>
      <c r="CF53" s="143"/>
      <c r="CG53" s="143"/>
      <c r="CH53" s="143"/>
      <c r="CI53" s="143"/>
      <c r="CJ53" s="143"/>
      <c r="CK53" s="143"/>
      <c r="CL53" s="143"/>
      <c r="CM53" s="143"/>
      <c r="CN53" s="143"/>
      <c r="CO53" s="143"/>
      <c r="CP53" s="143"/>
      <c r="CQ53" s="143"/>
      <c r="CR53" s="143"/>
      <c r="CS53" s="143"/>
      <c r="CT53" s="143"/>
      <c r="CU53" s="143"/>
      <c r="CV53" s="143"/>
      <c r="CW53" s="143"/>
      <c r="CX53" s="143"/>
      <c r="CY53" s="143"/>
      <c r="CZ53" s="143"/>
      <c r="DA53" s="143"/>
      <c r="DB53" s="143"/>
      <c r="DC53" s="143"/>
      <c r="DD53" s="143"/>
      <c r="DE53" s="143"/>
      <c r="DF53" s="143"/>
      <c r="DG53" s="143"/>
      <c r="DH53" s="143"/>
      <c r="DI53" s="143"/>
      <c r="DJ53" s="143"/>
      <c r="DK53" s="143"/>
      <c r="DL53" s="143"/>
      <c r="DM53" s="143"/>
      <c r="DN53" s="143"/>
      <c r="DO53" s="143"/>
      <c r="DP53" s="143"/>
      <c r="DQ53" s="143"/>
      <c r="DR53" s="143"/>
      <c r="DS53" s="143"/>
      <c r="DT53" s="143"/>
      <c r="DU53" s="143"/>
      <c r="DV53" s="143"/>
      <c r="DW53" s="143"/>
      <c r="DX53" s="143"/>
      <c r="DY53" s="143"/>
      <c r="DZ53" s="143"/>
      <c r="EA53" s="143"/>
      <c r="EB53" s="143"/>
      <c r="EC53" s="143"/>
      <c r="ED53" s="143"/>
      <c r="EE53" s="143"/>
      <c r="EF53" s="143"/>
      <c r="EG53" s="143"/>
      <c r="EH53" s="143"/>
      <c r="EI53" s="143"/>
      <c r="EJ53" s="143"/>
      <c r="EK53" s="143"/>
      <c r="EL53" s="143"/>
      <c r="EM53" s="143"/>
      <c r="EN53" s="143"/>
      <c r="EO53" s="143"/>
      <c r="EP53" s="143"/>
      <c r="EQ53" s="143"/>
      <c r="ER53" s="143"/>
      <c r="ES53" s="143"/>
      <c r="ET53" s="143"/>
      <c r="EU53" s="143"/>
      <c r="EV53" s="143"/>
      <c r="EW53" s="143"/>
      <c r="EX53" s="143"/>
      <c r="EY53" s="143"/>
      <c r="EZ53" s="143"/>
      <c r="FA53" s="143"/>
      <c r="FB53" s="143"/>
      <c r="FC53" s="143"/>
      <c r="FD53" s="143"/>
      <c r="FE53" s="143"/>
      <c r="FF53" s="143"/>
      <c r="FG53" s="143"/>
      <c r="FH53" s="143"/>
      <c r="FI53" s="143"/>
      <c r="FJ53" s="143"/>
      <c r="FK53" s="143"/>
      <c r="FL53" s="143"/>
      <c r="FM53" s="143"/>
      <c r="FN53" s="143"/>
      <c r="FO53" s="143"/>
      <c r="FP53" s="143"/>
      <c r="FQ53" s="143"/>
      <c r="FR53" s="143"/>
      <c r="FS53" s="143"/>
      <c r="FT53" s="143"/>
      <c r="FU53" s="143"/>
      <c r="FV53" s="143"/>
      <c r="FW53" s="143"/>
      <c r="FX53" s="143"/>
      <c r="FY53" s="143"/>
      <c r="FZ53" s="143"/>
      <c r="GA53" s="143"/>
      <c r="GB53" s="143"/>
      <c r="GC53" s="143"/>
      <c r="GD53" s="143"/>
      <c r="GE53" s="143"/>
      <c r="GF53" s="143"/>
      <c r="GG53" s="143"/>
      <c r="GH53" s="143"/>
      <c r="GI53" s="162">
        <f t="shared" si="14"/>
        <v>0</v>
      </c>
      <c r="GJ53" s="163">
        <f t="shared" si="4"/>
        <v>0</v>
      </c>
      <c r="GK53" s="146">
        <f t="shared" si="15"/>
        <v>0</v>
      </c>
      <c r="GL53" s="146">
        <f t="shared" si="16"/>
        <v>0</v>
      </c>
      <c r="GM53" s="146">
        <f t="shared" si="17"/>
        <v>0</v>
      </c>
      <c r="GN53" s="223">
        <f t="shared" si="8"/>
        <v>0</v>
      </c>
      <c r="GO53" s="163">
        <f t="shared" si="9"/>
        <v>0</v>
      </c>
      <c r="GP53" s="146">
        <f t="shared" si="10"/>
        <v>0</v>
      </c>
      <c r="GQ53" s="146">
        <f t="shared" si="11"/>
        <v>0</v>
      </c>
      <c r="GR53" s="219">
        <f t="shared" si="12"/>
        <v>0</v>
      </c>
      <c r="GS53" s="170">
        <f t="shared" si="13"/>
        <v>0</v>
      </c>
    </row>
    <row r="54" spans="1:201" ht="21.75" customHeight="1" thickBot="1" x14ac:dyDescent="0.25">
      <c r="A54" s="138">
        <v>47</v>
      </c>
      <c r="B54" s="87"/>
      <c r="C54" s="246"/>
      <c r="D54" s="350" t="str">
        <f>IF(ISBLANK(B54)," ",VLOOKUP(B54,Feuil2!B48:C172,2,FALSE))</f>
        <v xml:space="preserve"> </v>
      </c>
      <c r="E54" s="144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/>
      <c r="AS54" s="143"/>
      <c r="AT54" s="143"/>
      <c r="AU54" s="143"/>
      <c r="AV54" s="143"/>
      <c r="AW54" s="143"/>
      <c r="AX54" s="143"/>
      <c r="AY54" s="143"/>
      <c r="AZ54" s="143"/>
      <c r="BA54" s="143"/>
      <c r="BB54" s="143"/>
      <c r="BC54" s="143"/>
      <c r="BD54" s="143"/>
      <c r="BE54" s="143"/>
      <c r="BF54" s="143"/>
      <c r="BG54" s="143"/>
      <c r="BH54" s="143"/>
      <c r="BI54" s="143"/>
      <c r="BJ54" s="143"/>
      <c r="BK54" s="143"/>
      <c r="BL54" s="143"/>
      <c r="BM54" s="143"/>
      <c r="BN54" s="143"/>
      <c r="BO54" s="143"/>
      <c r="BP54" s="143"/>
      <c r="BQ54" s="143"/>
      <c r="BR54" s="143"/>
      <c r="BS54" s="143"/>
      <c r="BT54" s="143"/>
      <c r="BU54" s="143"/>
      <c r="BV54" s="143"/>
      <c r="BW54" s="143"/>
      <c r="BX54" s="143"/>
      <c r="BY54" s="143"/>
      <c r="BZ54" s="143"/>
      <c r="CA54" s="143"/>
      <c r="CB54" s="143"/>
      <c r="CC54" s="143"/>
      <c r="CD54" s="143"/>
      <c r="CE54" s="143"/>
      <c r="CF54" s="143"/>
      <c r="CG54" s="143"/>
      <c r="CH54" s="143"/>
      <c r="CI54" s="143"/>
      <c r="CJ54" s="143"/>
      <c r="CK54" s="143"/>
      <c r="CL54" s="143"/>
      <c r="CM54" s="143"/>
      <c r="CN54" s="143"/>
      <c r="CO54" s="143"/>
      <c r="CP54" s="143"/>
      <c r="CQ54" s="143"/>
      <c r="CR54" s="143"/>
      <c r="CS54" s="143"/>
      <c r="CT54" s="143"/>
      <c r="CU54" s="143"/>
      <c r="CV54" s="143"/>
      <c r="CW54" s="143"/>
      <c r="CX54" s="143"/>
      <c r="CY54" s="143"/>
      <c r="CZ54" s="143"/>
      <c r="DA54" s="143"/>
      <c r="DB54" s="143"/>
      <c r="DC54" s="143"/>
      <c r="DD54" s="143"/>
      <c r="DE54" s="143"/>
      <c r="DF54" s="143"/>
      <c r="DG54" s="143"/>
      <c r="DH54" s="143"/>
      <c r="DI54" s="143"/>
      <c r="DJ54" s="143"/>
      <c r="DK54" s="143"/>
      <c r="DL54" s="143"/>
      <c r="DM54" s="143"/>
      <c r="DN54" s="143"/>
      <c r="DO54" s="143"/>
      <c r="DP54" s="143"/>
      <c r="DQ54" s="143"/>
      <c r="DR54" s="143"/>
      <c r="DS54" s="143"/>
      <c r="DT54" s="143"/>
      <c r="DU54" s="143"/>
      <c r="DV54" s="143"/>
      <c r="DW54" s="143"/>
      <c r="DX54" s="143"/>
      <c r="DY54" s="143"/>
      <c r="DZ54" s="143"/>
      <c r="EA54" s="143"/>
      <c r="EB54" s="143"/>
      <c r="EC54" s="143"/>
      <c r="ED54" s="143"/>
      <c r="EE54" s="143"/>
      <c r="EF54" s="143"/>
      <c r="EG54" s="143"/>
      <c r="EH54" s="143"/>
      <c r="EI54" s="143"/>
      <c r="EJ54" s="143"/>
      <c r="EK54" s="143"/>
      <c r="EL54" s="143"/>
      <c r="EM54" s="143"/>
      <c r="EN54" s="143"/>
      <c r="EO54" s="143"/>
      <c r="EP54" s="143"/>
      <c r="EQ54" s="143"/>
      <c r="ER54" s="143"/>
      <c r="ES54" s="143"/>
      <c r="ET54" s="143"/>
      <c r="EU54" s="143"/>
      <c r="EV54" s="143"/>
      <c r="EW54" s="143"/>
      <c r="EX54" s="143"/>
      <c r="EY54" s="143"/>
      <c r="EZ54" s="143"/>
      <c r="FA54" s="143"/>
      <c r="FB54" s="143"/>
      <c r="FC54" s="143"/>
      <c r="FD54" s="143"/>
      <c r="FE54" s="143"/>
      <c r="FF54" s="143"/>
      <c r="FG54" s="143"/>
      <c r="FH54" s="143"/>
      <c r="FI54" s="143"/>
      <c r="FJ54" s="143"/>
      <c r="FK54" s="143"/>
      <c r="FL54" s="143"/>
      <c r="FM54" s="143"/>
      <c r="FN54" s="143"/>
      <c r="FO54" s="143"/>
      <c r="FP54" s="143"/>
      <c r="FQ54" s="143"/>
      <c r="FR54" s="143"/>
      <c r="FS54" s="143"/>
      <c r="FT54" s="143"/>
      <c r="FU54" s="143"/>
      <c r="FV54" s="143"/>
      <c r="FW54" s="143"/>
      <c r="FX54" s="143"/>
      <c r="FY54" s="143"/>
      <c r="FZ54" s="143"/>
      <c r="GA54" s="143"/>
      <c r="GB54" s="143"/>
      <c r="GC54" s="143"/>
      <c r="GD54" s="143"/>
      <c r="GE54" s="143"/>
      <c r="GF54" s="143"/>
      <c r="GG54" s="143"/>
      <c r="GH54" s="143"/>
      <c r="GI54" s="162">
        <f t="shared" si="14"/>
        <v>0</v>
      </c>
      <c r="GJ54" s="163">
        <f t="shared" si="4"/>
        <v>0</v>
      </c>
      <c r="GK54" s="146">
        <f t="shared" si="15"/>
        <v>0</v>
      </c>
      <c r="GL54" s="146">
        <f t="shared" si="16"/>
        <v>0</v>
      </c>
      <c r="GM54" s="146">
        <f t="shared" si="17"/>
        <v>0</v>
      </c>
      <c r="GN54" s="223">
        <f t="shared" si="8"/>
        <v>0</v>
      </c>
      <c r="GO54" s="163">
        <f t="shared" si="9"/>
        <v>0</v>
      </c>
      <c r="GP54" s="146">
        <f t="shared" si="10"/>
        <v>0</v>
      </c>
      <c r="GQ54" s="146">
        <f t="shared" si="11"/>
        <v>0</v>
      </c>
      <c r="GR54" s="219">
        <f t="shared" si="12"/>
        <v>0</v>
      </c>
      <c r="GS54" s="170">
        <f t="shared" si="13"/>
        <v>0</v>
      </c>
    </row>
    <row r="55" spans="1:201" ht="21.75" customHeight="1" thickBot="1" x14ac:dyDescent="0.25">
      <c r="A55" s="138">
        <v>48</v>
      </c>
      <c r="B55" s="87"/>
      <c r="C55" s="246"/>
      <c r="D55" s="350" t="str">
        <f>IF(ISBLANK(B55)," ",VLOOKUP(B55,Feuil2!B49:C173,2,FALSE))</f>
        <v xml:space="preserve"> </v>
      </c>
      <c r="E55" s="144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3"/>
      <c r="AF55" s="143"/>
      <c r="AG55" s="143"/>
      <c r="AH55" s="143"/>
      <c r="AI55" s="143"/>
      <c r="AJ55" s="143"/>
      <c r="AK55" s="143"/>
      <c r="AL55" s="143"/>
      <c r="AM55" s="143"/>
      <c r="AN55" s="143"/>
      <c r="AO55" s="143"/>
      <c r="AP55" s="143"/>
      <c r="AQ55" s="143"/>
      <c r="AR55" s="143"/>
      <c r="AS55" s="143"/>
      <c r="AT55" s="143"/>
      <c r="AU55" s="143"/>
      <c r="AV55" s="143"/>
      <c r="AW55" s="143"/>
      <c r="AX55" s="143"/>
      <c r="AY55" s="143"/>
      <c r="AZ55" s="143"/>
      <c r="BA55" s="143"/>
      <c r="BB55" s="143"/>
      <c r="BC55" s="143"/>
      <c r="BD55" s="143"/>
      <c r="BE55" s="143"/>
      <c r="BF55" s="143"/>
      <c r="BG55" s="143"/>
      <c r="BH55" s="143"/>
      <c r="BI55" s="143"/>
      <c r="BJ55" s="143"/>
      <c r="BK55" s="143"/>
      <c r="BL55" s="143"/>
      <c r="BM55" s="143"/>
      <c r="BN55" s="143"/>
      <c r="BO55" s="143"/>
      <c r="BP55" s="143"/>
      <c r="BQ55" s="143"/>
      <c r="BR55" s="143"/>
      <c r="BS55" s="143"/>
      <c r="BT55" s="143"/>
      <c r="BU55" s="143"/>
      <c r="BV55" s="143"/>
      <c r="BW55" s="143"/>
      <c r="BX55" s="143"/>
      <c r="BY55" s="143"/>
      <c r="BZ55" s="143"/>
      <c r="CA55" s="143"/>
      <c r="CB55" s="143"/>
      <c r="CC55" s="143"/>
      <c r="CD55" s="143"/>
      <c r="CE55" s="143"/>
      <c r="CF55" s="143"/>
      <c r="CG55" s="143"/>
      <c r="CH55" s="143"/>
      <c r="CI55" s="143"/>
      <c r="CJ55" s="143"/>
      <c r="CK55" s="143"/>
      <c r="CL55" s="143"/>
      <c r="CM55" s="143"/>
      <c r="CN55" s="143"/>
      <c r="CO55" s="143"/>
      <c r="CP55" s="143"/>
      <c r="CQ55" s="143"/>
      <c r="CR55" s="143"/>
      <c r="CS55" s="143"/>
      <c r="CT55" s="143"/>
      <c r="CU55" s="143"/>
      <c r="CV55" s="143"/>
      <c r="CW55" s="143"/>
      <c r="CX55" s="143"/>
      <c r="CY55" s="143"/>
      <c r="CZ55" s="143"/>
      <c r="DA55" s="143"/>
      <c r="DB55" s="143"/>
      <c r="DC55" s="143"/>
      <c r="DD55" s="143"/>
      <c r="DE55" s="143"/>
      <c r="DF55" s="143"/>
      <c r="DG55" s="143"/>
      <c r="DH55" s="143"/>
      <c r="DI55" s="143"/>
      <c r="DJ55" s="143"/>
      <c r="DK55" s="143"/>
      <c r="DL55" s="143"/>
      <c r="DM55" s="143"/>
      <c r="DN55" s="143"/>
      <c r="DO55" s="143"/>
      <c r="DP55" s="143"/>
      <c r="DQ55" s="143"/>
      <c r="DR55" s="143"/>
      <c r="DS55" s="143"/>
      <c r="DT55" s="143"/>
      <c r="DU55" s="143"/>
      <c r="DV55" s="143"/>
      <c r="DW55" s="143"/>
      <c r="DX55" s="143"/>
      <c r="DY55" s="143"/>
      <c r="DZ55" s="143"/>
      <c r="EA55" s="143"/>
      <c r="EB55" s="143"/>
      <c r="EC55" s="143"/>
      <c r="ED55" s="143"/>
      <c r="EE55" s="143"/>
      <c r="EF55" s="143"/>
      <c r="EG55" s="143"/>
      <c r="EH55" s="143"/>
      <c r="EI55" s="143"/>
      <c r="EJ55" s="143"/>
      <c r="EK55" s="143"/>
      <c r="EL55" s="143"/>
      <c r="EM55" s="143"/>
      <c r="EN55" s="143"/>
      <c r="EO55" s="143"/>
      <c r="EP55" s="143"/>
      <c r="EQ55" s="143"/>
      <c r="ER55" s="143"/>
      <c r="ES55" s="143"/>
      <c r="ET55" s="143"/>
      <c r="EU55" s="143"/>
      <c r="EV55" s="143"/>
      <c r="EW55" s="143"/>
      <c r="EX55" s="143"/>
      <c r="EY55" s="143"/>
      <c r="EZ55" s="143"/>
      <c r="FA55" s="143"/>
      <c r="FB55" s="143"/>
      <c r="FC55" s="143"/>
      <c r="FD55" s="143"/>
      <c r="FE55" s="143"/>
      <c r="FF55" s="143"/>
      <c r="FG55" s="143"/>
      <c r="FH55" s="143"/>
      <c r="FI55" s="143"/>
      <c r="FJ55" s="143"/>
      <c r="FK55" s="143"/>
      <c r="FL55" s="143"/>
      <c r="FM55" s="143"/>
      <c r="FN55" s="143"/>
      <c r="FO55" s="143"/>
      <c r="FP55" s="143"/>
      <c r="FQ55" s="143"/>
      <c r="FR55" s="143"/>
      <c r="FS55" s="143"/>
      <c r="FT55" s="143"/>
      <c r="FU55" s="143"/>
      <c r="FV55" s="143"/>
      <c r="FW55" s="143"/>
      <c r="FX55" s="143"/>
      <c r="FY55" s="143"/>
      <c r="FZ55" s="143"/>
      <c r="GA55" s="143"/>
      <c r="GB55" s="143"/>
      <c r="GC55" s="143"/>
      <c r="GD55" s="143"/>
      <c r="GE55" s="143"/>
      <c r="GF55" s="143"/>
      <c r="GG55" s="143"/>
      <c r="GH55" s="143"/>
      <c r="GI55" s="162">
        <f t="shared" si="14"/>
        <v>0</v>
      </c>
      <c r="GJ55" s="163">
        <f t="shared" si="4"/>
        <v>0</v>
      </c>
      <c r="GK55" s="146">
        <f t="shared" si="15"/>
        <v>0</v>
      </c>
      <c r="GL55" s="146">
        <f t="shared" si="16"/>
        <v>0</v>
      </c>
      <c r="GM55" s="146">
        <f t="shared" si="17"/>
        <v>0</v>
      </c>
      <c r="GN55" s="223">
        <f t="shared" si="8"/>
        <v>0</v>
      </c>
      <c r="GO55" s="163">
        <f t="shared" si="9"/>
        <v>0</v>
      </c>
      <c r="GP55" s="146">
        <f t="shared" si="10"/>
        <v>0</v>
      </c>
      <c r="GQ55" s="146">
        <f t="shared" si="11"/>
        <v>0</v>
      </c>
      <c r="GR55" s="219">
        <f t="shared" si="12"/>
        <v>0</v>
      </c>
      <c r="GS55" s="170">
        <f t="shared" si="13"/>
        <v>0</v>
      </c>
    </row>
    <row r="56" spans="1:201" ht="21.75" customHeight="1" thickBot="1" x14ac:dyDescent="0.25">
      <c r="A56" s="138">
        <v>49</v>
      </c>
      <c r="B56" s="87"/>
      <c r="C56" s="246"/>
      <c r="D56" s="350" t="str">
        <f>IF(ISBLANK(B56)," ",VLOOKUP(B56,Feuil2!B50:C174,2,FALSE))</f>
        <v xml:space="preserve"> </v>
      </c>
      <c r="E56" s="144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3"/>
      <c r="AF56" s="143"/>
      <c r="AG56" s="143"/>
      <c r="AH56" s="143"/>
      <c r="AI56" s="143"/>
      <c r="AJ56" s="143"/>
      <c r="AK56" s="143"/>
      <c r="AL56" s="143"/>
      <c r="AM56" s="143"/>
      <c r="AN56" s="143"/>
      <c r="AO56" s="143"/>
      <c r="AP56" s="143"/>
      <c r="AQ56" s="143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  <c r="BB56" s="143"/>
      <c r="BC56" s="143"/>
      <c r="BD56" s="143"/>
      <c r="BE56" s="143"/>
      <c r="BF56" s="143"/>
      <c r="BG56" s="143"/>
      <c r="BH56" s="143"/>
      <c r="BI56" s="143"/>
      <c r="BJ56" s="143"/>
      <c r="BK56" s="143"/>
      <c r="BL56" s="143"/>
      <c r="BM56" s="143"/>
      <c r="BN56" s="143"/>
      <c r="BO56" s="143"/>
      <c r="BP56" s="143"/>
      <c r="BQ56" s="143"/>
      <c r="BR56" s="143"/>
      <c r="BS56" s="143"/>
      <c r="BT56" s="143"/>
      <c r="BU56" s="143"/>
      <c r="BV56" s="143"/>
      <c r="BW56" s="143"/>
      <c r="BX56" s="143"/>
      <c r="BY56" s="143"/>
      <c r="BZ56" s="143"/>
      <c r="CA56" s="143"/>
      <c r="CB56" s="143"/>
      <c r="CC56" s="143"/>
      <c r="CD56" s="143"/>
      <c r="CE56" s="143"/>
      <c r="CF56" s="143"/>
      <c r="CG56" s="143"/>
      <c r="CH56" s="143"/>
      <c r="CI56" s="143"/>
      <c r="CJ56" s="143"/>
      <c r="CK56" s="143"/>
      <c r="CL56" s="143"/>
      <c r="CM56" s="143"/>
      <c r="CN56" s="143"/>
      <c r="CO56" s="143"/>
      <c r="CP56" s="143"/>
      <c r="CQ56" s="143"/>
      <c r="CR56" s="143"/>
      <c r="CS56" s="143"/>
      <c r="CT56" s="143"/>
      <c r="CU56" s="143"/>
      <c r="CV56" s="143"/>
      <c r="CW56" s="143"/>
      <c r="CX56" s="143"/>
      <c r="CY56" s="143"/>
      <c r="CZ56" s="143"/>
      <c r="DA56" s="143"/>
      <c r="DB56" s="143"/>
      <c r="DC56" s="143"/>
      <c r="DD56" s="143"/>
      <c r="DE56" s="143"/>
      <c r="DF56" s="143"/>
      <c r="DG56" s="143"/>
      <c r="DH56" s="143"/>
      <c r="DI56" s="143"/>
      <c r="DJ56" s="143"/>
      <c r="DK56" s="143"/>
      <c r="DL56" s="143"/>
      <c r="DM56" s="143"/>
      <c r="DN56" s="143"/>
      <c r="DO56" s="143"/>
      <c r="DP56" s="143"/>
      <c r="DQ56" s="143"/>
      <c r="DR56" s="143"/>
      <c r="DS56" s="143"/>
      <c r="DT56" s="143"/>
      <c r="DU56" s="143"/>
      <c r="DV56" s="143"/>
      <c r="DW56" s="143"/>
      <c r="DX56" s="143"/>
      <c r="DY56" s="143"/>
      <c r="DZ56" s="143"/>
      <c r="EA56" s="143"/>
      <c r="EB56" s="143"/>
      <c r="EC56" s="143"/>
      <c r="ED56" s="143"/>
      <c r="EE56" s="143"/>
      <c r="EF56" s="143"/>
      <c r="EG56" s="143"/>
      <c r="EH56" s="143"/>
      <c r="EI56" s="143"/>
      <c r="EJ56" s="143"/>
      <c r="EK56" s="143"/>
      <c r="EL56" s="143"/>
      <c r="EM56" s="143"/>
      <c r="EN56" s="143"/>
      <c r="EO56" s="143"/>
      <c r="EP56" s="143"/>
      <c r="EQ56" s="143"/>
      <c r="ER56" s="143"/>
      <c r="ES56" s="143"/>
      <c r="ET56" s="143"/>
      <c r="EU56" s="143"/>
      <c r="EV56" s="143"/>
      <c r="EW56" s="143"/>
      <c r="EX56" s="143"/>
      <c r="EY56" s="143"/>
      <c r="EZ56" s="143"/>
      <c r="FA56" s="143"/>
      <c r="FB56" s="143"/>
      <c r="FC56" s="143"/>
      <c r="FD56" s="143"/>
      <c r="FE56" s="143"/>
      <c r="FF56" s="143"/>
      <c r="FG56" s="143"/>
      <c r="FH56" s="143"/>
      <c r="FI56" s="143"/>
      <c r="FJ56" s="143"/>
      <c r="FK56" s="143"/>
      <c r="FL56" s="143"/>
      <c r="FM56" s="143"/>
      <c r="FN56" s="143"/>
      <c r="FO56" s="143"/>
      <c r="FP56" s="143"/>
      <c r="FQ56" s="143"/>
      <c r="FR56" s="143"/>
      <c r="FS56" s="143"/>
      <c r="FT56" s="143"/>
      <c r="FU56" s="143"/>
      <c r="FV56" s="143"/>
      <c r="FW56" s="143"/>
      <c r="FX56" s="143"/>
      <c r="FY56" s="143"/>
      <c r="FZ56" s="143"/>
      <c r="GA56" s="143"/>
      <c r="GB56" s="143"/>
      <c r="GC56" s="143"/>
      <c r="GD56" s="143"/>
      <c r="GE56" s="143"/>
      <c r="GF56" s="143"/>
      <c r="GG56" s="143"/>
      <c r="GH56" s="143"/>
      <c r="GI56" s="162">
        <f t="shared" si="14"/>
        <v>0</v>
      </c>
      <c r="GJ56" s="163">
        <f t="shared" si="4"/>
        <v>0</v>
      </c>
      <c r="GK56" s="146">
        <f t="shared" si="15"/>
        <v>0</v>
      </c>
      <c r="GL56" s="146">
        <f t="shared" si="16"/>
        <v>0</v>
      </c>
      <c r="GM56" s="146">
        <f t="shared" si="17"/>
        <v>0</v>
      </c>
      <c r="GN56" s="223">
        <f t="shared" si="8"/>
        <v>0</v>
      </c>
      <c r="GO56" s="163">
        <f t="shared" si="9"/>
        <v>0</v>
      </c>
      <c r="GP56" s="146">
        <f t="shared" si="10"/>
        <v>0</v>
      </c>
      <c r="GQ56" s="146">
        <f t="shared" si="11"/>
        <v>0</v>
      </c>
      <c r="GR56" s="219">
        <f t="shared" si="12"/>
        <v>0</v>
      </c>
      <c r="GS56" s="170">
        <f t="shared" si="13"/>
        <v>0</v>
      </c>
    </row>
    <row r="57" spans="1:201" ht="21.75" customHeight="1" thickBot="1" x14ac:dyDescent="0.25">
      <c r="A57" s="138">
        <v>50</v>
      </c>
      <c r="B57" s="87"/>
      <c r="C57" s="246"/>
      <c r="D57" s="350" t="str">
        <f>IF(ISBLANK(B57)," ",VLOOKUP(B57,Feuil2!B51:C175,2,FALSE))</f>
        <v xml:space="preserve"> </v>
      </c>
      <c r="E57" s="144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3"/>
      <c r="BJ57" s="143"/>
      <c r="BK57" s="143"/>
      <c r="BL57" s="143"/>
      <c r="BM57" s="143"/>
      <c r="BN57" s="143"/>
      <c r="BO57" s="143"/>
      <c r="BP57" s="143"/>
      <c r="BQ57" s="143"/>
      <c r="BR57" s="143"/>
      <c r="BS57" s="143"/>
      <c r="BT57" s="143"/>
      <c r="BU57" s="143"/>
      <c r="BV57" s="143"/>
      <c r="BW57" s="143"/>
      <c r="BX57" s="143"/>
      <c r="BY57" s="143"/>
      <c r="BZ57" s="143"/>
      <c r="CA57" s="143"/>
      <c r="CB57" s="143"/>
      <c r="CC57" s="143"/>
      <c r="CD57" s="143"/>
      <c r="CE57" s="143"/>
      <c r="CF57" s="143"/>
      <c r="CG57" s="143"/>
      <c r="CH57" s="143"/>
      <c r="CI57" s="143"/>
      <c r="CJ57" s="143"/>
      <c r="CK57" s="143"/>
      <c r="CL57" s="143"/>
      <c r="CM57" s="143"/>
      <c r="CN57" s="143"/>
      <c r="CO57" s="143"/>
      <c r="CP57" s="143"/>
      <c r="CQ57" s="143"/>
      <c r="CR57" s="143"/>
      <c r="CS57" s="143"/>
      <c r="CT57" s="143"/>
      <c r="CU57" s="143"/>
      <c r="CV57" s="143"/>
      <c r="CW57" s="143"/>
      <c r="CX57" s="143"/>
      <c r="CY57" s="143"/>
      <c r="CZ57" s="143"/>
      <c r="DA57" s="143"/>
      <c r="DB57" s="143"/>
      <c r="DC57" s="143"/>
      <c r="DD57" s="143"/>
      <c r="DE57" s="143"/>
      <c r="DF57" s="143"/>
      <c r="DG57" s="143"/>
      <c r="DH57" s="143"/>
      <c r="DI57" s="143"/>
      <c r="DJ57" s="143"/>
      <c r="DK57" s="143"/>
      <c r="DL57" s="143"/>
      <c r="DM57" s="143"/>
      <c r="DN57" s="143"/>
      <c r="DO57" s="143"/>
      <c r="DP57" s="143"/>
      <c r="DQ57" s="143"/>
      <c r="DR57" s="143"/>
      <c r="DS57" s="143"/>
      <c r="DT57" s="143"/>
      <c r="DU57" s="143"/>
      <c r="DV57" s="143"/>
      <c r="DW57" s="143"/>
      <c r="DX57" s="143"/>
      <c r="DY57" s="143"/>
      <c r="DZ57" s="143"/>
      <c r="EA57" s="143"/>
      <c r="EB57" s="143"/>
      <c r="EC57" s="143"/>
      <c r="ED57" s="143"/>
      <c r="EE57" s="143"/>
      <c r="EF57" s="143"/>
      <c r="EG57" s="143"/>
      <c r="EH57" s="143"/>
      <c r="EI57" s="143"/>
      <c r="EJ57" s="143"/>
      <c r="EK57" s="143"/>
      <c r="EL57" s="143"/>
      <c r="EM57" s="143"/>
      <c r="EN57" s="143"/>
      <c r="EO57" s="143"/>
      <c r="EP57" s="143"/>
      <c r="EQ57" s="143"/>
      <c r="ER57" s="143"/>
      <c r="ES57" s="143"/>
      <c r="ET57" s="143"/>
      <c r="EU57" s="143"/>
      <c r="EV57" s="143"/>
      <c r="EW57" s="143"/>
      <c r="EX57" s="143"/>
      <c r="EY57" s="143"/>
      <c r="EZ57" s="143"/>
      <c r="FA57" s="143"/>
      <c r="FB57" s="143"/>
      <c r="FC57" s="143"/>
      <c r="FD57" s="143"/>
      <c r="FE57" s="143"/>
      <c r="FF57" s="143"/>
      <c r="FG57" s="143"/>
      <c r="FH57" s="143"/>
      <c r="FI57" s="143"/>
      <c r="FJ57" s="143"/>
      <c r="FK57" s="143"/>
      <c r="FL57" s="143"/>
      <c r="FM57" s="143"/>
      <c r="FN57" s="143"/>
      <c r="FO57" s="143"/>
      <c r="FP57" s="143"/>
      <c r="FQ57" s="143"/>
      <c r="FR57" s="143"/>
      <c r="FS57" s="143"/>
      <c r="FT57" s="143"/>
      <c r="FU57" s="143"/>
      <c r="FV57" s="143"/>
      <c r="FW57" s="143"/>
      <c r="FX57" s="143"/>
      <c r="FY57" s="143"/>
      <c r="FZ57" s="143"/>
      <c r="GA57" s="143"/>
      <c r="GB57" s="143"/>
      <c r="GC57" s="143"/>
      <c r="GD57" s="143"/>
      <c r="GE57" s="143"/>
      <c r="GF57" s="143"/>
      <c r="GG57" s="143"/>
      <c r="GH57" s="143"/>
      <c r="GI57" s="162">
        <f t="shared" si="14"/>
        <v>0</v>
      </c>
      <c r="GJ57" s="163">
        <f t="shared" si="4"/>
        <v>0</v>
      </c>
      <c r="GK57" s="146">
        <f t="shared" si="15"/>
        <v>0</v>
      </c>
      <c r="GL57" s="146">
        <f t="shared" si="16"/>
        <v>0</v>
      </c>
      <c r="GM57" s="146">
        <f t="shared" si="17"/>
        <v>0</v>
      </c>
      <c r="GN57" s="223">
        <f t="shared" si="8"/>
        <v>0</v>
      </c>
      <c r="GO57" s="163">
        <f t="shared" si="9"/>
        <v>0</v>
      </c>
      <c r="GP57" s="146">
        <f t="shared" si="10"/>
        <v>0</v>
      </c>
      <c r="GQ57" s="146">
        <f t="shared" si="11"/>
        <v>0</v>
      </c>
      <c r="GR57" s="219">
        <f t="shared" si="12"/>
        <v>0</v>
      </c>
      <c r="GS57" s="170">
        <f t="shared" si="13"/>
        <v>0</v>
      </c>
    </row>
    <row r="58" spans="1:201" ht="21.75" customHeight="1" thickBot="1" x14ac:dyDescent="0.25">
      <c r="A58" s="138">
        <v>51</v>
      </c>
      <c r="B58" s="87"/>
      <c r="C58" s="246"/>
      <c r="D58" s="350" t="str">
        <f>IF(ISBLANK(B58)," ",VLOOKUP(B58,Feuil2!B52:C176,2,FALSE))</f>
        <v xml:space="preserve"> </v>
      </c>
      <c r="E58" s="144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/>
      <c r="BA58" s="143"/>
      <c r="BB58" s="143"/>
      <c r="BC58" s="143"/>
      <c r="BD58" s="143"/>
      <c r="BE58" s="143"/>
      <c r="BF58" s="143"/>
      <c r="BG58" s="143"/>
      <c r="BH58" s="143"/>
      <c r="BI58" s="143"/>
      <c r="BJ58" s="143"/>
      <c r="BK58" s="143"/>
      <c r="BL58" s="143"/>
      <c r="BM58" s="143"/>
      <c r="BN58" s="143"/>
      <c r="BO58" s="143"/>
      <c r="BP58" s="143"/>
      <c r="BQ58" s="143"/>
      <c r="BR58" s="143"/>
      <c r="BS58" s="143"/>
      <c r="BT58" s="143"/>
      <c r="BU58" s="143"/>
      <c r="BV58" s="143"/>
      <c r="BW58" s="143"/>
      <c r="BX58" s="143"/>
      <c r="BY58" s="143"/>
      <c r="BZ58" s="143"/>
      <c r="CA58" s="143"/>
      <c r="CB58" s="143"/>
      <c r="CC58" s="143"/>
      <c r="CD58" s="143"/>
      <c r="CE58" s="143"/>
      <c r="CF58" s="143"/>
      <c r="CG58" s="143"/>
      <c r="CH58" s="143"/>
      <c r="CI58" s="143"/>
      <c r="CJ58" s="143"/>
      <c r="CK58" s="143"/>
      <c r="CL58" s="143"/>
      <c r="CM58" s="143"/>
      <c r="CN58" s="143"/>
      <c r="CO58" s="143"/>
      <c r="CP58" s="143"/>
      <c r="CQ58" s="143"/>
      <c r="CR58" s="143"/>
      <c r="CS58" s="143"/>
      <c r="CT58" s="143"/>
      <c r="CU58" s="143"/>
      <c r="CV58" s="143"/>
      <c r="CW58" s="143"/>
      <c r="CX58" s="143"/>
      <c r="CY58" s="143"/>
      <c r="CZ58" s="143"/>
      <c r="DA58" s="143"/>
      <c r="DB58" s="143"/>
      <c r="DC58" s="143"/>
      <c r="DD58" s="143"/>
      <c r="DE58" s="143"/>
      <c r="DF58" s="143"/>
      <c r="DG58" s="143"/>
      <c r="DH58" s="143"/>
      <c r="DI58" s="143"/>
      <c r="DJ58" s="143"/>
      <c r="DK58" s="143"/>
      <c r="DL58" s="143"/>
      <c r="DM58" s="143"/>
      <c r="DN58" s="143"/>
      <c r="DO58" s="143"/>
      <c r="DP58" s="143"/>
      <c r="DQ58" s="143"/>
      <c r="DR58" s="143"/>
      <c r="DS58" s="143"/>
      <c r="DT58" s="143"/>
      <c r="DU58" s="143"/>
      <c r="DV58" s="143"/>
      <c r="DW58" s="143"/>
      <c r="DX58" s="143"/>
      <c r="DY58" s="143"/>
      <c r="DZ58" s="143"/>
      <c r="EA58" s="143"/>
      <c r="EB58" s="143"/>
      <c r="EC58" s="143"/>
      <c r="ED58" s="143"/>
      <c r="EE58" s="143"/>
      <c r="EF58" s="143"/>
      <c r="EG58" s="143"/>
      <c r="EH58" s="143"/>
      <c r="EI58" s="143"/>
      <c r="EJ58" s="143"/>
      <c r="EK58" s="143"/>
      <c r="EL58" s="143"/>
      <c r="EM58" s="143"/>
      <c r="EN58" s="143"/>
      <c r="EO58" s="143"/>
      <c r="EP58" s="143"/>
      <c r="EQ58" s="143"/>
      <c r="ER58" s="143"/>
      <c r="ES58" s="143"/>
      <c r="ET58" s="143"/>
      <c r="EU58" s="143"/>
      <c r="EV58" s="143"/>
      <c r="EW58" s="143"/>
      <c r="EX58" s="143"/>
      <c r="EY58" s="143"/>
      <c r="EZ58" s="143"/>
      <c r="FA58" s="143"/>
      <c r="FB58" s="143"/>
      <c r="FC58" s="143"/>
      <c r="FD58" s="143"/>
      <c r="FE58" s="143"/>
      <c r="FF58" s="143"/>
      <c r="FG58" s="143"/>
      <c r="FH58" s="143"/>
      <c r="FI58" s="143"/>
      <c r="FJ58" s="143"/>
      <c r="FK58" s="143"/>
      <c r="FL58" s="143"/>
      <c r="FM58" s="143"/>
      <c r="FN58" s="143"/>
      <c r="FO58" s="143"/>
      <c r="FP58" s="143"/>
      <c r="FQ58" s="143"/>
      <c r="FR58" s="143"/>
      <c r="FS58" s="143"/>
      <c r="FT58" s="143"/>
      <c r="FU58" s="143"/>
      <c r="FV58" s="143"/>
      <c r="FW58" s="143"/>
      <c r="FX58" s="143"/>
      <c r="FY58" s="143"/>
      <c r="FZ58" s="143"/>
      <c r="GA58" s="143"/>
      <c r="GB58" s="143"/>
      <c r="GC58" s="143"/>
      <c r="GD58" s="143"/>
      <c r="GE58" s="143"/>
      <c r="GF58" s="143"/>
      <c r="GG58" s="143"/>
      <c r="GH58" s="143"/>
      <c r="GI58" s="162">
        <f t="shared" si="14"/>
        <v>0</v>
      </c>
      <c r="GJ58" s="163">
        <f t="shared" si="4"/>
        <v>0</v>
      </c>
      <c r="GK58" s="146">
        <f t="shared" si="15"/>
        <v>0</v>
      </c>
      <c r="GL58" s="146">
        <f t="shared" si="16"/>
        <v>0</v>
      </c>
      <c r="GM58" s="146">
        <f t="shared" si="17"/>
        <v>0</v>
      </c>
      <c r="GN58" s="223">
        <f t="shared" si="8"/>
        <v>0</v>
      </c>
      <c r="GO58" s="163">
        <f t="shared" si="9"/>
        <v>0</v>
      </c>
      <c r="GP58" s="146">
        <f t="shared" si="10"/>
        <v>0</v>
      </c>
      <c r="GQ58" s="146">
        <f t="shared" si="11"/>
        <v>0</v>
      </c>
      <c r="GR58" s="219">
        <f t="shared" si="12"/>
        <v>0</v>
      </c>
      <c r="GS58" s="170">
        <f t="shared" si="13"/>
        <v>0</v>
      </c>
    </row>
    <row r="59" spans="1:201" ht="21.75" customHeight="1" thickBot="1" x14ac:dyDescent="0.25">
      <c r="A59" s="138">
        <v>52</v>
      </c>
      <c r="B59" s="87"/>
      <c r="C59" s="246"/>
      <c r="D59" s="350" t="str">
        <f>IF(ISBLANK(B59)," ",VLOOKUP(B59,Feuil2!B53:C177,2,FALSE))</f>
        <v xml:space="preserve"> </v>
      </c>
      <c r="E59" s="144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  <c r="AD59" s="143"/>
      <c r="AE59" s="143"/>
      <c r="AF59" s="143"/>
      <c r="AG59" s="143"/>
      <c r="AH59" s="143"/>
      <c r="AI59" s="143"/>
      <c r="AJ59" s="143"/>
      <c r="AK59" s="143"/>
      <c r="AL59" s="143"/>
      <c r="AM59" s="143"/>
      <c r="AN59" s="143"/>
      <c r="AO59" s="143"/>
      <c r="AP59" s="143"/>
      <c r="AQ59" s="143"/>
      <c r="AR59" s="143"/>
      <c r="AS59" s="143"/>
      <c r="AT59" s="143"/>
      <c r="AU59" s="143"/>
      <c r="AV59" s="143"/>
      <c r="AW59" s="143"/>
      <c r="AX59" s="143"/>
      <c r="AY59" s="143"/>
      <c r="AZ59" s="143"/>
      <c r="BA59" s="143"/>
      <c r="BB59" s="143"/>
      <c r="BC59" s="143"/>
      <c r="BD59" s="143"/>
      <c r="BE59" s="143"/>
      <c r="BF59" s="143"/>
      <c r="BG59" s="143"/>
      <c r="BH59" s="143"/>
      <c r="BI59" s="143"/>
      <c r="BJ59" s="143"/>
      <c r="BK59" s="143"/>
      <c r="BL59" s="143"/>
      <c r="BM59" s="143"/>
      <c r="BN59" s="143"/>
      <c r="BO59" s="143"/>
      <c r="BP59" s="143"/>
      <c r="BQ59" s="143"/>
      <c r="BR59" s="143"/>
      <c r="BS59" s="143"/>
      <c r="BT59" s="143"/>
      <c r="BU59" s="143"/>
      <c r="BV59" s="143"/>
      <c r="BW59" s="143"/>
      <c r="BX59" s="143"/>
      <c r="BY59" s="143"/>
      <c r="BZ59" s="143"/>
      <c r="CA59" s="143"/>
      <c r="CB59" s="143"/>
      <c r="CC59" s="143"/>
      <c r="CD59" s="143"/>
      <c r="CE59" s="143"/>
      <c r="CF59" s="143"/>
      <c r="CG59" s="143"/>
      <c r="CH59" s="143"/>
      <c r="CI59" s="143"/>
      <c r="CJ59" s="143"/>
      <c r="CK59" s="143"/>
      <c r="CL59" s="143"/>
      <c r="CM59" s="143"/>
      <c r="CN59" s="143"/>
      <c r="CO59" s="143"/>
      <c r="CP59" s="143"/>
      <c r="CQ59" s="143"/>
      <c r="CR59" s="143"/>
      <c r="CS59" s="143"/>
      <c r="CT59" s="143"/>
      <c r="CU59" s="143"/>
      <c r="CV59" s="143"/>
      <c r="CW59" s="143"/>
      <c r="CX59" s="143"/>
      <c r="CY59" s="143"/>
      <c r="CZ59" s="143"/>
      <c r="DA59" s="143"/>
      <c r="DB59" s="143"/>
      <c r="DC59" s="143"/>
      <c r="DD59" s="143"/>
      <c r="DE59" s="143"/>
      <c r="DF59" s="143"/>
      <c r="DG59" s="143"/>
      <c r="DH59" s="143"/>
      <c r="DI59" s="143"/>
      <c r="DJ59" s="143"/>
      <c r="DK59" s="143"/>
      <c r="DL59" s="143"/>
      <c r="DM59" s="143"/>
      <c r="DN59" s="143"/>
      <c r="DO59" s="143"/>
      <c r="DP59" s="143"/>
      <c r="DQ59" s="143"/>
      <c r="DR59" s="143"/>
      <c r="DS59" s="143"/>
      <c r="DT59" s="143"/>
      <c r="DU59" s="143"/>
      <c r="DV59" s="143"/>
      <c r="DW59" s="143"/>
      <c r="DX59" s="143"/>
      <c r="DY59" s="143"/>
      <c r="DZ59" s="143"/>
      <c r="EA59" s="143"/>
      <c r="EB59" s="143"/>
      <c r="EC59" s="143"/>
      <c r="ED59" s="143"/>
      <c r="EE59" s="143"/>
      <c r="EF59" s="143"/>
      <c r="EG59" s="143"/>
      <c r="EH59" s="143"/>
      <c r="EI59" s="143"/>
      <c r="EJ59" s="143"/>
      <c r="EK59" s="143"/>
      <c r="EL59" s="143"/>
      <c r="EM59" s="143"/>
      <c r="EN59" s="143"/>
      <c r="EO59" s="143"/>
      <c r="EP59" s="143"/>
      <c r="EQ59" s="143"/>
      <c r="ER59" s="143"/>
      <c r="ES59" s="143"/>
      <c r="ET59" s="143"/>
      <c r="EU59" s="143"/>
      <c r="EV59" s="143"/>
      <c r="EW59" s="143"/>
      <c r="EX59" s="143"/>
      <c r="EY59" s="143"/>
      <c r="EZ59" s="143"/>
      <c r="FA59" s="143"/>
      <c r="FB59" s="143"/>
      <c r="FC59" s="143"/>
      <c r="FD59" s="143"/>
      <c r="FE59" s="143"/>
      <c r="FF59" s="143"/>
      <c r="FG59" s="143"/>
      <c r="FH59" s="143"/>
      <c r="FI59" s="143"/>
      <c r="FJ59" s="143"/>
      <c r="FK59" s="143"/>
      <c r="FL59" s="143"/>
      <c r="FM59" s="143"/>
      <c r="FN59" s="143"/>
      <c r="FO59" s="143"/>
      <c r="FP59" s="143"/>
      <c r="FQ59" s="143"/>
      <c r="FR59" s="143"/>
      <c r="FS59" s="143"/>
      <c r="FT59" s="143"/>
      <c r="FU59" s="143"/>
      <c r="FV59" s="143"/>
      <c r="FW59" s="143"/>
      <c r="FX59" s="143"/>
      <c r="FY59" s="143"/>
      <c r="FZ59" s="143"/>
      <c r="GA59" s="143"/>
      <c r="GB59" s="143"/>
      <c r="GC59" s="143"/>
      <c r="GD59" s="143"/>
      <c r="GE59" s="143"/>
      <c r="GF59" s="143"/>
      <c r="GG59" s="143"/>
      <c r="GH59" s="143"/>
      <c r="GI59" s="162">
        <f t="shared" si="14"/>
        <v>0</v>
      </c>
      <c r="GJ59" s="163">
        <f t="shared" si="4"/>
        <v>0</v>
      </c>
      <c r="GK59" s="146">
        <f t="shared" si="15"/>
        <v>0</v>
      </c>
      <c r="GL59" s="146">
        <f t="shared" si="16"/>
        <v>0</v>
      </c>
      <c r="GM59" s="146">
        <f t="shared" si="17"/>
        <v>0</v>
      </c>
      <c r="GN59" s="223">
        <f t="shared" si="8"/>
        <v>0</v>
      </c>
      <c r="GO59" s="163">
        <f t="shared" si="9"/>
        <v>0</v>
      </c>
      <c r="GP59" s="146">
        <f t="shared" si="10"/>
        <v>0</v>
      </c>
      <c r="GQ59" s="146">
        <f t="shared" si="11"/>
        <v>0</v>
      </c>
      <c r="GR59" s="219">
        <f t="shared" si="12"/>
        <v>0</v>
      </c>
      <c r="GS59" s="170">
        <f t="shared" si="13"/>
        <v>0</v>
      </c>
    </row>
    <row r="60" spans="1:201" ht="21.75" customHeight="1" thickBot="1" x14ac:dyDescent="0.25">
      <c r="A60" s="138">
        <v>53</v>
      </c>
      <c r="B60" s="87"/>
      <c r="C60" s="246"/>
      <c r="D60" s="350" t="str">
        <f>IF(ISBLANK(B60)," ",VLOOKUP(B60,Feuil2!B54:C178,2,FALSE))</f>
        <v xml:space="preserve"> </v>
      </c>
      <c r="E60" s="144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143"/>
      <c r="AC60" s="143"/>
      <c r="AD60" s="143"/>
      <c r="AE60" s="143"/>
      <c r="AF60" s="143"/>
      <c r="AG60" s="143"/>
      <c r="AH60" s="143"/>
      <c r="AI60" s="143"/>
      <c r="AJ60" s="143"/>
      <c r="AK60" s="143"/>
      <c r="AL60" s="143"/>
      <c r="AM60" s="143"/>
      <c r="AN60" s="143"/>
      <c r="AO60" s="143"/>
      <c r="AP60" s="143"/>
      <c r="AQ60" s="143"/>
      <c r="AR60" s="143"/>
      <c r="AS60" s="143"/>
      <c r="AT60" s="143"/>
      <c r="AU60" s="143"/>
      <c r="AV60" s="143"/>
      <c r="AW60" s="143"/>
      <c r="AX60" s="143"/>
      <c r="AY60" s="143"/>
      <c r="AZ60" s="143"/>
      <c r="BA60" s="143"/>
      <c r="BB60" s="143"/>
      <c r="BC60" s="143"/>
      <c r="BD60" s="143"/>
      <c r="BE60" s="143"/>
      <c r="BF60" s="143"/>
      <c r="BG60" s="143"/>
      <c r="BH60" s="143"/>
      <c r="BI60" s="143"/>
      <c r="BJ60" s="143"/>
      <c r="BK60" s="143"/>
      <c r="BL60" s="143"/>
      <c r="BM60" s="143"/>
      <c r="BN60" s="143"/>
      <c r="BO60" s="143"/>
      <c r="BP60" s="143"/>
      <c r="BQ60" s="143"/>
      <c r="BR60" s="143"/>
      <c r="BS60" s="143"/>
      <c r="BT60" s="143"/>
      <c r="BU60" s="143"/>
      <c r="BV60" s="143"/>
      <c r="BW60" s="143"/>
      <c r="BX60" s="143"/>
      <c r="BY60" s="143"/>
      <c r="BZ60" s="143"/>
      <c r="CA60" s="143"/>
      <c r="CB60" s="143"/>
      <c r="CC60" s="143"/>
      <c r="CD60" s="143"/>
      <c r="CE60" s="143"/>
      <c r="CF60" s="143"/>
      <c r="CG60" s="143"/>
      <c r="CH60" s="143"/>
      <c r="CI60" s="143"/>
      <c r="CJ60" s="143"/>
      <c r="CK60" s="143"/>
      <c r="CL60" s="143"/>
      <c r="CM60" s="143"/>
      <c r="CN60" s="143"/>
      <c r="CO60" s="143"/>
      <c r="CP60" s="143"/>
      <c r="CQ60" s="143"/>
      <c r="CR60" s="143"/>
      <c r="CS60" s="143"/>
      <c r="CT60" s="143"/>
      <c r="CU60" s="143"/>
      <c r="CV60" s="143"/>
      <c r="CW60" s="143"/>
      <c r="CX60" s="143"/>
      <c r="CY60" s="143"/>
      <c r="CZ60" s="143"/>
      <c r="DA60" s="143"/>
      <c r="DB60" s="143"/>
      <c r="DC60" s="143"/>
      <c r="DD60" s="143"/>
      <c r="DE60" s="143"/>
      <c r="DF60" s="143"/>
      <c r="DG60" s="143"/>
      <c r="DH60" s="143"/>
      <c r="DI60" s="143"/>
      <c r="DJ60" s="143"/>
      <c r="DK60" s="143"/>
      <c r="DL60" s="143"/>
      <c r="DM60" s="143"/>
      <c r="DN60" s="143"/>
      <c r="DO60" s="143"/>
      <c r="DP60" s="143"/>
      <c r="DQ60" s="143"/>
      <c r="DR60" s="143"/>
      <c r="DS60" s="143"/>
      <c r="DT60" s="143"/>
      <c r="DU60" s="143"/>
      <c r="DV60" s="143"/>
      <c r="DW60" s="143"/>
      <c r="DX60" s="143"/>
      <c r="DY60" s="143"/>
      <c r="DZ60" s="143"/>
      <c r="EA60" s="143"/>
      <c r="EB60" s="143"/>
      <c r="EC60" s="143"/>
      <c r="ED60" s="143"/>
      <c r="EE60" s="143"/>
      <c r="EF60" s="143"/>
      <c r="EG60" s="143"/>
      <c r="EH60" s="143"/>
      <c r="EI60" s="143"/>
      <c r="EJ60" s="143"/>
      <c r="EK60" s="143"/>
      <c r="EL60" s="143"/>
      <c r="EM60" s="143"/>
      <c r="EN60" s="143"/>
      <c r="EO60" s="143"/>
      <c r="EP60" s="143"/>
      <c r="EQ60" s="143"/>
      <c r="ER60" s="143"/>
      <c r="ES60" s="143"/>
      <c r="ET60" s="143"/>
      <c r="EU60" s="143"/>
      <c r="EV60" s="143"/>
      <c r="EW60" s="143"/>
      <c r="EX60" s="143"/>
      <c r="EY60" s="143"/>
      <c r="EZ60" s="143"/>
      <c r="FA60" s="143"/>
      <c r="FB60" s="143"/>
      <c r="FC60" s="143"/>
      <c r="FD60" s="143"/>
      <c r="FE60" s="143"/>
      <c r="FF60" s="143"/>
      <c r="FG60" s="143"/>
      <c r="FH60" s="143"/>
      <c r="FI60" s="143"/>
      <c r="FJ60" s="143"/>
      <c r="FK60" s="143"/>
      <c r="FL60" s="143"/>
      <c r="FM60" s="143"/>
      <c r="FN60" s="143"/>
      <c r="FO60" s="143"/>
      <c r="FP60" s="143"/>
      <c r="FQ60" s="143"/>
      <c r="FR60" s="143"/>
      <c r="FS60" s="143"/>
      <c r="FT60" s="143"/>
      <c r="FU60" s="143"/>
      <c r="FV60" s="143"/>
      <c r="FW60" s="143"/>
      <c r="FX60" s="143"/>
      <c r="FY60" s="143"/>
      <c r="FZ60" s="143"/>
      <c r="GA60" s="143"/>
      <c r="GB60" s="143"/>
      <c r="GC60" s="143"/>
      <c r="GD60" s="143"/>
      <c r="GE60" s="143"/>
      <c r="GF60" s="143"/>
      <c r="GG60" s="143"/>
      <c r="GH60" s="143"/>
      <c r="GI60" s="162">
        <f t="shared" si="14"/>
        <v>0</v>
      </c>
      <c r="GJ60" s="163">
        <f t="shared" si="4"/>
        <v>0</v>
      </c>
      <c r="GK60" s="146">
        <f t="shared" si="15"/>
        <v>0</v>
      </c>
      <c r="GL60" s="146">
        <f t="shared" si="16"/>
        <v>0</v>
      </c>
      <c r="GM60" s="146">
        <f t="shared" si="17"/>
        <v>0</v>
      </c>
      <c r="GN60" s="223">
        <f t="shared" si="8"/>
        <v>0</v>
      </c>
      <c r="GO60" s="163">
        <f t="shared" si="9"/>
        <v>0</v>
      </c>
      <c r="GP60" s="146">
        <f t="shared" si="10"/>
        <v>0</v>
      </c>
      <c r="GQ60" s="146">
        <f t="shared" si="11"/>
        <v>0</v>
      </c>
      <c r="GR60" s="219">
        <f t="shared" si="12"/>
        <v>0</v>
      </c>
      <c r="GS60" s="170">
        <f t="shared" si="13"/>
        <v>0</v>
      </c>
    </row>
    <row r="61" spans="1:201" ht="21.75" customHeight="1" thickBot="1" x14ac:dyDescent="0.25">
      <c r="A61" s="138">
        <v>54</v>
      </c>
      <c r="B61" s="87"/>
      <c r="C61" s="246"/>
      <c r="D61" s="350" t="str">
        <f>IF(ISBLANK(B61)," ",VLOOKUP(B61,Feuil2!B55:C179,2,FALSE))</f>
        <v xml:space="preserve"> </v>
      </c>
      <c r="E61" s="144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  <c r="AD61" s="143"/>
      <c r="AE61" s="143"/>
      <c r="AF61" s="143"/>
      <c r="AG61" s="143"/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43"/>
      <c r="AT61" s="143"/>
      <c r="AU61" s="143"/>
      <c r="AV61" s="143"/>
      <c r="AW61" s="143"/>
      <c r="AX61" s="143"/>
      <c r="AY61" s="143"/>
      <c r="AZ61" s="143"/>
      <c r="BA61" s="143"/>
      <c r="BB61" s="143"/>
      <c r="BC61" s="143"/>
      <c r="BD61" s="143"/>
      <c r="BE61" s="143"/>
      <c r="BF61" s="143"/>
      <c r="BG61" s="143"/>
      <c r="BH61" s="143"/>
      <c r="BI61" s="143"/>
      <c r="BJ61" s="143"/>
      <c r="BK61" s="143"/>
      <c r="BL61" s="143"/>
      <c r="BM61" s="143"/>
      <c r="BN61" s="143"/>
      <c r="BO61" s="143"/>
      <c r="BP61" s="143"/>
      <c r="BQ61" s="143"/>
      <c r="BR61" s="143"/>
      <c r="BS61" s="143"/>
      <c r="BT61" s="143"/>
      <c r="BU61" s="143"/>
      <c r="BV61" s="143"/>
      <c r="BW61" s="143"/>
      <c r="BX61" s="143"/>
      <c r="BY61" s="143"/>
      <c r="BZ61" s="143"/>
      <c r="CA61" s="143"/>
      <c r="CB61" s="143"/>
      <c r="CC61" s="143"/>
      <c r="CD61" s="143"/>
      <c r="CE61" s="143"/>
      <c r="CF61" s="143"/>
      <c r="CG61" s="143"/>
      <c r="CH61" s="143"/>
      <c r="CI61" s="143"/>
      <c r="CJ61" s="143"/>
      <c r="CK61" s="143"/>
      <c r="CL61" s="143"/>
      <c r="CM61" s="143"/>
      <c r="CN61" s="143"/>
      <c r="CO61" s="143"/>
      <c r="CP61" s="143"/>
      <c r="CQ61" s="143"/>
      <c r="CR61" s="143"/>
      <c r="CS61" s="143"/>
      <c r="CT61" s="143"/>
      <c r="CU61" s="143"/>
      <c r="CV61" s="143"/>
      <c r="CW61" s="143"/>
      <c r="CX61" s="143"/>
      <c r="CY61" s="143"/>
      <c r="CZ61" s="143"/>
      <c r="DA61" s="143"/>
      <c r="DB61" s="143"/>
      <c r="DC61" s="143"/>
      <c r="DD61" s="143"/>
      <c r="DE61" s="143"/>
      <c r="DF61" s="143"/>
      <c r="DG61" s="143"/>
      <c r="DH61" s="143"/>
      <c r="DI61" s="143"/>
      <c r="DJ61" s="143"/>
      <c r="DK61" s="143"/>
      <c r="DL61" s="143"/>
      <c r="DM61" s="143"/>
      <c r="DN61" s="143"/>
      <c r="DO61" s="143"/>
      <c r="DP61" s="143"/>
      <c r="DQ61" s="143"/>
      <c r="DR61" s="143"/>
      <c r="DS61" s="143"/>
      <c r="DT61" s="143"/>
      <c r="DU61" s="143"/>
      <c r="DV61" s="143"/>
      <c r="DW61" s="143"/>
      <c r="DX61" s="143"/>
      <c r="DY61" s="143"/>
      <c r="DZ61" s="143"/>
      <c r="EA61" s="143"/>
      <c r="EB61" s="143"/>
      <c r="EC61" s="143"/>
      <c r="ED61" s="143"/>
      <c r="EE61" s="143"/>
      <c r="EF61" s="143"/>
      <c r="EG61" s="143"/>
      <c r="EH61" s="143"/>
      <c r="EI61" s="143"/>
      <c r="EJ61" s="143"/>
      <c r="EK61" s="143"/>
      <c r="EL61" s="143"/>
      <c r="EM61" s="143"/>
      <c r="EN61" s="143"/>
      <c r="EO61" s="143"/>
      <c r="EP61" s="143"/>
      <c r="EQ61" s="143"/>
      <c r="ER61" s="143"/>
      <c r="ES61" s="143"/>
      <c r="ET61" s="143"/>
      <c r="EU61" s="143"/>
      <c r="EV61" s="143"/>
      <c r="EW61" s="143"/>
      <c r="EX61" s="143"/>
      <c r="EY61" s="143"/>
      <c r="EZ61" s="143"/>
      <c r="FA61" s="143"/>
      <c r="FB61" s="143"/>
      <c r="FC61" s="143"/>
      <c r="FD61" s="143"/>
      <c r="FE61" s="143"/>
      <c r="FF61" s="143"/>
      <c r="FG61" s="143"/>
      <c r="FH61" s="143"/>
      <c r="FI61" s="143"/>
      <c r="FJ61" s="143"/>
      <c r="FK61" s="143"/>
      <c r="FL61" s="143"/>
      <c r="FM61" s="143"/>
      <c r="FN61" s="143"/>
      <c r="FO61" s="143"/>
      <c r="FP61" s="143"/>
      <c r="FQ61" s="143"/>
      <c r="FR61" s="143"/>
      <c r="FS61" s="143"/>
      <c r="FT61" s="143"/>
      <c r="FU61" s="143"/>
      <c r="FV61" s="143"/>
      <c r="FW61" s="143"/>
      <c r="FX61" s="143"/>
      <c r="FY61" s="143"/>
      <c r="FZ61" s="143"/>
      <c r="GA61" s="143"/>
      <c r="GB61" s="143"/>
      <c r="GC61" s="143"/>
      <c r="GD61" s="143"/>
      <c r="GE61" s="143"/>
      <c r="GF61" s="143"/>
      <c r="GG61" s="143"/>
      <c r="GH61" s="143"/>
      <c r="GI61" s="162">
        <f t="shared" si="14"/>
        <v>0</v>
      </c>
      <c r="GJ61" s="163">
        <f t="shared" si="4"/>
        <v>0</v>
      </c>
      <c r="GK61" s="146">
        <f t="shared" si="15"/>
        <v>0</v>
      </c>
      <c r="GL61" s="146">
        <f t="shared" si="16"/>
        <v>0</v>
      </c>
      <c r="GM61" s="146">
        <f t="shared" si="17"/>
        <v>0</v>
      </c>
      <c r="GN61" s="223">
        <f t="shared" si="8"/>
        <v>0</v>
      </c>
      <c r="GO61" s="163">
        <f t="shared" si="9"/>
        <v>0</v>
      </c>
      <c r="GP61" s="146">
        <f t="shared" si="10"/>
        <v>0</v>
      </c>
      <c r="GQ61" s="146">
        <f t="shared" si="11"/>
        <v>0</v>
      </c>
      <c r="GR61" s="219">
        <f t="shared" si="12"/>
        <v>0</v>
      </c>
      <c r="GS61" s="170">
        <f t="shared" si="13"/>
        <v>0</v>
      </c>
    </row>
    <row r="62" spans="1:201" ht="21.75" customHeight="1" thickBot="1" x14ac:dyDescent="0.25">
      <c r="A62" s="138">
        <v>55</v>
      </c>
      <c r="B62" s="87"/>
      <c r="C62" s="246"/>
      <c r="D62" s="350" t="str">
        <f>IF(ISBLANK(B62)," ",VLOOKUP(B62,Feuil2!B56:C180,2,FALSE))</f>
        <v xml:space="preserve"> </v>
      </c>
      <c r="E62" s="144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43"/>
      <c r="AT62" s="143"/>
      <c r="AU62" s="143"/>
      <c r="AV62" s="143"/>
      <c r="AW62" s="143"/>
      <c r="AX62" s="143"/>
      <c r="AY62" s="143"/>
      <c r="AZ62" s="143"/>
      <c r="BA62" s="143"/>
      <c r="BB62" s="143"/>
      <c r="BC62" s="143"/>
      <c r="BD62" s="143"/>
      <c r="BE62" s="143"/>
      <c r="BF62" s="143"/>
      <c r="BG62" s="143"/>
      <c r="BH62" s="143"/>
      <c r="BI62" s="143"/>
      <c r="BJ62" s="143"/>
      <c r="BK62" s="143"/>
      <c r="BL62" s="143"/>
      <c r="BM62" s="143"/>
      <c r="BN62" s="143"/>
      <c r="BO62" s="143"/>
      <c r="BP62" s="143"/>
      <c r="BQ62" s="143"/>
      <c r="BR62" s="143"/>
      <c r="BS62" s="143"/>
      <c r="BT62" s="143"/>
      <c r="BU62" s="143"/>
      <c r="BV62" s="143"/>
      <c r="BW62" s="143"/>
      <c r="BX62" s="143"/>
      <c r="BY62" s="143"/>
      <c r="BZ62" s="143"/>
      <c r="CA62" s="143"/>
      <c r="CB62" s="143"/>
      <c r="CC62" s="143"/>
      <c r="CD62" s="143"/>
      <c r="CE62" s="143"/>
      <c r="CF62" s="143"/>
      <c r="CG62" s="143"/>
      <c r="CH62" s="143"/>
      <c r="CI62" s="143"/>
      <c r="CJ62" s="143"/>
      <c r="CK62" s="143"/>
      <c r="CL62" s="143"/>
      <c r="CM62" s="143"/>
      <c r="CN62" s="143"/>
      <c r="CO62" s="143"/>
      <c r="CP62" s="143"/>
      <c r="CQ62" s="143"/>
      <c r="CR62" s="143"/>
      <c r="CS62" s="143"/>
      <c r="CT62" s="143"/>
      <c r="CU62" s="143"/>
      <c r="CV62" s="143"/>
      <c r="CW62" s="143"/>
      <c r="CX62" s="143"/>
      <c r="CY62" s="143"/>
      <c r="CZ62" s="143"/>
      <c r="DA62" s="143"/>
      <c r="DB62" s="143"/>
      <c r="DC62" s="143"/>
      <c r="DD62" s="143"/>
      <c r="DE62" s="143"/>
      <c r="DF62" s="143"/>
      <c r="DG62" s="143"/>
      <c r="DH62" s="143"/>
      <c r="DI62" s="143"/>
      <c r="DJ62" s="143"/>
      <c r="DK62" s="143"/>
      <c r="DL62" s="143"/>
      <c r="DM62" s="143"/>
      <c r="DN62" s="143"/>
      <c r="DO62" s="143"/>
      <c r="DP62" s="143"/>
      <c r="DQ62" s="143"/>
      <c r="DR62" s="143"/>
      <c r="DS62" s="143"/>
      <c r="DT62" s="143"/>
      <c r="DU62" s="143"/>
      <c r="DV62" s="143"/>
      <c r="DW62" s="143"/>
      <c r="DX62" s="143"/>
      <c r="DY62" s="143"/>
      <c r="DZ62" s="143"/>
      <c r="EA62" s="143"/>
      <c r="EB62" s="143"/>
      <c r="EC62" s="143"/>
      <c r="ED62" s="143"/>
      <c r="EE62" s="143"/>
      <c r="EF62" s="143"/>
      <c r="EG62" s="143"/>
      <c r="EH62" s="143"/>
      <c r="EI62" s="143"/>
      <c r="EJ62" s="143"/>
      <c r="EK62" s="143"/>
      <c r="EL62" s="143"/>
      <c r="EM62" s="143"/>
      <c r="EN62" s="143"/>
      <c r="EO62" s="143"/>
      <c r="EP62" s="143"/>
      <c r="EQ62" s="143"/>
      <c r="ER62" s="143"/>
      <c r="ES62" s="143"/>
      <c r="ET62" s="143"/>
      <c r="EU62" s="143"/>
      <c r="EV62" s="143"/>
      <c r="EW62" s="143"/>
      <c r="EX62" s="143"/>
      <c r="EY62" s="143"/>
      <c r="EZ62" s="143"/>
      <c r="FA62" s="143"/>
      <c r="FB62" s="143"/>
      <c r="FC62" s="143"/>
      <c r="FD62" s="143"/>
      <c r="FE62" s="143"/>
      <c r="FF62" s="143"/>
      <c r="FG62" s="143"/>
      <c r="FH62" s="143"/>
      <c r="FI62" s="143"/>
      <c r="FJ62" s="143"/>
      <c r="FK62" s="143"/>
      <c r="FL62" s="143"/>
      <c r="FM62" s="143"/>
      <c r="FN62" s="143"/>
      <c r="FO62" s="143"/>
      <c r="FP62" s="143"/>
      <c r="FQ62" s="143"/>
      <c r="FR62" s="143"/>
      <c r="FS62" s="143"/>
      <c r="FT62" s="143"/>
      <c r="FU62" s="143"/>
      <c r="FV62" s="143"/>
      <c r="FW62" s="143"/>
      <c r="FX62" s="143"/>
      <c r="FY62" s="143"/>
      <c r="FZ62" s="143"/>
      <c r="GA62" s="143"/>
      <c r="GB62" s="143"/>
      <c r="GC62" s="143"/>
      <c r="GD62" s="143"/>
      <c r="GE62" s="143"/>
      <c r="GF62" s="143"/>
      <c r="GG62" s="143"/>
      <c r="GH62" s="143"/>
      <c r="GI62" s="162">
        <f t="shared" si="14"/>
        <v>0</v>
      </c>
      <c r="GJ62" s="163">
        <f t="shared" si="4"/>
        <v>0</v>
      </c>
      <c r="GK62" s="146">
        <f t="shared" si="15"/>
        <v>0</v>
      </c>
      <c r="GL62" s="146">
        <f t="shared" si="16"/>
        <v>0</v>
      </c>
      <c r="GM62" s="146">
        <f t="shared" si="17"/>
        <v>0</v>
      </c>
      <c r="GN62" s="223">
        <f t="shared" si="8"/>
        <v>0</v>
      </c>
      <c r="GO62" s="163">
        <f t="shared" si="9"/>
        <v>0</v>
      </c>
      <c r="GP62" s="146">
        <f t="shared" si="10"/>
        <v>0</v>
      </c>
      <c r="GQ62" s="146">
        <f t="shared" si="11"/>
        <v>0</v>
      </c>
      <c r="GR62" s="219">
        <f t="shared" si="12"/>
        <v>0</v>
      </c>
      <c r="GS62" s="170">
        <f t="shared" si="13"/>
        <v>0</v>
      </c>
    </row>
    <row r="63" spans="1:201" ht="21.75" customHeight="1" thickBot="1" x14ac:dyDescent="0.25">
      <c r="A63" s="138">
        <v>56</v>
      </c>
      <c r="B63" s="87"/>
      <c r="C63" s="246"/>
      <c r="D63" s="350" t="str">
        <f>IF(ISBLANK(B63)," ",VLOOKUP(B63,Feuil2!B57:C181,2,FALSE))</f>
        <v xml:space="preserve"> </v>
      </c>
      <c r="E63" s="144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3"/>
      <c r="AT63" s="143"/>
      <c r="AU63" s="143"/>
      <c r="AV63" s="143"/>
      <c r="AW63" s="143"/>
      <c r="AX63" s="143"/>
      <c r="AY63" s="143"/>
      <c r="AZ63" s="143"/>
      <c r="BA63" s="143"/>
      <c r="BB63" s="143"/>
      <c r="BC63" s="143"/>
      <c r="BD63" s="143"/>
      <c r="BE63" s="143"/>
      <c r="BF63" s="143"/>
      <c r="BG63" s="143"/>
      <c r="BH63" s="143"/>
      <c r="BI63" s="143"/>
      <c r="BJ63" s="143"/>
      <c r="BK63" s="143"/>
      <c r="BL63" s="143"/>
      <c r="BM63" s="143"/>
      <c r="BN63" s="143"/>
      <c r="BO63" s="143"/>
      <c r="BP63" s="143"/>
      <c r="BQ63" s="143"/>
      <c r="BR63" s="143"/>
      <c r="BS63" s="143"/>
      <c r="BT63" s="143"/>
      <c r="BU63" s="143"/>
      <c r="BV63" s="143"/>
      <c r="BW63" s="143"/>
      <c r="BX63" s="143"/>
      <c r="BY63" s="143"/>
      <c r="BZ63" s="143"/>
      <c r="CA63" s="143"/>
      <c r="CB63" s="143"/>
      <c r="CC63" s="143"/>
      <c r="CD63" s="143"/>
      <c r="CE63" s="143"/>
      <c r="CF63" s="143"/>
      <c r="CG63" s="143"/>
      <c r="CH63" s="143"/>
      <c r="CI63" s="143"/>
      <c r="CJ63" s="143"/>
      <c r="CK63" s="143"/>
      <c r="CL63" s="143"/>
      <c r="CM63" s="143"/>
      <c r="CN63" s="143"/>
      <c r="CO63" s="143"/>
      <c r="CP63" s="143"/>
      <c r="CQ63" s="143"/>
      <c r="CR63" s="143"/>
      <c r="CS63" s="143"/>
      <c r="CT63" s="143"/>
      <c r="CU63" s="143"/>
      <c r="CV63" s="143"/>
      <c r="CW63" s="143"/>
      <c r="CX63" s="143"/>
      <c r="CY63" s="143"/>
      <c r="CZ63" s="143"/>
      <c r="DA63" s="143"/>
      <c r="DB63" s="143"/>
      <c r="DC63" s="143"/>
      <c r="DD63" s="143"/>
      <c r="DE63" s="143"/>
      <c r="DF63" s="143"/>
      <c r="DG63" s="143"/>
      <c r="DH63" s="143"/>
      <c r="DI63" s="143"/>
      <c r="DJ63" s="143"/>
      <c r="DK63" s="143"/>
      <c r="DL63" s="143"/>
      <c r="DM63" s="143"/>
      <c r="DN63" s="143"/>
      <c r="DO63" s="143"/>
      <c r="DP63" s="143"/>
      <c r="DQ63" s="143"/>
      <c r="DR63" s="143"/>
      <c r="DS63" s="143"/>
      <c r="DT63" s="143"/>
      <c r="DU63" s="143"/>
      <c r="DV63" s="143"/>
      <c r="DW63" s="143"/>
      <c r="DX63" s="143"/>
      <c r="DY63" s="143"/>
      <c r="DZ63" s="143"/>
      <c r="EA63" s="143"/>
      <c r="EB63" s="143"/>
      <c r="EC63" s="143"/>
      <c r="ED63" s="143"/>
      <c r="EE63" s="143"/>
      <c r="EF63" s="143"/>
      <c r="EG63" s="143"/>
      <c r="EH63" s="143"/>
      <c r="EI63" s="143"/>
      <c r="EJ63" s="143"/>
      <c r="EK63" s="143"/>
      <c r="EL63" s="143"/>
      <c r="EM63" s="143"/>
      <c r="EN63" s="143"/>
      <c r="EO63" s="143"/>
      <c r="EP63" s="143"/>
      <c r="EQ63" s="143"/>
      <c r="ER63" s="143"/>
      <c r="ES63" s="143"/>
      <c r="ET63" s="143"/>
      <c r="EU63" s="143"/>
      <c r="EV63" s="143"/>
      <c r="EW63" s="143"/>
      <c r="EX63" s="143"/>
      <c r="EY63" s="143"/>
      <c r="EZ63" s="143"/>
      <c r="FA63" s="143"/>
      <c r="FB63" s="143"/>
      <c r="FC63" s="143"/>
      <c r="FD63" s="143"/>
      <c r="FE63" s="143"/>
      <c r="FF63" s="143"/>
      <c r="FG63" s="143"/>
      <c r="FH63" s="143"/>
      <c r="FI63" s="143"/>
      <c r="FJ63" s="143"/>
      <c r="FK63" s="143"/>
      <c r="FL63" s="143"/>
      <c r="FM63" s="143"/>
      <c r="FN63" s="143"/>
      <c r="FO63" s="143"/>
      <c r="FP63" s="143"/>
      <c r="FQ63" s="143"/>
      <c r="FR63" s="143"/>
      <c r="FS63" s="143"/>
      <c r="FT63" s="143"/>
      <c r="FU63" s="143"/>
      <c r="FV63" s="143"/>
      <c r="FW63" s="143"/>
      <c r="FX63" s="143"/>
      <c r="FY63" s="143"/>
      <c r="FZ63" s="143"/>
      <c r="GA63" s="143"/>
      <c r="GB63" s="143"/>
      <c r="GC63" s="143"/>
      <c r="GD63" s="143"/>
      <c r="GE63" s="143"/>
      <c r="GF63" s="143"/>
      <c r="GG63" s="143"/>
      <c r="GH63" s="143"/>
      <c r="GI63" s="162">
        <f t="shared" si="14"/>
        <v>0</v>
      </c>
      <c r="GJ63" s="163">
        <f t="shared" si="4"/>
        <v>0</v>
      </c>
      <c r="GK63" s="146">
        <f t="shared" si="15"/>
        <v>0</v>
      </c>
      <c r="GL63" s="146">
        <f t="shared" si="16"/>
        <v>0</v>
      </c>
      <c r="GM63" s="146">
        <f t="shared" si="17"/>
        <v>0</v>
      </c>
      <c r="GN63" s="223">
        <f t="shared" si="8"/>
        <v>0</v>
      </c>
      <c r="GO63" s="163">
        <f t="shared" si="9"/>
        <v>0</v>
      </c>
      <c r="GP63" s="146">
        <f t="shared" si="10"/>
        <v>0</v>
      </c>
      <c r="GQ63" s="146">
        <f t="shared" si="11"/>
        <v>0</v>
      </c>
      <c r="GR63" s="219">
        <f t="shared" si="12"/>
        <v>0</v>
      </c>
      <c r="GS63" s="170">
        <f t="shared" si="13"/>
        <v>0</v>
      </c>
    </row>
    <row r="64" spans="1:201" ht="21.75" customHeight="1" thickBot="1" x14ac:dyDescent="0.25">
      <c r="A64" s="138">
        <v>57</v>
      </c>
      <c r="B64" s="87"/>
      <c r="C64" s="246"/>
      <c r="D64" s="350" t="str">
        <f>IF(ISBLANK(B64)," ",VLOOKUP(B64,Feuil2!B58:C182,2,FALSE))</f>
        <v xml:space="preserve"> </v>
      </c>
      <c r="E64" s="144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143"/>
      <c r="AT64" s="143"/>
      <c r="AU64" s="143"/>
      <c r="AV64" s="143"/>
      <c r="AW64" s="143"/>
      <c r="AX64" s="143"/>
      <c r="AY64" s="143"/>
      <c r="AZ64" s="143"/>
      <c r="BA64" s="143"/>
      <c r="BB64" s="143"/>
      <c r="BC64" s="143"/>
      <c r="BD64" s="143"/>
      <c r="BE64" s="143"/>
      <c r="BF64" s="143"/>
      <c r="BG64" s="143"/>
      <c r="BH64" s="143"/>
      <c r="BI64" s="143"/>
      <c r="BJ64" s="143"/>
      <c r="BK64" s="143"/>
      <c r="BL64" s="143"/>
      <c r="BM64" s="143"/>
      <c r="BN64" s="143"/>
      <c r="BO64" s="143"/>
      <c r="BP64" s="143"/>
      <c r="BQ64" s="143"/>
      <c r="BR64" s="143"/>
      <c r="BS64" s="143"/>
      <c r="BT64" s="143"/>
      <c r="BU64" s="143"/>
      <c r="BV64" s="143"/>
      <c r="BW64" s="143"/>
      <c r="BX64" s="143"/>
      <c r="BY64" s="143"/>
      <c r="BZ64" s="143"/>
      <c r="CA64" s="143"/>
      <c r="CB64" s="143"/>
      <c r="CC64" s="143"/>
      <c r="CD64" s="143"/>
      <c r="CE64" s="143"/>
      <c r="CF64" s="143"/>
      <c r="CG64" s="143"/>
      <c r="CH64" s="143"/>
      <c r="CI64" s="143"/>
      <c r="CJ64" s="143"/>
      <c r="CK64" s="143"/>
      <c r="CL64" s="143"/>
      <c r="CM64" s="143"/>
      <c r="CN64" s="143"/>
      <c r="CO64" s="143"/>
      <c r="CP64" s="143"/>
      <c r="CQ64" s="143"/>
      <c r="CR64" s="143"/>
      <c r="CS64" s="143"/>
      <c r="CT64" s="143"/>
      <c r="CU64" s="143"/>
      <c r="CV64" s="143"/>
      <c r="CW64" s="143"/>
      <c r="CX64" s="143"/>
      <c r="CY64" s="143"/>
      <c r="CZ64" s="143"/>
      <c r="DA64" s="143"/>
      <c r="DB64" s="143"/>
      <c r="DC64" s="143"/>
      <c r="DD64" s="143"/>
      <c r="DE64" s="143"/>
      <c r="DF64" s="143"/>
      <c r="DG64" s="143"/>
      <c r="DH64" s="143"/>
      <c r="DI64" s="143"/>
      <c r="DJ64" s="143"/>
      <c r="DK64" s="143"/>
      <c r="DL64" s="143"/>
      <c r="DM64" s="143"/>
      <c r="DN64" s="143"/>
      <c r="DO64" s="143"/>
      <c r="DP64" s="143"/>
      <c r="DQ64" s="143"/>
      <c r="DR64" s="143"/>
      <c r="DS64" s="143"/>
      <c r="DT64" s="143"/>
      <c r="DU64" s="143"/>
      <c r="DV64" s="143"/>
      <c r="DW64" s="143"/>
      <c r="DX64" s="143"/>
      <c r="DY64" s="143"/>
      <c r="DZ64" s="143"/>
      <c r="EA64" s="143"/>
      <c r="EB64" s="143"/>
      <c r="EC64" s="143"/>
      <c r="ED64" s="143"/>
      <c r="EE64" s="143"/>
      <c r="EF64" s="143"/>
      <c r="EG64" s="143"/>
      <c r="EH64" s="143"/>
      <c r="EI64" s="143"/>
      <c r="EJ64" s="143"/>
      <c r="EK64" s="143"/>
      <c r="EL64" s="143"/>
      <c r="EM64" s="143"/>
      <c r="EN64" s="143"/>
      <c r="EO64" s="143"/>
      <c r="EP64" s="143"/>
      <c r="EQ64" s="143"/>
      <c r="ER64" s="143"/>
      <c r="ES64" s="143"/>
      <c r="ET64" s="143"/>
      <c r="EU64" s="143"/>
      <c r="EV64" s="143"/>
      <c r="EW64" s="143"/>
      <c r="EX64" s="143"/>
      <c r="EY64" s="143"/>
      <c r="EZ64" s="143"/>
      <c r="FA64" s="143"/>
      <c r="FB64" s="143"/>
      <c r="FC64" s="143"/>
      <c r="FD64" s="143"/>
      <c r="FE64" s="143"/>
      <c r="FF64" s="143"/>
      <c r="FG64" s="143"/>
      <c r="FH64" s="143"/>
      <c r="FI64" s="143"/>
      <c r="FJ64" s="143"/>
      <c r="FK64" s="143"/>
      <c r="FL64" s="143"/>
      <c r="FM64" s="143"/>
      <c r="FN64" s="143"/>
      <c r="FO64" s="143"/>
      <c r="FP64" s="143"/>
      <c r="FQ64" s="143"/>
      <c r="FR64" s="143"/>
      <c r="FS64" s="143"/>
      <c r="FT64" s="143"/>
      <c r="FU64" s="143"/>
      <c r="FV64" s="143"/>
      <c r="FW64" s="143"/>
      <c r="FX64" s="143"/>
      <c r="FY64" s="143"/>
      <c r="FZ64" s="143"/>
      <c r="GA64" s="143"/>
      <c r="GB64" s="143"/>
      <c r="GC64" s="143"/>
      <c r="GD64" s="143"/>
      <c r="GE64" s="143"/>
      <c r="GF64" s="143"/>
      <c r="GG64" s="143"/>
      <c r="GH64" s="143"/>
      <c r="GI64" s="162">
        <f t="shared" si="14"/>
        <v>0</v>
      </c>
      <c r="GJ64" s="163">
        <f t="shared" si="4"/>
        <v>0</v>
      </c>
      <c r="GK64" s="146">
        <f t="shared" si="15"/>
        <v>0</v>
      </c>
      <c r="GL64" s="146">
        <f t="shared" si="16"/>
        <v>0</v>
      </c>
      <c r="GM64" s="146">
        <f t="shared" si="17"/>
        <v>0</v>
      </c>
      <c r="GN64" s="223">
        <f t="shared" si="8"/>
        <v>0</v>
      </c>
      <c r="GO64" s="163">
        <f t="shared" si="9"/>
        <v>0</v>
      </c>
      <c r="GP64" s="146">
        <f t="shared" si="10"/>
        <v>0</v>
      </c>
      <c r="GQ64" s="146">
        <f t="shared" si="11"/>
        <v>0</v>
      </c>
      <c r="GR64" s="219">
        <f t="shared" si="12"/>
        <v>0</v>
      </c>
      <c r="GS64" s="170">
        <f t="shared" si="13"/>
        <v>0</v>
      </c>
    </row>
    <row r="65" spans="1:201" ht="21.75" customHeight="1" thickBot="1" x14ac:dyDescent="0.25">
      <c r="A65" s="138">
        <v>58</v>
      </c>
      <c r="B65" s="87"/>
      <c r="C65" s="246"/>
      <c r="D65" s="350" t="str">
        <f>IF(ISBLANK(B65)," ",VLOOKUP(B65,Feuil2!B59:C183,2,FALSE))</f>
        <v xml:space="preserve"> </v>
      </c>
      <c r="E65" s="144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  <c r="AA65" s="143"/>
      <c r="AB65" s="143"/>
      <c r="AC65" s="143"/>
      <c r="AD65" s="143"/>
      <c r="AE65" s="143"/>
      <c r="AF65" s="143"/>
      <c r="AG65" s="143"/>
      <c r="AH65" s="143"/>
      <c r="AI65" s="143"/>
      <c r="AJ65" s="143"/>
      <c r="AK65" s="143"/>
      <c r="AL65" s="143"/>
      <c r="AM65" s="143"/>
      <c r="AN65" s="143"/>
      <c r="AO65" s="143"/>
      <c r="AP65" s="143"/>
      <c r="AQ65" s="143"/>
      <c r="AR65" s="143"/>
      <c r="AS65" s="143"/>
      <c r="AT65" s="143"/>
      <c r="AU65" s="143"/>
      <c r="AV65" s="143"/>
      <c r="AW65" s="143"/>
      <c r="AX65" s="143"/>
      <c r="AY65" s="143"/>
      <c r="AZ65" s="143"/>
      <c r="BA65" s="143"/>
      <c r="BB65" s="143"/>
      <c r="BC65" s="143"/>
      <c r="BD65" s="143"/>
      <c r="BE65" s="143"/>
      <c r="BF65" s="143"/>
      <c r="BG65" s="143"/>
      <c r="BH65" s="143"/>
      <c r="BI65" s="143"/>
      <c r="BJ65" s="143"/>
      <c r="BK65" s="143"/>
      <c r="BL65" s="143"/>
      <c r="BM65" s="143"/>
      <c r="BN65" s="143"/>
      <c r="BO65" s="143"/>
      <c r="BP65" s="143"/>
      <c r="BQ65" s="143"/>
      <c r="BR65" s="143"/>
      <c r="BS65" s="143"/>
      <c r="BT65" s="143"/>
      <c r="BU65" s="143"/>
      <c r="BV65" s="143"/>
      <c r="BW65" s="143"/>
      <c r="BX65" s="143"/>
      <c r="BY65" s="143"/>
      <c r="BZ65" s="143"/>
      <c r="CA65" s="143"/>
      <c r="CB65" s="143"/>
      <c r="CC65" s="143"/>
      <c r="CD65" s="143"/>
      <c r="CE65" s="143"/>
      <c r="CF65" s="143"/>
      <c r="CG65" s="143"/>
      <c r="CH65" s="143"/>
      <c r="CI65" s="143"/>
      <c r="CJ65" s="143"/>
      <c r="CK65" s="143"/>
      <c r="CL65" s="143"/>
      <c r="CM65" s="143"/>
      <c r="CN65" s="143"/>
      <c r="CO65" s="143"/>
      <c r="CP65" s="143"/>
      <c r="CQ65" s="143"/>
      <c r="CR65" s="143"/>
      <c r="CS65" s="143"/>
      <c r="CT65" s="143"/>
      <c r="CU65" s="143"/>
      <c r="CV65" s="143"/>
      <c r="CW65" s="143"/>
      <c r="CX65" s="143"/>
      <c r="CY65" s="143"/>
      <c r="CZ65" s="143"/>
      <c r="DA65" s="143"/>
      <c r="DB65" s="143"/>
      <c r="DC65" s="143"/>
      <c r="DD65" s="143"/>
      <c r="DE65" s="143"/>
      <c r="DF65" s="143"/>
      <c r="DG65" s="143"/>
      <c r="DH65" s="143"/>
      <c r="DI65" s="143"/>
      <c r="DJ65" s="143"/>
      <c r="DK65" s="143"/>
      <c r="DL65" s="143"/>
      <c r="DM65" s="143"/>
      <c r="DN65" s="143"/>
      <c r="DO65" s="143"/>
      <c r="DP65" s="143"/>
      <c r="DQ65" s="143"/>
      <c r="DR65" s="143"/>
      <c r="DS65" s="143"/>
      <c r="DT65" s="143"/>
      <c r="DU65" s="143"/>
      <c r="DV65" s="143"/>
      <c r="DW65" s="143"/>
      <c r="DX65" s="143"/>
      <c r="DY65" s="143"/>
      <c r="DZ65" s="143"/>
      <c r="EA65" s="143"/>
      <c r="EB65" s="143"/>
      <c r="EC65" s="143"/>
      <c r="ED65" s="143"/>
      <c r="EE65" s="143"/>
      <c r="EF65" s="143"/>
      <c r="EG65" s="143"/>
      <c r="EH65" s="143"/>
      <c r="EI65" s="143"/>
      <c r="EJ65" s="143"/>
      <c r="EK65" s="143"/>
      <c r="EL65" s="143"/>
      <c r="EM65" s="143"/>
      <c r="EN65" s="143"/>
      <c r="EO65" s="143"/>
      <c r="EP65" s="143"/>
      <c r="EQ65" s="143"/>
      <c r="ER65" s="143"/>
      <c r="ES65" s="143"/>
      <c r="ET65" s="143"/>
      <c r="EU65" s="143"/>
      <c r="EV65" s="143"/>
      <c r="EW65" s="143"/>
      <c r="EX65" s="143"/>
      <c r="EY65" s="143"/>
      <c r="EZ65" s="143"/>
      <c r="FA65" s="143"/>
      <c r="FB65" s="143"/>
      <c r="FC65" s="143"/>
      <c r="FD65" s="143"/>
      <c r="FE65" s="143"/>
      <c r="FF65" s="143"/>
      <c r="FG65" s="143"/>
      <c r="FH65" s="143"/>
      <c r="FI65" s="143"/>
      <c r="FJ65" s="143"/>
      <c r="FK65" s="143"/>
      <c r="FL65" s="143"/>
      <c r="FM65" s="143"/>
      <c r="FN65" s="143"/>
      <c r="FO65" s="143"/>
      <c r="FP65" s="143"/>
      <c r="FQ65" s="143"/>
      <c r="FR65" s="143"/>
      <c r="FS65" s="143"/>
      <c r="FT65" s="143"/>
      <c r="FU65" s="143"/>
      <c r="FV65" s="143"/>
      <c r="FW65" s="143"/>
      <c r="FX65" s="143"/>
      <c r="FY65" s="143"/>
      <c r="FZ65" s="143"/>
      <c r="GA65" s="143"/>
      <c r="GB65" s="143"/>
      <c r="GC65" s="143"/>
      <c r="GD65" s="143"/>
      <c r="GE65" s="143"/>
      <c r="GF65" s="143"/>
      <c r="GG65" s="143"/>
      <c r="GH65" s="143"/>
      <c r="GI65" s="162">
        <f t="shared" si="14"/>
        <v>0</v>
      </c>
      <c r="GJ65" s="163">
        <f t="shared" si="4"/>
        <v>0</v>
      </c>
      <c r="GK65" s="146">
        <f t="shared" si="15"/>
        <v>0</v>
      </c>
      <c r="GL65" s="146">
        <f t="shared" si="16"/>
        <v>0</v>
      </c>
      <c r="GM65" s="146">
        <f t="shared" si="17"/>
        <v>0</v>
      </c>
      <c r="GN65" s="223">
        <f t="shared" si="8"/>
        <v>0</v>
      </c>
      <c r="GO65" s="163">
        <f t="shared" si="9"/>
        <v>0</v>
      </c>
      <c r="GP65" s="146">
        <f t="shared" si="10"/>
        <v>0</v>
      </c>
      <c r="GQ65" s="146">
        <f t="shared" si="11"/>
        <v>0</v>
      </c>
      <c r="GR65" s="219">
        <f t="shared" si="12"/>
        <v>0</v>
      </c>
      <c r="GS65" s="170">
        <f t="shared" si="13"/>
        <v>0</v>
      </c>
    </row>
    <row r="66" spans="1:201" ht="21.75" customHeight="1" thickBot="1" x14ac:dyDescent="0.25">
      <c r="A66" s="138">
        <v>59</v>
      </c>
      <c r="B66" s="87"/>
      <c r="C66" s="246"/>
      <c r="D66" s="350" t="str">
        <f>IF(ISBLANK(B66)," ",VLOOKUP(B66,Feuil2!B60:C184,2,FALSE))</f>
        <v xml:space="preserve"> </v>
      </c>
      <c r="E66" s="144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  <c r="AD66" s="143"/>
      <c r="AE66" s="143"/>
      <c r="AF66" s="143"/>
      <c r="AG66" s="143"/>
      <c r="AH66" s="143"/>
      <c r="AI66" s="143"/>
      <c r="AJ66" s="143"/>
      <c r="AK66" s="143"/>
      <c r="AL66" s="143"/>
      <c r="AM66" s="143"/>
      <c r="AN66" s="143"/>
      <c r="AO66" s="143"/>
      <c r="AP66" s="143"/>
      <c r="AQ66" s="143"/>
      <c r="AR66" s="143"/>
      <c r="AS66" s="143"/>
      <c r="AT66" s="143"/>
      <c r="AU66" s="143"/>
      <c r="AV66" s="143"/>
      <c r="AW66" s="143"/>
      <c r="AX66" s="143"/>
      <c r="AY66" s="143"/>
      <c r="AZ66" s="143"/>
      <c r="BA66" s="143"/>
      <c r="BB66" s="143"/>
      <c r="BC66" s="143"/>
      <c r="BD66" s="143"/>
      <c r="BE66" s="143"/>
      <c r="BF66" s="143"/>
      <c r="BG66" s="143"/>
      <c r="BH66" s="143"/>
      <c r="BI66" s="143"/>
      <c r="BJ66" s="143"/>
      <c r="BK66" s="143"/>
      <c r="BL66" s="143"/>
      <c r="BM66" s="143"/>
      <c r="BN66" s="143"/>
      <c r="BO66" s="143"/>
      <c r="BP66" s="143"/>
      <c r="BQ66" s="143"/>
      <c r="BR66" s="143"/>
      <c r="BS66" s="143"/>
      <c r="BT66" s="143"/>
      <c r="BU66" s="143"/>
      <c r="BV66" s="143"/>
      <c r="BW66" s="143"/>
      <c r="BX66" s="143"/>
      <c r="BY66" s="143"/>
      <c r="BZ66" s="143"/>
      <c r="CA66" s="143"/>
      <c r="CB66" s="143"/>
      <c r="CC66" s="143"/>
      <c r="CD66" s="143"/>
      <c r="CE66" s="143"/>
      <c r="CF66" s="143"/>
      <c r="CG66" s="143"/>
      <c r="CH66" s="143"/>
      <c r="CI66" s="143"/>
      <c r="CJ66" s="143"/>
      <c r="CK66" s="143"/>
      <c r="CL66" s="143"/>
      <c r="CM66" s="143"/>
      <c r="CN66" s="143"/>
      <c r="CO66" s="143"/>
      <c r="CP66" s="143"/>
      <c r="CQ66" s="143"/>
      <c r="CR66" s="143"/>
      <c r="CS66" s="143"/>
      <c r="CT66" s="143"/>
      <c r="CU66" s="143"/>
      <c r="CV66" s="143"/>
      <c r="CW66" s="143"/>
      <c r="CX66" s="143"/>
      <c r="CY66" s="143"/>
      <c r="CZ66" s="143"/>
      <c r="DA66" s="143"/>
      <c r="DB66" s="143"/>
      <c r="DC66" s="143"/>
      <c r="DD66" s="143"/>
      <c r="DE66" s="143"/>
      <c r="DF66" s="143"/>
      <c r="DG66" s="143"/>
      <c r="DH66" s="143"/>
      <c r="DI66" s="143"/>
      <c r="DJ66" s="143"/>
      <c r="DK66" s="143"/>
      <c r="DL66" s="143"/>
      <c r="DM66" s="143"/>
      <c r="DN66" s="143"/>
      <c r="DO66" s="143"/>
      <c r="DP66" s="143"/>
      <c r="DQ66" s="143"/>
      <c r="DR66" s="143"/>
      <c r="DS66" s="143"/>
      <c r="DT66" s="143"/>
      <c r="DU66" s="143"/>
      <c r="DV66" s="143"/>
      <c r="DW66" s="143"/>
      <c r="DX66" s="143"/>
      <c r="DY66" s="143"/>
      <c r="DZ66" s="143"/>
      <c r="EA66" s="143"/>
      <c r="EB66" s="143"/>
      <c r="EC66" s="143"/>
      <c r="ED66" s="143"/>
      <c r="EE66" s="143"/>
      <c r="EF66" s="143"/>
      <c r="EG66" s="143"/>
      <c r="EH66" s="143"/>
      <c r="EI66" s="143"/>
      <c r="EJ66" s="143"/>
      <c r="EK66" s="143"/>
      <c r="EL66" s="143"/>
      <c r="EM66" s="143"/>
      <c r="EN66" s="143"/>
      <c r="EO66" s="143"/>
      <c r="EP66" s="143"/>
      <c r="EQ66" s="143"/>
      <c r="ER66" s="143"/>
      <c r="ES66" s="143"/>
      <c r="ET66" s="143"/>
      <c r="EU66" s="143"/>
      <c r="EV66" s="143"/>
      <c r="EW66" s="143"/>
      <c r="EX66" s="143"/>
      <c r="EY66" s="143"/>
      <c r="EZ66" s="143"/>
      <c r="FA66" s="143"/>
      <c r="FB66" s="143"/>
      <c r="FC66" s="143"/>
      <c r="FD66" s="143"/>
      <c r="FE66" s="143"/>
      <c r="FF66" s="143"/>
      <c r="FG66" s="143"/>
      <c r="FH66" s="143"/>
      <c r="FI66" s="143"/>
      <c r="FJ66" s="143"/>
      <c r="FK66" s="143"/>
      <c r="FL66" s="143"/>
      <c r="FM66" s="143"/>
      <c r="FN66" s="143"/>
      <c r="FO66" s="143"/>
      <c r="FP66" s="143"/>
      <c r="FQ66" s="143"/>
      <c r="FR66" s="143"/>
      <c r="FS66" s="143"/>
      <c r="FT66" s="143"/>
      <c r="FU66" s="143"/>
      <c r="FV66" s="143"/>
      <c r="FW66" s="143"/>
      <c r="FX66" s="143"/>
      <c r="FY66" s="143"/>
      <c r="FZ66" s="143"/>
      <c r="GA66" s="143"/>
      <c r="GB66" s="143"/>
      <c r="GC66" s="143"/>
      <c r="GD66" s="143"/>
      <c r="GE66" s="143"/>
      <c r="GF66" s="143"/>
      <c r="GG66" s="143"/>
      <c r="GH66" s="143"/>
      <c r="GI66" s="162">
        <f t="shared" si="14"/>
        <v>0</v>
      </c>
      <c r="GJ66" s="163">
        <f t="shared" si="4"/>
        <v>0</v>
      </c>
      <c r="GK66" s="146">
        <f t="shared" si="15"/>
        <v>0</v>
      </c>
      <c r="GL66" s="146">
        <f t="shared" si="16"/>
        <v>0</v>
      </c>
      <c r="GM66" s="146">
        <f t="shared" si="17"/>
        <v>0</v>
      </c>
      <c r="GN66" s="223">
        <f t="shared" si="8"/>
        <v>0</v>
      </c>
      <c r="GO66" s="163">
        <f t="shared" si="9"/>
        <v>0</v>
      </c>
      <c r="GP66" s="146">
        <f t="shared" si="10"/>
        <v>0</v>
      </c>
      <c r="GQ66" s="146">
        <f t="shared" si="11"/>
        <v>0</v>
      </c>
      <c r="GR66" s="219">
        <f t="shared" si="12"/>
        <v>0</v>
      </c>
      <c r="GS66" s="170">
        <f t="shared" si="13"/>
        <v>0</v>
      </c>
    </row>
    <row r="67" spans="1:201" ht="21.75" customHeight="1" thickBot="1" x14ac:dyDescent="0.25">
      <c r="A67" s="138">
        <v>60</v>
      </c>
      <c r="B67" s="87"/>
      <c r="C67" s="246"/>
      <c r="D67" s="350" t="str">
        <f>IF(ISBLANK(B67)," ",VLOOKUP(B67,Feuil2!B61:C185,2,FALSE))</f>
        <v xml:space="preserve"> </v>
      </c>
      <c r="E67" s="144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  <c r="AO67" s="143"/>
      <c r="AP67" s="143"/>
      <c r="AQ67" s="143"/>
      <c r="AR67" s="143"/>
      <c r="AS67" s="143"/>
      <c r="AT67" s="143"/>
      <c r="AU67" s="143"/>
      <c r="AV67" s="143"/>
      <c r="AW67" s="143"/>
      <c r="AX67" s="143"/>
      <c r="AY67" s="143"/>
      <c r="AZ67" s="143"/>
      <c r="BA67" s="143"/>
      <c r="BB67" s="143"/>
      <c r="BC67" s="143"/>
      <c r="BD67" s="143"/>
      <c r="BE67" s="143"/>
      <c r="BF67" s="143"/>
      <c r="BG67" s="143"/>
      <c r="BH67" s="143"/>
      <c r="BI67" s="143"/>
      <c r="BJ67" s="143"/>
      <c r="BK67" s="143"/>
      <c r="BL67" s="143"/>
      <c r="BM67" s="143"/>
      <c r="BN67" s="143"/>
      <c r="BO67" s="143"/>
      <c r="BP67" s="143"/>
      <c r="BQ67" s="143"/>
      <c r="BR67" s="143"/>
      <c r="BS67" s="143"/>
      <c r="BT67" s="143"/>
      <c r="BU67" s="143"/>
      <c r="BV67" s="143"/>
      <c r="BW67" s="143"/>
      <c r="BX67" s="143"/>
      <c r="BY67" s="143"/>
      <c r="BZ67" s="143"/>
      <c r="CA67" s="143"/>
      <c r="CB67" s="143"/>
      <c r="CC67" s="143"/>
      <c r="CD67" s="143"/>
      <c r="CE67" s="143"/>
      <c r="CF67" s="143"/>
      <c r="CG67" s="143"/>
      <c r="CH67" s="143"/>
      <c r="CI67" s="143"/>
      <c r="CJ67" s="143"/>
      <c r="CK67" s="143"/>
      <c r="CL67" s="143"/>
      <c r="CM67" s="143"/>
      <c r="CN67" s="143"/>
      <c r="CO67" s="143"/>
      <c r="CP67" s="143"/>
      <c r="CQ67" s="143"/>
      <c r="CR67" s="143"/>
      <c r="CS67" s="143"/>
      <c r="CT67" s="143"/>
      <c r="CU67" s="143"/>
      <c r="CV67" s="143"/>
      <c r="CW67" s="143"/>
      <c r="CX67" s="143"/>
      <c r="CY67" s="143"/>
      <c r="CZ67" s="143"/>
      <c r="DA67" s="143"/>
      <c r="DB67" s="143"/>
      <c r="DC67" s="143"/>
      <c r="DD67" s="143"/>
      <c r="DE67" s="143"/>
      <c r="DF67" s="143"/>
      <c r="DG67" s="143"/>
      <c r="DH67" s="143"/>
      <c r="DI67" s="143"/>
      <c r="DJ67" s="143"/>
      <c r="DK67" s="143"/>
      <c r="DL67" s="143"/>
      <c r="DM67" s="143"/>
      <c r="DN67" s="143"/>
      <c r="DO67" s="143"/>
      <c r="DP67" s="143"/>
      <c r="DQ67" s="143"/>
      <c r="DR67" s="143"/>
      <c r="DS67" s="143"/>
      <c r="DT67" s="143"/>
      <c r="DU67" s="143"/>
      <c r="DV67" s="143"/>
      <c r="DW67" s="143"/>
      <c r="DX67" s="143"/>
      <c r="DY67" s="143"/>
      <c r="DZ67" s="143"/>
      <c r="EA67" s="143"/>
      <c r="EB67" s="143"/>
      <c r="EC67" s="143"/>
      <c r="ED67" s="143"/>
      <c r="EE67" s="143"/>
      <c r="EF67" s="143"/>
      <c r="EG67" s="143"/>
      <c r="EH67" s="143"/>
      <c r="EI67" s="143"/>
      <c r="EJ67" s="143"/>
      <c r="EK67" s="143"/>
      <c r="EL67" s="143"/>
      <c r="EM67" s="143"/>
      <c r="EN67" s="143"/>
      <c r="EO67" s="143"/>
      <c r="EP67" s="143"/>
      <c r="EQ67" s="143"/>
      <c r="ER67" s="143"/>
      <c r="ES67" s="143"/>
      <c r="ET67" s="143"/>
      <c r="EU67" s="143"/>
      <c r="EV67" s="143"/>
      <c r="EW67" s="143"/>
      <c r="EX67" s="143"/>
      <c r="EY67" s="143"/>
      <c r="EZ67" s="143"/>
      <c r="FA67" s="143"/>
      <c r="FB67" s="143"/>
      <c r="FC67" s="143"/>
      <c r="FD67" s="143"/>
      <c r="FE67" s="143"/>
      <c r="FF67" s="143"/>
      <c r="FG67" s="143"/>
      <c r="FH67" s="143"/>
      <c r="FI67" s="143"/>
      <c r="FJ67" s="143"/>
      <c r="FK67" s="143"/>
      <c r="FL67" s="143"/>
      <c r="FM67" s="143"/>
      <c r="FN67" s="143"/>
      <c r="FO67" s="143"/>
      <c r="FP67" s="143"/>
      <c r="FQ67" s="143"/>
      <c r="FR67" s="143"/>
      <c r="FS67" s="143"/>
      <c r="FT67" s="143"/>
      <c r="FU67" s="143"/>
      <c r="FV67" s="143"/>
      <c r="FW67" s="143"/>
      <c r="FX67" s="143"/>
      <c r="FY67" s="143"/>
      <c r="FZ67" s="143"/>
      <c r="GA67" s="143"/>
      <c r="GB67" s="143"/>
      <c r="GC67" s="143"/>
      <c r="GD67" s="143"/>
      <c r="GE67" s="143"/>
      <c r="GF67" s="143"/>
      <c r="GG67" s="143"/>
      <c r="GH67" s="143"/>
      <c r="GI67" s="162">
        <f t="shared" si="14"/>
        <v>0</v>
      </c>
      <c r="GJ67" s="163">
        <f t="shared" si="4"/>
        <v>0</v>
      </c>
      <c r="GK67" s="146">
        <f t="shared" si="15"/>
        <v>0</v>
      </c>
      <c r="GL67" s="146">
        <f t="shared" si="16"/>
        <v>0</v>
      </c>
      <c r="GM67" s="146">
        <f t="shared" si="17"/>
        <v>0</v>
      </c>
      <c r="GN67" s="223">
        <f t="shared" si="8"/>
        <v>0</v>
      </c>
      <c r="GO67" s="163">
        <f t="shared" si="9"/>
        <v>0</v>
      </c>
      <c r="GP67" s="146">
        <f t="shared" si="10"/>
        <v>0</v>
      </c>
      <c r="GQ67" s="146">
        <f t="shared" si="11"/>
        <v>0</v>
      </c>
      <c r="GR67" s="219">
        <f t="shared" si="12"/>
        <v>0</v>
      </c>
      <c r="GS67" s="170">
        <f t="shared" si="13"/>
        <v>0</v>
      </c>
    </row>
    <row r="68" spans="1:201" ht="21.75" customHeight="1" thickBot="1" x14ac:dyDescent="0.25">
      <c r="A68" s="138">
        <v>61</v>
      </c>
      <c r="B68" s="87"/>
      <c r="C68" s="246"/>
      <c r="D68" s="350" t="str">
        <f>IF(ISBLANK(B68)," ",VLOOKUP(B68,Feuil2!B62:C186,2,FALSE))</f>
        <v xml:space="preserve"> </v>
      </c>
      <c r="E68" s="144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  <c r="AB68" s="143"/>
      <c r="AC68" s="143"/>
      <c r="AD68" s="143"/>
      <c r="AE68" s="143"/>
      <c r="AF68" s="143"/>
      <c r="AG68" s="143"/>
      <c r="AH68" s="143"/>
      <c r="AI68" s="143"/>
      <c r="AJ68" s="143"/>
      <c r="AK68" s="143"/>
      <c r="AL68" s="143"/>
      <c r="AM68" s="143"/>
      <c r="AN68" s="143"/>
      <c r="AO68" s="143"/>
      <c r="AP68" s="143"/>
      <c r="AQ68" s="143"/>
      <c r="AR68" s="143"/>
      <c r="AS68" s="143"/>
      <c r="AT68" s="143"/>
      <c r="AU68" s="143"/>
      <c r="AV68" s="143"/>
      <c r="AW68" s="143"/>
      <c r="AX68" s="143"/>
      <c r="AY68" s="143"/>
      <c r="AZ68" s="143"/>
      <c r="BA68" s="143"/>
      <c r="BB68" s="143"/>
      <c r="BC68" s="143"/>
      <c r="BD68" s="143"/>
      <c r="BE68" s="143"/>
      <c r="BF68" s="143"/>
      <c r="BG68" s="143"/>
      <c r="BH68" s="143"/>
      <c r="BI68" s="143"/>
      <c r="BJ68" s="143"/>
      <c r="BK68" s="143"/>
      <c r="BL68" s="143"/>
      <c r="BM68" s="143"/>
      <c r="BN68" s="143"/>
      <c r="BO68" s="143"/>
      <c r="BP68" s="143"/>
      <c r="BQ68" s="143"/>
      <c r="BR68" s="143"/>
      <c r="BS68" s="143"/>
      <c r="BT68" s="143"/>
      <c r="BU68" s="143"/>
      <c r="BV68" s="143"/>
      <c r="BW68" s="143"/>
      <c r="BX68" s="143"/>
      <c r="BY68" s="143"/>
      <c r="BZ68" s="143"/>
      <c r="CA68" s="143"/>
      <c r="CB68" s="143"/>
      <c r="CC68" s="143"/>
      <c r="CD68" s="143"/>
      <c r="CE68" s="143"/>
      <c r="CF68" s="143"/>
      <c r="CG68" s="143"/>
      <c r="CH68" s="143"/>
      <c r="CI68" s="143"/>
      <c r="CJ68" s="143"/>
      <c r="CK68" s="143"/>
      <c r="CL68" s="143"/>
      <c r="CM68" s="143"/>
      <c r="CN68" s="143"/>
      <c r="CO68" s="143"/>
      <c r="CP68" s="143"/>
      <c r="CQ68" s="143"/>
      <c r="CR68" s="143"/>
      <c r="CS68" s="143"/>
      <c r="CT68" s="143"/>
      <c r="CU68" s="143"/>
      <c r="CV68" s="143"/>
      <c r="CW68" s="143"/>
      <c r="CX68" s="143"/>
      <c r="CY68" s="143"/>
      <c r="CZ68" s="143"/>
      <c r="DA68" s="143"/>
      <c r="DB68" s="143"/>
      <c r="DC68" s="143"/>
      <c r="DD68" s="143"/>
      <c r="DE68" s="143"/>
      <c r="DF68" s="143"/>
      <c r="DG68" s="143"/>
      <c r="DH68" s="143"/>
      <c r="DI68" s="143"/>
      <c r="DJ68" s="143"/>
      <c r="DK68" s="143"/>
      <c r="DL68" s="143"/>
      <c r="DM68" s="143"/>
      <c r="DN68" s="143"/>
      <c r="DO68" s="143"/>
      <c r="DP68" s="143"/>
      <c r="DQ68" s="143"/>
      <c r="DR68" s="143"/>
      <c r="DS68" s="143"/>
      <c r="DT68" s="143"/>
      <c r="DU68" s="143"/>
      <c r="DV68" s="143"/>
      <c r="DW68" s="143"/>
      <c r="DX68" s="143"/>
      <c r="DY68" s="143"/>
      <c r="DZ68" s="143"/>
      <c r="EA68" s="143"/>
      <c r="EB68" s="143"/>
      <c r="EC68" s="143"/>
      <c r="ED68" s="143"/>
      <c r="EE68" s="143"/>
      <c r="EF68" s="143"/>
      <c r="EG68" s="143"/>
      <c r="EH68" s="143"/>
      <c r="EI68" s="143"/>
      <c r="EJ68" s="143"/>
      <c r="EK68" s="143"/>
      <c r="EL68" s="143"/>
      <c r="EM68" s="143"/>
      <c r="EN68" s="143"/>
      <c r="EO68" s="143"/>
      <c r="EP68" s="143"/>
      <c r="EQ68" s="143"/>
      <c r="ER68" s="143"/>
      <c r="ES68" s="143"/>
      <c r="ET68" s="143"/>
      <c r="EU68" s="143"/>
      <c r="EV68" s="143"/>
      <c r="EW68" s="143"/>
      <c r="EX68" s="143"/>
      <c r="EY68" s="143"/>
      <c r="EZ68" s="143"/>
      <c r="FA68" s="143"/>
      <c r="FB68" s="143"/>
      <c r="FC68" s="143"/>
      <c r="FD68" s="143"/>
      <c r="FE68" s="143"/>
      <c r="FF68" s="143"/>
      <c r="FG68" s="143"/>
      <c r="FH68" s="143"/>
      <c r="FI68" s="143"/>
      <c r="FJ68" s="143"/>
      <c r="FK68" s="143"/>
      <c r="FL68" s="143"/>
      <c r="FM68" s="143"/>
      <c r="FN68" s="143"/>
      <c r="FO68" s="143"/>
      <c r="FP68" s="143"/>
      <c r="FQ68" s="143"/>
      <c r="FR68" s="143"/>
      <c r="FS68" s="143"/>
      <c r="FT68" s="143"/>
      <c r="FU68" s="143"/>
      <c r="FV68" s="143"/>
      <c r="FW68" s="143"/>
      <c r="FX68" s="143"/>
      <c r="FY68" s="143"/>
      <c r="FZ68" s="143"/>
      <c r="GA68" s="143"/>
      <c r="GB68" s="143"/>
      <c r="GC68" s="143"/>
      <c r="GD68" s="143"/>
      <c r="GE68" s="143"/>
      <c r="GF68" s="143"/>
      <c r="GG68" s="143"/>
      <c r="GH68" s="143"/>
      <c r="GI68" s="162">
        <f t="shared" si="14"/>
        <v>0</v>
      </c>
      <c r="GJ68" s="163">
        <f t="shared" si="4"/>
        <v>0</v>
      </c>
      <c r="GK68" s="146">
        <f t="shared" si="15"/>
        <v>0</v>
      </c>
      <c r="GL68" s="146">
        <f t="shared" si="16"/>
        <v>0</v>
      </c>
      <c r="GM68" s="146">
        <f t="shared" si="17"/>
        <v>0</v>
      </c>
      <c r="GN68" s="223">
        <f t="shared" si="8"/>
        <v>0</v>
      </c>
      <c r="GO68" s="163">
        <f t="shared" si="9"/>
        <v>0</v>
      </c>
      <c r="GP68" s="146">
        <f t="shared" si="10"/>
        <v>0</v>
      </c>
      <c r="GQ68" s="146">
        <f t="shared" si="11"/>
        <v>0</v>
      </c>
      <c r="GR68" s="219">
        <f t="shared" si="12"/>
        <v>0</v>
      </c>
      <c r="GS68" s="170">
        <f t="shared" si="13"/>
        <v>0</v>
      </c>
    </row>
    <row r="69" spans="1:201" ht="21.75" customHeight="1" thickBot="1" x14ac:dyDescent="0.25">
      <c r="A69" s="138">
        <v>62</v>
      </c>
      <c r="B69" s="87"/>
      <c r="C69" s="246"/>
      <c r="D69" s="350" t="str">
        <f>IF(ISBLANK(B69)," ",VLOOKUP(B69,Feuil2!B63:C187,2,FALSE))</f>
        <v xml:space="preserve"> </v>
      </c>
      <c r="E69" s="144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  <c r="AJ69" s="143"/>
      <c r="AK69" s="143"/>
      <c r="AL69" s="143"/>
      <c r="AM69" s="143"/>
      <c r="AN69" s="143"/>
      <c r="AO69" s="143"/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  <c r="BB69" s="143"/>
      <c r="BC69" s="143"/>
      <c r="BD69" s="143"/>
      <c r="BE69" s="143"/>
      <c r="BF69" s="143"/>
      <c r="BG69" s="143"/>
      <c r="BH69" s="143"/>
      <c r="BI69" s="143"/>
      <c r="BJ69" s="143"/>
      <c r="BK69" s="143"/>
      <c r="BL69" s="143"/>
      <c r="BM69" s="143"/>
      <c r="BN69" s="143"/>
      <c r="BO69" s="143"/>
      <c r="BP69" s="143"/>
      <c r="BQ69" s="143"/>
      <c r="BR69" s="143"/>
      <c r="BS69" s="143"/>
      <c r="BT69" s="143"/>
      <c r="BU69" s="143"/>
      <c r="BV69" s="143"/>
      <c r="BW69" s="143"/>
      <c r="BX69" s="143"/>
      <c r="BY69" s="143"/>
      <c r="BZ69" s="143"/>
      <c r="CA69" s="143"/>
      <c r="CB69" s="143"/>
      <c r="CC69" s="143"/>
      <c r="CD69" s="143"/>
      <c r="CE69" s="143"/>
      <c r="CF69" s="143"/>
      <c r="CG69" s="143"/>
      <c r="CH69" s="143"/>
      <c r="CI69" s="143"/>
      <c r="CJ69" s="143"/>
      <c r="CK69" s="143"/>
      <c r="CL69" s="143"/>
      <c r="CM69" s="143"/>
      <c r="CN69" s="143"/>
      <c r="CO69" s="143"/>
      <c r="CP69" s="143"/>
      <c r="CQ69" s="143"/>
      <c r="CR69" s="143"/>
      <c r="CS69" s="143"/>
      <c r="CT69" s="143"/>
      <c r="CU69" s="143"/>
      <c r="CV69" s="143"/>
      <c r="CW69" s="143"/>
      <c r="CX69" s="143"/>
      <c r="CY69" s="143"/>
      <c r="CZ69" s="143"/>
      <c r="DA69" s="143"/>
      <c r="DB69" s="143"/>
      <c r="DC69" s="143"/>
      <c r="DD69" s="143"/>
      <c r="DE69" s="143"/>
      <c r="DF69" s="143"/>
      <c r="DG69" s="143"/>
      <c r="DH69" s="143"/>
      <c r="DI69" s="143"/>
      <c r="DJ69" s="143"/>
      <c r="DK69" s="143"/>
      <c r="DL69" s="143"/>
      <c r="DM69" s="143"/>
      <c r="DN69" s="143"/>
      <c r="DO69" s="143"/>
      <c r="DP69" s="143"/>
      <c r="DQ69" s="143"/>
      <c r="DR69" s="143"/>
      <c r="DS69" s="143"/>
      <c r="DT69" s="143"/>
      <c r="DU69" s="143"/>
      <c r="DV69" s="143"/>
      <c r="DW69" s="143"/>
      <c r="DX69" s="143"/>
      <c r="DY69" s="143"/>
      <c r="DZ69" s="143"/>
      <c r="EA69" s="143"/>
      <c r="EB69" s="143"/>
      <c r="EC69" s="143"/>
      <c r="ED69" s="143"/>
      <c r="EE69" s="143"/>
      <c r="EF69" s="143"/>
      <c r="EG69" s="143"/>
      <c r="EH69" s="143"/>
      <c r="EI69" s="143"/>
      <c r="EJ69" s="143"/>
      <c r="EK69" s="143"/>
      <c r="EL69" s="143"/>
      <c r="EM69" s="143"/>
      <c r="EN69" s="143"/>
      <c r="EO69" s="143"/>
      <c r="EP69" s="143"/>
      <c r="EQ69" s="143"/>
      <c r="ER69" s="143"/>
      <c r="ES69" s="143"/>
      <c r="ET69" s="143"/>
      <c r="EU69" s="143"/>
      <c r="EV69" s="143"/>
      <c r="EW69" s="143"/>
      <c r="EX69" s="143"/>
      <c r="EY69" s="143"/>
      <c r="EZ69" s="143"/>
      <c r="FA69" s="143"/>
      <c r="FB69" s="143"/>
      <c r="FC69" s="143"/>
      <c r="FD69" s="143"/>
      <c r="FE69" s="143"/>
      <c r="FF69" s="143"/>
      <c r="FG69" s="143"/>
      <c r="FH69" s="143"/>
      <c r="FI69" s="143"/>
      <c r="FJ69" s="143"/>
      <c r="FK69" s="143"/>
      <c r="FL69" s="143"/>
      <c r="FM69" s="143"/>
      <c r="FN69" s="143"/>
      <c r="FO69" s="143"/>
      <c r="FP69" s="143"/>
      <c r="FQ69" s="143"/>
      <c r="FR69" s="143"/>
      <c r="FS69" s="143"/>
      <c r="FT69" s="143"/>
      <c r="FU69" s="143"/>
      <c r="FV69" s="143"/>
      <c r="FW69" s="143"/>
      <c r="FX69" s="143"/>
      <c r="FY69" s="143"/>
      <c r="FZ69" s="143"/>
      <c r="GA69" s="143"/>
      <c r="GB69" s="143"/>
      <c r="GC69" s="143"/>
      <c r="GD69" s="143"/>
      <c r="GE69" s="143"/>
      <c r="GF69" s="143"/>
      <c r="GG69" s="143"/>
      <c r="GH69" s="143"/>
      <c r="GI69" s="162">
        <f t="shared" si="14"/>
        <v>0</v>
      </c>
      <c r="GJ69" s="163">
        <f t="shared" si="4"/>
        <v>0</v>
      </c>
      <c r="GK69" s="146">
        <f t="shared" si="15"/>
        <v>0</v>
      </c>
      <c r="GL69" s="146">
        <f t="shared" si="16"/>
        <v>0</v>
      </c>
      <c r="GM69" s="146">
        <f t="shared" si="17"/>
        <v>0</v>
      </c>
      <c r="GN69" s="223">
        <f t="shared" si="8"/>
        <v>0</v>
      </c>
      <c r="GO69" s="163">
        <f t="shared" si="9"/>
        <v>0</v>
      </c>
      <c r="GP69" s="146">
        <f t="shared" si="10"/>
        <v>0</v>
      </c>
      <c r="GQ69" s="146">
        <f t="shared" si="11"/>
        <v>0</v>
      </c>
      <c r="GR69" s="219">
        <f t="shared" si="12"/>
        <v>0</v>
      </c>
      <c r="GS69" s="170">
        <f t="shared" si="13"/>
        <v>0</v>
      </c>
    </row>
    <row r="70" spans="1:201" ht="21.75" customHeight="1" thickBot="1" x14ac:dyDescent="0.25">
      <c r="A70" s="138">
        <v>63</v>
      </c>
      <c r="B70" s="87"/>
      <c r="C70" s="246"/>
      <c r="D70" s="350" t="str">
        <f>IF(ISBLANK(B70)," ",VLOOKUP(B70,Feuil2!B64:C188,2,FALSE))</f>
        <v xml:space="preserve"> </v>
      </c>
      <c r="E70" s="144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143"/>
      <c r="AH70" s="143"/>
      <c r="AI70" s="143"/>
      <c r="AJ70" s="143"/>
      <c r="AK70" s="143"/>
      <c r="AL70" s="143"/>
      <c r="AM70" s="143"/>
      <c r="AN70" s="143"/>
      <c r="AO70" s="143"/>
      <c r="AP70" s="143"/>
      <c r="AQ70" s="143"/>
      <c r="AR70" s="143"/>
      <c r="AS70" s="143"/>
      <c r="AT70" s="143"/>
      <c r="AU70" s="143"/>
      <c r="AV70" s="143"/>
      <c r="AW70" s="143"/>
      <c r="AX70" s="143"/>
      <c r="AY70" s="143"/>
      <c r="AZ70" s="143"/>
      <c r="BA70" s="143"/>
      <c r="BB70" s="143"/>
      <c r="BC70" s="143"/>
      <c r="BD70" s="143"/>
      <c r="BE70" s="143"/>
      <c r="BF70" s="143"/>
      <c r="BG70" s="143"/>
      <c r="BH70" s="143"/>
      <c r="BI70" s="143"/>
      <c r="BJ70" s="143"/>
      <c r="BK70" s="143"/>
      <c r="BL70" s="143"/>
      <c r="BM70" s="143"/>
      <c r="BN70" s="143"/>
      <c r="BO70" s="143"/>
      <c r="BP70" s="143"/>
      <c r="BQ70" s="143"/>
      <c r="BR70" s="143"/>
      <c r="BS70" s="143"/>
      <c r="BT70" s="143"/>
      <c r="BU70" s="143"/>
      <c r="BV70" s="143"/>
      <c r="BW70" s="143"/>
      <c r="BX70" s="143"/>
      <c r="BY70" s="143"/>
      <c r="BZ70" s="143"/>
      <c r="CA70" s="143"/>
      <c r="CB70" s="143"/>
      <c r="CC70" s="143"/>
      <c r="CD70" s="143"/>
      <c r="CE70" s="143"/>
      <c r="CF70" s="143"/>
      <c r="CG70" s="143"/>
      <c r="CH70" s="143"/>
      <c r="CI70" s="143"/>
      <c r="CJ70" s="143"/>
      <c r="CK70" s="143"/>
      <c r="CL70" s="143"/>
      <c r="CM70" s="143"/>
      <c r="CN70" s="143"/>
      <c r="CO70" s="143"/>
      <c r="CP70" s="143"/>
      <c r="CQ70" s="143"/>
      <c r="CR70" s="143"/>
      <c r="CS70" s="143"/>
      <c r="CT70" s="143"/>
      <c r="CU70" s="143"/>
      <c r="CV70" s="143"/>
      <c r="CW70" s="143"/>
      <c r="CX70" s="143"/>
      <c r="CY70" s="143"/>
      <c r="CZ70" s="143"/>
      <c r="DA70" s="143"/>
      <c r="DB70" s="143"/>
      <c r="DC70" s="143"/>
      <c r="DD70" s="143"/>
      <c r="DE70" s="143"/>
      <c r="DF70" s="143"/>
      <c r="DG70" s="143"/>
      <c r="DH70" s="143"/>
      <c r="DI70" s="143"/>
      <c r="DJ70" s="143"/>
      <c r="DK70" s="143"/>
      <c r="DL70" s="143"/>
      <c r="DM70" s="143"/>
      <c r="DN70" s="143"/>
      <c r="DO70" s="143"/>
      <c r="DP70" s="143"/>
      <c r="DQ70" s="143"/>
      <c r="DR70" s="143"/>
      <c r="DS70" s="143"/>
      <c r="DT70" s="143"/>
      <c r="DU70" s="143"/>
      <c r="DV70" s="143"/>
      <c r="DW70" s="143"/>
      <c r="DX70" s="143"/>
      <c r="DY70" s="143"/>
      <c r="DZ70" s="143"/>
      <c r="EA70" s="143"/>
      <c r="EB70" s="143"/>
      <c r="EC70" s="143"/>
      <c r="ED70" s="143"/>
      <c r="EE70" s="143"/>
      <c r="EF70" s="143"/>
      <c r="EG70" s="143"/>
      <c r="EH70" s="143"/>
      <c r="EI70" s="143"/>
      <c r="EJ70" s="143"/>
      <c r="EK70" s="143"/>
      <c r="EL70" s="143"/>
      <c r="EM70" s="143"/>
      <c r="EN70" s="143"/>
      <c r="EO70" s="143"/>
      <c r="EP70" s="143"/>
      <c r="EQ70" s="143"/>
      <c r="ER70" s="143"/>
      <c r="ES70" s="143"/>
      <c r="ET70" s="143"/>
      <c r="EU70" s="143"/>
      <c r="EV70" s="143"/>
      <c r="EW70" s="143"/>
      <c r="EX70" s="143"/>
      <c r="EY70" s="143"/>
      <c r="EZ70" s="143"/>
      <c r="FA70" s="143"/>
      <c r="FB70" s="143"/>
      <c r="FC70" s="143"/>
      <c r="FD70" s="143"/>
      <c r="FE70" s="143"/>
      <c r="FF70" s="143"/>
      <c r="FG70" s="143"/>
      <c r="FH70" s="143"/>
      <c r="FI70" s="143"/>
      <c r="FJ70" s="143"/>
      <c r="FK70" s="143"/>
      <c r="FL70" s="143"/>
      <c r="FM70" s="143"/>
      <c r="FN70" s="143"/>
      <c r="FO70" s="143"/>
      <c r="FP70" s="143"/>
      <c r="FQ70" s="143"/>
      <c r="FR70" s="143"/>
      <c r="FS70" s="143"/>
      <c r="FT70" s="143"/>
      <c r="FU70" s="143"/>
      <c r="FV70" s="143"/>
      <c r="FW70" s="143"/>
      <c r="FX70" s="143"/>
      <c r="FY70" s="143"/>
      <c r="FZ70" s="143"/>
      <c r="GA70" s="143"/>
      <c r="GB70" s="143"/>
      <c r="GC70" s="143"/>
      <c r="GD70" s="143"/>
      <c r="GE70" s="143"/>
      <c r="GF70" s="143"/>
      <c r="GG70" s="143"/>
      <c r="GH70" s="143"/>
      <c r="GI70" s="162">
        <f t="shared" si="14"/>
        <v>0</v>
      </c>
      <c r="GJ70" s="163">
        <f t="shared" si="4"/>
        <v>0</v>
      </c>
      <c r="GK70" s="146">
        <f t="shared" si="15"/>
        <v>0</v>
      </c>
      <c r="GL70" s="146">
        <f t="shared" si="16"/>
        <v>0</v>
      </c>
      <c r="GM70" s="146">
        <f t="shared" si="17"/>
        <v>0</v>
      </c>
      <c r="GN70" s="223">
        <f t="shared" si="8"/>
        <v>0</v>
      </c>
      <c r="GO70" s="163">
        <f t="shared" si="9"/>
        <v>0</v>
      </c>
      <c r="GP70" s="146">
        <f t="shared" si="10"/>
        <v>0</v>
      </c>
      <c r="GQ70" s="146">
        <f t="shared" si="11"/>
        <v>0</v>
      </c>
      <c r="GR70" s="219">
        <f t="shared" si="12"/>
        <v>0</v>
      </c>
      <c r="GS70" s="170">
        <f t="shared" si="13"/>
        <v>0</v>
      </c>
    </row>
    <row r="71" spans="1:201" ht="21.75" customHeight="1" thickBot="1" x14ac:dyDescent="0.25">
      <c r="A71" s="138">
        <v>64</v>
      </c>
      <c r="B71" s="87"/>
      <c r="C71" s="246"/>
      <c r="D71" s="350" t="str">
        <f>IF(ISBLANK(B71)," ",VLOOKUP(B71,Feuil2!B65:C189,2,FALSE))</f>
        <v xml:space="preserve"> </v>
      </c>
      <c r="E71" s="144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  <c r="AO71" s="143"/>
      <c r="AP71" s="143"/>
      <c r="AQ71" s="143"/>
      <c r="AR71" s="143"/>
      <c r="AS71" s="143"/>
      <c r="AT71" s="143"/>
      <c r="AU71" s="143"/>
      <c r="AV71" s="143"/>
      <c r="AW71" s="143"/>
      <c r="AX71" s="143"/>
      <c r="AY71" s="143"/>
      <c r="AZ71" s="143"/>
      <c r="BA71" s="143"/>
      <c r="BB71" s="143"/>
      <c r="BC71" s="143"/>
      <c r="BD71" s="143"/>
      <c r="BE71" s="143"/>
      <c r="BF71" s="143"/>
      <c r="BG71" s="143"/>
      <c r="BH71" s="143"/>
      <c r="BI71" s="143"/>
      <c r="BJ71" s="143"/>
      <c r="BK71" s="143"/>
      <c r="BL71" s="143"/>
      <c r="BM71" s="143"/>
      <c r="BN71" s="143"/>
      <c r="BO71" s="143"/>
      <c r="BP71" s="143"/>
      <c r="BQ71" s="143"/>
      <c r="BR71" s="143"/>
      <c r="BS71" s="143"/>
      <c r="BT71" s="143"/>
      <c r="BU71" s="143"/>
      <c r="BV71" s="143"/>
      <c r="BW71" s="143"/>
      <c r="BX71" s="143"/>
      <c r="BY71" s="143"/>
      <c r="BZ71" s="143"/>
      <c r="CA71" s="143"/>
      <c r="CB71" s="143"/>
      <c r="CC71" s="143"/>
      <c r="CD71" s="143"/>
      <c r="CE71" s="143"/>
      <c r="CF71" s="143"/>
      <c r="CG71" s="143"/>
      <c r="CH71" s="143"/>
      <c r="CI71" s="143"/>
      <c r="CJ71" s="143"/>
      <c r="CK71" s="143"/>
      <c r="CL71" s="143"/>
      <c r="CM71" s="143"/>
      <c r="CN71" s="143"/>
      <c r="CO71" s="143"/>
      <c r="CP71" s="143"/>
      <c r="CQ71" s="143"/>
      <c r="CR71" s="143"/>
      <c r="CS71" s="143"/>
      <c r="CT71" s="143"/>
      <c r="CU71" s="143"/>
      <c r="CV71" s="143"/>
      <c r="CW71" s="143"/>
      <c r="CX71" s="143"/>
      <c r="CY71" s="143"/>
      <c r="CZ71" s="143"/>
      <c r="DA71" s="143"/>
      <c r="DB71" s="143"/>
      <c r="DC71" s="143"/>
      <c r="DD71" s="143"/>
      <c r="DE71" s="143"/>
      <c r="DF71" s="143"/>
      <c r="DG71" s="143"/>
      <c r="DH71" s="143"/>
      <c r="DI71" s="143"/>
      <c r="DJ71" s="143"/>
      <c r="DK71" s="143"/>
      <c r="DL71" s="143"/>
      <c r="DM71" s="143"/>
      <c r="DN71" s="143"/>
      <c r="DO71" s="143"/>
      <c r="DP71" s="143"/>
      <c r="DQ71" s="143"/>
      <c r="DR71" s="143"/>
      <c r="DS71" s="143"/>
      <c r="DT71" s="143"/>
      <c r="DU71" s="143"/>
      <c r="DV71" s="143"/>
      <c r="DW71" s="143"/>
      <c r="DX71" s="143"/>
      <c r="DY71" s="143"/>
      <c r="DZ71" s="143"/>
      <c r="EA71" s="143"/>
      <c r="EB71" s="143"/>
      <c r="EC71" s="143"/>
      <c r="ED71" s="143"/>
      <c r="EE71" s="143"/>
      <c r="EF71" s="143"/>
      <c r="EG71" s="143"/>
      <c r="EH71" s="143"/>
      <c r="EI71" s="143"/>
      <c r="EJ71" s="143"/>
      <c r="EK71" s="143"/>
      <c r="EL71" s="143"/>
      <c r="EM71" s="143"/>
      <c r="EN71" s="143"/>
      <c r="EO71" s="143"/>
      <c r="EP71" s="143"/>
      <c r="EQ71" s="143"/>
      <c r="ER71" s="143"/>
      <c r="ES71" s="143"/>
      <c r="ET71" s="143"/>
      <c r="EU71" s="143"/>
      <c r="EV71" s="143"/>
      <c r="EW71" s="143"/>
      <c r="EX71" s="143"/>
      <c r="EY71" s="143"/>
      <c r="EZ71" s="143"/>
      <c r="FA71" s="143"/>
      <c r="FB71" s="143"/>
      <c r="FC71" s="143"/>
      <c r="FD71" s="143"/>
      <c r="FE71" s="143"/>
      <c r="FF71" s="143"/>
      <c r="FG71" s="143"/>
      <c r="FH71" s="143"/>
      <c r="FI71" s="143"/>
      <c r="FJ71" s="143"/>
      <c r="FK71" s="143"/>
      <c r="FL71" s="143"/>
      <c r="FM71" s="143"/>
      <c r="FN71" s="143"/>
      <c r="FO71" s="143"/>
      <c r="FP71" s="143"/>
      <c r="FQ71" s="143"/>
      <c r="FR71" s="143"/>
      <c r="FS71" s="143"/>
      <c r="FT71" s="143"/>
      <c r="FU71" s="143"/>
      <c r="FV71" s="143"/>
      <c r="FW71" s="143"/>
      <c r="FX71" s="143"/>
      <c r="FY71" s="143"/>
      <c r="FZ71" s="143"/>
      <c r="GA71" s="143"/>
      <c r="GB71" s="143"/>
      <c r="GC71" s="143"/>
      <c r="GD71" s="143"/>
      <c r="GE71" s="143"/>
      <c r="GF71" s="143"/>
      <c r="GG71" s="143"/>
      <c r="GH71" s="143"/>
      <c r="GI71" s="162">
        <f t="shared" si="14"/>
        <v>0</v>
      </c>
      <c r="GJ71" s="163">
        <f t="shared" si="4"/>
        <v>0</v>
      </c>
      <c r="GK71" s="146">
        <f t="shared" si="15"/>
        <v>0</v>
      </c>
      <c r="GL71" s="146">
        <f t="shared" si="16"/>
        <v>0</v>
      </c>
      <c r="GM71" s="146">
        <f t="shared" si="17"/>
        <v>0</v>
      </c>
      <c r="GN71" s="223">
        <f t="shared" si="8"/>
        <v>0</v>
      </c>
      <c r="GO71" s="163">
        <f t="shared" si="9"/>
        <v>0</v>
      </c>
      <c r="GP71" s="146">
        <f t="shared" si="10"/>
        <v>0</v>
      </c>
      <c r="GQ71" s="146">
        <f t="shared" si="11"/>
        <v>0</v>
      </c>
      <c r="GR71" s="219">
        <f t="shared" si="12"/>
        <v>0</v>
      </c>
      <c r="GS71" s="170">
        <f t="shared" si="13"/>
        <v>0</v>
      </c>
    </row>
    <row r="72" spans="1:201" ht="21.75" customHeight="1" thickBot="1" x14ac:dyDescent="0.25">
      <c r="A72" s="138">
        <v>65</v>
      </c>
      <c r="B72" s="87"/>
      <c r="C72" s="246"/>
      <c r="D72" s="350" t="str">
        <f>IF(ISBLANK(B72)," ",VLOOKUP(B72,Feuil2!B66:C190,2,FALSE))</f>
        <v xml:space="preserve"> </v>
      </c>
      <c r="E72" s="144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  <c r="AA72" s="143"/>
      <c r="AB72" s="143"/>
      <c r="AC72" s="143"/>
      <c r="AD72" s="143"/>
      <c r="AE72" s="143"/>
      <c r="AF72" s="143"/>
      <c r="AG72" s="143"/>
      <c r="AH72" s="143"/>
      <c r="AI72" s="143"/>
      <c r="AJ72" s="143"/>
      <c r="AK72" s="143"/>
      <c r="AL72" s="143"/>
      <c r="AM72" s="143"/>
      <c r="AN72" s="143"/>
      <c r="AO72" s="143"/>
      <c r="AP72" s="143"/>
      <c r="AQ72" s="143"/>
      <c r="AR72" s="143"/>
      <c r="AS72" s="143"/>
      <c r="AT72" s="143"/>
      <c r="AU72" s="143"/>
      <c r="AV72" s="143"/>
      <c r="AW72" s="143"/>
      <c r="AX72" s="143"/>
      <c r="AY72" s="143"/>
      <c r="AZ72" s="143"/>
      <c r="BA72" s="143"/>
      <c r="BB72" s="143"/>
      <c r="BC72" s="143"/>
      <c r="BD72" s="143"/>
      <c r="BE72" s="143"/>
      <c r="BF72" s="143"/>
      <c r="BG72" s="143"/>
      <c r="BH72" s="143"/>
      <c r="BI72" s="143"/>
      <c r="BJ72" s="143"/>
      <c r="BK72" s="143"/>
      <c r="BL72" s="143"/>
      <c r="BM72" s="143"/>
      <c r="BN72" s="143"/>
      <c r="BO72" s="143"/>
      <c r="BP72" s="143"/>
      <c r="BQ72" s="143"/>
      <c r="BR72" s="143"/>
      <c r="BS72" s="143"/>
      <c r="BT72" s="143"/>
      <c r="BU72" s="143"/>
      <c r="BV72" s="143"/>
      <c r="BW72" s="143"/>
      <c r="BX72" s="143"/>
      <c r="BY72" s="143"/>
      <c r="BZ72" s="143"/>
      <c r="CA72" s="143"/>
      <c r="CB72" s="143"/>
      <c r="CC72" s="143"/>
      <c r="CD72" s="143"/>
      <c r="CE72" s="143"/>
      <c r="CF72" s="143"/>
      <c r="CG72" s="143"/>
      <c r="CH72" s="143"/>
      <c r="CI72" s="143"/>
      <c r="CJ72" s="143"/>
      <c r="CK72" s="143"/>
      <c r="CL72" s="143"/>
      <c r="CM72" s="143"/>
      <c r="CN72" s="143"/>
      <c r="CO72" s="143"/>
      <c r="CP72" s="143"/>
      <c r="CQ72" s="143"/>
      <c r="CR72" s="143"/>
      <c r="CS72" s="143"/>
      <c r="CT72" s="143"/>
      <c r="CU72" s="143"/>
      <c r="CV72" s="143"/>
      <c r="CW72" s="143"/>
      <c r="CX72" s="143"/>
      <c r="CY72" s="143"/>
      <c r="CZ72" s="143"/>
      <c r="DA72" s="143"/>
      <c r="DB72" s="143"/>
      <c r="DC72" s="143"/>
      <c r="DD72" s="143"/>
      <c r="DE72" s="143"/>
      <c r="DF72" s="143"/>
      <c r="DG72" s="143"/>
      <c r="DH72" s="143"/>
      <c r="DI72" s="143"/>
      <c r="DJ72" s="143"/>
      <c r="DK72" s="143"/>
      <c r="DL72" s="143"/>
      <c r="DM72" s="143"/>
      <c r="DN72" s="143"/>
      <c r="DO72" s="143"/>
      <c r="DP72" s="143"/>
      <c r="DQ72" s="143"/>
      <c r="DR72" s="143"/>
      <c r="DS72" s="143"/>
      <c r="DT72" s="143"/>
      <c r="DU72" s="143"/>
      <c r="DV72" s="143"/>
      <c r="DW72" s="143"/>
      <c r="DX72" s="143"/>
      <c r="DY72" s="143"/>
      <c r="DZ72" s="143"/>
      <c r="EA72" s="143"/>
      <c r="EB72" s="143"/>
      <c r="EC72" s="143"/>
      <c r="ED72" s="143"/>
      <c r="EE72" s="143"/>
      <c r="EF72" s="143"/>
      <c r="EG72" s="143"/>
      <c r="EH72" s="143"/>
      <c r="EI72" s="143"/>
      <c r="EJ72" s="143"/>
      <c r="EK72" s="143"/>
      <c r="EL72" s="143"/>
      <c r="EM72" s="143"/>
      <c r="EN72" s="143"/>
      <c r="EO72" s="143"/>
      <c r="EP72" s="143"/>
      <c r="EQ72" s="143"/>
      <c r="ER72" s="143"/>
      <c r="ES72" s="143"/>
      <c r="ET72" s="143"/>
      <c r="EU72" s="143"/>
      <c r="EV72" s="143"/>
      <c r="EW72" s="143"/>
      <c r="EX72" s="143"/>
      <c r="EY72" s="143"/>
      <c r="EZ72" s="143"/>
      <c r="FA72" s="143"/>
      <c r="FB72" s="143"/>
      <c r="FC72" s="143"/>
      <c r="FD72" s="143"/>
      <c r="FE72" s="143"/>
      <c r="FF72" s="143"/>
      <c r="FG72" s="143"/>
      <c r="FH72" s="143"/>
      <c r="FI72" s="143"/>
      <c r="FJ72" s="143"/>
      <c r="FK72" s="143"/>
      <c r="FL72" s="143"/>
      <c r="FM72" s="143"/>
      <c r="FN72" s="143"/>
      <c r="FO72" s="143"/>
      <c r="FP72" s="143"/>
      <c r="FQ72" s="143"/>
      <c r="FR72" s="143"/>
      <c r="FS72" s="143"/>
      <c r="FT72" s="143"/>
      <c r="FU72" s="143"/>
      <c r="FV72" s="143"/>
      <c r="FW72" s="143"/>
      <c r="FX72" s="143"/>
      <c r="FY72" s="143"/>
      <c r="FZ72" s="143"/>
      <c r="GA72" s="143"/>
      <c r="GB72" s="143"/>
      <c r="GC72" s="143"/>
      <c r="GD72" s="143"/>
      <c r="GE72" s="143"/>
      <c r="GF72" s="143"/>
      <c r="GG72" s="143"/>
      <c r="GH72" s="143"/>
      <c r="GI72" s="162">
        <f t="shared" si="14"/>
        <v>0</v>
      </c>
      <c r="GJ72" s="163">
        <f t="shared" si="4"/>
        <v>0</v>
      </c>
      <c r="GK72" s="146">
        <f t="shared" si="15"/>
        <v>0</v>
      </c>
      <c r="GL72" s="146">
        <f t="shared" si="16"/>
        <v>0</v>
      </c>
      <c r="GM72" s="146">
        <f t="shared" si="17"/>
        <v>0</v>
      </c>
      <c r="GN72" s="223">
        <f t="shared" si="8"/>
        <v>0</v>
      </c>
      <c r="GO72" s="163">
        <f t="shared" si="9"/>
        <v>0</v>
      </c>
      <c r="GP72" s="146">
        <f t="shared" si="10"/>
        <v>0</v>
      </c>
      <c r="GQ72" s="146">
        <f t="shared" si="11"/>
        <v>0</v>
      </c>
      <c r="GR72" s="219">
        <f t="shared" si="12"/>
        <v>0</v>
      </c>
      <c r="GS72" s="170">
        <f t="shared" si="13"/>
        <v>0</v>
      </c>
    </row>
    <row r="73" spans="1:201" ht="21.75" customHeight="1" thickBot="1" x14ac:dyDescent="0.25">
      <c r="A73" s="138">
        <v>66</v>
      </c>
      <c r="B73" s="87"/>
      <c r="C73" s="246"/>
      <c r="D73" s="350" t="str">
        <f>IF(ISBLANK(B73)," ",VLOOKUP(B73,Feuil2!B67:C191,2,FALSE))</f>
        <v xml:space="preserve"> </v>
      </c>
      <c r="E73" s="144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  <c r="AK73" s="143"/>
      <c r="AL73" s="143"/>
      <c r="AM73" s="143"/>
      <c r="AN73" s="143"/>
      <c r="AO73" s="143"/>
      <c r="AP73" s="143"/>
      <c r="AQ73" s="143"/>
      <c r="AR73" s="143"/>
      <c r="AS73" s="143"/>
      <c r="AT73" s="143"/>
      <c r="AU73" s="143"/>
      <c r="AV73" s="143"/>
      <c r="AW73" s="143"/>
      <c r="AX73" s="143"/>
      <c r="AY73" s="143"/>
      <c r="AZ73" s="143"/>
      <c r="BA73" s="143"/>
      <c r="BB73" s="143"/>
      <c r="BC73" s="143"/>
      <c r="BD73" s="143"/>
      <c r="BE73" s="143"/>
      <c r="BF73" s="143"/>
      <c r="BG73" s="143"/>
      <c r="BH73" s="143"/>
      <c r="BI73" s="143"/>
      <c r="BJ73" s="143"/>
      <c r="BK73" s="143"/>
      <c r="BL73" s="143"/>
      <c r="BM73" s="143"/>
      <c r="BN73" s="143"/>
      <c r="BO73" s="143"/>
      <c r="BP73" s="143"/>
      <c r="BQ73" s="143"/>
      <c r="BR73" s="143"/>
      <c r="BS73" s="143"/>
      <c r="BT73" s="143"/>
      <c r="BU73" s="143"/>
      <c r="BV73" s="143"/>
      <c r="BW73" s="143"/>
      <c r="BX73" s="143"/>
      <c r="BY73" s="143"/>
      <c r="BZ73" s="143"/>
      <c r="CA73" s="143"/>
      <c r="CB73" s="143"/>
      <c r="CC73" s="143"/>
      <c r="CD73" s="143"/>
      <c r="CE73" s="143"/>
      <c r="CF73" s="143"/>
      <c r="CG73" s="143"/>
      <c r="CH73" s="143"/>
      <c r="CI73" s="143"/>
      <c r="CJ73" s="143"/>
      <c r="CK73" s="143"/>
      <c r="CL73" s="143"/>
      <c r="CM73" s="143"/>
      <c r="CN73" s="143"/>
      <c r="CO73" s="143"/>
      <c r="CP73" s="143"/>
      <c r="CQ73" s="143"/>
      <c r="CR73" s="143"/>
      <c r="CS73" s="143"/>
      <c r="CT73" s="143"/>
      <c r="CU73" s="143"/>
      <c r="CV73" s="143"/>
      <c r="CW73" s="143"/>
      <c r="CX73" s="143"/>
      <c r="CY73" s="143"/>
      <c r="CZ73" s="143"/>
      <c r="DA73" s="143"/>
      <c r="DB73" s="143"/>
      <c r="DC73" s="143"/>
      <c r="DD73" s="143"/>
      <c r="DE73" s="143"/>
      <c r="DF73" s="143"/>
      <c r="DG73" s="143"/>
      <c r="DH73" s="143"/>
      <c r="DI73" s="143"/>
      <c r="DJ73" s="143"/>
      <c r="DK73" s="143"/>
      <c r="DL73" s="143"/>
      <c r="DM73" s="143"/>
      <c r="DN73" s="143"/>
      <c r="DO73" s="143"/>
      <c r="DP73" s="143"/>
      <c r="DQ73" s="143"/>
      <c r="DR73" s="143"/>
      <c r="DS73" s="143"/>
      <c r="DT73" s="143"/>
      <c r="DU73" s="143"/>
      <c r="DV73" s="143"/>
      <c r="DW73" s="143"/>
      <c r="DX73" s="143"/>
      <c r="DY73" s="143"/>
      <c r="DZ73" s="143"/>
      <c r="EA73" s="143"/>
      <c r="EB73" s="143"/>
      <c r="EC73" s="143"/>
      <c r="ED73" s="143"/>
      <c r="EE73" s="143"/>
      <c r="EF73" s="143"/>
      <c r="EG73" s="143"/>
      <c r="EH73" s="143"/>
      <c r="EI73" s="143"/>
      <c r="EJ73" s="143"/>
      <c r="EK73" s="143"/>
      <c r="EL73" s="143"/>
      <c r="EM73" s="143"/>
      <c r="EN73" s="143"/>
      <c r="EO73" s="143"/>
      <c r="EP73" s="143"/>
      <c r="EQ73" s="143"/>
      <c r="ER73" s="143"/>
      <c r="ES73" s="143"/>
      <c r="ET73" s="143"/>
      <c r="EU73" s="143"/>
      <c r="EV73" s="143"/>
      <c r="EW73" s="143"/>
      <c r="EX73" s="143"/>
      <c r="EY73" s="143"/>
      <c r="EZ73" s="143"/>
      <c r="FA73" s="143"/>
      <c r="FB73" s="143"/>
      <c r="FC73" s="143"/>
      <c r="FD73" s="143"/>
      <c r="FE73" s="143"/>
      <c r="FF73" s="143"/>
      <c r="FG73" s="143"/>
      <c r="FH73" s="143"/>
      <c r="FI73" s="143"/>
      <c r="FJ73" s="143"/>
      <c r="FK73" s="143"/>
      <c r="FL73" s="143"/>
      <c r="FM73" s="143"/>
      <c r="FN73" s="143"/>
      <c r="FO73" s="143"/>
      <c r="FP73" s="143"/>
      <c r="FQ73" s="143"/>
      <c r="FR73" s="143"/>
      <c r="FS73" s="143"/>
      <c r="FT73" s="143"/>
      <c r="FU73" s="143"/>
      <c r="FV73" s="143"/>
      <c r="FW73" s="143"/>
      <c r="FX73" s="143"/>
      <c r="FY73" s="143"/>
      <c r="FZ73" s="143"/>
      <c r="GA73" s="143"/>
      <c r="GB73" s="143"/>
      <c r="GC73" s="143"/>
      <c r="GD73" s="143"/>
      <c r="GE73" s="143"/>
      <c r="GF73" s="143"/>
      <c r="GG73" s="143"/>
      <c r="GH73" s="143"/>
      <c r="GI73" s="162">
        <f t="shared" ref="GI73:GI104" si="18">E73+K73+Q73+W73+AC73+AI73+AO73+AU73+BA73+BG73+BM73+BS73+BY73+CE73+CK73+CQ73+CW73+DC73+DI73+DO73+DU73+EA73+EG73+EM73+ES73+EY73+FE73+FK73+FQ73+FW73+GC73</f>
        <v>0</v>
      </c>
      <c r="GJ73" s="163">
        <f t="shared" ref="GJ73:GJ127" si="19">F73+L73+R73+X73+AD73+AJ73+AP73+AV73+BB73+BH73+BN73+BT73+BZ73+CF73+CL73+CR73+CX73+DD73+DJ73+DP73+DV73+EB73+EH73+EN73+ET73+EZ73+FF73+FL73+FR73+FX73+GD73</f>
        <v>0</v>
      </c>
      <c r="GK73" s="146">
        <f t="shared" ref="GK73:GK104" si="20">G73+M73+S73+Y73+AE73+AK73+AQ73+AW73+BC73+BI73+BO73+BU73+CA73+CG73+CM73+CS73+CY73+DE73+DK73+DQ73+DW73+EC73+EI73+EO73+EU73+FA73+FG73+FM73+FS73+FY73+GE73</f>
        <v>0</v>
      </c>
      <c r="GL73" s="146">
        <f t="shared" ref="GL73:GL104" si="21">H73+N73+T73+Z73+AF73+AL73+AR73+AX73+BD73+BJ73+BP73+BV73+CB73+CH73+CN73+CT73+CZ73+DF73+DL73+DR73+DX73+ED73+EJ73+EP73+EV73+FB73+FH73+FN73+FT73+FZ73+GF73</f>
        <v>0</v>
      </c>
      <c r="GM73" s="146">
        <f t="shared" ref="GM73:GM104" si="22">I73+O73+U73+AA73+AG73+AM73+AS73+AY73+BE73+BK73+BQ73+BW73+CC73+CI73+CO73+CU73+DA73+DG73+DM73+DS73+DY73+EE73+EK73+EQ73+EW73+FC73+FI73+FO73+FU73+GA73+GG73</f>
        <v>0</v>
      </c>
      <c r="GN73" s="223">
        <f t="shared" ref="GN73:GN127" si="23">(GI73*$DK$3)+(GJ73*$DK$4)+(GK73*$CK$2)+(GL73*$CK$3)+(GM73*$CK$4)</f>
        <v>0</v>
      </c>
      <c r="GO73" s="163">
        <f t="shared" ref="GO73:GO127" si="24">IF(C73=$GO$7,J73+P73+V73+AB73+AH73+AN73+AT73+AZ73+BF73+BL73+BR73+BX73+CD73+CJ73+CP73+CV73+DB73+DH73+DN73+DT73+DZ73+EF73+EL73+ER73+EX73+FD73+FJ73+FP73+FV73+GB73+GH73,0)</f>
        <v>0</v>
      </c>
      <c r="GP73" s="146">
        <f t="shared" ref="GP73:GP127" si="25">IF(C73=$GP$7,J73+P73+V73+AB73+AH73+AN73+AT73+AZ73+BF73+BL73+BR73+BX73+CD73+CJ73+CP73+CV73+DB73+DH73+DN73+DT73+DZ73+EF73+EL73+ER73+EX73+FD73+FJ73+FP73+FV73+GB73+GH73,0)</f>
        <v>0</v>
      </c>
      <c r="GQ73" s="146">
        <f t="shared" ref="GQ73:GQ127" si="26">IF(C73=$GQ$7,J73+P73+V73+AB73+AH73+AN73+AT73+AZ73+BF73+BL73+BR73+BX73+CD73+CJ73+CP73+CV73+DB73+DH73+DN73+DT73+DZ73+EF73+EL73+ER73+EX73+FD73+FJ73+FP73+FV73+GB73+GH73,0)</f>
        <v>0</v>
      </c>
      <c r="GR73" s="219">
        <f t="shared" ref="GR73:GR127" si="27">(GP73*GP$7)+(GQ73*GQ$7)</f>
        <v>0</v>
      </c>
      <c r="GS73" s="170">
        <f t="shared" ref="GS73:GS127" si="28">GN73+GR73</f>
        <v>0</v>
      </c>
    </row>
    <row r="74" spans="1:201" ht="21.75" customHeight="1" thickBot="1" x14ac:dyDescent="0.25">
      <c r="A74" s="138">
        <v>67</v>
      </c>
      <c r="B74" s="87"/>
      <c r="C74" s="246"/>
      <c r="D74" s="350" t="str">
        <f>IF(ISBLANK(B74)," ",VLOOKUP(B74,Feuil2!B68:C192,2,FALSE))</f>
        <v xml:space="preserve"> </v>
      </c>
      <c r="E74" s="144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3"/>
      <c r="Q74" s="143"/>
      <c r="R74" s="143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3"/>
      <c r="AF74" s="143"/>
      <c r="AG74" s="143"/>
      <c r="AH74" s="143"/>
      <c r="AI74" s="143"/>
      <c r="AJ74" s="143"/>
      <c r="AK74" s="143"/>
      <c r="AL74" s="143"/>
      <c r="AM74" s="143"/>
      <c r="AN74" s="143"/>
      <c r="AO74" s="143"/>
      <c r="AP74" s="143"/>
      <c r="AQ74" s="143"/>
      <c r="AR74" s="143"/>
      <c r="AS74" s="143"/>
      <c r="AT74" s="143"/>
      <c r="AU74" s="143"/>
      <c r="AV74" s="143"/>
      <c r="AW74" s="143"/>
      <c r="AX74" s="143"/>
      <c r="AY74" s="143"/>
      <c r="AZ74" s="143"/>
      <c r="BA74" s="143"/>
      <c r="BB74" s="143"/>
      <c r="BC74" s="143"/>
      <c r="BD74" s="143"/>
      <c r="BE74" s="143"/>
      <c r="BF74" s="143"/>
      <c r="BG74" s="143"/>
      <c r="BH74" s="143"/>
      <c r="BI74" s="143"/>
      <c r="BJ74" s="143"/>
      <c r="BK74" s="143"/>
      <c r="BL74" s="143"/>
      <c r="BM74" s="143"/>
      <c r="BN74" s="143"/>
      <c r="BO74" s="143"/>
      <c r="BP74" s="143"/>
      <c r="BQ74" s="143"/>
      <c r="BR74" s="143"/>
      <c r="BS74" s="143"/>
      <c r="BT74" s="143"/>
      <c r="BU74" s="143"/>
      <c r="BV74" s="143"/>
      <c r="BW74" s="143"/>
      <c r="BX74" s="143"/>
      <c r="BY74" s="143"/>
      <c r="BZ74" s="143"/>
      <c r="CA74" s="143"/>
      <c r="CB74" s="143"/>
      <c r="CC74" s="143"/>
      <c r="CD74" s="143"/>
      <c r="CE74" s="143"/>
      <c r="CF74" s="143"/>
      <c r="CG74" s="143"/>
      <c r="CH74" s="143"/>
      <c r="CI74" s="143"/>
      <c r="CJ74" s="143"/>
      <c r="CK74" s="143"/>
      <c r="CL74" s="143"/>
      <c r="CM74" s="143"/>
      <c r="CN74" s="143"/>
      <c r="CO74" s="143"/>
      <c r="CP74" s="143"/>
      <c r="CQ74" s="143"/>
      <c r="CR74" s="143"/>
      <c r="CS74" s="143"/>
      <c r="CT74" s="143"/>
      <c r="CU74" s="143"/>
      <c r="CV74" s="143"/>
      <c r="CW74" s="143"/>
      <c r="CX74" s="143"/>
      <c r="CY74" s="143"/>
      <c r="CZ74" s="143"/>
      <c r="DA74" s="143"/>
      <c r="DB74" s="143"/>
      <c r="DC74" s="143"/>
      <c r="DD74" s="143"/>
      <c r="DE74" s="143"/>
      <c r="DF74" s="143"/>
      <c r="DG74" s="143"/>
      <c r="DH74" s="143"/>
      <c r="DI74" s="143"/>
      <c r="DJ74" s="143"/>
      <c r="DK74" s="143"/>
      <c r="DL74" s="143"/>
      <c r="DM74" s="143"/>
      <c r="DN74" s="143"/>
      <c r="DO74" s="143"/>
      <c r="DP74" s="143"/>
      <c r="DQ74" s="143"/>
      <c r="DR74" s="143"/>
      <c r="DS74" s="143"/>
      <c r="DT74" s="143"/>
      <c r="DU74" s="143"/>
      <c r="DV74" s="143"/>
      <c r="DW74" s="143"/>
      <c r="DX74" s="143"/>
      <c r="DY74" s="143"/>
      <c r="DZ74" s="143"/>
      <c r="EA74" s="143"/>
      <c r="EB74" s="143"/>
      <c r="EC74" s="143"/>
      <c r="ED74" s="143"/>
      <c r="EE74" s="143"/>
      <c r="EF74" s="143"/>
      <c r="EG74" s="143"/>
      <c r="EH74" s="143"/>
      <c r="EI74" s="143"/>
      <c r="EJ74" s="143"/>
      <c r="EK74" s="143"/>
      <c r="EL74" s="143"/>
      <c r="EM74" s="143"/>
      <c r="EN74" s="143"/>
      <c r="EO74" s="143"/>
      <c r="EP74" s="143"/>
      <c r="EQ74" s="143"/>
      <c r="ER74" s="143"/>
      <c r="ES74" s="143"/>
      <c r="ET74" s="143"/>
      <c r="EU74" s="143"/>
      <c r="EV74" s="143"/>
      <c r="EW74" s="143"/>
      <c r="EX74" s="143"/>
      <c r="EY74" s="143"/>
      <c r="EZ74" s="143"/>
      <c r="FA74" s="143"/>
      <c r="FB74" s="143"/>
      <c r="FC74" s="143"/>
      <c r="FD74" s="143"/>
      <c r="FE74" s="143"/>
      <c r="FF74" s="143"/>
      <c r="FG74" s="143"/>
      <c r="FH74" s="143"/>
      <c r="FI74" s="143"/>
      <c r="FJ74" s="143"/>
      <c r="FK74" s="143"/>
      <c r="FL74" s="143"/>
      <c r="FM74" s="143"/>
      <c r="FN74" s="143"/>
      <c r="FO74" s="143"/>
      <c r="FP74" s="143"/>
      <c r="FQ74" s="143"/>
      <c r="FR74" s="143"/>
      <c r="FS74" s="143"/>
      <c r="FT74" s="143"/>
      <c r="FU74" s="143"/>
      <c r="FV74" s="143"/>
      <c r="FW74" s="143"/>
      <c r="FX74" s="143"/>
      <c r="FY74" s="143"/>
      <c r="FZ74" s="143"/>
      <c r="GA74" s="143"/>
      <c r="GB74" s="143"/>
      <c r="GC74" s="143"/>
      <c r="GD74" s="143"/>
      <c r="GE74" s="143"/>
      <c r="GF74" s="143"/>
      <c r="GG74" s="143"/>
      <c r="GH74" s="143"/>
      <c r="GI74" s="162">
        <f t="shared" si="18"/>
        <v>0</v>
      </c>
      <c r="GJ74" s="163">
        <f t="shared" si="19"/>
        <v>0</v>
      </c>
      <c r="GK74" s="146">
        <f t="shared" si="20"/>
        <v>0</v>
      </c>
      <c r="GL74" s="146">
        <f t="shared" si="21"/>
        <v>0</v>
      </c>
      <c r="GM74" s="146">
        <f t="shared" si="22"/>
        <v>0</v>
      </c>
      <c r="GN74" s="223">
        <f t="shared" si="23"/>
        <v>0</v>
      </c>
      <c r="GO74" s="163">
        <f t="shared" si="24"/>
        <v>0</v>
      </c>
      <c r="GP74" s="146">
        <f t="shared" si="25"/>
        <v>0</v>
      </c>
      <c r="GQ74" s="146">
        <f t="shared" si="26"/>
        <v>0</v>
      </c>
      <c r="GR74" s="219">
        <f t="shared" si="27"/>
        <v>0</v>
      </c>
      <c r="GS74" s="170">
        <f t="shared" si="28"/>
        <v>0</v>
      </c>
    </row>
    <row r="75" spans="1:201" ht="21.75" customHeight="1" thickBot="1" x14ac:dyDescent="0.25">
      <c r="A75" s="138">
        <v>68</v>
      </c>
      <c r="B75" s="87"/>
      <c r="C75" s="246"/>
      <c r="D75" s="350" t="str">
        <f>IF(ISBLANK(B75)," ",VLOOKUP(B75,Feuil2!B69:C193,2,FALSE))</f>
        <v xml:space="preserve"> </v>
      </c>
      <c r="E75" s="144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3"/>
      <c r="AF75" s="143"/>
      <c r="AG75" s="143"/>
      <c r="AH75" s="143"/>
      <c r="AI75" s="143"/>
      <c r="AJ75" s="143"/>
      <c r="AK75" s="143"/>
      <c r="AL75" s="143"/>
      <c r="AM75" s="143"/>
      <c r="AN75" s="143"/>
      <c r="AO75" s="143"/>
      <c r="AP75" s="143"/>
      <c r="AQ75" s="143"/>
      <c r="AR75" s="143"/>
      <c r="AS75" s="143"/>
      <c r="AT75" s="143"/>
      <c r="AU75" s="143"/>
      <c r="AV75" s="143"/>
      <c r="AW75" s="143"/>
      <c r="AX75" s="143"/>
      <c r="AY75" s="143"/>
      <c r="AZ75" s="143"/>
      <c r="BA75" s="143"/>
      <c r="BB75" s="143"/>
      <c r="BC75" s="143"/>
      <c r="BD75" s="143"/>
      <c r="BE75" s="143"/>
      <c r="BF75" s="143"/>
      <c r="BG75" s="143"/>
      <c r="BH75" s="143"/>
      <c r="BI75" s="143"/>
      <c r="BJ75" s="143"/>
      <c r="BK75" s="143"/>
      <c r="BL75" s="143"/>
      <c r="BM75" s="143"/>
      <c r="BN75" s="143"/>
      <c r="BO75" s="143"/>
      <c r="BP75" s="143"/>
      <c r="BQ75" s="143"/>
      <c r="BR75" s="143"/>
      <c r="BS75" s="143"/>
      <c r="BT75" s="143"/>
      <c r="BU75" s="143"/>
      <c r="BV75" s="143"/>
      <c r="BW75" s="143"/>
      <c r="BX75" s="143"/>
      <c r="BY75" s="143"/>
      <c r="BZ75" s="143"/>
      <c r="CA75" s="143"/>
      <c r="CB75" s="143"/>
      <c r="CC75" s="143"/>
      <c r="CD75" s="143"/>
      <c r="CE75" s="143"/>
      <c r="CF75" s="143"/>
      <c r="CG75" s="143"/>
      <c r="CH75" s="143"/>
      <c r="CI75" s="143"/>
      <c r="CJ75" s="143"/>
      <c r="CK75" s="143"/>
      <c r="CL75" s="143"/>
      <c r="CM75" s="143"/>
      <c r="CN75" s="143"/>
      <c r="CO75" s="143"/>
      <c r="CP75" s="143"/>
      <c r="CQ75" s="143"/>
      <c r="CR75" s="143"/>
      <c r="CS75" s="143"/>
      <c r="CT75" s="143"/>
      <c r="CU75" s="143"/>
      <c r="CV75" s="143"/>
      <c r="CW75" s="143"/>
      <c r="CX75" s="143"/>
      <c r="CY75" s="143"/>
      <c r="CZ75" s="143"/>
      <c r="DA75" s="143"/>
      <c r="DB75" s="143"/>
      <c r="DC75" s="143"/>
      <c r="DD75" s="143"/>
      <c r="DE75" s="143"/>
      <c r="DF75" s="143"/>
      <c r="DG75" s="143"/>
      <c r="DH75" s="143"/>
      <c r="DI75" s="143"/>
      <c r="DJ75" s="143"/>
      <c r="DK75" s="143"/>
      <c r="DL75" s="143"/>
      <c r="DM75" s="143"/>
      <c r="DN75" s="143"/>
      <c r="DO75" s="143"/>
      <c r="DP75" s="143"/>
      <c r="DQ75" s="143"/>
      <c r="DR75" s="143"/>
      <c r="DS75" s="143"/>
      <c r="DT75" s="143"/>
      <c r="DU75" s="143"/>
      <c r="DV75" s="143"/>
      <c r="DW75" s="143"/>
      <c r="DX75" s="143"/>
      <c r="DY75" s="143"/>
      <c r="DZ75" s="143"/>
      <c r="EA75" s="143"/>
      <c r="EB75" s="143"/>
      <c r="EC75" s="143"/>
      <c r="ED75" s="143"/>
      <c r="EE75" s="143"/>
      <c r="EF75" s="143"/>
      <c r="EG75" s="143"/>
      <c r="EH75" s="143"/>
      <c r="EI75" s="143"/>
      <c r="EJ75" s="143"/>
      <c r="EK75" s="143"/>
      <c r="EL75" s="143"/>
      <c r="EM75" s="143"/>
      <c r="EN75" s="143"/>
      <c r="EO75" s="143"/>
      <c r="EP75" s="143"/>
      <c r="EQ75" s="143"/>
      <c r="ER75" s="143"/>
      <c r="ES75" s="143"/>
      <c r="ET75" s="143"/>
      <c r="EU75" s="143"/>
      <c r="EV75" s="143"/>
      <c r="EW75" s="143"/>
      <c r="EX75" s="143"/>
      <c r="EY75" s="143"/>
      <c r="EZ75" s="143"/>
      <c r="FA75" s="143"/>
      <c r="FB75" s="143"/>
      <c r="FC75" s="143"/>
      <c r="FD75" s="143"/>
      <c r="FE75" s="143"/>
      <c r="FF75" s="143"/>
      <c r="FG75" s="143"/>
      <c r="FH75" s="143"/>
      <c r="FI75" s="143"/>
      <c r="FJ75" s="143"/>
      <c r="FK75" s="143"/>
      <c r="FL75" s="143"/>
      <c r="FM75" s="143"/>
      <c r="FN75" s="143"/>
      <c r="FO75" s="143"/>
      <c r="FP75" s="143"/>
      <c r="FQ75" s="143"/>
      <c r="FR75" s="143"/>
      <c r="FS75" s="143"/>
      <c r="FT75" s="143"/>
      <c r="FU75" s="143"/>
      <c r="FV75" s="143"/>
      <c r="FW75" s="143"/>
      <c r="FX75" s="143"/>
      <c r="FY75" s="143"/>
      <c r="FZ75" s="143"/>
      <c r="GA75" s="143"/>
      <c r="GB75" s="143"/>
      <c r="GC75" s="143"/>
      <c r="GD75" s="143"/>
      <c r="GE75" s="143"/>
      <c r="GF75" s="143"/>
      <c r="GG75" s="143"/>
      <c r="GH75" s="143"/>
      <c r="GI75" s="162">
        <f t="shared" si="18"/>
        <v>0</v>
      </c>
      <c r="GJ75" s="163">
        <f t="shared" si="19"/>
        <v>0</v>
      </c>
      <c r="GK75" s="146">
        <f t="shared" si="20"/>
        <v>0</v>
      </c>
      <c r="GL75" s="146">
        <f t="shared" si="21"/>
        <v>0</v>
      </c>
      <c r="GM75" s="146">
        <f t="shared" si="22"/>
        <v>0</v>
      </c>
      <c r="GN75" s="223">
        <f t="shared" si="23"/>
        <v>0</v>
      </c>
      <c r="GO75" s="163">
        <f t="shared" si="24"/>
        <v>0</v>
      </c>
      <c r="GP75" s="146">
        <f t="shared" si="25"/>
        <v>0</v>
      </c>
      <c r="GQ75" s="146">
        <f t="shared" si="26"/>
        <v>0</v>
      </c>
      <c r="GR75" s="219">
        <f t="shared" si="27"/>
        <v>0</v>
      </c>
      <c r="GS75" s="170">
        <f t="shared" si="28"/>
        <v>0</v>
      </c>
    </row>
    <row r="76" spans="1:201" ht="21.75" customHeight="1" thickBot="1" x14ac:dyDescent="0.25">
      <c r="A76" s="138">
        <v>69</v>
      </c>
      <c r="B76" s="87"/>
      <c r="C76" s="246"/>
      <c r="D76" s="350" t="str">
        <f>IF(ISBLANK(B76)," ",VLOOKUP(B76,Feuil2!B70:C194,2,FALSE))</f>
        <v xml:space="preserve"> </v>
      </c>
      <c r="E76" s="144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  <c r="AD76" s="143"/>
      <c r="AE76" s="143"/>
      <c r="AF76" s="143"/>
      <c r="AG76" s="143"/>
      <c r="AH76" s="143"/>
      <c r="AI76" s="143"/>
      <c r="AJ76" s="143"/>
      <c r="AK76" s="143"/>
      <c r="AL76" s="143"/>
      <c r="AM76" s="143"/>
      <c r="AN76" s="143"/>
      <c r="AO76" s="143"/>
      <c r="AP76" s="143"/>
      <c r="AQ76" s="143"/>
      <c r="AR76" s="143"/>
      <c r="AS76" s="143"/>
      <c r="AT76" s="143"/>
      <c r="AU76" s="143"/>
      <c r="AV76" s="143"/>
      <c r="AW76" s="143"/>
      <c r="AX76" s="143"/>
      <c r="AY76" s="143"/>
      <c r="AZ76" s="143"/>
      <c r="BA76" s="143"/>
      <c r="BB76" s="143"/>
      <c r="BC76" s="143"/>
      <c r="BD76" s="143"/>
      <c r="BE76" s="143"/>
      <c r="BF76" s="143"/>
      <c r="BG76" s="143"/>
      <c r="BH76" s="143"/>
      <c r="BI76" s="143"/>
      <c r="BJ76" s="143"/>
      <c r="BK76" s="143"/>
      <c r="BL76" s="143"/>
      <c r="BM76" s="143"/>
      <c r="BN76" s="143"/>
      <c r="BO76" s="143"/>
      <c r="BP76" s="143"/>
      <c r="BQ76" s="143"/>
      <c r="BR76" s="143"/>
      <c r="BS76" s="143"/>
      <c r="BT76" s="143"/>
      <c r="BU76" s="143"/>
      <c r="BV76" s="143"/>
      <c r="BW76" s="143"/>
      <c r="BX76" s="143"/>
      <c r="BY76" s="143"/>
      <c r="BZ76" s="143"/>
      <c r="CA76" s="143"/>
      <c r="CB76" s="143"/>
      <c r="CC76" s="143"/>
      <c r="CD76" s="143"/>
      <c r="CE76" s="143"/>
      <c r="CF76" s="143"/>
      <c r="CG76" s="143"/>
      <c r="CH76" s="143"/>
      <c r="CI76" s="143"/>
      <c r="CJ76" s="143"/>
      <c r="CK76" s="143"/>
      <c r="CL76" s="143"/>
      <c r="CM76" s="143"/>
      <c r="CN76" s="143"/>
      <c r="CO76" s="143"/>
      <c r="CP76" s="143"/>
      <c r="CQ76" s="143"/>
      <c r="CR76" s="143"/>
      <c r="CS76" s="143"/>
      <c r="CT76" s="143"/>
      <c r="CU76" s="143"/>
      <c r="CV76" s="143"/>
      <c r="CW76" s="143"/>
      <c r="CX76" s="143"/>
      <c r="CY76" s="143"/>
      <c r="CZ76" s="143"/>
      <c r="DA76" s="143"/>
      <c r="DB76" s="143"/>
      <c r="DC76" s="143"/>
      <c r="DD76" s="143"/>
      <c r="DE76" s="143"/>
      <c r="DF76" s="143"/>
      <c r="DG76" s="143"/>
      <c r="DH76" s="143"/>
      <c r="DI76" s="143"/>
      <c r="DJ76" s="143"/>
      <c r="DK76" s="143"/>
      <c r="DL76" s="143"/>
      <c r="DM76" s="143"/>
      <c r="DN76" s="143"/>
      <c r="DO76" s="143"/>
      <c r="DP76" s="143"/>
      <c r="DQ76" s="143"/>
      <c r="DR76" s="143"/>
      <c r="DS76" s="143"/>
      <c r="DT76" s="143"/>
      <c r="DU76" s="143"/>
      <c r="DV76" s="143"/>
      <c r="DW76" s="143"/>
      <c r="DX76" s="143"/>
      <c r="DY76" s="143"/>
      <c r="DZ76" s="143"/>
      <c r="EA76" s="143"/>
      <c r="EB76" s="143"/>
      <c r="EC76" s="143"/>
      <c r="ED76" s="143"/>
      <c r="EE76" s="143"/>
      <c r="EF76" s="143"/>
      <c r="EG76" s="143"/>
      <c r="EH76" s="143"/>
      <c r="EI76" s="143"/>
      <c r="EJ76" s="143"/>
      <c r="EK76" s="143"/>
      <c r="EL76" s="143"/>
      <c r="EM76" s="143"/>
      <c r="EN76" s="143"/>
      <c r="EO76" s="143"/>
      <c r="EP76" s="143"/>
      <c r="EQ76" s="143"/>
      <c r="ER76" s="143"/>
      <c r="ES76" s="143"/>
      <c r="ET76" s="143"/>
      <c r="EU76" s="143"/>
      <c r="EV76" s="143"/>
      <c r="EW76" s="143"/>
      <c r="EX76" s="143"/>
      <c r="EY76" s="143"/>
      <c r="EZ76" s="143"/>
      <c r="FA76" s="143"/>
      <c r="FB76" s="143"/>
      <c r="FC76" s="143"/>
      <c r="FD76" s="143"/>
      <c r="FE76" s="143"/>
      <c r="FF76" s="143"/>
      <c r="FG76" s="143"/>
      <c r="FH76" s="143"/>
      <c r="FI76" s="143"/>
      <c r="FJ76" s="143"/>
      <c r="FK76" s="143"/>
      <c r="FL76" s="143"/>
      <c r="FM76" s="143"/>
      <c r="FN76" s="143"/>
      <c r="FO76" s="143"/>
      <c r="FP76" s="143"/>
      <c r="FQ76" s="143"/>
      <c r="FR76" s="143"/>
      <c r="FS76" s="143"/>
      <c r="FT76" s="143"/>
      <c r="FU76" s="143"/>
      <c r="FV76" s="143"/>
      <c r="FW76" s="143"/>
      <c r="FX76" s="143"/>
      <c r="FY76" s="143"/>
      <c r="FZ76" s="143"/>
      <c r="GA76" s="143"/>
      <c r="GB76" s="143"/>
      <c r="GC76" s="143"/>
      <c r="GD76" s="143"/>
      <c r="GE76" s="143"/>
      <c r="GF76" s="143"/>
      <c r="GG76" s="143"/>
      <c r="GH76" s="143"/>
      <c r="GI76" s="162">
        <f t="shared" si="18"/>
        <v>0</v>
      </c>
      <c r="GJ76" s="163">
        <f t="shared" si="19"/>
        <v>0</v>
      </c>
      <c r="GK76" s="146">
        <f t="shared" si="20"/>
        <v>0</v>
      </c>
      <c r="GL76" s="146">
        <f t="shared" si="21"/>
        <v>0</v>
      </c>
      <c r="GM76" s="146">
        <f t="shared" si="22"/>
        <v>0</v>
      </c>
      <c r="GN76" s="223">
        <f t="shared" si="23"/>
        <v>0</v>
      </c>
      <c r="GO76" s="163">
        <f t="shared" si="24"/>
        <v>0</v>
      </c>
      <c r="GP76" s="146">
        <f t="shared" si="25"/>
        <v>0</v>
      </c>
      <c r="GQ76" s="146">
        <f t="shared" si="26"/>
        <v>0</v>
      </c>
      <c r="GR76" s="219">
        <f t="shared" si="27"/>
        <v>0</v>
      </c>
      <c r="GS76" s="170">
        <f t="shared" si="28"/>
        <v>0</v>
      </c>
    </row>
    <row r="77" spans="1:201" ht="21.75" customHeight="1" thickBot="1" x14ac:dyDescent="0.25">
      <c r="A77" s="138">
        <v>70</v>
      </c>
      <c r="B77" s="87"/>
      <c r="C77" s="246"/>
      <c r="D77" s="350" t="str">
        <f>IF(ISBLANK(B77)," ",VLOOKUP(B77,Feuil2!B71:C195,2,FALSE))</f>
        <v xml:space="preserve"> </v>
      </c>
      <c r="E77" s="144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  <c r="AD77" s="143"/>
      <c r="AE77" s="143"/>
      <c r="AF77" s="143"/>
      <c r="AG77" s="143"/>
      <c r="AH77" s="143"/>
      <c r="AI77" s="143"/>
      <c r="AJ77" s="143"/>
      <c r="AK77" s="143"/>
      <c r="AL77" s="143"/>
      <c r="AM77" s="143"/>
      <c r="AN77" s="143"/>
      <c r="AO77" s="143"/>
      <c r="AP77" s="143"/>
      <c r="AQ77" s="143"/>
      <c r="AR77" s="143"/>
      <c r="AS77" s="143"/>
      <c r="AT77" s="143"/>
      <c r="AU77" s="143"/>
      <c r="AV77" s="143"/>
      <c r="AW77" s="143"/>
      <c r="AX77" s="143"/>
      <c r="AY77" s="143"/>
      <c r="AZ77" s="143"/>
      <c r="BA77" s="143"/>
      <c r="BB77" s="143"/>
      <c r="BC77" s="143"/>
      <c r="BD77" s="143"/>
      <c r="BE77" s="143"/>
      <c r="BF77" s="143"/>
      <c r="BG77" s="143"/>
      <c r="BH77" s="143"/>
      <c r="BI77" s="143"/>
      <c r="BJ77" s="143"/>
      <c r="BK77" s="143"/>
      <c r="BL77" s="143"/>
      <c r="BM77" s="143"/>
      <c r="BN77" s="143"/>
      <c r="BO77" s="143"/>
      <c r="BP77" s="143"/>
      <c r="BQ77" s="143"/>
      <c r="BR77" s="143"/>
      <c r="BS77" s="143"/>
      <c r="BT77" s="143"/>
      <c r="BU77" s="143"/>
      <c r="BV77" s="143"/>
      <c r="BW77" s="143"/>
      <c r="BX77" s="143"/>
      <c r="BY77" s="143"/>
      <c r="BZ77" s="143"/>
      <c r="CA77" s="143"/>
      <c r="CB77" s="143"/>
      <c r="CC77" s="143"/>
      <c r="CD77" s="143"/>
      <c r="CE77" s="143"/>
      <c r="CF77" s="143"/>
      <c r="CG77" s="143"/>
      <c r="CH77" s="143"/>
      <c r="CI77" s="143"/>
      <c r="CJ77" s="143"/>
      <c r="CK77" s="143"/>
      <c r="CL77" s="143"/>
      <c r="CM77" s="143"/>
      <c r="CN77" s="143"/>
      <c r="CO77" s="143"/>
      <c r="CP77" s="143"/>
      <c r="CQ77" s="143"/>
      <c r="CR77" s="143"/>
      <c r="CS77" s="143"/>
      <c r="CT77" s="143"/>
      <c r="CU77" s="143"/>
      <c r="CV77" s="143"/>
      <c r="CW77" s="143"/>
      <c r="CX77" s="143"/>
      <c r="CY77" s="143"/>
      <c r="CZ77" s="143"/>
      <c r="DA77" s="143"/>
      <c r="DB77" s="143"/>
      <c r="DC77" s="143"/>
      <c r="DD77" s="143"/>
      <c r="DE77" s="143"/>
      <c r="DF77" s="143"/>
      <c r="DG77" s="143"/>
      <c r="DH77" s="143"/>
      <c r="DI77" s="143"/>
      <c r="DJ77" s="143"/>
      <c r="DK77" s="143"/>
      <c r="DL77" s="143"/>
      <c r="DM77" s="143"/>
      <c r="DN77" s="143"/>
      <c r="DO77" s="143"/>
      <c r="DP77" s="143"/>
      <c r="DQ77" s="143"/>
      <c r="DR77" s="143"/>
      <c r="DS77" s="143"/>
      <c r="DT77" s="143"/>
      <c r="DU77" s="143"/>
      <c r="DV77" s="143"/>
      <c r="DW77" s="143"/>
      <c r="DX77" s="143"/>
      <c r="DY77" s="143"/>
      <c r="DZ77" s="143"/>
      <c r="EA77" s="143"/>
      <c r="EB77" s="143"/>
      <c r="EC77" s="143"/>
      <c r="ED77" s="143"/>
      <c r="EE77" s="143"/>
      <c r="EF77" s="143"/>
      <c r="EG77" s="143"/>
      <c r="EH77" s="143"/>
      <c r="EI77" s="143"/>
      <c r="EJ77" s="143"/>
      <c r="EK77" s="143"/>
      <c r="EL77" s="143"/>
      <c r="EM77" s="143"/>
      <c r="EN77" s="143"/>
      <c r="EO77" s="143"/>
      <c r="EP77" s="143"/>
      <c r="EQ77" s="143"/>
      <c r="ER77" s="143"/>
      <c r="ES77" s="143"/>
      <c r="ET77" s="143"/>
      <c r="EU77" s="143"/>
      <c r="EV77" s="143"/>
      <c r="EW77" s="143"/>
      <c r="EX77" s="143"/>
      <c r="EY77" s="143"/>
      <c r="EZ77" s="143"/>
      <c r="FA77" s="143"/>
      <c r="FB77" s="143"/>
      <c r="FC77" s="143"/>
      <c r="FD77" s="143"/>
      <c r="FE77" s="143"/>
      <c r="FF77" s="143"/>
      <c r="FG77" s="143"/>
      <c r="FH77" s="143"/>
      <c r="FI77" s="143"/>
      <c r="FJ77" s="143"/>
      <c r="FK77" s="143"/>
      <c r="FL77" s="143"/>
      <c r="FM77" s="143"/>
      <c r="FN77" s="143"/>
      <c r="FO77" s="143"/>
      <c r="FP77" s="143"/>
      <c r="FQ77" s="143"/>
      <c r="FR77" s="143"/>
      <c r="FS77" s="143"/>
      <c r="FT77" s="143"/>
      <c r="FU77" s="143"/>
      <c r="FV77" s="143"/>
      <c r="FW77" s="143"/>
      <c r="FX77" s="143"/>
      <c r="FY77" s="143"/>
      <c r="FZ77" s="143"/>
      <c r="GA77" s="143"/>
      <c r="GB77" s="143"/>
      <c r="GC77" s="143"/>
      <c r="GD77" s="143"/>
      <c r="GE77" s="143"/>
      <c r="GF77" s="143"/>
      <c r="GG77" s="143"/>
      <c r="GH77" s="143"/>
      <c r="GI77" s="162">
        <f t="shared" si="18"/>
        <v>0</v>
      </c>
      <c r="GJ77" s="163">
        <f t="shared" si="19"/>
        <v>0</v>
      </c>
      <c r="GK77" s="146">
        <f t="shared" si="20"/>
        <v>0</v>
      </c>
      <c r="GL77" s="146">
        <f t="shared" si="21"/>
        <v>0</v>
      </c>
      <c r="GM77" s="146">
        <f t="shared" si="22"/>
        <v>0</v>
      </c>
      <c r="GN77" s="223">
        <f t="shared" si="23"/>
        <v>0</v>
      </c>
      <c r="GO77" s="163">
        <f t="shared" si="24"/>
        <v>0</v>
      </c>
      <c r="GP77" s="146">
        <f t="shared" si="25"/>
        <v>0</v>
      </c>
      <c r="GQ77" s="146">
        <f t="shared" si="26"/>
        <v>0</v>
      </c>
      <c r="GR77" s="219">
        <f t="shared" si="27"/>
        <v>0</v>
      </c>
      <c r="GS77" s="170">
        <f t="shared" si="28"/>
        <v>0</v>
      </c>
    </row>
    <row r="78" spans="1:201" ht="21.75" customHeight="1" thickBot="1" x14ac:dyDescent="0.25">
      <c r="A78" s="138">
        <v>71</v>
      </c>
      <c r="B78" s="87"/>
      <c r="C78" s="246"/>
      <c r="D78" s="350" t="str">
        <f>IF(ISBLANK(B78)," ",VLOOKUP(B78,Feuil2!B72:C196,2,FALSE))</f>
        <v xml:space="preserve"> </v>
      </c>
      <c r="E78" s="144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/>
      <c r="AN78" s="143"/>
      <c r="AO78" s="143"/>
      <c r="AP78" s="143"/>
      <c r="AQ78" s="143"/>
      <c r="AR78" s="143"/>
      <c r="AS78" s="143"/>
      <c r="AT78" s="143"/>
      <c r="AU78" s="143"/>
      <c r="AV78" s="143"/>
      <c r="AW78" s="143"/>
      <c r="AX78" s="143"/>
      <c r="AY78" s="143"/>
      <c r="AZ78" s="143"/>
      <c r="BA78" s="143"/>
      <c r="BB78" s="143"/>
      <c r="BC78" s="143"/>
      <c r="BD78" s="143"/>
      <c r="BE78" s="143"/>
      <c r="BF78" s="143"/>
      <c r="BG78" s="143"/>
      <c r="BH78" s="143"/>
      <c r="BI78" s="143"/>
      <c r="BJ78" s="143"/>
      <c r="BK78" s="143"/>
      <c r="BL78" s="143"/>
      <c r="BM78" s="143"/>
      <c r="BN78" s="143"/>
      <c r="BO78" s="143"/>
      <c r="BP78" s="143"/>
      <c r="BQ78" s="143"/>
      <c r="BR78" s="143"/>
      <c r="BS78" s="143"/>
      <c r="BT78" s="143"/>
      <c r="BU78" s="143"/>
      <c r="BV78" s="143"/>
      <c r="BW78" s="143"/>
      <c r="BX78" s="143"/>
      <c r="BY78" s="143"/>
      <c r="BZ78" s="143"/>
      <c r="CA78" s="143"/>
      <c r="CB78" s="143"/>
      <c r="CC78" s="143"/>
      <c r="CD78" s="143"/>
      <c r="CE78" s="143"/>
      <c r="CF78" s="143"/>
      <c r="CG78" s="143"/>
      <c r="CH78" s="143"/>
      <c r="CI78" s="143"/>
      <c r="CJ78" s="143"/>
      <c r="CK78" s="143"/>
      <c r="CL78" s="143"/>
      <c r="CM78" s="143"/>
      <c r="CN78" s="143"/>
      <c r="CO78" s="143"/>
      <c r="CP78" s="143"/>
      <c r="CQ78" s="143"/>
      <c r="CR78" s="143"/>
      <c r="CS78" s="143"/>
      <c r="CT78" s="143"/>
      <c r="CU78" s="143"/>
      <c r="CV78" s="143"/>
      <c r="CW78" s="143"/>
      <c r="CX78" s="143"/>
      <c r="CY78" s="143"/>
      <c r="CZ78" s="143"/>
      <c r="DA78" s="143"/>
      <c r="DB78" s="143"/>
      <c r="DC78" s="143"/>
      <c r="DD78" s="143"/>
      <c r="DE78" s="143"/>
      <c r="DF78" s="143"/>
      <c r="DG78" s="143"/>
      <c r="DH78" s="143"/>
      <c r="DI78" s="143"/>
      <c r="DJ78" s="143"/>
      <c r="DK78" s="143"/>
      <c r="DL78" s="143"/>
      <c r="DM78" s="143"/>
      <c r="DN78" s="143"/>
      <c r="DO78" s="143"/>
      <c r="DP78" s="143"/>
      <c r="DQ78" s="143"/>
      <c r="DR78" s="143"/>
      <c r="DS78" s="143"/>
      <c r="DT78" s="143"/>
      <c r="DU78" s="143"/>
      <c r="DV78" s="143"/>
      <c r="DW78" s="143"/>
      <c r="DX78" s="143"/>
      <c r="DY78" s="143"/>
      <c r="DZ78" s="143"/>
      <c r="EA78" s="143"/>
      <c r="EB78" s="143"/>
      <c r="EC78" s="143"/>
      <c r="ED78" s="143"/>
      <c r="EE78" s="143"/>
      <c r="EF78" s="143"/>
      <c r="EG78" s="143"/>
      <c r="EH78" s="143"/>
      <c r="EI78" s="143"/>
      <c r="EJ78" s="143"/>
      <c r="EK78" s="143"/>
      <c r="EL78" s="143"/>
      <c r="EM78" s="143"/>
      <c r="EN78" s="143"/>
      <c r="EO78" s="143"/>
      <c r="EP78" s="143"/>
      <c r="EQ78" s="143"/>
      <c r="ER78" s="143"/>
      <c r="ES78" s="143"/>
      <c r="ET78" s="143"/>
      <c r="EU78" s="143"/>
      <c r="EV78" s="143"/>
      <c r="EW78" s="143"/>
      <c r="EX78" s="143"/>
      <c r="EY78" s="143"/>
      <c r="EZ78" s="143"/>
      <c r="FA78" s="143"/>
      <c r="FB78" s="143"/>
      <c r="FC78" s="143"/>
      <c r="FD78" s="143"/>
      <c r="FE78" s="143"/>
      <c r="FF78" s="143"/>
      <c r="FG78" s="143"/>
      <c r="FH78" s="143"/>
      <c r="FI78" s="143"/>
      <c r="FJ78" s="143"/>
      <c r="FK78" s="143"/>
      <c r="FL78" s="143"/>
      <c r="FM78" s="143"/>
      <c r="FN78" s="143"/>
      <c r="FO78" s="143"/>
      <c r="FP78" s="143"/>
      <c r="FQ78" s="143"/>
      <c r="FR78" s="143"/>
      <c r="FS78" s="143"/>
      <c r="FT78" s="143"/>
      <c r="FU78" s="143"/>
      <c r="FV78" s="143"/>
      <c r="FW78" s="143"/>
      <c r="FX78" s="143"/>
      <c r="FY78" s="143"/>
      <c r="FZ78" s="143"/>
      <c r="GA78" s="143"/>
      <c r="GB78" s="143"/>
      <c r="GC78" s="143"/>
      <c r="GD78" s="143"/>
      <c r="GE78" s="143"/>
      <c r="GF78" s="143"/>
      <c r="GG78" s="143"/>
      <c r="GH78" s="143"/>
      <c r="GI78" s="162">
        <f t="shared" si="18"/>
        <v>0</v>
      </c>
      <c r="GJ78" s="163">
        <f t="shared" si="19"/>
        <v>0</v>
      </c>
      <c r="GK78" s="146">
        <f t="shared" si="20"/>
        <v>0</v>
      </c>
      <c r="GL78" s="146">
        <f t="shared" si="21"/>
        <v>0</v>
      </c>
      <c r="GM78" s="146">
        <f t="shared" si="22"/>
        <v>0</v>
      </c>
      <c r="GN78" s="223">
        <f t="shared" si="23"/>
        <v>0</v>
      </c>
      <c r="GO78" s="163">
        <f t="shared" si="24"/>
        <v>0</v>
      </c>
      <c r="GP78" s="146">
        <f t="shared" si="25"/>
        <v>0</v>
      </c>
      <c r="GQ78" s="146">
        <f t="shared" si="26"/>
        <v>0</v>
      </c>
      <c r="GR78" s="219">
        <f t="shared" si="27"/>
        <v>0</v>
      </c>
      <c r="GS78" s="170">
        <f t="shared" si="28"/>
        <v>0</v>
      </c>
    </row>
    <row r="79" spans="1:201" ht="21.75" customHeight="1" thickBot="1" x14ac:dyDescent="0.25">
      <c r="A79" s="138">
        <v>72</v>
      </c>
      <c r="B79" s="87"/>
      <c r="C79" s="246"/>
      <c r="D79" s="350" t="str">
        <f>IF(ISBLANK(B79)," ",VLOOKUP(B79,Feuil2!B73:C197,2,FALSE))</f>
        <v xml:space="preserve"> </v>
      </c>
      <c r="E79" s="144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  <c r="AO79" s="143"/>
      <c r="AP79" s="143"/>
      <c r="AQ79" s="143"/>
      <c r="AR79" s="143"/>
      <c r="AS79" s="143"/>
      <c r="AT79" s="143"/>
      <c r="AU79" s="143"/>
      <c r="AV79" s="143"/>
      <c r="AW79" s="143"/>
      <c r="AX79" s="143"/>
      <c r="AY79" s="143"/>
      <c r="AZ79" s="143"/>
      <c r="BA79" s="143"/>
      <c r="BB79" s="143"/>
      <c r="BC79" s="143"/>
      <c r="BD79" s="143"/>
      <c r="BE79" s="143"/>
      <c r="BF79" s="143"/>
      <c r="BG79" s="143"/>
      <c r="BH79" s="143"/>
      <c r="BI79" s="143"/>
      <c r="BJ79" s="143"/>
      <c r="BK79" s="143"/>
      <c r="BL79" s="143"/>
      <c r="BM79" s="143"/>
      <c r="BN79" s="143"/>
      <c r="BO79" s="143"/>
      <c r="BP79" s="143"/>
      <c r="BQ79" s="143"/>
      <c r="BR79" s="143"/>
      <c r="BS79" s="143"/>
      <c r="BT79" s="143"/>
      <c r="BU79" s="143"/>
      <c r="BV79" s="143"/>
      <c r="BW79" s="143"/>
      <c r="BX79" s="143"/>
      <c r="BY79" s="143"/>
      <c r="BZ79" s="143"/>
      <c r="CA79" s="143"/>
      <c r="CB79" s="143"/>
      <c r="CC79" s="143"/>
      <c r="CD79" s="143"/>
      <c r="CE79" s="143"/>
      <c r="CF79" s="143"/>
      <c r="CG79" s="143"/>
      <c r="CH79" s="143"/>
      <c r="CI79" s="143"/>
      <c r="CJ79" s="143"/>
      <c r="CK79" s="143"/>
      <c r="CL79" s="143"/>
      <c r="CM79" s="143"/>
      <c r="CN79" s="143"/>
      <c r="CO79" s="143"/>
      <c r="CP79" s="143"/>
      <c r="CQ79" s="143"/>
      <c r="CR79" s="143"/>
      <c r="CS79" s="143"/>
      <c r="CT79" s="143"/>
      <c r="CU79" s="143"/>
      <c r="CV79" s="143"/>
      <c r="CW79" s="143"/>
      <c r="CX79" s="143"/>
      <c r="CY79" s="143"/>
      <c r="CZ79" s="143"/>
      <c r="DA79" s="143"/>
      <c r="DB79" s="143"/>
      <c r="DC79" s="143"/>
      <c r="DD79" s="143"/>
      <c r="DE79" s="143"/>
      <c r="DF79" s="143"/>
      <c r="DG79" s="143"/>
      <c r="DH79" s="143"/>
      <c r="DI79" s="143"/>
      <c r="DJ79" s="143"/>
      <c r="DK79" s="143"/>
      <c r="DL79" s="143"/>
      <c r="DM79" s="143"/>
      <c r="DN79" s="143"/>
      <c r="DO79" s="143"/>
      <c r="DP79" s="143"/>
      <c r="DQ79" s="143"/>
      <c r="DR79" s="143"/>
      <c r="DS79" s="143"/>
      <c r="DT79" s="143"/>
      <c r="DU79" s="143"/>
      <c r="DV79" s="143"/>
      <c r="DW79" s="143"/>
      <c r="DX79" s="143"/>
      <c r="DY79" s="143"/>
      <c r="DZ79" s="143"/>
      <c r="EA79" s="143"/>
      <c r="EB79" s="143"/>
      <c r="EC79" s="143"/>
      <c r="ED79" s="143"/>
      <c r="EE79" s="143"/>
      <c r="EF79" s="143"/>
      <c r="EG79" s="143"/>
      <c r="EH79" s="143"/>
      <c r="EI79" s="143"/>
      <c r="EJ79" s="143"/>
      <c r="EK79" s="143"/>
      <c r="EL79" s="143"/>
      <c r="EM79" s="143"/>
      <c r="EN79" s="143"/>
      <c r="EO79" s="143"/>
      <c r="EP79" s="143"/>
      <c r="EQ79" s="143"/>
      <c r="ER79" s="143"/>
      <c r="ES79" s="143"/>
      <c r="ET79" s="143"/>
      <c r="EU79" s="143"/>
      <c r="EV79" s="143"/>
      <c r="EW79" s="143"/>
      <c r="EX79" s="143"/>
      <c r="EY79" s="143"/>
      <c r="EZ79" s="143"/>
      <c r="FA79" s="143"/>
      <c r="FB79" s="143"/>
      <c r="FC79" s="143"/>
      <c r="FD79" s="143"/>
      <c r="FE79" s="143"/>
      <c r="FF79" s="143"/>
      <c r="FG79" s="143"/>
      <c r="FH79" s="143"/>
      <c r="FI79" s="143"/>
      <c r="FJ79" s="143"/>
      <c r="FK79" s="143"/>
      <c r="FL79" s="143"/>
      <c r="FM79" s="143"/>
      <c r="FN79" s="143"/>
      <c r="FO79" s="143"/>
      <c r="FP79" s="143"/>
      <c r="FQ79" s="143"/>
      <c r="FR79" s="143"/>
      <c r="FS79" s="143"/>
      <c r="FT79" s="143"/>
      <c r="FU79" s="143"/>
      <c r="FV79" s="143"/>
      <c r="FW79" s="143"/>
      <c r="FX79" s="143"/>
      <c r="FY79" s="143"/>
      <c r="FZ79" s="143"/>
      <c r="GA79" s="143"/>
      <c r="GB79" s="143"/>
      <c r="GC79" s="143"/>
      <c r="GD79" s="143"/>
      <c r="GE79" s="143"/>
      <c r="GF79" s="143"/>
      <c r="GG79" s="143"/>
      <c r="GH79" s="143"/>
      <c r="GI79" s="162">
        <f t="shared" si="18"/>
        <v>0</v>
      </c>
      <c r="GJ79" s="163">
        <f t="shared" si="19"/>
        <v>0</v>
      </c>
      <c r="GK79" s="146">
        <f t="shared" si="20"/>
        <v>0</v>
      </c>
      <c r="GL79" s="146">
        <f t="shared" si="21"/>
        <v>0</v>
      </c>
      <c r="GM79" s="146">
        <f t="shared" si="22"/>
        <v>0</v>
      </c>
      <c r="GN79" s="223">
        <f t="shared" si="23"/>
        <v>0</v>
      </c>
      <c r="GO79" s="163">
        <f t="shared" si="24"/>
        <v>0</v>
      </c>
      <c r="GP79" s="146">
        <f t="shared" si="25"/>
        <v>0</v>
      </c>
      <c r="GQ79" s="146">
        <f t="shared" si="26"/>
        <v>0</v>
      </c>
      <c r="GR79" s="219">
        <f t="shared" si="27"/>
        <v>0</v>
      </c>
      <c r="GS79" s="170">
        <f t="shared" si="28"/>
        <v>0</v>
      </c>
    </row>
    <row r="80" spans="1:201" ht="21.75" customHeight="1" thickBot="1" x14ac:dyDescent="0.25">
      <c r="A80" s="138">
        <v>73</v>
      </c>
      <c r="B80" s="87"/>
      <c r="C80" s="246"/>
      <c r="D80" s="350" t="str">
        <f>IF(ISBLANK(B80)," ",VLOOKUP(B80,Feuil2!B74:C198,2,FALSE))</f>
        <v xml:space="preserve"> </v>
      </c>
      <c r="E80" s="144"/>
      <c r="F80" s="143"/>
      <c r="G80" s="143"/>
      <c r="H80" s="143"/>
      <c r="I80" s="143"/>
      <c r="J80" s="143"/>
      <c r="K80" s="143"/>
      <c r="L80" s="143"/>
      <c r="M80" s="143"/>
      <c r="N80" s="143"/>
      <c r="O80" s="143"/>
      <c r="P80" s="143"/>
      <c r="Q80" s="143"/>
      <c r="R80" s="143"/>
      <c r="S80" s="143"/>
      <c r="T80" s="143"/>
      <c r="U80" s="143"/>
      <c r="V80" s="143"/>
      <c r="W80" s="143"/>
      <c r="X80" s="143"/>
      <c r="Y80" s="143"/>
      <c r="Z80" s="143"/>
      <c r="AA80" s="143"/>
      <c r="AB80" s="143"/>
      <c r="AC80" s="143"/>
      <c r="AD80" s="143"/>
      <c r="AE80" s="143"/>
      <c r="AF80" s="143"/>
      <c r="AG80" s="143"/>
      <c r="AH80" s="143"/>
      <c r="AI80" s="143"/>
      <c r="AJ80" s="143"/>
      <c r="AK80" s="143"/>
      <c r="AL80" s="143"/>
      <c r="AM80" s="143"/>
      <c r="AN80" s="143"/>
      <c r="AO80" s="143"/>
      <c r="AP80" s="143"/>
      <c r="AQ80" s="143"/>
      <c r="AR80" s="143"/>
      <c r="AS80" s="143"/>
      <c r="AT80" s="143"/>
      <c r="AU80" s="143"/>
      <c r="AV80" s="143"/>
      <c r="AW80" s="143"/>
      <c r="AX80" s="143"/>
      <c r="AY80" s="143"/>
      <c r="AZ80" s="143"/>
      <c r="BA80" s="143"/>
      <c r="BB80" s="143"/>
      <c r="BC80" s="143"/>
      <c r="BD80" s="143"/>
      <c r="BE80" s="143"/>
      <c r="BF80" s="143"/>
      <c r="BG80" s="143"/>
      <c r="BH80" s="143"/>
      <c r="BI80" s="143"/>
      <c r="BJ80" s="143"/>
      <c r="BK80" s="143"/>
      <c r="BL80" s="143"/>
      <c r="BM80" s="143"/>
      <c r="BN80" s="143"/>
      <c r="BO80" s="143"/>
      <c r="BP80" s="143"/>
      <c r="BQ80" s="143"/>
      <c r="BR80" s="143"/>
      <c r="BS80" s="143"/>
      <c r="BT80" s="143"/>
      <c r="BU80" s="143"/>
      <c r="BV80" s="143"/>
      <c r="BW80" s="143"/>
      <c r="BX80" s="143"/>
      <c r="BY80" s="143"/>
      <c r="BZ80" s="143"/>
      <c r="CA80" s="143"/>
      <c r="CB80" s="143"/>
      <c r="CC80" s="143"/>
      <c r="CD80" s="143"/>
      <c r="CE80" s="143"/>
      <c r="CF80" s="143"/>
      <c r="CG80" s="143"/>
      <c r="CH80" s="143"/>
      <c r="CI80" s="143"/>
      <c r="CJ80" s="143"/>
      <c r="CK80" s="143"/>
      <c r="CL80" s="143"/>
      <c r="CM80" s="143"/>
      <c r="CN80" s="143"/>
      <c r="CO80" s="143"/>
      <c r="CP80" s="143"/>
      <c r="CQ80" s="143"/>
      <c r="CR80" s="143"/>
      <c r="CS80" s="143"/>
      <c r="CT80" s="143"/>
      <c r="CU80" s="143"/>
      <c r="CV80" s="143"/>
      <c r="CW80" s="143"/>
      <c r="CX80" s="143"/>
      <c r="CY80" s="143"/>
      <c r="CZ80" s="143"/>
      <c r="DA80" s="143"/>
      <c r="DB80" s="143"/>
      <c r="DC80" s="143"/>
      <c r="DD80" s="143"/>
      <c r="DE80" s="143"/>
      <c r="DF80" s="143"/>
      <c r="DG80" s="143"/>
      <c r="DH80" s="143"/>
      <c r="DI80" s="143"/>
      <c r="DJ80" s="143"/>
      <c r="DK80" s="143"/>
      <c r="DL80" s="143"/>
      <c r="DM80" s="143"/>
      <c r="DN80" s="143"/>
      <c r="DO80" s="143"/>
      <c r="DP80" s="143"/>
      <c r="DQ80" s="143"/>
      <c r="DR80" s="143"/>
      <c r="DS80" s="143"/>
      <c r="DT80" s="143"/>
      <c r="DU80" s="143"/>
      <c r="DV80" s="143"/>
      <c r="DW80" s="143"/>
      <c r="DX80" s="143"/>
      <c r="DY80" s="143"/>
      <c r="DZ80" s="143"/>
      <c r="EA80" s="143"/>
      <c r="EB80" s="143"/>
      <c r="EC80" s="143"/>
      <c r="ED80" s="143"/>
      <c r="EE80" s="143"/>
      <c r="EF80" s="143"/>
      <c r="EG80" s="143"/>
      <c r="EH80" s="143"/>
      <c r="EI80" s="143"/>
      <c r="EJ80" s="143"/>
      <c r="EK80" s="143"/>
      <c r="EL80" s="143"/>
      <c r="EM80" s="143"/>
      <c r="EN80" s="143"/>
      <c r="EO80" s="143"/>
      <c r="EP80" s="143"/>
      <c r="EQ80" s="143"/>
      <c r="ER80" s="143"/>
      <c r="ES80" s="143"/>
      <c r="ET80" s="143"/>
      <c r="EU80" s="143"/>
      <c r="EV80" s="143"/>
      <c r="EW80" s="143"/>
      <c r="EX80" s="143"/>
      <c r="EY80" s="143"/>
      <c r="EZ80" s="143"/>
      <c r="FA80" s="143"/>
      <c r="FB80" s="143"/>
      <c r="FC80" s="143"/>
      <c r="FD80" s="143"/>
      <c r="FE80" s="143"/>
      <c r="FF80" s="143"/>
      <c r="FG80" s="143"/>
      <c r="FH80" s="143"/>
      <c r="FI80" s="143"/>
      <c r="FJ80" s="143"/>
      <c r="FK80" s="143"/>
      <c r="FL80" s="143"/>
      <c r="FM80" s="143"/>
      <c r="FN80" s="143"/>
      <c r="FO80" s="143"/>
      <c r="FP80" s="143"/>
      <c r="FQ80" s="143"/>
      <c r="FR80" s="143"/>
      <c r="FS80" s="143"/>
      <c r="FT80" s="143"/>
      <c r="FU80" s="143"/>
      <c r="FV80" s="143"/>
      <c r="FW80" s="143"/>
      <c r="FX80" s="143"/>
      <c r="FY80" s="143"/>
      <c r="FZ80" s="143"/>
      <c r="GA80" s="143"/>
      <c r="GB80" s="143"/>
      <c r="GC80" s="143"/>
      <c r="GD80" s="143"/>
      <c r="GE80" s="143"/>
      <c r="GF80" s="143"/>
      <c r="GG80" s="143"/>
      <c r="GH80" s="143"/>
      <c r="GI80" s="162">
        <f t="shared" si="18"/>
        <v>0</v>
      </c>
      <c r="GJ80" s="163">
        <f t="shared" si="19"/>
        <v>0</v>
      </c>
      <c r="GK80" s="146">
        <f t="shared" si="20"/>
        <v>0</v>
      </c>
      <c r="GL80" s="146">
        <f t="shared" si="21"/>
        <v>0</v>
      </c>
      <c r="GM80" s="146">
        <f t="shared" si="22"/>
        <v>0</v>
      </c>
      <c r="GN80" s="223">
        <f t="shared" si="23"/>
        <v>0</v>
      </c>
      <c r="GO80" s="163">
        <f t="shared" si="24"/>
        <v>0</v>
      </c>
      <c r="GP80" s="146">
        <f t="shared" si="25"/>
        <v>0</v>
      </c>
      <c r="GQ80" s="146">
        <f t="shared" si="26"/>
        <v>0</v>
      </c>
      <c r="GR80" s="219">
        <f t="shared" si="27"/>
        <v>0</v>
      </c>
      <c r="GS80" s="170">
        <f t="shared" si="28"/>
        <v>0</v>
      </c>
    </row>
    <row r="81" spans="1:201" ht="21.75" customHeight="1" thickBot="1" x14ac:dyDescent="0.25">
      <c r="A81" s="138">
        <v>74</v>
      </c>
      <c r="B81" s="87"/>
      <c r="C81" s="246"/>
      <c r="D81" s="350" t="str">
        <f>IF(ISBLANK(B81)," ",VLOOKUP(B81,Feuil2!B75:C199,2,FALSE))</f>
        <v xml:space="preserve"> </v>
      </c>
      <c r="E81" s="144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143"/>
      <c r="T81" s="143"/>
      <c r="U81" s="143"/>
      <c r="V81" s="143"/>
      <c r="W81" s="143"/>
      <c r="X81" s="143"/>
      <c r="Y81" s="143"/>
      <c r="Z81" s="143"/>
      <c r="AA81" s="143"/>
      <c r="AB81" s="143"/>
      <c r="AC81" s="143"/>
      <c r="AD81" s="143"/>
      <c r="AE81" s="143"/>
      <c r="AF81" s="143"/>
      <c r="AG81" s="143"/>
      <c r="AH81" s="143"/>
      <c r="AI81" s="143"/>
      <c r="AJ81" s="143"/>
      <c r="AK81" s="143"/>
      <c r="AL81" s="143"/>
      <c r="AM81" s="143"/>
      <c r="AN81" s="143"/>
      <c r="AO81" s="143"/>
      <c r="AP81" s="143"/>
      <c r="AQ81" s="143"/>
      <c r="AR81" s="143"/>
      <c r="AS81" s="143"/>
      <c r="AT81" s="143"/>
      <c r="AU81" s="143"/>
      <c r="AV81" s="143"/>
      <c r="AW81" s="143"/>
      <c r="AX81" s="143"/>
      <c r="AY81" s="143"/>
      <c r="AZ81" s="143"/>
      <c r="BA81" s="143"/>
      <c r="BB81" s="143"/>
      <c r="BC81" s="143"/>
      <c r="BD81" s="143"/>
      <c r="BE81" s="143"/>
      <c r="BF81" s="143"/>
      <c r="BG81" s="143"/>
      <c r="BH81" s="143"/>
      <c r="BI81" s="143"/>
      <c r="BJ81" s="143"/>
      <c r="BK81" s="143"/>
      <c r="BL81" s="143"/>
      <c r="BM81" s="143"/>
      <c r="BN81" s="143"/>
      <c r="BO81" s="143"/>
      <c r="BP81" s="143"/>
      <c r="BQ81" s="143"/>
      <c r="BR81" s="143"/>
      <c r="BS81" s="143"/>
      <c r="BT81" s="143"/>
      <c r="BU81" s="143"/>
      <c r="BV81" s="143"/>
      <c r="BW81" s="143"/>
      <c r="BX81" s="143"/>
      <c r="BY81" s="143"/>
      <c r="BZ81" s="143"/>
      <c r="CA81" s="143"/>
      <c r="CB81" s="143"/>
      <c r="CC81" s="143"/>
      <c r="CD81" s="143"/>
      <c r="CE81" s="143"/>
      <c r="CF81" s="143"/>
      <c r="CG81" s="143"/>
      <c r="CH81" s="143"/>
      <c r="CI81" s="143"/>
      <c r="CJ81" s="143"/>
      <c r="CK81" s="143"/>
      <c r="CL81" s="143"/>
      <c r="CM81" s="143"/>
      <c r="CN81" s="143"/>
      <c r="CO81" s="143"/>
      <c r="CP81" s="143"/>
      <c r="CQ81" s="143"/>
      <c r="CR81" s="143"/>
      <c r="CS81" s="143"/>
      <c r="CT81" s="143"/>
      <c r="CU81" s="143"/>
      <c r="CV81" s="143"/>
      <c r="CW81" s="143"/>
      <c r="CX81" s="143"/>
      <c r="CY81" s="143"/>
      <c r="CZ81" s="143"/>
      <c r="DA81" s="143"/>
      <c r="DB81" s="143"/>
      <c r="DC81" s="143"/>
      <c r="DD81" s="143"/>
      <c r="DE81" s="143"/>
      <c r="DF81" s="143"/>
      <c r="DG81" s="143"/>
      <c r="DH81" s="143"/>
      <c r="DI81" s="143"/>
      <c r="DJ81" s="143"/>
      <c r="DK81" s="143"/>
      <c r="DL81" s="143"/>
      <c r="DM81" s="143"/>
      <c r="DN81" s="143"/>
      <c r="DO81" s="143"/>
      <c r="DP81" s="143"/>
      <c r="DQ81" s="143"/>
      <c r="DR81" s="143"/>
      <c r="DS81" s="143"/>
      <c r="DT81" s="143"/>
      <c r="DU81" s="143"/>
      <c r="DV81" s="143"/>
      <c r="DW81" s="143"/>
      <c r="DX81" s="143"/>
      <c r="DY81" s="143"/>
      <c r="DZ81" s="143"/>
      <c r="EA81" s="143"/>
      <c r="EB81" s="143"/>
      <c r="EC81" s="143"/>
      <c r="ED81" s="143"/>
      <c r="EE81" s="143"/>
      <c r="EF81" s="143"/>
      <c r="EG81" s="143"/>
      <c r="EH81" s="143"/>
      <c r="EI81" s="143"/>
      <c r="EJ81" s="143"/>
      <c r="EK81" s="143"/>
      <c r="EL81" s="143"/>
      <c r="EM81" s="143"/>
      <c r="EN81" s="143"/>
      <c r="EO81" s="143"/>
      <c r="EP81" s="143"/>
      <c r="EQ81" s="143"/>
      <c r="ER81" s="143"/>
      <c r="ES81" s="143"/>
      <c r="ET81" s="143"/>
      <c r="EU81" s="143"/>
      <c r="EV81" s="143"/>
      <c r="EW81" s="143"/>
      <c r="EX81" s="143"/>
      <c r="EY81" s="143"/>
      <c r="EZ81" s="143"/>
      <c r="FA81" s="143"/>
      <c r="FB81" s="143"/>
      <c r="FC81" s="143"/>
      <c r="FD81" s="143"/>
      <c r="FE81" s="143"/>
      <c r="FF81" s="143"/>
      <c r="FG81" s="143"/>
      <c r="FH81" s="143"/>
      <c r="FI81" s="143"/>
      <c r="FJ81" s="143"/>
      <c r="FK81" s="143"/>
      <c r="FL81" s="143"/>
      <c r="FM81" s="143"/>
      <c r="FN81" s="143"/>
      <c r="FO81" s="143"/>
      <c r="FP81" s="143"/>
      <c r="FQ81" s="143"/>
      <c r="FR81" s="143"/>
      <c r="FS81" s="143"/>
      <c r="FT81" s="143"/>
      <c r="FU81" s="143"/>
      <c r="FV81" s="143"/>
      <c r="FW81" s="143"/>
      <c r="FX81" s="143"/>
      <c r="FY81" s="143"/>
      <c r="FZ81" s="143"/>
      <c r="GA81" s="143"/>
      <c r="GB81" s="143"/>
      <c r="GC81" s="143"/>
      <c r="GD81" s="143"/>
      <c r="GE81" s="143"/>
      <c r="GF81" s="143"/>
      <c r="GG81" s="143"/>
      <c r="GH81" s="143"/>
      <c r="GI81" s="162">
        <f t="shared" si="18"/>
        <v>0</v>
      </c>
      <c r="GJ81" s="163">
        <f t="shared" si="19"/>
        <v>0</v>
      </c>
      <c r="GK81" s="146">
        <f t="shared" si="20"/>
        <v>0</v>
      </c>
      <c r="GL81" s="146">
        <f t="shared" si="21"/>
        <v>0</v>
      </c>
      <c r="GM81" s="146">
        <f t="shared" si="22"/>
        <v>0</v>
      </c>
      <c r="GN81" s="223">
        <f t="shared" si="23"/>
        <v>0</v>
      </c>
      <c r="GO81" s="163">
        <f t="shared" si="24"/>
        <v>0</v>
      </c>
      <c r="GP81" s="146">
        <f t="shared" si="25"/>
        <v>0</v>
      </c>
      <c r="GQ81" s="146">
        <f t="shared" si="26"/>
        <v>0</v>
      </c>
      <c r="GR81" s="219">
        <f t="shared" si="27"/>
        <v>0</v>
      </c>
      <c r="GS81" s="170">
        <f t="shared" si="28"/>
        <v>0</v>
      </c>
    </row>
    <row r="82" spans="1:201" ht="21.75" customHeight="1" thickBot="1" x14ac:dyDescent="0.25">
      <c r="A82" s="138">
        <v>75</v>
      </c>
      <c r="B82" s="87"/>
      <c r="C82" s="246"/>
      <c r="D82" s="350" t="str">
        <f>IF(ISBLANK(B82)," ",VLOOKUP(B82,Feuil2!B76:C200,2,FALSE))</f>
        <v xml:space="preserve"> </v>
      </c>
      <c r="E82" s="144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143"/>
      <c r="T82" s="143"/>
      <c r="U82" s="143"/>
      <c r="V82" s="143"/>
      <c r="W82" s="143"/>
      <c r="X82" s="143"/>
      <c r="Y82" s="143"/>
      <c r="Z82" s="143"/>
      <c r="AA82" s="143"/>
      <c r="AB82" s="143"/>
      <c r="AC82" s="143"/>
      <c r="AD82" s="143"/>
      <c r="AE82" s="143"/>
      <c r="AF82" s="143"/>
      <c r="AG82" s="143"/>
      <c r="AH82" s="143"/>
      <c r="AI82" s="143"/>
      <c r="AJ82" s="143"/>
      <c r="AK82" s="143"/>
      <c r="AL82" s="143"/>
      <c r="AM82" s="143"/>
      <c r="AN82" s="143"/>
      <c r="AO82" s="143"/>
      <c r="AP82" s="143"/>
      <c r="AQ82" s="143"/>
      <c r="AR82" s="143"/>
      <c r="AS82" s="143"/>
      <c r="AT82" s="143"/>
      <c r="AU82" s="143"/>
      <c r="AV82" s="143"/>
      <c r="AW82" s="143"/>
      <c r="AX82" s="143"/>
      <c r="AY82" s="143"/>
      <c r="AZ82" s="143"/>
      <c r="BA82" s="143"/>
      <c r="BB82" s="143"/>
      <c r="BC82" s="143"/>
      <c r="BD82" s="143"/>
      <c r="BE82" s="143"/>
      <c r="BF82" s="143"/>
      <c r="BG82" s="143"/>
      <c r="BH82" s="143"/>
      <c r="BI82" s="143"/>
      <c r="BJ82" s="143"/>
      <c r="BK82" s="143"/>
      <c r="BL82" s="143"/>
      <c r="BM82" s="143"/>
      <c r="BN82" s="143"/>
      <c r="BO82" s="143"/>
      <c r="BP82" s="143"/>
      <c r="BQ82" s="143"/>
      <c r="BR82" s="143"/>
      <c r="BS82" s="143"/>
      <c r="BT82" s="143"/>
      <c r="BU82" s="143"/>
      <c r="BV82" s="143"/>
      <c r="BW82" s="143"/>
      <c r="BX82" s="143"/>
      <c r="BY82" s="143"/>
      <c r="BZ82" s="143"/>
      <c r="CA82" s="143"/>
      <c r="CB82" s="143"/>
      <c r="CC82" s="143"/>
      <c r="CD82" s="143"/>
      <c r="CE82" s="143"/>
      <c r="CF82" s="143"/>
      <c r="CG82" s="143"/>
      <c r="CH82" s="143"/>
      <c r="CI82" s="143"/>
      <c r="CJ82" s="143"/>
      <c r="CK82" s="143"/>
      <c r="CL82" s="143"/>
      <c r="CM82" s="143"/>
      <c r="CN82" s="143"/>
      <c r="CO82" s="143"/>
      <c r="CP82" s="143"/>
      <c r="CQ82" s="143"/>
      <c r="CR82" s="143"/>
      <c r="CS82" s="143"/>
      <c r="CT82" s="143"/>
      <c r="CU82" s="143"/>
      <c r="CV82" s="143"/>
      <c r="CW82" s="143"/>
      <c r="CX82" s="143"/>
      <c r="CY82" s="143"/>
      <c r="CZ82" s="143"/>
      <c r="DA82" s="143"/>
      <c r="DB82" s="143"/>
      <c r="DC82" s="143"/>
      <c r="DD82" s="143"/>
      <c r="DE82" s="143"/>
      <c r="DF82" s="143"/>
      <c r="DG82" s="143"/>
      <c r="DH82" s="143"/>
      <c r="DI82" s="143"/>
      <c r="DJ82" s="143"/>
      <c r="DK82" s="143"/>
      <c r="DL82" s="143"/>
      <c r="DM82" s="143"/>
      <c r="DN82" s="143"/>
      <c r="DO82" s="143"/>
      <c r="DP82" s="143"/>
      <c r="DQ82" s="143"/>
      <c r="DR82" s="143"/>
      <c r="DS82" s="143"/>
      <c r="DT82" s="143"/>
      <c r="DU82" s="143"/>
      <c r="DV82" s="143"/>
      <c r="DW82" s="143"/>
      <c r="DX82" s="143"/>
      <c r="DY82" s="143"/>
      <c r="DZ82" s="143"/>
      <c r="EA82" s="143"/>
      <c r="EB82" s="143"/>
      <c r="EC82" s="143"/>
      <c r="ED82" s="143"/>
      <c r="EE82" s="143"/>
      <c r="EF82" s="143"/>
      <c r="EG82" s="143"/>
      <c r="EH82" s="143"/>
      <c r="EI82" s="143"/>
      <c r="EJ82" s="143"/>
      <c r="EK82" s="143"/>
      <c r="EL82" s="143"/>
      <c r="EM82" s="143"/>
      <c r="EN82" s="143"/>
      <c r="EO82" s="143"/>
      <c r="EP82" s="143"/>
      <c r="EQ82" s="143"/>
      <c r="ER82" s="143"/>
      <c r="ES82" s="143"/>
      <c r="ET82" s="143"/>
      <c r="EU82" s="143"/>
      <c r="EV82" s="143"/>
      <c r="EW82" s="143"/>
      <c r="EX82" s="143"/>
      <c r="EY82" s="143"/>
      <c r="EZ82" s="143"/>
      <c r="FA82" s="143"/>
      <c r="FB82" s="143"/>
      <c r="FC82" s="143"/>
      <c r="FD82" s="143"/>
      <c r="FE82" s="143"/>
      <c r="FF82" s="143"/>
      <c r="FG82" s="143"/>
      <c r="FH82" s="143"/>
      <c r="FI82" s="143"/>
      <c r="FJ82" s="143"/>
      <c r="FK82" s="143"/>
      <c r="FL82" s="143"/>
      <c r="FM82" s="143"/>
      <c r="FN82" s="143"/>
      <c r="FO82" s="143"/>
      <c r="FP82" s="143"/>
      <c r="FQ82" s="143"/>
      <c r="FR82" s="143"/>
      <c r="FS82" s="143"/>
      <c r="FT82" s="143"/>
      <c r="FU82" s="143"/>
      <c r="FV82" s="143"/>
      <c r="FW82" s="143"/>
      <c r="FX82" s="143"/>
      <c r="FY82" s="143"/>
      <c r="FZ82" s="143"/>
      <c r="GA82" s="143"/>
      <c r="GB82" s="143"/>
      <c r="GC82" s="143"/>
      <c r="GD82" s="143"/>
      <c r="GE82" s="143"/>
      <c r="GF82" s="143"/>
      <c r="GG82" s="143"/>
      <c r="GH82" s="143"/>
      <c r="GI82" s="162">
        <f t="shared" si="18"/>
        <v>0</v>
      </c>
      <c r="GJ82" s="163">
        <f t="shared" si="19"/>
        <v>0</v>
      </c>
      <c r="GK82" s="146">
        <f t="shared" si="20"/>
        <v>0</v>
      </c>
      <c r="GL82" s="146">
        <f t="shared" si="21"/>
        <v>0</v>
      </c>
      <c r="GM82" s="146">
        <f t="shared" si="22"/>
        <v>0</v>
      </c>
      <c r="GN82" s="223">
        <f t="shared" si="23"/>
        <v>0</v>
      </c>
      <c r="GO82" s="163">
        <f t="shared" si="24"/>
        <v>0</v>
      </c>
      <c r="GP82" s="146">
        <f t="shared" si="25"/>
        <v>0</v>
      </c>
      <c r="GQ82" s="146">
        <f t="shared" si="26"/>
        <v>0</v>
      </c>
      <c r="GR82" s="219">
        <f t="shared" si="27"/>
        <v>0</v>
      </c>
      <c r="GS82" s="170">
        <f t="shared" si="28"/>
        <v>0</v>
      </c>
    </row>
    <row r="83" spans="1:201" ht="21.75" customHeight="1" thickBot="1" x14ac:dyDescent="0.25">
      <c r="A83" s="138">
        <v>76</v>
      </c>
      <c r="B83" s="87"/>
      <c r="C83" s="246"/>
      <c r="D83" s="350" t="str">
        <f>IF(ISBLANK(B83)," ",VLOOKUP(B83,Feuil2!B77:C201,2,FALSE))</f>
        <v xml:space="preserve"> </v>
      </c>
      <c r="E83" s="144"/>
      <c r="F83" s="143"/>
      <c r="G83" s="143"/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3"/>
      <c r="S83" s="143"/>
      <c r="T83" s="143"/>
      <c r="U83" s="143"/>
      <c r="V83" s="143"/>
      <c r="W83" s="143"/>
      <c r="X83" s="143"/>
      <c r="Y83" s="143"/>
      <c r="Z83" s="143"/>
      <c r="AA83" s="143"/>
      <c r="AB83" s="143"/>
      <c r="AC83" s="143"/>
      <c r="AD83" s="143"/>
      <c r="AE83" s="143"/>
      <c r="AF83" s="143"/>
      <c r="AG83" s="143"/>
      <c r="AH83" s="143"/>
      <c r="AI83" s="143"/>
      <c r="AJ83" s="143"/>
      <c r="AK83" s="143"/>
      <c r="AL83" s="143"/>
      <c r="AM83" s="143"/>
      <c r="AN83" s="143"/>
      <c r="AO83" s="143"/>
      <c r="AP83" s="143"/>
      <c r="AQ83" s="143"/>
      <c r="AR83" s="143"/>
      <c r="AS83" s="143"/>
      <c r="AT83" s="143"/>
      <c r="AU83" s="143"/>
      <c r="AV83" s="143"/>
      <c r="AW83" s="143"/>
      <c r="AX83" s="143"/>
      <c r="AY83" s="143"/>
      <c r="AZ83" s="143"/>
      <c r="BA83" s="143"/>
      <c r="BB83" s="143"/>
      <c r="BC83" s="143"/>
      <c r="BD83" s="143"/>
      <c r="BE83" s="143"/>
      <c r="BF83" s="143"/>
      <c r="BG83" s="143"/>
      <c r="BH83" s="143"/>
      <c r="BI83" s="143"/>
      <c r="BJ83" s="143"/>
      <c r="BK83" s="143"/>
      <c r="BL83" s="143"/>
      <c r="BM83" s="143"/>
      <c r="BN83" s="143"/>
      <c r="BO83" s="143"/>
      <c r="BP83" s="143"/>
      <c r="BQ83" s="143"/>
      <c r="BR83" s="143"/>
      <c r="BS83" s="143"/>
      <c r="BT83" s="143"/>
      <c r="BU83" s="143"/>
      <c r="BV83" s="143"/>
      <c r="BW83" s="143"/>
      <c r="BX83" s="143"/>
      <c r="BY83" s="143"/>
      <c r="BZ83" s="143"/>
      <c r="CA83" s="143"/>
      <c r="CB83" s="143"/>
      <c r="CC83" s="143"/>
      <c r="CD83" s="143"/>
      <c r="CE83" s="143"/>
      <c r="CF83" s="143"/>
      <c r="CG83" s="143"/>
      <c r="CH83" s="143"/>
      <c r="CI83" s="143"/>
      <c r="CJ83" s="143"/>
      <c r="CK83" s="143"/>
      <c r="CL83" s="143"/>
      <c r="CM83" s="143"/>
      <c r="CN83" s="143"/>
      <c r="CO83" s="143"/>
      <c r="CP83" s="143"/>
      <c r="CQ83" s="143"/>
      <c r="CR83" s="143"/>
      <c r="CS83" s="143"/>
      <c r="CT83" s="143"/>
      <c r="CU83" s="143"/>
      <c r="CV83" s="143"/>
      <c r="CW83" s="143"/>
      <c r="CX83" s="143"/>
      <c r="CY83" s="143"/>
      <c r="CZ83" s="143"/>
      <c r="DA83" s="143"/>
      <c r="DB83" s="143"/>
      <c r="DC83" s="143"/>
      <c r="DD83" s="143"/>
      <c r="DE83" s="143"/>
      <c r="DF83" s="143"/>
      <c r="DG83" s="143"/>
      <c r="DH83" s="143"/>
      <c r="DI83" s="143"/>
      <c r="DJ83" s="143"/>
      <c r="DK83" s="143"/>
      <c r="DL83" s="143"/>
      <c r="DM83" s="143"/>
      <c r="DN83" s="143"/>
      <c r="DO83" s="143"/>
      <c r="DP83" s="143"/>
      <c r="DQ83" s="143"/>
      <c r="DR83" s="143"/>
      <c r="DS83" s="143"/>
      <c r="DT83" s="143"/>
      <c r="DU83" s="143"/>
      <c r="DV83" s="143"/>
      <c r="DW83" s="143"/>
      <c r="DX83" s="143"/>
      <c r="DY83" s="143"/>
      <c r="DZ83" s="143"/>
      <c r="EA83" s="143"/>
      <c r="EB83" s="143"/>
      <c r="EC83" s="143"/>
      <c r="ED83" s="143"/>
      <c r="EE83" s="143"/>
      <c r="EF83" s="143"/>
      <c r="EG83" s="143"/>
      <c r="EH83" s="143"/>
      <c r="EI83" s="143"/>
      <c r="EJ83" s="143"/>
      <c r="EK83" s="143"/>
      <c r="EL83" s="143"/>
      <c r="EM83" s="143"/>
      <c r="EN83" s="143"/>
      <c r="EO83" s="143"/>
      <c r="EP83" s="143"/>
      <c r="EQ83" s="143"/>
      <c r="ER83" s="143"/>
      <c r="ES83" s="143"/>
      <c r="ET83" s="143"/>
      <c r="EU83" s="143"/>
      <c r="EV83" s="143"/>
      <c r="EW83" s="143"/>
      <c r="EX83" s="143"/>
      <c r="EY83" s="143"/>
      <c r="EZ83" s="143"/>
      <c r="FA83" s="143"/>
      <c r="FB83" s="143"/>
      <c r="FC83" s="143"/>
      <c r="FD83" s="143"/>
      <c r="FE83" s="143"/>
      <c r="FF83" s="143"/>
      <c r="FG83" s="143"/>
      <c r="FH83" s="143"/>
      <c r="FI83" s="143"/>
      <c r="FJ83" s="143"/>
      <c r="FK83" s="143"/>
      <c r="FL83" s="143"/>
      <c r="FM83" s="143"/>
      <c r="FN83" s="143"/>
      <c r="FO83" s="143"/>
      <c r="FP83" s="143"/>
      <c r="FQ83" s="143"/>
      <c r="FR83" s="143"/>
      <c r="FS83" s="143"/>
      <c r="FT83" s="143"/>
      <c r="FU83" s="143"/>
      <c r="FV83" s="143"/>
      <c r="FW83" s="143"/>
      <c r="FX83" s="143"/>
      <c r="FY83" s="143"/>
      <c r="FZ83" s="143"/>
      <c r="GA83" s="143"/>
      <c r="GB83" s="143"/>
      <c r="GC83" s="143"/>
      <c r="GD83" s="143"/>
      <c r="GE83" s="143"/>
      <c r="GF83" s="143"/>
      <c r="GG83" s="143"/>
      <c r="GH83" s="143"/>
      <c r="GI83" s="162">
        <f t="shared" si="18"/>
        <v>0</v>
      </c>
      <c r="GJ83" s="163">
        <f t="shared" si="19"/>
        <v>0</v>
      </c>
      <c r="GK83" s="146">
        <f t="shared" si="20"/>
        <v>0</v>
      </c>
      <c r="GL83" s="146">
        <f t="shared" si="21"/>
        <v>0</v>
      </c>
      <c r="GM83" s="146">
        <f t="shared" si="22"/>
        <v>0</v>
      </c>
      <c r="GN83" s="223">
        <f t="shared" si="23"/>
        <v>0</v>
      </c>
      <c r="GO83" s="163">
        <f t="shared" si="24"/>
        <v>0</v>
      </c>
      <c r="GP83" s="146">
        <f t="shared" si="25"/>
        <v>0</v>
      </c>
      <c r="GQ83" s="146">
        <f t="shared" si="26"/>
        <v>0</v>
      </c>
      <c r="GR83" s="219">
        <f t="shared" si="27"/>
        <v>0</v>
      </c>
      <c r="GS83" s="170">
        <f t="shared" si="28"/>
        <v>0</v>
      </c>
    </row>
    <row r="84" spans="1:201" ht="21.75" customHeight="1" thickBot="1" x14ac:dyDescent="0.25">
      <c r="A84" s="139">
        <v>77</v>
      </c>
      <c r="B84" s="87"/>
      <c r="C84" s="246"/>
      <c r="D84" s="350" t="str">
        <f>IF(ISBLANK(B84)," ",VLOOKUP(B84,Feuil2!B78:C202,2,FALSE))</f>
        <v xml:space="preserve"> </v>
      </c>
      <c r="E84" s="144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  <c r="AR84" s="143"/>
      <c r="AS84" s="143"/>
      <c r="AT84" s="143"/>
      <c r="AU84" s="143"/>
      <c r="AV84" s="143"/>
      <c r="AW84" s="143"/>
      <c r="AX84" s="143"/>
      <c r="AY84" s="143"/>
      <c r="AZ84" s="143"/>
      <c r="BA84" s="143"/>
      <c r="BB84" s="143"/>
      <c r="BC84" s="143"/>
      <c r="BD84" s="143"/>
      <c r="BE84" s="143"/>
      <c r="BF84" s="143"/>
      <c r="BG84" s="143"/>
      <c r="BH84" s="143"/>
      <c r="BI84" s="143"/>
      <c r="BJ84" s="143"/>
      <c r="BK84" s="143"/>
      <c r="BL84" s="143"/>
      <c r="BM84" s="143"/>
      <c r="BN84" s="143"/>
      <c r="BO84" s="143"/>
      <c r="BP84" s="143"/>
      <c r="BQ84" s="143"/>
      <c r="BR84" s="143"/>
      <c r="BS84" s="143"/>
      <c r="BT84" s="143"/>
      <c r="BU84" s="143"/>
      <c r="BV84" s="143"/>
      <c r="BW84" s="143"/>
      <c r="BX84" s="143"/>
      <c r="BY84" s="143"/>
      <c r="BZ84" s="143"/>
      <c r="CA84" s="143"/>
      <c r="CB84" s="143"/>
      <c r="CC84" s="143"/>
      <c r="CD84" s="143"/>
      <c r="CE84" s="143"/>
      <c r="CF84" s="143"/>
      <c r="CG84" s="143"/>
      <c r="CH84" s="143"/>
      <c r="CI84" s="143"/>
      <c r="CJ84" s="143"/>
      <c r="CK84" s="143"/>
      <c r="CL84" s="143"/>
      <c r="CM84" s="143"/>
      <c r="CN84" s="143"/>
      <c r="CO84" s="143"/>
      <c r="CP84" s="143"/>
      <c r="CQ84" s="143"/>
      <c r="CR84" s="143"/>
      <c r="CS84" s="143"/>
      <c r="CT84" s="143"/>
      <c r="CU84" s="143"/>
      <c r="CV84" s="143"/>
      <c r="CW84" s="143"/>
      <c r="CX84" s="143"/>
      <c r="CY84" s="143"/>
      <c r="CZ84" s="143"/>
      <c r="DA84" s="143"/>
      <c r="DB84" s="143"/>
      <c r="DC84" s="143"/>
      <c r="DD84" s="143"/>
      <c r="DE84" s="143"/>
      <c r="DF84" s="143"/>
      <c r="DG84" s="143"/>
      <c r="DH84" s="143"/>
      <c r="DI84" s="143"/>
      <c r="DJ84" s="143"/>
      <c r="DK84" s="143"/>
      <c r="DL84" s="143"/>
      <c r="DM84" s="143"/>
      <c r="DN84" s="143"/>
      <c r="DO84" s="143"/>
      <c r="DP84" s="143"/>
      <c r="DQ84" s="143"/>
      <c r="DR84" s="143"/>
      <c r="DS84" s="143"/>
      <c r="DT84" s="143"/>
      <c r="DU84" s="143"/>
      <c r="DV84" s="143"/>
      <c r="DW84" s="143"/>
      <c r="DX84" s="143"/>
      <c r="DY84" s="143"/>
      <c r="DZ84" s="143"/>
      <c r="EA84" s="143"/>
      <c r="EB84" s="143"/>
      <c r="EC84" s="143"/>
      <c r="ED84" s="143"/>
      <c r="EE84" s="143"/>
      <c r="EF84" s="143"/>
      <c r="EG84" s="143"/>
      <c r="EH84" s="143"/>
      <c r="EI84" s="143"/>
      <c r="EJ84" s="143"/>
      <c r="EK84" s="143"/>
      <c r="EL84" s="143"/>
      <c r="EM84" s="143"/>
      <c r="EN84" s="143"/>
      <c r="EO84" s="143"/>
      <c r="EP84" s="143"/>
      <c r="EQ84" s="143"/>
      <c r="ER84" s="143"/>
      <c r="ES84" s="143"/>
      <c r="ET84" s="143"/>
      <c r="EU84" s="143"/>
      <c r="EV84" s="143"/>
      <c r="EW84" s="143"/>
      <c r="EX84" s="143"/>
      <c r="EY84" s="143"/>
      <c r="EZ84" s="143"/>
      <c r="FA84" s="143"/>
      <c r="FB84" s="143"/>
      <c r="FC84" s="143"/>
      <c r="FD84" s="143"/>
      <c r="FE84" s="143"/>
      <c r="FF84" s="143"/>
      <c r="FG84" s="143"/>
      <c r="FH84" s="143"/>
      <c r="FI84" s="143"/>
      <c r="FJ84" s="143"/>
      <c r="FK84" s="143"/>
      <c r="FL84" s="143"/>
      <c r="FM84" s="143"/>
      <c r="FN84" s="143"/>
      <c r="FO84" s="143"/>
      <c r="FP84" s="143"/>
      <c r="FQ84" s="143"/>
      <c r="FR84" s="143"/>
      <c r="FS84" s="143"/>
      <c r="FT84" s="143"/>
      <c r="FU84" s="143"/>
      <c r="FV84" s="143"/>
      <c r="FW84" s="143"/>
      <c r="FX84" s="143"/>
      <c r="FY84" s="143"/>
      <c r="FZ84" s="143"/>
      <c r="GA84" s="143"/>
      <c r="GB84" s="143"/>
      <c r="GC84" s="143"/>
      <c r="GD84" s="143"/>
      <c r="GE84" s="143"/>
      <c r="GF84" s="143"/>
      <c r="GG84" s="143"/>
      <c r="GH84" s="143"/>
      <c r="GI84" s="162">
        <f t="shared" si="18"/>
        <v>0</v>
      </c>
      <c r="GJ84" s="163">
        <f t="shared" si="19"/>
        <v>0</v>
      </c>
      <c r="GK84" s="146">
        <f t="shared" si="20"/>
        <v>0</v>
      </c>
      <c r="GL84" s="146">
        <f t="shared" si="21"/>
        <v>0</v>
      </c>
      <c r="GM84" s="146">
        <f t="shared" si="22"/>
        <v>0</v>
      </c>
      <c r="GN84" s="223">
        <f t="shared" si="23"/>
        <v>0</v>
      </c>
      <c r="GO84" s="163">
        <f t="shared" si="24"/>
        <v>0</v>
      </c>
      <c r="GP84" s="146">
        <f t="shared" si="25"/>
        <v>0</v>
      </c>
      <c r="GQ84" s="146">
        <f t="shared" si="26"/>
        <v>0</v>
      </c>
      <c r="GR84" s="219">
        <f t="shared" si="27"/>
        <v>0</v>
      </c>
      <c r="GS84" s="170">
        <f t="shared" si="28"/>
        <v>0</v>
      </c>
    </row>
    <row r="85" spans="1:201" ht="21.75" customHeight="1" thickBot="1" x14ac:dyDescent="0.25">
      <c r="A85" s="136">
        <v>78</v>
      </c>
      <c r="B85" s="87"/>
      <c r="C85" s="246"/>
      <c r="D85" s="350" t="str">
        <f>IF(ISBLANK(B85)," ",VLOOKUP(B85,Feuil2!B79:C203,2,FALSE))</f>
        <v xml:space="preserve"> </v>
      </c>
      <c r="E85" s="144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143"/>
      <c r="T85" s="143"/>
      <c r="U85" s="143"/>
      <c r="V85" s="143"/>
      <c r="W85" s="143"/>
      <c r="X85" s="143"/>
      <c r="Y85" s="143"/>
      <c r="Z85" s="143"/>
      <c r="AA85" s="143"/>
      <c r="AB85" s="143"/>
      <c r="AC85" s="143"/>
      <c r="AD85" s="143"/>
      <c r="AE85" s="143"/>
      <c r="AF85" s="143"/>
      <c r="AG85" s="143"/>
      <c r="AH85" s="143"/>
      <c r="AI85" s="143"/>
      <c r="AJ85" s="143"/>
      <c r="AK85" s="143"/>
      <c r="AL85" s="143"/>
      <c r="AM85" s="143"/>
      <c r="AN85" s="143"/>
      <c r="AO85" s="143"/>
      <c r="AP85" s="143"/>
      <c r="AQ85" s="143"/>
      <c r="AR85" s="143"/>
      <c r="AS85" s="143"/>
      <c r="AT85" s="143"/>
      <c r="AU85" s="143"/>
      <c r="AV85" s="143"/>
      <c r="AW85" s="143"/>
      <c r="AX85" s="143"/>
      <c r="AY85" s="143"/>
      <c r="AZ85" s="143"/>
      <c r="BA85" s="143"/>
      <c r="BB85" s="143"/>
      <c r="BC85" s="143"/>
      <c r="BD85" s="143"/>
      <c r="BE85" s="143"/>
      <c r="BF85" s="143"/>
      <c r="BG85" s="143"/>
      <c r="BH85" s="143"/>
      <c r="BI85" s="143"/>
      <c r="BJ85" s="143"/>
      <c r="BK85" s="143"/>
      <c r="BL85" s="143"/>
      <c r="BM85" s="143"/>
      <c r="BN85" s="143"/>
      <c r="BO85" s="143"/>
      <c r="BP85" s="143"/>
      <c r="BQ85" s="143"/>
      <c r="BR85" s="143"/>
      <c r="BS85" s="143"/>
      <c r="BT85" s="143"/>
      <c r="BU85" s="143"/>
      <c r="BV85" s="143"/>
      <c r="BW85" s="143"/>
      <c r="BX85" s="143"/>
      <c r="BY85" s="143"/>
      <c r="BZ85" s="143"/>
      <c r="CA85" s="143"/>
      <c r="CB85" s="143"/>
      <c r="CC85" s="143"/>
      <c r="CD85" s="143"/>
      <c r="CE85" s="143"/>
      <c r="CF85" s="143"/>
      <c r="CG85" s="143"/>
      <c r="CH85" s="143"/>
      <c r="CI85" s="143"/>
      <c r="CJ85" s="143"/>
      <c r="CK85" s="143"/>
      <c r="CL85" s="143"/>
      <c r="CM85" s="143"/>
      <c r="CN85" s="143"/>
      <c r="CO85" s="143"/>
      <c r="CP85" s="143"/>
      <c r="CQ85" s="143"/>
      <c r="CR85" s="143"/>
      <c r="CS85" s="143"/>
      <c r="CT85" s="143"/>
      <c r="CU85" s="143"/>
      <c r="CV85" s="143"/>
      <c r="CW85" s="143"/>
      <c r="CX85" s="143"/>
      <c r="CY85" s="143"/>
      <c r="CZ85" s="143"/>
      <c r="DA85" s="143"/>
      <c r="DB85" s="143"/>
      <c r="DC85" s="143"/>
      <c r="DD85" s="143"/>
      <c r="DE85" s="143"/>
      <c r="DF85" s="143"/>
      <c r="DG85" s="143"/>
      <c r="DH85" s="143"/>
      <c r="DI85" s="143"/>
      <c r="DJ85" s="143"/>
      <c r="DK85" s="143"/>
      <c r="DL85" s="143"/>
      <c r="DM85" s="143"/>
      <c r="DN85" s="143"/>
      <c r="DO85" s="143"/>
      <c r="DP85" s="143"/>
      <c r="DQ85" s="143"/>
      <c r="DR85" s="143"/>
      <c r="DS85" s="143"/>
      <c r="DT85" s="143"/>
      <c r="DU85" s="143"/>
      <c r="DV85" s="143"/>
      <c r="DW85" s="143"/>
      <c r="DX85" s="143"/>
      <c r="DY85" s="143"/>
      <c r="DZ85" s="143"/>
      <c r="EA85" s="143"/>
      <c r="EB85" s="143"/>
      <c r="EC85" s="143"/>
      <c r="ED85" s="143"/>
      <c r="EE85" s="143"/>
      <c r="EF85" s="143"/>
      <c r="EG85" s="143"/>
      <c r="EH85" s="143"/>
      <c r="EI85" s="143"/>
      <c r="EJ85" s="143"/>
      <c r="EK85" s="143"/>
      <c r="EL85" s="143"/>
      <c r="EM85" s="143"/>
      <c r="EN85" s="143"/>
      <c r="EO85" s="143"/>
      <c r="EP85" s="143"/>
      <c r="EQ85" s="143"/>
      <c r="ER85" s="143"/>
      <c r="ES85" s="143"/>
      <c r="ET85" s="143"/>
      <c r="EU85" s="143"/>
      <c r="EV85" s="143"/>
      <c r="EW85" s="143"/>
      <c r="EX85" s="143"/>
      <c r="EY85" s="143"/>
      <c r="EZ85" s="143"/>
      <c r="FA85" s="143"/>
      <c r="FB85" s="143"/>
      <c r="FC85" s="143"/>
      <c r="FD85" s="143"/>
      <c r="FE85" s="143"/>
      <c r="FF85" s="143"/>
      <c r="FG85" s="143"/>
      <c r="FH85" s="143"/>
      <c r="FI85" s="143"/>
      <c r="FJ85" s="143"/>
      <c r="FK85" s="143"/>
      <c r="FL85" s="143"/>
      <c r="FM85" s="143"/>
      <c r="FN85" s="143"/>
      <c r="FO85" s="143"/>
      <c r="FP85" s="143"/>
      <c r="FQ85" s="143"/>
      <c r="FR85" s="143"/>
      <c r="FS85" s="143"/>
      <c r="FT85" s="143"/>
      <c r="FU85" s="143"/>
      <c r="FV85" s="143"/>
      <c r="FW85" s="143"/>
      <c r="FX85" s="143"/>
      <c r="FY85" s="143"/>
      <c r="FZ85" s="143"/>
      <c r="GA85" s="143"/>
      <c r="GB85" s="143"/>
      <c r="GC85" s="143"/>
      <c r="GD85" s="143"/>
      <c r="GE85" s="143"/>
      <c r="GF85" s="143"/>
      <c r="GG85" s="143"/>
      <c r="GH85" s="143"/>
      <c r="GI85" s="162">
        <f t="shared" si="18"/>
        <v>0</v>
      </c>
      <c r="GJ85" s="163">
        <f t="shared" si="19"/>
        <v>0</v>
      </c>
      <c r="GK85" s="146">
        <f t="shared" si="20"/>
        <v>0</v>
      </c>
      <c r="GL85" s="146">
        <f t="shared" si="21"/>
        <v>0</v>
      </c>
      <c r="GM85" s="146">
        <f t="shared" si="22"/>
        <v>0</v>
      </c>
      <c r="GN85" s="223">
        <f t="shared" si="23"/>
        <v>0</v>
      </c>
      <c r="GO85" s="163">
        <f t="shared" si="24"/>
        <v>0</v>
      </c>
      <c r="GP85" s="146">
        <f t="shared" si="25"/>
        <v>0</v>
      </c>
      <c r="GQ85" s="146">
        <f t="shared" si="26"/>
        <v>0</v>
      </c>
      <c r="GR85" s="219">
        <f t="shared" si="27"/>
        <v>0</v>
      </c>
      <c r="GS85" s="170">
        <f t="shared" si="28"/>
        <v>0</v>
      </c>
    </row>
    <row r="86" spans="1:201" ht="21.75" customHeight="1" thickBot="1" x14ac:dyDescent="0.25">
      <c r="A86" s="136">
        <v>79</v>
      </c>
      <c r="B86" s="87"/>
      <c r="C86" s="246"/>
      <c r="D86" s="350" t="str">
        <f>IF(ISBLANK(B86)," ",VLOOKUP(B86,Feuil2!B80:C204,2,FALSE))</f>
        <v xml:space="preserve"> </v>
      </c>
      <c r="E86" s="144"/>
      <c r="F86" s="143"/>
      <c r="G86" s="143"/>
      <c r="H86" s="143"/>
      <c r="I86" s="143"/>
      <c r="J86" s="143"/>
      <c r="K86" s="143"/>
      <c r="L86" s="143"/>
      <c r="M86" s="143"/>
      <c r="N86" s="143"/>
      <c r="O86" s="143"/>
      <c r="P86" s="143"/>
      <c r="Q86" s="143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3"/>
      <c r="AC86" s="143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  <c r="AO86" s="143"/>
      <c r="AP86" s="143"/>
      <c r="AQ86" s="143"/>
      <c r="AR86" s="143"/>
      <c r="AS86" s="143"/>
      <c r="AT86" s="143"/>
      <c r="AU86" s="143"/>
      <c r="AV86" s="143"/>
      <c r="AW86" s="143"/>
      <c r="AX86" s="143"/>
      <c r="AY86" s="143"/>
      <c r="AZ86" s="143"/>
      <c r="BA86" s="143"/>
      <c r="BB86" s="143"/>
      <c r="BC86" s="143"/>
      <c r="BD86" s="143"/>
      <c r="BE86" s="143"/>
      <c r="BF86" s="143"/>
      <c r="BG86" s="143"/>
      <c r="BH86" s="143"/>
      <c r="BI86" s="143"/>
      <c r="BJ86" s="143"/>
      <c r="BK86" s="143"/>
      <c r="BL86" s="143"/>
      <c r="BM86" s="143"/>
      <c r="BN86" s="143"/>
      <c r="BO86" s="143"/>
      <c r="BP86" s="143"/>
      <c r="BQ86" s="143"/>
      <c r="BR86" s="143"/>
      <c r="BS86" s="143"/>
      <c r="BT86" s="143"/>
      <c r="BU86" s="143"/>
      <c r="BV86" s="143"/>
      <c r="BW86" s="143"/>
      <c r="BX86" s="143"/>
      <c r="BY86" s="143"/>
      <c r="BZ86" s="143"/>
      <c r="CA86" s="143"/>
      <c r="CB86" s="143"/>
      <c r="CC86" s="143"/>
      <c r="CD86" s="143"/>
      <c r="CE86" s="143"/>
      <c r="CF86" s="143"/>
      <c r="CG86" s="143"/>
      <c r="CH86" s="143"/>
      <c r="CI86" s="143"/>
      <c r="CJ86" s="143"/>
      <c r="CK86" s="143"/>
      <c r="CL86" s="143"/>
      <c r="CM86" s="143"/>
      <c r="CN86" s="143"/>
      <c r="CO86" s="143"/>
      <c r="CP86" s="143"/>
      <c r="CQ86" s="143"/>
      <c r="CR86" s="143"/>
      <c r="CS86" s="143"/>
      <c r="CT86" s="143"/>
      <c r="CU86" s="143"/>
      <c r="CV86" s="143"/>
      <c r="CW86" s="143"/>
      <c r="CX86" s="143"/>
      <c r="CY86" s="143"/>
      <c r="CZ86" s="143"/>
      <c r="DA86" s="143"/>
      <c r="DB86" s="143"/>
      <c r="DC86" s="143"/>
      <c r="DD86" s="143"/>
      <c r="DE86" s="143"/>
      <c r="DF86" s="143"/>
      <c r="DG86" s="143"/>
      <c r="DH86" s="143"/>
      <c r="DI86" s="143"/>
      <c r="DJ86" s="143"/>
      <c r="DK86" s="143"/>
      <c r="DL86" s="143"/>
      <c r="DM86" s="143"/>
      <c r="DN86" s="143"/>
      <c r="DO86" s="143"/>
      <c r="DP86" s="143"/>
      <c r="DQ86" s="143"/>
      <c r="DR86" s="143"/>
      <c r="DS86" s="143"/>
      <c r="DT86" s="143"/>
      <c r="DU86" s="143"/>
      <c r="DV86" s="143"/>
      <c r="DW86" s="143"/>
      <c r="DX86" s="143"/>
      <c r="DY86" s="143"/>
      <c r="DZ86" s="143"/>
      <c r="EA86" s="143"/>
      <c r="EB86" s="143"/>
      <c r="EC86" s="143"/>
      <c r="ED86" s="143"/>
      <c r="EE86" s="143"/>
      <c r="EF86" s="143"/>
      <c r="EG86" s="143"/>
      <c r="EH86" s="143"/>
      <c r="EI86" s="143"/>
      <c r="EJ86" s="143"/>
      <c r="EK86" s="143"/>
      <c r="EL86" s="143"/>
      <c r="EM86" s="143"/>
      <c r="EN86" s="143"/>
      <c r="EO86" s="143"/>
      <c r="EP86" s="143"/>
      <c r="EQ86" s="143"/>
      <c r="ER86" s="143"/>
      <c r="ES86" s="143"/>
      <c r="ET86" s="143"/>
      <c r="EU86" s="143"/>
      <c r="EV86" s="143"/>
      <c r="EW86" s="143"/>
      <c r="EX86" s="143"/>
      <c r="EY86" s="143"/>
      <c r="EZ86" s="143"/>
      <c r="FA86" s="143"/>
      <c r="FB86" s="143"/>
      <c r="FC86" s="143"/>
      <c r="FD86" s="143"/>
      <c r="FE86" s="143"/>
      <c r="FF86" s="143"/>
      <c r="FG86" s="143"/>
      <c r="FH86" s="143"/>
      <c r="FI86" s="143"/>
      <c r="FJ86" s="143"/>
      <c r="FK86" s="143"/>
      <c r="FL86" s="143"/>
      <c r="FM86" s="143"/>
      <c r="FN86" s="143"/>
      <c r="FO86" s="143"/>
      <c r="FP86" s="143"/>
      <c r="FQ86" s="143"/>
      <c r="FR86" s="143"/>
      <c r="FS86" s="143"/>
      <c r="FT86" s="143"/>
      <c r="FU86" s="143"/>
      <c r="FV86" s="143"/>
      <c r="FW86" s="143"/>
      <c r="FX86" s="143"/>
      <c r="FY86" s="143"/>
      <c r="FZ86" s="143"/>
      <c r="GA86" s="143"/>
      <c r="GB86" s="143"/>
      <c r="GC86" s="143"/>
      <c r="GD86" s="143"/>
      <c r="GE86" s="143"/>
      <c r="GF86" s="143"/>
      <c r="GG86" s="143"/>
      <c r="GH86" s="143"/>
      <c r="GI86" s="162">
        <f t="shared" si="18"/>
        <v>0</v>
      </c>
      <c r="GJ86" s="163">
        <f t="shared" si="19"/>
        <v>0</v>
      </c>
      <c r="GK86" s="146">
        <f t="shared" si="20"/>
        <v>0</v>
      </c>
      <c r="GL86" s="146">
        <f t="shared" si="21"/>
        <v>0</v>
      </c>
      <c r="GM86" s="146">
        <f t="shared" si="22"/>
        <v>0</v>
      </c>
      <c r="GN86" s="223">
        <f t="shared" si="23"/>
        <v>0</v>
      </c>
      <c r="GO86" s="163">
        <f t="shared" si="24"/>
        <v>0</v>
      </c>
      <c r="GP86" s="146">
        <f t="shared" si="25"/>
        <v>0</v>
      </c>
      <c r="GQ86" s="146">
        <f t="shared" si="26"/>
        <v>0</v>
      </c>
      <c r="GR86" s="219">
        <f t="shared" si="27"/>
        <v>0</v>
      </c>
      <c r="GS86" s="170">
        <f t="shared" si="28"/>
        <v>0</v>
      </c>
    </row>
    <row r="87" spans="1:201" ht="21.75" customHeight="1" thickBot="1" x14ac:dyDescent="0.25">
      <c r="A87" s="136">
        <v>80</v>
      </c>
      <c r="B87" s="87"/>
      <c r="C87" s="246"/>
      <c r="D87" s="350" t="str">
        <f>IF(ISBLANK(B87)," ",VLOOKUP(B87,Feuil2!B81:C205,2,FALSE))</f>
        <v xml:space="preserve"> </v>
      </c>
      <c r="E87" s="144"/>
      <c r="F87" s="143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143"/>
      <c r="BD87" s="143"/>
      <c r="BE87" s="143"/>
      <c r="BF87" s="143"/>
      <c r="BG87" s="143"/>
      <c r="BH87" s="143"/>
      <c r="BI87" s="143"/>
      <c r="BJ87" s="143"/>
      <c r="BK87" s="143"/>
      <c r="BL87" s="143"/>
      <c r="BM87" s="143"/>
      <c r="BN87" s="143"/>
      <c r="BO87" s="143"/>
      <c r="BP87" s="143"/>
      <c r="BQ87" s="143"/>
      <c r="BR87" s="143"/>
      <c r="BS87" s="143"/>
      <c r="BT87" s="143"/>
      <c r="BU87" s="143"/>
      <c r="BV87" s="143"/>
      <c r="BW87" s="143"/>
      <c r="BX87" s="143"/>
      <c r="BY87" s="143"/>
      <c r="BZ87" s="143"/>
      <c r="CA87" s="143"/>
      <c r="CB87" s="143"/>
      <c r="CC87" s="143"/>
      <c r="CD87" s="143"/>
      <c r="CE87" s="143"/>
      <c r="CF87" s="143"/>
      <c r="CG87" s="143"/>
      <c r="CH87" s="143"/>
      <c r="CI87" s="143"/>
      <c r="CJ87" s="143"/>
      <c r="CK87" s="143"/>
      <c r="CL87" s="143"/>
      <c r="CM87" s="143"/>
      <c r="CN87" s="143"/>
      <c r="CO87" s="143"/>
      <c r="CP87" s="143"/>
      <c r="CQ87" s="143"/>
      <c r="CR87" s="143"/>
      <c r="CS87" s="143"/>
      <c r="CT87" s="143"/>
      <c r="CU87" s="143"/>
      <c r="CV87" s="143"/>
      <c r="CW87" s="143"/>
      <c r="CX87" s="143"/>
      <c r="CY87" s="143"/>
      <c r="CZ87" s="143"/>
      <c r="DA87" s="143"/>
      <c r="DB87" s="143"/>
      <c r="DC87" s="143"/>
      <c r="DD87" s="143"/>
      <c r="DE87" s="143"/>
      <c r="DF87" s="143"/>
      <c r="DG87" s="143"/>
      <c r="DH87" s="143"/>
      <c r="DI87" s="143"/>
      <c r="DJ87" s="143"/>
      <c r="DK87" s="143"/>
      <c r="DL87" s="143"/>
      <c r="DM87" s="143"/>
      <c r="DN87" s="143"/>
      <c r="DO87" s="143"/>
      <c r="DP87" s="143"/>
      <c r="DQ87" s="143"/>
      <c r="DR87" s="143"/>
      <c r="DS87" s="143"/>
      <c r="DT87" s="143"/>
      <c r="DU87" s="143"/>
      <c r="DV87" s="143"/>
      <c r="DW87" s="143"/>
      <c r="DX87" s="143"/>
      <c r="DY87" s="143"/>
      <c r="DZ87" s="143"/>
      <c r="EA87" s="143"/>
      <c r="EB87" s="143"/>
      <c r="EC87" s="143"/>
      <c r="ED87" s="143"/>
      <c r="EE87" s="143"/>
      <c r="EF87" s="143"/>
      <c r="EG87" s="143"/>
      <c r="EH87" s="143"/>
      <c r="EI87" s="143"/>
      <c r="EJ87" s="143"/>
      <c r="EK87" s="143"/>
      <c r="EL87" s="143"/>
      <c r="EM87" s="143"/>
      <c r="EN87" s="143"/>
      <c r="EO87" s="143"/>
      <c r="EP87" s="143"/>
      <c r="EQ87" s="143"/>
      <c r="ER87" s="143"/>
      <c r="ES87" s="143"/>
      <c r="ET87" s="143"/>
      <c r="EU87" s="143"/>
      <c r="EV87" s="143"/>
      <c r="EW87" s="143"/>
      <c r="EX87" s="143"/>
      <c r="EY87" s="143"/>
      <c r="EZ87" s="143"/>
      <c r="FA87" s="143"/>
      <c r="FB87" s="143"/>
      <c r="FC87" s="143"/>
      <c r="FD87" s="143"/>
      <c r="FE87" s="143"/>
      <c r="FF87" s="143"/>
      <c r="FG87" s="143"/>
      <c r="FH87" s="143"/>
      <c r="FI87" s="143"/>
      <c r="FJ87" s="143"/>
      <c r="FK87" s="143"/>
      <c r="FL87" s="143"/>
      <c r="FM87" s="143"/>
      <c r="FN87" s="143"/>
      <c r="FO87" s="143"/>
      <c r="FP87" s="143"/>
      <c r="FQ87" s="143"/>
      <c r="FR87" s="143"/>
      <c r="FS87" s="143"/>
      <c r="FT87" s="143"/>
      <c r="FU87" s="143"/>
      <c r="FV87" s="143"/>
      <c r="FW87" s="143"/>
      <c r="FX87" s="143"/>
      <c r="FY87" s="143"/>
      <c r="FZ87" s="143"/>
      <c r="GA87" s="143"/>
      <c r="GB87" s="143"/>
      <c r="GC87" s="143"/>
      <c r="GD87" s="143"/>
      <c r="GE87" s="143"/>
      <c r="GF87" s="143"/>
      <c r="GG87" s="143"/>
      <c r="GH87" s="143"/>
      <c r="GI87" s="162">
        <f t="shared" si="18"/>
        <v>0</v>
      </c>
      <c r="GJ87" s="163">
        <f t="shared" si="19"/>
        <v>0</v>
      </c>
      <c r="GK87" s="146">
        <f t="shared" si="20"/>
        <v>0</v>
      </c>
      <c r="GL87" s="146">
        <f t="shared" si="21"/>
        <v>0</v>
      </c>
      <c r="GM87" s="146">
        <f t="shared" si="22"/>
        <v>0</v>
      </c>
      <c r="GN87" s="223">
        <f t="shared" si="23"/>
        <v>0</v>
      </c>
      <c r="GO87" s="163">
        <f t="shared" si="24"/>
        <v>0</v>
      </c>
      <c r="GP87" s="146">
        <f t="shared" si="25"/>
        <v>0</v>
      </c>
      <c r="GQ87" s="146">
        <f t="shared" si="26"/>
        <v>0</v>
      </c>
      <c r="GR87" s="219">
        <f t="shared" si="27"/>
        <v>0</v>
      </c>
      <c r="GS87" s="170">
        <f t="shared" si="28"/>
        <v>0</v>
      </c>
    </row>
    <row r="88" spans="1:201" ht="21.75" customHeight="1" thickBot="1" x14ac:dyDescent="0.25">
      <c r="A88" s="136">
        <v>81</v>
      </c>
      <c r="B88" s="87"/>
      <c r="C88" s="246"/>
      <c r="D88" s="350" t="str">
        <f>IF(ISBLANK(B88)," ",VLOOKUP(B88,Feuil2!B82:C206,2,FALSE))</f>
        <v xml:space="preserve"> </v>
      </c>
      <c r="E88" s="144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143"/>
      <c r="BD88" s="143"/>
      <c r="BE88" s="143"/>
      <c r="BF88" s="143"/>
      <c r="BG88" s="143"/>
      <c r="BH88" s="143"/>
      <c r="BI88" s="143"/>
      <c r="BJ88" s="143"/>
      <c r="BK88" s="143"/>
      <c r="BL88" s="143"/>
      <c r="BM88" s="143"/>
      <c r="BN88" s="143"/>
      <c r="BO88" s="143"/>
      <c r="BP88" s="143"/>
      <c r="BQ88" s="143"/>
      <c r="BR88" s="143"/>
      <c r="BS88" s="143"/>
      <c r="BT88" s="143"/>
      <c r="BU88" s="143"/>
      <c r="BV88" s="143"/>
      <c r="BW88" s="143"/>
      <c r="BX88" s="143"/>
      <c r="BY88" s="143"/>
      <c r="BZ88" s="143"/>
      <c r="CA88" s="143"/>
      <c r="CB88" s="143"/>
      <c r="CC88" s="143"/>
      <c r="CD88" s="143"/>
      <c r="CE88" s="143"/>
      <c r="CF88" s="143"/>
      <c r="CG88" s="143"/>
      <c r="CH88" s="143"/>
      <c r="CI88" s="143"/>
      <c r="CJ88" s="143"/>
      <c r="CK88" s="143"/>
      <c r="CL88" s="143"/>
      <c r="CM88" s="143"/>
      <c r="CN88" s="143"/>
      <c r="CO88" s="143"/>
      <c r="CP88" s="143"/>
      <c r="CQ88" s="143"/>
      <c r="CR88" s="143"/>
      <c r="CS88" s="143"/>
      <c r="CT88" s="143"/>
      <c r="CU88" s="143"/>
      <c r="CV88" s="143"/>
      <c r="CW88" s="143"/>
      <c r="CX88" s="143"/>
      <c r="CY88" s="143"/>
      <c r="CZ88" s="143"/>
      <c r="DA88" s="143"/>
      <c r="DB88" s="143"/>
      <c r="DC88" s="143"/>
      <c r="DD88" s="143"/>
      <c r="DE88" s="143"/>
      <c r="DF88" s="143"/>
      <c r="DG88" s="143"/>
      <c r="DH88" s="143"/>
      <c r="DI88" s="143"/>
      <c r="DJ88" s="143"/>
      <c r="DK88" s="143"/>
      <c r="DL88" s="143"/>
      <c r="DM88" s="143"/>
      <c r="DN88" s="143"/>
      <c r="DO88" s="143"/>
      <c r="DP88" s="143"/>
      <c r="DQ88" s="143"/>
      <c r="DR88" s="143"/>
      <c r="DS88" s="143"/>
      <c r="DT88" s="143"/>
      <c r="DU88" s="143"/>
      <c r="DV88" s="143"/>
      <c r="DW88" s="143"/>
      <c r="DX88" s="143"/>
      <c r="DY88" s="143"/>
      <c r="DZ88" s="143"/>
      <c r="EA88" s="143"/>
      <c r="EB88" s="143"/>
      <c r="EC88" s="143"/>
      <c r="ED88" s="143"/>
      <c r="EE88" s="143"/>
      <c r="EF88" s="143"/>
      <c r="EG88" s="143"/>
      <c r="EH88" s="143"/>
      <c r="EI88" s="143"/>
      <c r="EJ88" s="143"/>
      <c r="EK88" s="143"/>
      <c r="EL88" s="143"/>
      <c r="EM88" s="143"/>
      <c r="EN88" s="143"/>
      <c r="EO88" s="143"/>
      <c r="EP88" s="143"/>
      <c r="EQ88" s="143"/>
      <c r="ER88" s="143"/>
      <c r="ES88" s="143"/>
      <c r="ET88" s="143"/>
      <c r="EU88" s="143"/>
      <c r="EV88" s="143"/>
      <c r="EW88" s="143"/>
      <c r="EX88" s="143"/>
      <c r="EY88" s="143"/>
      <c r="EZ88" s="143"/>
      <c r="FA88" s="143"/>
      <c r="FB88" s="143"/>
      <c r="FC88" s="143"/>
      <c r="FD88" s="143"/>
      <c r="FE88" s="143"/>
      <c r="FF88" s="143"/>
      <c r="FG88" s="143"/>
      <c r="FH88" s="143"/>
      <c r="FI88" s="143"/>
      <c r="FJ88" s="143"/>
      <c r="FK88" s="143"/>
      <c r="FL88" s="143"/>
      <c r="FM88" s="143"/>
      <c r="FN88" s="143"/>
      <c r="FO88" s="143"/>
      <c r="FP88" s="143"/>
      <c r="FQ88" s="143"/>
      <c r="FR88" s="143"/>
      <c r="FS88" s="143"/>
      <c r="FT88" s="143"/>
      <c r="FU88" s="143"/>
      <c r="FV88" s="143"/>
      <c r="FW88" s="143"/>
      <c r="FX88" s="143"/>
      <c r="FY88" s="143"/>
      <c r="FZ88" s="143"/>
      <c r="GA88" s="143"/>
      <c r="GB88" s="143"/>
      <c r="GC88" s="143"/>
      <c r="GD88" s="143"/>
      <c r="GE88" s="143"/>
      <c r="GF88" s="143"/>
      <c r="GG88" s="143"/>
      <c r="GH88" s="143"/>
      <c r="GI88" s="162">
        <f t="shared" si="18"/>
        <v>0</v>
      </c>
      <c r="GJ88" s="163">
        <f t="shared" si="19"/>
        <v>0</v>
      </c>
      <c r="GK88" s="146">
        <f t="shared" si="20"/>
        <v>0</v>
      </c>
      <c r="GL88" s="146">
        <f t="shared" si="21"/>
        <v>0</v>
      </c>
      <c r="GM88" s="146">
        <f t="shared" si="22"/>
        <v>0</v>
      </c>
      <c r="GN88" s="223">
        <f t="shared" si="23"/>
        <v>0</v>
      </c>
      <c r="GO88" s="163">
        <f t="shared" si="24"/>
        <v>0</v>
      </c>
      <c r="GP88" s="146">
        <f t="shared" si="25"/>
        <v>0</v>
      </c>
      <c r="GQ88" s="146">
        <f t="shared" si="26"/>
        <v>0</v>
      </c>
      <c r="GR88" s="219">
        <f t="shared" si="27"/>
        <v>0</v>
      </c>
      <c r="GS88" s="170">
        <f t="shared" si="28"/>
        <v>0</v>
      </c>
    </row>
    <row r="89" spans="1:201" ht="21.75" customHeight="1" thickBot="1" x14ac:dyDescent="0.25">
      <c r="A89" s="136">
        <v>82</v>
      </c>
      <c r="B89" s="87"/>
      <c r="C89" s="246"/>
      <c r="D89" s="350" t="str">
        <f>IF(ISBLANK(B89)," ",VLOOKUP(B89,Feuil2!B83:C207,2,FALSE))</f>
        <v xml:space="preserve"> </v>
      </c>
      <c r="E89" s="144"/>
      <c r="F89" s="143"/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  <c r="BB89" s="143"/>
      <c r="BC89" s="143"/>
      <c r="BD89" s="143"/>
      <c r="BE89" s="143"/>
      <c r="BF89" s="143"/>
      <c r="BG89" s="143"/>
      <c r="BH89" s="143"/>
      <c r="BI89" s="143"/>
      <c r="BJ89" s="143"/>
      <c r="BK89" s="143"/>
      <c r="BL89" s="143"/>
      <c r="BM89" s="143"/>
      <c r="BN89" s="143"/>
      <c r="BO89" s="143"/>
      <c r="BP89" s="143"/>
      <c r="BQ89" s="143"/>
      <c r="BR89" s="143"/>
      <c r="BS89" s="143"/>
      <c r="BT89" s="143"/>
      <c r="BU89" s="143"/>
      <c r="BV89" s="143"/>
      <c r="BW89" s="143"/>
      <c r="BX89" s="143"/>
      <c r="BY89" s="143"/>
      <c r="BZ89" s="143"/>
      <c r="CA89" s="143"/>
      <c r="CB89" s="143"/>
      <c r="CC89" s="143"/>
      <c r="CD89" s="143"/>
      <c r="CE89" s="143"/>
      <c r="CF89" s="143"/>
      <c r="CG89" s="143"/>
      <c r="CH89" s="143"/>
      <c r="CI89" s="143"/>
      <c r="CJ89" s="143"/>
      <c r="CK89" s="143"/>
      <c r="CL89" s="143"/>
      <c r="CM89" s="143"/>
      <c r="CN89" s="143"/>
      <c r="CO89" s="143"/>
      <c r="CP89" s="143"/>
      <c r="CQ89" s="143"/>
      <c r="CR89" s="143"/>
      <c r="CS89" s="143"/>
      <c r="CT89" s="143"/>
      <c r="CU89" s="143"/>
      <c r="CV89" s="143"/>
      <c r="CW89" s="143"/>
      <c r="CX89" s="143"/>
      <c r="CY89" s="143"/>
      <c r="CZ89" s="143"/>
      <c r="DA89" s="143"/>
      <c r="DB89" s="143"/>
      <c r="DC89" s="143"/>
      <c r="DD89" s="143"/>
      <c r="DE89" s="143"/>
      <c r="DF89" s="143"/>
      <c r="DG89" s="143"/>
      <c r="DH89" s="143"/>
      <c r="DI89" s="143"/>
      <c r="DJ89" s="143"/>
      <c r="DK89" s="143"/>
      <c r="DL89" s="143"/>
      <c r="DM89" s="143"/>
      <c r="DN89" s="143"/>
      <c r="DO89" s="143"/>
      <c r="DP89" s="143"/>
      <c r="DQ89" s="143"/>
      <c r="DR89" s="143"/>
      <c r="DS89" s="143"/>
      <c r="DT89" s="143"/>
      <c r="DU89" s="143"/>
      <c r="DV89" s="143"/>
      <c r="DW89" s="143"/>
      <c r="DX89" s="143"/>
      <c r="DY89" s="143"/>
      <c r="DZ89" s="143"/>
      <c r="EA89" s="143"/>
      <c r="EB89" s="143"/>
      <c r="EC89" s="143"/>
      <c r="ED89" s="143"/>
      <c r="EE89" s="143"/>
      <c r="EF89" s="143"/>
      <c r="EG89" s="143"/>
      <c r="EH89" s="143"/>
      <c r="EI89" s="143"/>
      <c r="EJ89" s="143"/>
      <c r="EK89" s="143"/>
      <c r="EL89" s="143"/>
      <c r="EM89" s="143"/>
      <c r="EN89" s="143"/>
      <c r="EO89" s="143"/>
      <c r="EP89" s="143"/>
      <c r="EQ89" s="143"/>
      <c r="ER89" s="143"/>
      <c r="ES89" s="143"/>
      <c r="ET89" s="143"/>
      <c r="EU89" s="143"/>
      <c r="EV89" s="143"/>
      <c r="EW89" s="143"/>
      <c r="EX89" s="143"/>
      <c r="EY89" s="143"/>
      <c r="EZ89" s="143"/>
      <c r="FA89" s="143"/>
      <c r="FB89" s="143"/>
      <c r="FC89" s="143"/>
      <c r="FD89" s="143"/>
      <c r="FE89" s="143"/>
      <c r="FF89" s="143"/>
      <c r="FG89" s="143"/>
      <c r="FH89" s="143"/>
      <c r="FI89" s="143"/>
      <c r="FJ89" s="143"/>
      <c r="FK89" s="143"/>
      <c r="FL89" s="143"/>
      <c r="FM89" s="143"/>
      <c r="FN89" s="143"/>
      <c r="FO89" s="143"/>
      <c r="FP89" s="143"/>
      <c r="FQ89" s="143"/>
      <c r="FR89" s="143"/>
      <c r="FS89" s="143"/>
      <c r="FT89" s="143"/>
      <c r="FU89" s="143"/>
      <c r="FV89" s="143"/>
      <c r="FW89" s="143"/>
      <c r="FX89" s="143"/>
      <c r="FY89" s="143"/>
      <c r="FZ89" s="143"/>
      <c r="GA89" s="143"/>
      <c r="GB89" s="143"/>
      <c r="GC89" s="143"/>
      <c r="GD89" s="143"/>
      <c r="GE89" s="143"/>
      <c r="GF89" s="143"/>
      <c r="GG89" s="143"/>
      <c r="GH89" s="143"/>
      <c r="GI89" s="162">
        <f t="shared" si="18"/>
        <v>0</v>
      </c>
      <c r="GJ89" s="163">
        <f t="shared" si="19"/>
        <v>0</v>
      </c>
      <c r="GK89" s="146">
        <f t="shared" si="20"/>
        <v>0</v>
      </c>
      <c r="GL89" s="146">
        <f t="shared" si="21"/>
        <v>0</v>
      </c>
      <c r="GM89" s="146">
        <f t="shared" si="22"/>
        <v>0</v>
      </c>
      <c r="GN89" s="223">
        <f t="shared" si="23"/>
        <v>0</v>
      </c>
      <c r="GO89" s="163">
        <f t="shared" si="24"/>
        <v>0</v>
      </c>
      <c r="GP89" s="146">
        <f t="shared" si="25"/>
        <v>0</v>
      </c>
      <c r="GQ89" s="146">
        <f t="shared" si="26"/>
        <v>0</v>
      </c>
      <c r="GR89" s="219">
        <f t="shared" si="27"/>
        <v>0</v>
      </c>
      <c r="GS89" s="170">
        <f t="shared" si="28"/>
        <v>0</v>
      </c>
    </row>
    <row r="90" spans="1:201" ht="21.75" customHeight="1" thickBot="1" x14ac:dyDescent="0.25">
      <c r="A90" s="136">
        <v>83</v>
      </c>
      <c r="B90" s="87"/>
      <c r="C90" s="246"/>
      <c r="D90" s="350" t="str">
        <f>IF(ISBLANK(B90)," ",VLOOKUP(B90,Feuil2!B84:C208,2,FALSE))</f>
        <v xml:space="preserve"> </v>
      </c>
      <c r="E90" s="144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  <c r="AO90" s="143"/>
      <c r="AP90" s="143"/>
      <c r="AQ90" s="143"/>
      <c r="AR90" s="143"/>
      <c r="AS90" s="143"/>
      <c r="AT90" s="143"/>
      <c r="AU90" s="143"/>
      <c r="AV90" s="143"/>
      <c r="AW90" s="143"/>
      <c r="AX90" s="143"/>
      <c r="AY90" s="143"/>
      <c r="AZ90" s="143"/>
      <c r="BA90" s="143"/>
      <c r="BB90" s="143"/>
      <c r="BC90" s="143"/>
      <c r="BD90" s="143"/>
      <c r="BE90" s="143"/>
      <c r="BF90" s="143"/>
      <c r="BG90" s="143"/>
      <c r="BH90" s="143"/>
      <c r="BI90" s="143"/>
      <c r="BJ90" s="143"/>
      <c r="BK90" s="143"/>
      <c r="BL90" s="143"/>
      <c r="BM90" s="143"/>
      <c r="BN90" s="143"/>
      <c r="BO90" s="143"/>
      <c r="BP90" s="143"/>
      <c r="BQ90" s="143"/>
      <c r="BR90" s="143"/>
      <c r="BS90" s="143"/>
      <c r="BT90" s="143"/>
      <c r="BU90" s="143"/>
      <c r="BV90" s="143"/>
      <c r="BW90" s="143"/>
      <c r="BX90" s="143"/>
      <c r="BY90" s="143"/>
      <c r="BZ90" s="143"/>
      <c r="CA90" s="143"/>
      <c r="CB90" s="143"/>
      <c r="CC90" s="143"/>
      <c r="CD90" s="143"/>
      <c r="CE90" s="143"/>
      <c r="CF90" s="143"/>
      <c r="CG90" s="143"/>
      <c r="CH90" s="143"/>
      <c r="CI90" s="143"/>
      <c r="CJ90" s="143"/>
      <c r="CK90" s="143"/>
      <c r="CL90" s="143"/>
      <c r="CM90" s="143"/>
      <c r="CN90" s="143"/>
      <c r="CO90" s="143"/>
      <c r="CP90" s="143"/>
      <c r="CQ90" s="143"/>
      <c r="CR90" s="143"/>
      <c r="CS90" s="143"/>
      <c r="CT90" s="143"/>
      <c r="CU90" s="143"/>
      <c r="CV90" s="143"/>
      <c r="CW90" s="143"/>
      <c r="CX90" s="143"/>
      <c r="CY90" s="143"/>
      <c r="CZ90" s="143"/>
      <c r="DA90" s="143"/>
      <c r="DB90" s="143"/>
      <c r="DC90" s="143"/>
      <c r="DD90" s="143"/>
      <c r="DE90" s="143"/>
      <c r="DF90" s="143"/>
      <c r="DG90" s="143"/>
      <c r="DH90" s="143"/>
      <c r="DI90" s="143"/>
      <c r="DJ90" s="143"/>
      <c r="DK90" s="143"/>
      <c r="DL90" s="143"/>
      <c r="DM90" s="143"/>
      <c r="DN90" s="143"/>
      <c r="DO90" s="143"/>
      <c r="DP90" s="143"/>
      <c r="DQ90" s="143"/>
      <c r="DR90" s="143"/>
      <c r="DS90" s="143"/>
      <c r="DT90" s="143"/>
      <c r="DU90" s="143"/>
      <c r="DV90" s="143"/>
      <c r="DW90" s="143"/>
      <c r="DX90" s="143"/>
      <c r="DY90" s="143"/>
      <c r="DZ90" s="143"/>
      <c r="EA90" s="143"/>
      <c r="EB90" s="143"/>
      <c r="EC90" s="143"/>
      <c r="ED90" s="143"/>
      <c r="EE90" s="143"/>
      <c r="EF90" s="143"/>
      <c r="EG90" s="143"/>
      <c r="EH90" s="143"/>
      <c r="EI90" s="143"/>
      <c r="EJ90" s="143"/>
      <c r="EK90" s="143"/>
      <c r="EL90" s="143"/>
      <c r="EM90" s="143"/>
      <c r="EN90" s="143"/>
      <c r="EO90" s="143"/>
      <c r="EP90" s="143"/>
      <c r="EQ90" s="143"/>
      <c r="ER90" s="143"/>
      <c r="ES90" s="143"/>
      <c r="ET90" s="143"/>
      <c r="EU90" s="143"/>
      <c r="EV90" s="143"/>
      <c r="EW90" s="143"/>
      <c r="EX90" s="143"/>
      <c r="EY90" s="143"/>
      <c r="EZ90" s="143"/>
      <c r="FA90" s="143"/>
      <c r="FB90" s="143"/>
      <c r="FC90" s="143"/>
      <c r="FD90" s="143"/>
      <c r="FE90" s="143"/>
      <c r="FF90" s="143"/>
      <c r="FG90" s="143"/>
      <c r="FH90" s="143"/>
      <c r="FI90" s="143"/>
      <c r="FJ90" s="143"/>
      <c r="FK90" s="143"/>
      <c r="FL90" s="143"/>
      <c r="FM90" s="143"/>
      <c r="FN90" s="143"/>
      <c r="FO90" s="143"/>
      <c r="FP90" s="143"/>
      <c r="FQ90" s="143"/>
      <c r="FR90" s="143"/>
      <c r="FS90" s="143"/>
      <c r="FT90" s="143"/>
      <c r="FU90" s="143"/>
      <c r="FV90" s="143"/>
      <c r="FW90" s="143"/>
      <c r="FX90" s="143"/>
      <c r="FY90" s="143"/>
      <c r="FZ90" s="143"/>
      <c r="GA90" s="143"/>
      <c r="GB90" s="143"/>
      <c r="GC90" s="143"/>
      <c r="GD90" s="143"/>
      <c r="GE90" s="143"/>
      <c r="GF90" s="143"/>
      <c r="GG90" s="143"/>
      <c r="GH90" s="143"/>
      <c r="GI90" s="162">
        <f t="shared" si="18"/>
        <v>0</v>
      </c>
      <c r="GJ90" s="163">
        <f t="shared" si="19"/>
        <v>0</v>
      </c>
      <c r="GK90" s="146">
        <f t="shared" si="20"/>
        <v>0</v>
      </c>
      <c r="GL90" s="146">
        <f t="shared" si="21"/>
        <v>0</v>
      </c>
      <c r="GM90" s="146">
        <f t="shared" si="22"/>
        <v>0</v>
      </c>
      <c r="GN90" s="223">
        <f t="shared" si="23"/>
        <v>0</v>
      </c>
      <c r="GO90" s="163">
        <f t="shared" si="24"/>
        <v>0</v>
      </c>
      <c r="GP90" s="146">
        <f t="shared" si="25"/>
        <v>0</v>
      </c>
      <c r="GQ90" s="146">
        <f t="shared" si="26"/>
        <v>0</v>
      </c>
      <c r="GR90" s="219">
        <f t="shared" si="27"/>
        <v>0</v>
      </c>
      <c r="GS90" s="170">
        <f t="shared" si="28"/>
        <v>0</v>
      </c>
    </row>
    <row r="91" spans="1:201" ht="21.75" customHeight="1" thickBot="1" x14ac:dyDescent="0.25">
      <c r="A91" s="136">
        <v>84</v>
      </c>
      <c r="B91" s="87"/>
      <c r="C91" s="246"/>
      <c r="D91" s="350" t="str">
        <f>IF(ISBLANK(B91)," ",VLOOKUP(B91,Feuil2!B85:C209,2,FALSE))</f>
        <v xml:space="preserve"> </v>
      </c>
      <c r="E91" s="144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143"/>
      <c r="AY91" s="143"/>
      <c r="AZ91" s="143"/>
      <c r="BA91" s="143"/>
      <c r="BB91" s="143"/>
      <c r="BC91" s="143"/>
      <c r="BD91" s="143"/>
      <c r="BE91" s="143"/>
      <c r="BF91" s="143"/>
      <c r="BG91" s="143"/>
      <c r="BH91" s="143"/>
      <c r="BI91" s="143"/>
      <c r="BJ91" s="143"/>
      <c r="BK91" s="143"/>
      <c r="BL91" s="143"/>
      <c r="BM91" s="143"/>
      <c r="BN91" s="143"/>
      <c r="BO91" s="143"/>
      <c r="BP91" s="143"/>
      <c r="BQ91" s="143"/>
      <c r="BR91" s="143"/>
      <c r="BS91" s="143"/>
      <c r="BT91" s="143"/>
      <c r="BU91" s="143"/>
      <c r="BV91" s="143"/>
      <c r="BW91" s="143"/>
      <c r="BX91" s="143"/>
      <c r="BY91" s="143"/>
      <c r="BZ91" s="143"/>
      <c r="CA91" s="143"/>
      <c r="CB91" s="143"/>
      <c r="CC91" s="143"/>
      <c r="CD91" s="143"/>
      <c r="CE91" s="143"/>
      <c r="CF91" s="143"/>
      <c r="CG91" s="143"/>
      <c r="CH91" s="143"/>
      <c r="CI91" s="143"/>
      <c r="CJ91" s="143"/>
      <c r="CK91" s="143"/>
      <c r="CL91" s="143"/>
      <c r="CM91" s="143"/>
      <c r="CN91" s="143"/>
      <c r="CO91" s="143"/>
      <c r="CP91" s="143"/>
      <c r="CQ91" s="143"/>
      <c r="CR91" s="143"/>
      <c r="CS91" s="143"/>
      <c r="CT91" s="143"/>
      <c r="CU91" s="143"/>
      <c r="CV91" s="143"/>
      <c r="CW91" s="143"/>
      <c r="CX91" s="143"/>
      <c r="CY91" s="143"/>
      <c r="CZ91" s="143"/>
      <c r="DA91" s="143"/>
      <c r="DB91" s="143"/>
      <c r="DC91" s="143"/>
      <c r="DD91" s="143"/>
      <c r="DE91" s="143"/>
      <c r="DF91" s="143"/>
      <c r="DG91" s="143"/>
      <c r="DH91" s="143"/>
      <c r="DI91" s="143"/>
      <c r="DJ91" s="143"/>
      <c r="DK91" s="143"/>
      <c r="DL91" s="143"/>
      <c r="DM91" s="143"/>
      <c r="DN91" s="143"/>
      <c r="DO91" s="143"/>
      <c r="DP91" s="143"/>
      <c r="DQ91" s="143"/>
      <c r="DR91" s="143"/>
      <c r="DS91" s="143"/>
      <c r="DT91" s="143"/>
      <c r="DU91" s="143"/>
      <c r="DV91" s="143"/>
      <c r="DW91" s="143"/>
      <c r="DX91" s="143"/>
      <c r="DY91" s="143"/>
      <c r="DZ91" s="143"/>
      <c r="EA91" s="143"/>
      <c r="EB91" s="143"/>
      <c r="EC91" s="143"/>
      <c r="ED91" s="143"/>
      <c r="EE91" s="143"/>
      <c r="EF91" s="143"/>
      <c r="EG91" s="143"/>
      <c r="EH91" s="143"/>
      <c r="EI91" s="143"/>
      <c r="EJ91" s="143"/>
      <c r="EK91" s="143"/>
      <c r="EL91" s="143"/>
      <c r="EM91" s="143"/>
      <c r="EN91" s="143"/>
      <c r="EO91" s="143"/>
      <c r="EP91" s="143"/>
      <c r="EQ91" s="143"/>
      <c r="ER91" s="143"/>
      <c r="ES91" s="143"/>
      <c r="ET91" s="143"/>
      <c r="EU91" s="143"/>
      <c r="EV91" s="143"/>
      <c r="EW91" s="143"/>
      <c r="EX91" s="143"/>
      <c r="EY91" s="143"/>
      <c r="EZ91" s="143"/>
      <c r="FA91" s="143"/>
      <c r="FB91" s="143"/>
      <c r="FC91" s="143"/>
      <c r="FD91" s="143"/>
      <c r="FE91" s="143"/>
      <c r="FF91" s="143"/>
      <c r="FG91" s="143"/>
      <c r="FH91" s="143"/>
      <c r="FI91" s="143"/>
      <c r="FJ91" s="143"/>
      <c r="FK91" s="143"/>
      <c r="FL91" s="143"/>
      <c r="FM91" s="143"/>
      <c r="FN91" s="143"/>
      <c r="FO91" s="143"/>
      <c r="FP91" s="143"/>
      <c r="FQ91" s="143"/>
      <c r="FR91" s="143"/>
      <c r="FS91" s="143"/>
      <c r="FT91" s="143"/>
      <c r="FU91" s="143"/>
      <c r="FV91" s="143"/>
      <c r="FW91" s="143"/>
      <c r="FX91" s="143"/>
      <c r="FY91" s="143"/>
      <c r="FZ91" s="143"/>
      <c r="GA91" s="143"/>
      <c r="GB91" s="143"/>
      <c r="GC91" s="143"/>
      <c r="GD91" s="143"/>
      <c r="GE91" s="143"/>
      <c r="GF91" s="143"/>
      <c r="GG91" s="143"/>
      <c r="GH91" s="143"/>
      <c r="GI91" s="162">
        <f t="shared" si="18"/>
        <v>0</v>
      </c>
      <c r="GJ91" s="163">
        <f t="shared" si="19"/>
        <v>0</v>
      </c>
      <c r="GK91" s="146">
        <f t="shared" si="20"/>
        <v>0</v>
      </c>
      <c r="GL91" s="146">
        <f t="shared" si="21"/>
        <v>0</v>
      </c>
      <c r="GM91" s="146">
        <f t="shared" si="22"/>
        <v>0</v>
      </c>
      <c r="GN91" s="223">
        <f t="shared" si="23"/>
        <v>0</v>
      </c>
      <c r="GO91" s="163">
        <f t="shared" si="24"/>
        <v>0</v>
      </c>
      <c r="GP91" s="146">
        <f t="shared" si="25"/>
        <v>0</v>
      </c>
      <c r="GQ91" s="146">
        <f t="shared" si="26"/>
        <v>0</v>
      </c>
      <c r="GR91" s="219">
        <f t="shared" si="27"/>
        <v>0</v>
      </c>
      <c r="GS91" s="170">
        <f t="shared" si="28"/>
        <v>0</v>
      </c>
    </row>
    <row r="92" spans="1:201" ht="21.75" customHeight="1" thickBot="1" x14ac:dyDescent="0.25">
      <c r="A92" s="136">
        <v>85</v>
      </c>
      <c r="B92" s="87"/>
      <c r="C92" s="246"/>
      <c r="D92" s="350" t="str">
        <f>IF(ISBLANK(B92)," ",VLOOKUP(B92,Feuil2!B86:C210,2,FALSE))</f>
        <v xml:space="preserve"> </v>
      </c>
      <c r="E92" s="144"/>
      <c r="F92" s="143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143"/>
      <c r="BD92" s="143"/>
      <c r="BE92" s="143"/>
      <c r="BF92" s="143"/>
      <c r="BG92" s="143"/>
      <c r="BH92" s="143"/>
      <c r="BI92" s="143"/>
      <c r="BJ92" s="143"/>
      <c r="BK92" s="143"/>
      <c r="BL92" s="143"/>
      <c r="BM92" s="143"/>
      <c r="BN92" s="143"/>
      <c r="BO92" s="143"/>
      <c r="BP92" s="143"/>
      <c r="BQ92" s="143"/>
      <c r="BR92" s="143"/>
      <c r="BS92" s="143"/>
      <c r="BT92" s="143"/>
      <c r="BU92" s="143"/>
      <c r="BV92" s="143"/>
      <c r="BW92" s="143"/>
      <c r="BX92" s="143"/>
      <c r="BY92" s="143"/>
      <c r="BZ92" s="143"/>
      <c r="CA92" s="143"/>
      <c r="CB92" s="143"/>
      <c r="CC92" s="143"/>
      <c r="CD92" s="143"/>
      <c r="CE92" s="143"/>
      <c r="CF92" s="143"/>
      <c r="CG92" s="143"/>
      <c r="CH92" s="143"/>
      <c r="CI92" s="143"/>
      <c r="CJ92" s="143"/>
      <c r="CK92" s="143"/>
      <c r="CL92" s="143"/>
      <c r="CM92" s="143"/>
      <c r="CN92" s="143"/>
      <c r="CO92" s="143"/>
      <c r="CP92" s="143"/>
      <c r="CQ92" s="143"/>
      <c r="CR92" s="143"/>
      <c r="CS92" s="143"/>
      <c r="CT92" s="143"/>
      <c r="CU92" s="143"/>
      <c r="CV92" s="143"/>
      <c r="CW92" s="143"/>
      <c r="CX92" s="143"/>
      <c r="CY92" s="143"/>
      <c r="CZ92" s="143"/>
      <c r="DA92" s="143"/>
      <c r="DB92" s="143"/>
      <c r="DC92" s="143"/>
      <c r="DD92" s="143"/>
      <c r="DE92" s="143"/>
      <c r="DF92" s="143"/>
      <c r="DG92" s="143"/>
      <c r="DH92" s="143"/>
      <c r="DI92" s="143"/>
      <c r="DJ92" s="143"/>
      <c r="DK92" s="143"/>
      <c r="DL92" s="143"/>
      <c r="DM92" s="143"/>
      <c r="DN92" s="143"/>
      <c r="DO92" s="143"/>
      <c r="DP92" s="143"/>
      <c r="DQ92" s="143"/>
      <c r="DR92" s="143"/>
      <c r="DS92" s="143"/>
      <c r="DT92" s="143"/>
      <c r="DU92" s="143"/>
      <c r="DV92" s="143"/>
      <c r="DW92" s="143"/>
      <c r="DX92" s="143"/>
      <c r="DY92" s="143"/>
      <c r="DZ92" s="143"/>
      <c r="EA92" s="143"/>
      <c r="EB92" s="143"/>
      <c r="EC92" s="143"/>
      <c r="ED92" s="143"/>
      <c r="EE92" s="143"/>
      <c r="EF92" s="143"/>
      <c r="EG92" s="143"/>
      <c r="EH92" s="143"/>
      <c r="EI92" s="143"/>
      <c r="EJ92" s="143"/>
      <c r="EK92" s="143"/>
      <c r="EL92" s="143"/>
      <c r="EM92" s="143"/>
      <c r="EN92" s="143"/>
      <c r="EO92" s="143"/>
      <c r="EP92" s="143"/>
      <c r="EQ92" s="143"/>
      <c r="ER92" s="143"/>
      <c r="ES92" s="143"/>
      <c r="ET92" s="143"/>
      <c r="EU92" s="143"/>
      <c r="EV92" s="143"/>
      <c r="EW92" s="143"/>
      <c r="EX92" s="143"/>
      <c r="EY92" s="143"/>
      <c r="EZ92" s="143"/>
      <c r="FA92" s="143"/>
      <c r="FB92" s="143"/>
      <c r="FC92" s="143"/>
      <c r="FD92" s="143"/>
      <c r="FE92" s="143"/>
      <c r="FF92" s="143"/>
      <c r="FG92" s="143"/>
      <c r="FH92" s="143"/>
      <c r="FI92" s="143"/>
      <c r="FJ92" s="143"/>
      <c r="FK92" s="143"/>
      <c r="FL92" s="143"/>
      <c r="FM92" s="143"/>
      <c r="FN92" s="143"/>
      <c r="FO92" s="143"/>
      <c r="FP92" s="143"/>
      <c r="FQ92" s="143"/>
      <c r="FR92" s="143"/>
      <c r="FS92" s="143"/>
      <c r="FT92" s="143"/>
      <c r="FU92" s="143"/>
      <c r="FV92" s="143"/>
      <c r="FW92" s="143"/>
      <c r="FX92" s="143"/>
      <c r="FY92" s="143"/>
      <c r="FZ92" s="143"/>
      <c r="GA92" s="143"/>
      <c r="GB92" s="143"/>
      <c r="GC92" s="143"/>
      <c r="GD92" s="143"/>
      <c r="GE92" s="143"/>
      <c r="GF92" s="143"/>
      <c r="GG92" s="143"/>
      <c r="GH92" s="143"/>
      <c r="GI92" s="263">
        <f t="shared" si="18"/>
        <v>0</v>
      </c>
      <c r="GJ92" s="163">
        <f t="shared" si="19"/>
        <v>0</v>
      </c>
      <c r="GK92" s="146">
        <f t="shared" si="20"/>
        <v>0</v>
      </c>
      <c r="GL92" s="146">
        <f t="shared" si="21"/>
        <v>0</v>
      </c>
      <c r="GM92" s="146">
        <f t="shared" si="22"/>
        <v>0</v>
      </c>
      <c r="GN92" s="223">
        <f t="shared" si="23"/>
        <v>0</v>
      </c>
      <c r="GO92" s="163">
        <f t="shared" si="24"/>
        <v>0</v>
      </c>
      <c r="GP92" s="146">
        <f t="shared" si="25"/>
        <v>0</v>
      </c>
      <c r="GQ92" s="146">
        <f t="shared" si="26"/>
        <v>0</v>
      </c>
      <c r="GR92" s="219">
        <f t="shared" si="27"/>
        <v>0</v>
      </c>
      <c r="GS92" s="170">
        <f t="shared" si="28"/>
        <v>0</v>
      </c>
    </row>
    <row r="93" spans="1:201" ht="21.75" customHeight="1" thickBot="1" x14ac:dyDescent="0.25">
      <c r="A93" s="136">
        <v>86</v>
      </c>
      <c r="B93" s="87"/>
      <c r="C93" s="246"/>
      <c r="D93" s="350" t="str">
        <f>IF(ISBLANK(B93)," ",VLOOKUP(B93,Feuil2!B87:C211,2,FALSE))</f>
        <v xml:space="preserve"> </v>
      </c>
      <c r="E93" s="144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  <c r="BG93" s="143"/>
      <c r="BH93" s="143"/>
      <c r="BI93" s="143"/>
      <c r="BJ93" s="143"/>
      <c r="BK93" s="143"/>
      <c r="BL93" s="143"/>
      <c r="BM93" s="143"/>
      <c r="BN93" s="143"/>
      <c r="BO93" s="143"/>
      <c r="BP93" s="143"/>
      <c r="BQ93" s="143"/>
      <c r="BR93" s="143"/>
      <c r="BS93" s="143"/>
      <c r="BT93" s="143"/>
      <c r="BU93" s="143"/>
      <c r="BV93" s="143"/>
      <c r="BW93" s="143"/>
      <c r="BX93" s="143"/>
      <c r="BY93" s="143"/>
      <c r="BZ93" s="143"/>
      <c r="CA93" s="143"/>
      <c r="CB93" s="143"/>
      <c r="CC93" s="143"/>
      <c r="CD93" s="143"/>
      <c r="CE93" s="143"/>
      <c r="CF93" s="143"/>
      <c r="CG93" s="143"/>
      <c r="CH93" s="143"/>
      <c r="CI93" s="143"/>
      <c r="CJ93" s="143"/>
      <c r="CK93" s="143"/>
      <c r="CL93" s="143"/>
      <c r="CM93" s="143"/>
      <c r="CN93" s="143"/>
      <c r="CO93" s="143"/>
      <c r="CP93" s="143"/>
      <c r="CQ93" s="143"/>
      <c r="CR93" s="143"/>
      <c r="CS93" s="143"/>
      <c r="CT93" s="143"/>
      <c r="CU93" s="143"/>
      <c r="CV93" s="143"/>
      <c r="CW93" s="143"/>
      <c r="CX93" s="143"/>
      <c r="CY93" s="143"/>
      <c r="CZ93" s="143"/>
      <c r="DA93" s="143"/>
      <c r="DB93" s="143"/>
      <c r="DC93" s="143"/>
      <c r="DD93" s="143"/>
      <c r="DE93" s="143"/>
      <c r="DF93" s="143"/>
      <c r="DG93" s="143"/>
      <c r="DH93" s="143"/>
      <c r="DI93" s="143"/>
      <c r="DJ93" s="143"/>
      <c r="DK93" s="143"/>
      <c r="DL93" s="143"/>
      <c r="DM93" s="143"/>
      <c r="DN93" s="143"/>
      <c r="DO93" s="143"/>
      <c r="DP93" s="143"/>
      <c r="DQ93" s="143"/>
      <c r="DR93" s="143"/>
      <c r="DS93" s="143"/>
      <c r="DT93" s="143"/>
      <c r="DU93" s="143"/>
      <c r="DV93" s="143"/>
      <c r="DW93" s="143"/>
      <c r="DX93" s="143"/>
      <c r="DY93" s="143"/>
      <c r="DZ93" s="143"/>
      <c r="EA93" s="143"/>
      <c r="EB93" s="143"/>
      <c r="EC93" s="143"/>
      <c r="ED93" s="143"/>
      <c r="EE93" s="143"/>
      <c r="EF93" s="143"/>
      <c r="EG93" s="143"/>
      <c r="EH93" s="143"/>
      <c r="EI93" s="143"/>
      <c r="EJ93" s="143"/>
      <c r="EK93" s="143"/>
      <c r="EL93" s="143"/>
      <c r="EM93" s="143"/>
      <c r="EN93" s="143"/>
      <c r="EO93" s="143"/>
      <c r="EP93" s="143"/>
      <c r="EQ93" s="143"/>
      <c r="ER93" s="143"/>
      <c r="ES93" s="143"/>
      <c r="ET93" s="143"/>
      <c r="EU93" s="143"/>
      <c r="EV93" s="143"/>
      <c r="EW93" s="143"/>
      <c r="EX93" s="143"/>
      <c r="EY93" s="143"/>
      <c r="EZ93" s="143"/>
      <c r="FA93" s="143"/>
      <c r="FB93" s="143"/>
      <c r="FC93" s="143"/>
      <c r="FD93" s="143"/>
      <c r="FE93" s="143"/>
      <c r="FF93" s="143"/>
      <c r="FG93" s="143"/>
      <c r="FH93" s="143"/>
      <c r="FI93" s="143"/>
      <c r="FJ93" s="143"/>
      <c r="FK93" s="143"/>
      <c r="FL93" s="143"/>
      <c r="FM93" s="143"/>
      <c r="FN93" s="143"/>
      <c r="FO93" s="143"/>
      <c r="FP93" s="143"/>
      <c r="FQ93" s="143"/>
      <c r="FR93" s="143"/>
      <c r="FS93" s="143"/>
      <c r="FT93" s="143"/>
      <c r="FU93" s="143"/>
      <c r="FV93" s="143"/>
      <c r="FW93" s="143"/>
      <c r="FX93" s="143"/>
      <c r="FY93" s="143"/>
      <c r="FZ93" s="143"/>
      <c r="GA93" s="143"/>
      <c r="GB93" s="143"/>
      <c r="GC93" s="143"/>
      <c r="GD93" s="143"/>
      <c r="GE93" s="143"/>
      <c r="GF93" s="143"/>
      <c r="GG93" s="143"/>
      <c r="GH93" s="143"/>
      <c r="GI93" s="162">
        <f t="shared" si="18"/>
        <v>0</v>
      </c>
      <c r="GJ93" s="163">
        <f t="shared" si="19"/>
        <v>0</v>
      </c>
      <c r="GK93" s="146">
        <f t="shared" si="20"/>
        <v>0</v>
      </c>
      <c r="GL93" s="146">
        <f t="shared" si="21"/>
        <v>0</v>
      </c>
      <c r="GM93" s="146">
        <f t="shared" si="22"/>
        <v>0</v>
      </c>
      <c r="GN93" s="223">
        <f t="shared" si="23"/>
        <v>0</v>
      </c>
      <c r="GO93" s="163">
        <f t="shared" si="24"/>
        <v>0</v>
      </c>
      <c r="GP93" s="146">
        <f t="shared" si="25"/>
        <v>0</v>
      </c>
      <c r="GQ93" s="146">
        <f t="shared" si="26"/>
        <v>0</v>
      </c>
      <c r="GR93" s="219">
        <f t="shared" si="27"/>
        <v>0</v>
      </c>
      <c r="GS93" s="170">
        <f t="shared" si="28"/>
        <v>0</v>
      </c>
    </row>
    <row r="94" spans="1:201" ht="21.75" customHeight="1" thickBot="1" x14ac:dyDescent="0.25">
      <c r="A94" s="136">
        <v>87</v>
      </c>
      <c r="B94" s="87"/>
      <c r="C94" s="246"/>
      <c r="D94" s="350" t="str">
        <f>IF(ISBLANK(B94)," ",VLOOKUP(B94,Feuil2!B88:C212,2,FALSE))</f>
        <v xml:space="preserve"> </v>
      </c>
      <c r="E94" s="144"/>
      <c r="F94" s="143"/>
      <c r="G94" s="143"/>
      <c r="H94" s="143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143"/>
      <c r="BD94" s="143"/>
      <c r="BE94" s="143"/>
      <c r="BF94" s="143"/>
      <c r="BG94" s="143"/>
      <c r="BH94" s="143"/>
      <c r="BI94" s="143"/>
      <c r="BJ94" s="143"/>
      <c r="BK94" s="143"/>
      <c r="BL94" s="143"/>
      <c r="BM94" s="143"/>
      <c r="BN94" s="143"/>
      <c r="BO94" s="143"/>
      <c r="BP94" s="143"/>
      <c r="BQ94" s="143"/>
      <c r="BR94" s="143"/>
      <c r="BS94" s="143"/>
      <c r="BT94" s="143"/>
      <c r="BU94" s="143"/>
      <c r="BV94" s="143"/>
      <c r="BW94" s="143"/>
      <c r="BX94" s="143"/>
      <c r="BY94" s="143"/>
      <c r="BZ94" s="143"/>
      <c r="CA94" s="143"/>
      <c r="CB94" s="143"/>
      <c r="CC94" s="143"/>
      <c r="CD94" s="143"/>
      <c r="CE94" s="143"/>
      <c r="CF94" s="143"/>
      <c r="CG94" s="143"/>
      <c r="CH94" s="143"/>
      <c r="CI94" s="143"/>
      <c r="CJ94" s="143"/>
      <c r="CK94" s="143"/>
      <c r="CL94" s="143"/>
      <c r="CM94" s="143"/>
      <c r="CN94" s="143"/>
      <c r="CO94" s="143"/>
      <c r="CP94" s="143"/>
      <c r="CQ94" s="143"/>
      <c r="CR94" s="143"/>
      <c r="CS94" s="143"/>
      <c r="CT94" s="143"/>
      <c r="CU94" s="143"/>
      <c r="CV94" s="143"/>
      <c r="CW94" s="143"/>
      <c r="CX94" s="143"/>
      <c r="CY94" s="143"/>
      <c r="CZ94" s="143"/>
      <c r="DA94" s="143"/>
      <c r="DB94" s="143"/>
      <c r="DC94" s="143"/>
      <c r="DD94" s="143"/>
      <c r="DE94" s="143"/>
      <c r="DF94" s="143"/>
      <c r="DG94" s="143"/>
      <c r="DH94" s="143"/>
      <c r="DI94" s="143"/>
      <c r="DJ94" s="143"/>
      <c r="DK94" s="143"/>
      <c r="DL94" s="143"/>
      <c r="DM94" s="143"/>
      <c r="DN94" s="143"/>
      <c r="DO94" s="143"/>
      <c r="DP94" s="143"/>
      <c r="DQ94" s="143"/>
      <c r="DR94" s="143"/>
      <c r="DS94" s="143"/>
      <c r="DT94" s="143"/>
      <c r="DU94" s="143"/>
      <c r="DV94" s="143"/>
      <c r="DW94" s="143"/>
      <c r="DX94" s="143"/>
      <c r="DY94" s="143"/>
      <c r="DZ94" s="143"/>
      <c r="EA94" s="143"/>
      <c r="EB94" s="143"/>
      <c r="EC94" s="143"/>
      <c r="ED94" s="143"/>
      <c r="EE94" s="143"/>
      <c r="EF94" s="143"/>
      <c r="EG94" s="143"/>
      <c r="EH94" s="143"/>
      <c r="EI94" s="143"/>
      <c r="EJ94" s="143"/>
      <c r="EK94" s="143"/>
      <c r="EL94" s="143"/>
      <c r="EM94" s="143"/>
      <c r="EN94" s="143"/>
      <c r="EO94" s="143"/>
      <c r="EP94" s="143"/>
      <c r="EQ94" s="143"/>
      <c r="ER94" s="143"/>
      <c r="ES94" s="143"/>
      <c r="ET94" s="143"/>
      <c r="EU94" s="143"/>
      <c r="EV94" s="143"/>
      <c r="EW94" s="143"/>
      <c r="EX94" s="143"/>
      <c r="EY94" s="143"/>
      <c r="EZ94" s="143"/>
      <c r="FA94" s="143"/>
      <c r="FB94" s="143"/>
      <c r="FC94" s="143"/>
      <c r="FD94" s="143"/>
      <c r="FE94" s="143"/>
      <c r="FF94" s="143"/>
      <c r="FG94" s="143"/>
      <c r="FH94" s="143"/>
      <c r="FI94" s="143"/>
      <c r="FJ94" s="143"/>
      <c r="FK94" s="143"/>
      <c r="FL94" s="143"/>
      <c r="FM94" s="143"/>
      <c r="FN94" s="143"/>
      <c r="FO94" s="143"/>
      <c r="FP94" s="143"/>
      <c r="FQ94" s="143"/>
      <c r="FR94" s="143"/>
      <c r="FS94" s="143"/>
      <c r="FT94" s="143"/>
      <c r="FU94" s="143"/>
      <c r="FV94" s="143"/>
      <c r="FW94" s="143"/>
      <c r="FX94" s="143"/>
      <c r="FY94" s="143"/>
      <c r="FZ94" s="143"/>
      <c r="GA94" s="143"/>
      <c r="GB94" s="143"/>
      <c r="GC94" s="143"/>
      <c r="GD94" s="143"/>
      <c r="GE94" s="143"/>
      <c r="GF94" s="143"/>
      <c r="GG94" s="143"/>
      <c r="GH94" s="143"/>
      <c r="GI94" s="162">
        <f t="shared" si="18"/>
        <v>0</v>
      </c>
      <c r="GJ94" s="163">
        <f t="shared" si="19"/>
        <v>0</v>
      </c>
      <c r="GK94" s="146">
        <f t="shared" si="20"/>
        <v>0</v>
      </c>
      <c r="GL94" s="146">
        <f t="shared" si="21"/>
        <v>0</v>
      </c>
      <c r="GM94" s="146">
        <f t="shared" si="22"/>
        <v>0</v>
      </c>
      <c r="GN94" s="223">
        <f t="shared" si="23"/>
        <v>0</v>
      </c>
      <c r="GO94" s="163">
        <f t="shared" si="24"/>
        <v>0</v>
      </c>
      <c r="GP94" s="146">
        <f t="shared" si="25"/>
        <v>0</v>
      </c>
      <c r="GQ94" s="146">
        <f t="shared" si="26"/>
        <v>0</v>
      </c>
      <c r="GR94" s="219">
        <f t="shared" si="27"/>
        <v>0</v>
      </c>
      <c r="GS94" s="170">
        <f t="shared" si="28"/>
        <v>0</v>
      </c>
    </row>
    <row r="95" spans="1:201" ht="21.75" customHeight="1" thickBot="1" x14ac:dyDescent="0.25">
      <c r="A95" s="136">
        <v>88</v>
      </c>
      <c r="B95" s="87"/>
      <c r="C95" s="246"/>
      <c r="D95" s="350" t="str">
        <f>IF(ISBLANK(B95)," ",VLOOKUP(B95,Feuil2!B89:C213,2,FALSE))</f>
        <v xml:space="preserve"> </v>
      </c>
      <c r="E95" s="144"/>
      <c r="F95" s="143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143"/>
      <c r="BD95" s="143"/>
      <c r="BE95" s="143"/>
      <c r="BF95" s="143"/>
      <c r="BG95" s="143"/>
      <c r="BH95" s="143"/>
      <c r="BI95" s="143"/>
      <c r="BJ95" s="143"/>
      <c r="BK95" s="143"/>
      <c r="BL95" s="143"/>
      <c r="BM95" s="143"/>
      <c r="BN95" s="143"/>
      <c r="BO95" s="143"/>
      <c r="BP95" s="143"/>
      <c r="BQ95" s="143"/>
      <c r="BR95" s="143"/>
      <c r="BS95" s="143"/>
      <c r="BT95" s="143"/>
      <c r="BU95" s="143"/>
      <c r="BV95" s="143"/>
      <c r="BW95" s="143"/>
      <c r="BX95" s="143"/>
      <c r="BY95" s="143"/>
      <c r="BZ95" s="143"/>
      <c r="CA95" s="143"/>
      <c r="CB95" s="143"/>
      <c r="CC95" s="143"/>
      <c r="CD95" s="143"/>
      <c r="CE95" s="143"/>
      <c r="CF95" s="143"/>
      <c r="CG95" s="143"/>
      <c r="CH95" s="143"/>
      <c r="CI95" s="143"/>
      <c r="CJ95" s="143"/>
      <c r="CK95" s="143"/>
      <c r="CL95" s="143"/>
      <c r="CM95" s="143"/>
      <c r="CN95" s="143"/>
      <c r="CO95" s="143"/>
      <c r="CP95" s="143"/>
      <c r="CQ95" s="143"/>
      <c r="CR95" s="143"/>
      <c r="CS95" s="143"/>
      <c r="CT95" s="143"/>
      <c r="CU95" s="143"/>
      <c r="CV95" s="143"/>
      <c r="CW95" s="143"/>
      <c r="CX95" s="143"/>
      <c r="CY95" s="143"/>
      <c r="CZ95" s="143"/>
      <c r="DA95" s="143"/>
      <c r="DB95" s="143"/>
      <c r="DC95" s="143"/>
      <c r="DD95" s="143"/>
      <c r="DE95" s="143"/>
      <c r="DF95" s="143"/>
      <c r="DG95" s="143"/>
      <c r="DH95" s="143"/>
      <c r="DI95" s="143"/>
      <c r="DJ95" s="143"/>
      <c r="DK95" s="143"/>
      <c r="DL95" s="143"/>
      <c r="DM95" s="143"/>
      <c r="DN95" s="143"/>
      <c r="DO95" s="143"/>
      <c r="DP95" s="143"/>
      <c r="DQ95" s="143"/>
      <c r="DR95" s="143"/>
      <c r="DS95" s="143"/>
      <c r="DT95" s="143"/>
      <c r="DU95" s="143"/>
      <c r="DV95" s="143"/>
      <c r="DW95" s="143"/>
      <c r="DX95" s="143"/>
      <c r="DY95" s="143"/>
      <c r="DZ95" s="143"/>
      <c r="EA95" s="143"/>
      <c r="EB95" s="143"/>
      <c r="EC95" s="143"/>
      <c r="ED95" s="143"/>
      <c r="EE95" s="143"/>
      <c r="EF95" s="143"/>
      <c r="EG95" s="143"/>
      <c r="EH95" s="143"/>
      <c r="EI95" s="143"/>
      <c r="EJ95" s="143"/>
      <c r="EK95" s="143"/>
      <c r="EL95" s="143"/>
      <c r="EM95" s="143"/>
      <c r="EN95" s="143"/>
      <c r="EO95" s="143"/>
      <c r="EP95" s="143"/>
      <c r="EQ95" s="143"/>
      <c r="ER95" s="143"/>
      <c r="ES95" s="143"/>
      <c r="ET95" s="143"/>
      <c r="EU95" s="143"/>
      <c r="EV95" s="143"/>
      <c r="EW95" s="143"/>
      <c r="EX95" s="143"/>
      <c r="EY95" s="143"/>
      <c r="EZ95" s="143"/>
      <c r="FA95" s="143"/>
      <c r="FB95" s="143"/>
      <c r="FC95" s="143"/>
      <c r="FD95" s="143"/>
      <c r="FE95" s="143"/>
      <c r="FF95" s="143"/>
      <c r="FG95" s="143"/>
      <c r="FH95" s="143"/>
      <c r="FI95" s="143"/>
      <c r="FJ95" s="143"/>
      <c r="FK95" s="143"/>
      <c r="FL95" s="143"/>
      <c r="FM95" s="143"/>
      <c r="FN95" s="143"/>
      <c r="FO95" s="143"/>
      <c r="FP95" s="143"/>
      <c r="FQ95" s="143"/>
      <c r="FR95" s="143"/>
      <c r="FS95" s="143"/>
      <c r="FT95" s="143"/>
      <c r="FU95" s="143"/>
      <c r="FV95" s="143"/>
      <c r="FW95" s="143"/>
      <c r="FX95" s="143"/>
      <c r="FY95" s="143"/>
      <c r="FZ95" s="143"/>
      <c r="GA95" s="143"/>
      <c r="GB95" s="143"/>
      <c r="GC95" s="143"/>
      <c r="GD95" s="143"/>
      <c r="GE95" s="143"/>
      <c r="GF95" s="143"/>
      <c r="GG95" s="143"/>
      <c r="GH95" s="143"/>
      <c r="GI95" s="162">
        <f t="shared" si="18"/>
        <v>0</v>
      </c>
      <c r="GJ95" s="163">
        <f t="shared" si="19"/>
        <v>0</v>
      </c>
      <c r="GK95" s="146">
        <f t="shared" si="20"/>
        <v>0</v>
      </c>
      <c r="GL95" s="146">
        <f t="shared" si="21"/>
        <v>0</v>
      </c>
      <c r="GM95" s="146">
        <f t="shared" si="22"/>
        <v>0</v>
      </c>
      <c r="GN95" s="223">
        <f t="shared" si="23"/>
        <v>0</v>
      </c>
      <c r="GO95" s="163">
        <f t="shared" si="24"/>
        <v>0</v>
      </c>
      <c r="GP95" s="146">
        <f t="shared" si="25"/>
        <v>0</v>
      </c>
      <c r="GQ95" s="146">
        <f t="shared" si="26"/>
        <v>0</v>
      </c>
      <c r="GR95" s="219">
        <f t="shared" si="27"/>
        <v>0</v>
      </c>
      <c r="GS95" s="170">
        <f t="shared" si="28"/>
        <v>0</v>
      </c>
    </row>
    <row r="96" spans="1:201" ht="21.75" customHeight="1" thickBot="1" x14ac:dyDescent="0.25">
      <c r="A96" s="136">
        <v>89</v>
      </c>
      <c r="B96" s="87"/>
      <c r="C96" s="246"/>
      <c r="D96" s="350" t="str">
        <f>IF(ISBLANK(B96)," ",VLOOKUP(B96,Feuil2!B90:C214,2,FALSE))</f>
        <v xml:space="preserve"> </v>
      </c>
      <c r="E96" s="144"/>
      <c r="F96" s="143"/>
      <c r="G96" s="143"/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/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143"/>
      <c r="BD96" s="143"/>
      <c r="BE96" s="143"/>
      <c r="BF96" s="143"/>
      <c r="BG96" s="143"/>
      <c r="BH96" s="143"/>
      <c r="BI96" s="143"/>
      <c r="BJ96" s="143"/>
      <c r="BK96" s="143"/>
      <c r="BL96" s="143"/>
      <c r="BM96" s="143"/>
      <c r="BN96" s="143"/>
      <c r="BO96" s="143"/>
      <c r="BP96" s="143"/>
      <c r="BQ96" s="143"/>
      <c r="BR96" s="143"/>
      <c r="BS96" s="143"/>
      <c r="BT96" s="143"/>
      <c r="BU96" s="143"/>
      <c r="BV96" s="143"/>
      <c r="BW96" s="143"/>
      <c r="BX96" s="143"/>
      <c r="BY96" s="143"/>
      <c r="BZ96" s="143"/>
      <c r="CA96" s="143"/>
      <c r="CB96" s="143"/>
      <c r="CC96" s="143"/>
      <c r="CD96" s="143"/>
      <c r="CE96" s="143"/>
      <c r="CF96" s="143"/>
      <c r="CG96" s="143"/>
      <c r="CH96" s="143"/>
      <c r="CI96" s="143"/>
      <c r="CJ96" s="143"/>
      <c r="CK96" s="143"/>
      <c r="CL96" s="143"/>
      <c r="CM96" s="143"/>
      <c r="CN96" s="143"/>
      <c r="CO96" s="143"/>
      <c r="CP96" s="143"/>
      <c r="CQ96" s="143"/>
      <c r="CR96" s="143"/>
      <c r="CS96" s="143"/>
      <c r="CT96" s="143"/>
      <c r="CU96" s="143"/>
      <c r="CV96" s="143"/>
      <c r="CW96" s="143"/>
      <c r="CX96" s="143"/>
      <c r="CY96" s="143"/>
      <c r="CZ96" s="143"/>
      <c r="DA96" s="143"/>
      <c r="DB96" s="143"/>
      <c r="DC96" s="143"/>
      <c r="DD96" s="143"/>
      <c r="DE96" s="143"/>
      <c r="DF96" s="143"/>
      <c r="DG96" s="143"/>
      <c r="DH96" s="143"/>
      <c r="DI96" s="143"/>
      <c r="DJ96" s="143"/>
      <c r="DK96" s="143"/>
      <c r="DL96" s="143"/>
      <c r="DM96" s="143"/>
      <c r="DN96" s="143"/>
      <c r="DO96" s="143"/>
      <c r="DP96" s="143"/>
      <c r="DQ96" s="143"/>
      <c r="DR96" s="143"/>
      <c r="DS96" s="143"/>
      <c r="DT96" s="143"/>
      <c r="DU96" s="143"/>
      <c r="DV96" s="143"/>
      <c r="DW96" s="143"/>
      <c r="DX96" s="143"/>
      <c r="DY96" s="143"/>
      <c r="DZ96" s="143"/>
      <c r="EA96" s="143"/>
      <c r="EB96" s="143"/>
      <c r="EC96" s="143"/>
      <c r="ED96" s="143"/>
      <c r="EE96" s="143"/>
      <c r="EF96" s="143"/>
      <c r="EG96" s="143"/>
      <c r="EH96" s="143"/>
      <c r="EI96" s="143"/>
      <c r="EJ96" s="143"/>
      <c r="EK96" s="143"/>
      <c r="EL96" s="143"/>
      <c r="EM96" s="143"/>
      <c r="EN96" s="143"/>
      <c r="EO96" s="143"/>
      <c r="EP96" s="143"/>
      <c r="EQ96" s="143"/>
      <c r="ER96" s="143"/>
      <c r="ES96" s="143"/>
      <c r="ET96" s="143"/>
      <c r="EU96" s="143"/>
      <c r="EV96" s="143"/>
      <c r="EW96" s="143"/>
      <c r="EX96" s="143"/>
      <c r="EY96" s="143"/>
      <c r="EZ96" s="143"/>
      <c r="FA96" s="143"/>
      <c r="FB96" s="143"/>
      <c r="FC96" s="143"/>
      <c r="FD96" s="143"/>
      <c r="FE96" s="143"/>
      <c r="FF96" s="143"/>
      <c r="FG96" s="143"/>
      <c r="FH96" s="143"/>
      <c r="FI96" s="143"/>
      <c r="FJ96" s="143"/>
      <c r="FK96" s="143"/>
      <c r="FL96" s="143"/>
      <c r="FM96" s="143"/>
      <c r="FN96" s="143"/>
      <c r="FO96" s="143"/>
      <c r="FP96" s="143"/>
      <c r="FQ96" s="143"/>
      <c r="FR96" s="143"/>
      <c r="FS96" s="143"/>
      <c r="FT96" s="143"/>
      <c r="FU96" s="143"/>
      <c r="FV96" s="143"/>
      <c r="FW96" s="143"/>
      <c r="FX96" s="143"/>
      <c r="FY96" s="143"/>
      <c r="FZ96" s="143"/>
      <c r="GA96" s="143"/>
      <c r="GB96" s="143"/>
      <c r="GC96" s="143"/>
      <c r="GD96" s="143"/>
      <c r="GE96" s="143"/>
      <c r="GF96" s="143"/>
      <c r="GG96" s="143"/>
      <c r="GH96" s="143"/>
      <c r="GI96" s="162">
        <f t="shared" si="18"/>
        <v>0</v>
      </c>
      <c r="GJ96" s="163">
        <f t="shared" si="19"/>
        <v>0</v>
      </c>
      <c r="GK96" s="146">
        <f t="shared" si="20"/>
        <v>0</v>
      </c>
      <c r="GL96" s="146">
        <f t="shared" si="21"/>
        <v>0</v>
      </c>
      <c r="GM96" s="146">
        <f t="shared" si="22"/>
        <v>0</v>
      </c>
      <c r="GN96" s="223">
        <f t="shared" si="23"/>
        <v>0</v>
      </c>
      <c r="GO96" s="163">
        <f t="shared" si="24"/>
        <v>0</v>
      </c>
      <c r="GP96" s="146">
        <f t="shared" si="25"/>
        <v>0</v>
      </c>
      <c r="GQ96" s="146">
        <f t="shared" si="26"/>
        <v>0</v>
      </c>
      <c r="GR96" s="219">
        <f t="shared" si="27"/>
        <v>0</v>
      </c>
      <c r="GS96" s="170">
        <f t="shared" si="28"/>
        <v>0</v>
      </c>
    </row>
    <row r="97" spans="1:201" ht="21.75" customHeight="1" thickBot="1" x14ac:dyDescent="0.25">
      <c r="A97" s="136">
        <v>90</v>
      </c>
      <c r="B97" s="87"/>
      <c r="C97" s="246"/>
      <c r="D97" s="350" t="str">
        <f>IF(ISBLANK(B97)," ",VLOOKUP(B97,Feuil2!B91:C215,2,FALSE))</f>
        <v xml:space="preserve"> </v>
      </c>
      <c r="E97" s="144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/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143"/>
      <c r="BD97" s="143"/>
      <c r="BE97" s="143"/>
      <c r="BF97" s="143"/>
      <c r="BG97" s="143"/>
      <c r="BH97" s="143"/>
      <c r="BI97" s="143"/>
      <c r="BJ97" s="143"/>
      <c r="BK97" s="143"/>
      <c r="BL97" s="143"/>
      <c r="BM97" s="143"/>
      <c r="BN97" s="143"/>
      <c r="BO97" s="143"/>
      <c r="BP97" s="143"/>
      <c r="BQ97" s="143"/>
      <c r="BR97" s="143"/>
      <c r="BS97" s="143"/>
      <c r="BT97" s="143"/>
      <c r="BU97" s="143"/>
      <c r="BV97" s="143"/>
      <c r="BW97" s="143"/>
      <c r="BX97" s="143"/>
      <c r="BY97" s="143"/>
      <c r="BZ97" s="143"/>
      <c r="CA97" s="143"/>
      <c r="CB97" s="143"/>
      <c r="CC97" s="143"/>
      <c r="CD97" s="143"/>
      <c r="CE97" s="143"/>
      <c r="CF97" s="143"/>
      <c r="CG97" s="143"/>
      <c r="CH97" s="143"/>
      <c r="CI97" s="143"/>
      <c r="CJ97" s="143"/>
      <c r="CK97" s="143"/>
      <c r="CL97" s="143"/>
      <c r="CM97" s="143"/>
      <c r="CN97" s="143"/>
      <c r="CO97" s="143"/>
      <c r="CP97" s="143"/>
      <c r="CQ97" s="143"/>
      <c r="CR97" s="143"/>
      <c r="CS97" s="143"/>
      <c r="CT97" s="143"/>
      <c r="CU97" s="143"/>
      <c r="CV97" s="143"/>
      <c r="CW97" s="143"/>
      <c r="CX97" s="143"/>
      <c r="CY97" s="143"/>
      <c r="CZ97" s="143"/>
      <c r="DA97" s="143"/>
      <c r="DB97" s="143"/>
      <c r="DC97" s="143"/>
      <c r="DD97" s="143"/>
      <c r="DE97" s="143"/>
      <c r="DF97" s="143"/>
      <c r="DG97" s="143"/>
      <c r="DH97" s="143"/>
      <c r="DI97" s="143"/>
      <c r="DJ97" s="143"/>
      <c r="DK97" s="143"/>
      <c r="DL97" s="143"/>
      <c r="DM97" s="143"/>
      <c r="DN97" s="143"/>
      <c r="DO97" s="143"/>
      <c r="DP97" s="143"/>
      <c r="DQ97" s="143"/>
      <c r="DR97" s="143"/>
      <c r="DS97" s="143"/>
      <c r="DT97" s="143"/>
      <c r="DU97" s="143"/>
      <c r="DV97" s="143"/>
      <c r="DW97" s="143"/>
      <c r="DX97" s="143"/>
      <c r="DY97" s="143"/>
      <c r="DZ97" s="143"/>
      <c r="EA97" s="143"/>
      <c r="EB97" s="143"/>
      <c r="EC97" s="143"/>
      <c r="ED97" s="143"/>
      <c r="EE97" s="143"/>
      <c r="EF97" s="143"/>
      <c r="EG97" s="143"/>
      <c r="EH97" s="143"/>
      <c r="EI97" s="143"/>
      <c r="EJ97" s="143"/>
      <c r="EK97" s="143"/>
      <c r="EL97" s="143"/>
      <c r="EM97" s="143"/>
      <c r="EN97" s="143"/>
      <c r="EO97" s="143"/>
      <c r="EP97" s="143"/>
      <c r="EQ97" s="143"/>
      <c r="ER97" s="143"/>
      <c r="ES97" s="143"/>
      <c r="ET97" s="143"/>
      <c r="EU97" s="143"/>
      <c r="EV97" s="143"/>
      <c r="EW97" s="143"/>
      <c r="EX97" s="143"/>
      <c r="EY97" s="143"/>
      <c r="EZ97" s="143"/>
      <c r="FA97" s="143"/>
      <c r="FB97" s="143"/>
      <c r="FC97" s="143"/>
      <c r="FD97" s="143"/>
      <c r="FE97" s="143"/>
      <c r="FF97" s="143"/>
      <c r="FG97" s="143"/>
      <c r="FH97" s="143"/>
      <c r="FI97" s="143"/>
      <c r="FJ97" s="143"/>
      <c r="FK97" s="143"/>
      <c r="FL97" s="143"/>
      <c r="FM97" s="143"/>
      <c r="FN97" s="143"/>
      <c r="FO97" s="143"/>
      <c r="FP97" s="143"/>
      <c r="FQ97" s="143"/>
      <c r="FR97" s="143"/>
      <c r="FS97" s="143"/>
      <c r="FT97" s="143"/>
      <c r="FU97" s="143"/>
      <c r="FV97" s="143"/>
      <c r="FW97" s="143"/>
      <c r="FX97" s="143"/>
      <c r="FY97" s="143"/>
      <c r="FZ97" s="143"/>
      <c r="GA97" s="143"/>
      <c r="GB97" s="143"/>
      <c r="GC97" s="143"/>
      <c r="GD97" s="143"/>
      <c r="GE97" s="143"/>
      <c r="GF97" s="143"/>
      <c r="GG97" s="143"/>
      <c r="GH97" s="143"/>
      <c r="GI97" s="162">
        <f t="shared" si="18"/>
        <v>0</v>
      </c>
      <c r="GJ97" s="163">
        <f t="shared" si="19"/>
        <v>0</v>
      </c>
      <c r="GK97" s="146">
        <f t="shared" si="20"/>
        <v>0</v>
      </c>
      <c r="GL97" s="146">
        <f t="shared" si="21"/>
        <v>0</v>
      </c>
      <c r="GM97" s="146">
        <f t="shared" si="22"/>
        <v>0</v>
      </c>
      <c r="GN97" s="223">
        <f t="shared" si="23"/>
        <v>0</v>
      </c>
      <c r="GO97" s="163">
        <f t="shared" si="24"/>
        <v>0</v>
      </c>
      <c r="GP97" s="146">
        <f t="shared" si="25"/>
        <v>0</v>
      </c>
      <c r="GQ97" s="146">
        <f t="shared" si="26"/>
        <v>0</v>
      </c>
      <c r="GR97" s="219">
        <f t="shared" si="27"/>
        <v>0</v>
      </c>
      <c r="GS97" s="170">
        <f t="shared" si="28"/>
        <v>0</v>
      </c>
    </row>
    <row r="98" spans="1:201" ht="21.75" customHeight="1" thickBot="1" x14ac:dyDescent="0.25">
      <c r="A98" s="136">
        <v>91</v>
      </c>
      <c r="B98" s="87"/>
      <c r="C98" s="246"/>
      <c r="D98" s="350" t="str">
        <f>IF(ISBLANK(B98)," ",VLOOKUP(B98,Feuil2!B92:C216,2,FALSE))</f>
        <v xml:space="preserve"> </v>
      </c>
      <c r="E98" s="144"/>
      <c r="F98" s="143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/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143"/>
      <c r="BD98" s="143"/>
      <c r="BE98" s="143"/>
      <c r="BF98" s="143"/>
      <c r="BG98" s="143"/>
      <c r="BH98" s="143"/>
      <c r="BI98" s="143"/>
      <c r="BJ98" s="143"/>
      <c r="BK98" s="143"/>
      <c r="BL98" s="143"/>
      <c r="BM98" s="143"/>
      <c r="BN98" s="143"/>
      <c r="BO98" s="143"/>
      <c r="BP98" s="143"/>
      <c r="BQ98" s="143"/>
      <c r="BR98" s="143"/>
      <c r="BS98" s="143"/>
      <c r="BT98" s="143"/>
      <c r="BU98" s="143"/>
      <c r="BV98" s="143"/>
      <c r="BW98" s="143"/>
      <c r="BX98" s="143"/>
      <c r="BY98" s="143"/>
      <c r="BZ98" s="143"/>
      <c r="CA98" s="143"/>
      <c r="CB98" s="143"/>
      <c r="CC98" s="143"/>
      <c r="CD98" s="143"/>
      <c r="CE98" s="143"/>
      <c r="CF98" s="143"/>
      <c r="CG98" s="143"/>
      <c r="CH98" s="143"/>
      <c r="CI98" s="143"/>
      <c r="CJ98" s="143"/>
      <c r="CK98" s="143"/>
      <c r="CL98" s="143"/>
      <c r="CM98" s="143"/>
      <c r="CN98" s="143"/>
      <c r="CO98" s="143"/>
      <c r="CP98" s="143"/>
      <c r="CQ98" s="143"/>
      <c r="CR98" s="143"/>
      <c r="CS98" s="143"/>
      <c r="CT98" s="143"/>
      <c r="CU98" s="143"/>
      <c r="CV98" s="143"/>
      <c r="CW98" s="143"/>
      <c r="CX98" s="143"/>
      <c r="CY98" s="143"/>
      <c r="CZ98" s="143"/>
      <c r="DA98" s="143"/>
      <c r="DB98" s="143"/>
      <c r="DC98" s="143"/>
      <c r="DD98" s="143"/>
      <c r="DE98" s="143"/>
      <c r="DF98" s="143"/>
      <c r="DG98" s="143"/>
      <c r="DH98" s="143"/>
      <c r="DI98" s="143"/>
      <c r="DJ98" s="143"/>
      <c r="DK98" s="143"/>
      <c r="DL98" s="143"/>
      <c r="DM98" s="143"/>
      <c r="DN98" s="143"/>
      <c r="DO98" s="143"/>
      <c r="DP98" s="143"/>
      <c r="DQ98" s="143"/>
      <c r="DR98" s="143"/>
      <c r="DS98" s="143"/>
      <c r="DT98" s="143"/>
      <c r="DU98" s="143"/>
      <c r="DV98" s="143"/>
      <c r="DW98" s="143"/>
      <c r="DX98" s="143"/>
      <c r="DY98" s="143"/>
      <c r="DZ98" s="143"/>
      <c r="EA98" s="143"/>
      <c r="EB98" s="143"/>
      <c r="EC98" s="143"/>
      <c r="ED98" s="143"/>
      <c r="EE98" s="143"/>
      <c r="EF98" s="143"/>
      <c r="EG98" s="143"/>
      <c r="EH98" s="143"/>
      <c r="EI98" s="143"/>
      <c r="EJ98" s="143"/>
      <c r="EK98" s="143"/>
      <c r="EL98" s="143"/>
      <c r="EM98" s="143"/>
      <c r="EN98" s="143"/>
      <c r="EO98" s="143"/>
      <c r="EP98" s="143"/>
      <c r="EQ98" s="143"/>
      <c r="ER98" s="143"/>
      <c r="ES98" s="143"/>
      <c r="ET98" s="143"/>
      <c r="EU98" s="143"/>
      <c r="EV98" s="143"/>
      <c r="EW98" s="143"/>
      <c r="EX98" s="143"/>
      <c r="EY98" s="143"/>
      <c r="EZ98" s="143"/>
      <c r="FA98" s="143"/>
      <c r="FB98" s="143"/>
      <c r="FC98" s="143"/>
      <c r="FD98" s="143"/>
      <c r="FE98" s="143"/>
      <c r="FF98" s="143"/>
      <c r="FG98" s="143"/>
      <c r="FH98" s="143"/>
      <c r="FI98" s="143"/>
      <c r="FJ98" s="143"/>
      <c r="FK98" s="143"/>
      <c r="FL98" s="143"/>
      <c r="FM98" s="143"/>
      <c r="FN98" s="143"/>
      <c r="FO98" s="143"/>
      <c r="FP98" s="143"/>
      <c r="FQ98" s="143"/>
      <c r="FR98" s="143"/>
      <c r="FS98" s="143"/>
      <c r="FT98" s="143"/>
      <c r="FU98" s="143"/>
      <c r="FV98" s="143"/>
      <c r="FW98" s="143"/>
      <c r="FX98" s="143"/>
      <c r="FY98" s="143"/>
      <c r="FZ98" s="143"/>
      <c r="GA98" s="143"/>
      <c r="GB98" s="143"/>
      <c r="GC98" s="143"/>
      <c r="GD98" s="143"/>
      <c r="GE98" s="143"/>
      <c r="GF98" s="143"/>
      <c r="GG98" s="143"/>
      <c r="GH98" s="143"/>
      <c r="GI98" s="162">
        <f t="shared" si="18"/>
        <v>0</v>
      </c>
      <c r="GJ98" s="163">
        <f t="shared" si="19"/>
        <v>0</v>
      </c>
      <c r="GK98" s="146">
        <f t="shared" si="20"/>
        <v>0</v>
      </c>
      <c r="GL98" s="146">
        <f t="shared" si="21"/>
        <v>0</v>
      </c>
      <c r="GM98" s="146">
        <f t="shared" si="22"/>
        <v>0</v>
      </c>
      <c r="GN98" s="223">
        <f t="shared" si="23"/>
        <v>0</v>
      </c>
      <c r="GO98" s="163">
        <f t="shared" si="24"/>
        <v>0</v>
      </c>
      <c r="GP98" s="146">
        <f t="shared" si="25"/>
        <v>0</v>
      </c>
      <c r="GQ98" s="146">
        <f t="shared" si="26"/>
        <v>0</v>
      </c>
      <c r="GR98" s="219">
        <f t="shared" si="27"/>
        <v>0</v>
      </c>
      <c r="GS98" s="170">
        <f t="shared" si="28"/>
        <v>0</v>
      </c>
    </row>
    <row r="99" spans="1:201" ht="21.75" customHeight="1" thickBot="1" x14ac:dyDescent="0.25">
      <c r="A99" s="136">
        <v>92</v>
      </c>
      <c r="B99" s="87"/>
      <c r="C99" s="246"/>
      <c r="D99" s="350" t="str">
        <f>IF(ISBLANK(B99)," ",VLOOKUP(B99,Feuil2!B93:C217,2,FALSE))</f>
        <v xml:space="preserve"> </v>
      </c>
      <c r="E99" s="144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43"/>
      <c r="AH99" s="143"/>
      <c r="AI99" s="143"/>
      <c r="AJ99" s="143"/>
      <c r="AK99" s="143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43"/>
      <c r="BG99" s="143"/>
      <c r="BH99" s="143"/>
      <c r="BI99" s="143"/>
      <c r="BJ99" s="143"/>
      <c r="BK99" s="143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143"/>
      <c r="CF99" s="143"/>
      <c r="CG99" s="143"/>
      <c r="CH99" s="143"/>
      <c r="CI99" s="143"/>
      <c r="CJ99" s="143"/>
      <c r="CK99" s="143"/>
      <c r="CL99" s="143"/>
      <c r="CM99" s="143"/>
      <c r="CN99" s="143"/>
      <c r="CO99" s="143"/>
      <c r="CP99" s="143"/>
      <c r="CQ99" s="143"/>
      <c r="CR99" s="143"/>
      <c r="CS99" s="143"/>
      <c r="CT99" s="143"/>
      <c r="CU99" s="143"/>
      <c r="CV99" s="143"/>
      <c r="CW99" s="143"/>
      <c r="CX99" s="143"/>
      <c r="CY99" s="143"/>
      <c r="CZ99" s="143"/>
      <c r="DA99" s="143"/>
      <c r="DB99" s="143"/>
      <c r="DC99" s="143"/>
      <c r="DD99" s="143"/>
      <c r="DE99" s="143"/>
      <c r="DF99" s="143"/>
      <c r="DG99" s="143"/>
      <c r="DH99" s="143"/>
      <c r="DI99" s="143"/>
      <c r="DJ99" s="143"/>
      <c r="DK99" s="143"/>
      <c r="DL99" s="143"/>
      <c r="DM99" s="143"/>
      <c r="DN99" s="143"/>
      <c r="DO99" s="143"/>
      <c r="DP99" s="143"/>
      <c r="DQ99" s="143"/>
      <c r="DR99" s="143"/>
      <c r="DS99" s="143"/>
      <c r="DT99" s="143"/>
      <c r="DU99" s="143"/>
      <c r="DV99" s="143"/>
      <c r="DW99" s="143"/>
      <c r="DX99" s="143"/>
      <c r="DY99" s="143"/>
      <c r="DZ99" s="143"/>
      <c r="EA99" s="143"/>
      <c r="EB99" s="143"/>
      <c r="EC99" s="143"/>
      <c r="ED99" s="143"/>
      <c r="EE99" s="143"/>
      <c r="EF99" s="143"/>
      <c r="EG99" s="143"/>
      <c r="EH99" s="143"/>
      <c r="EI99" s="143"/>
      <c r="EJ99" s="143"/>
      <c r="EK99" s="143"/>
      <c r="EL99" s="143"/>
      <c r="EM99" s="143"/>
      <c r="EN99" s="143"/>
      <c r="EO99" s="143"/>
      <c r="EP99" s="143"/>
      <c r="EQ99" s="143"/>
      <c r="ER99" s="143"/>
      <c r="ES99" s="143"/>
      <c r="ET99" s="143"/>
      <c r="EU99" s="143"/>
      <c r="EV99" s="143"/>
      <c r="EW99" s="143"/>
      <c r="EX99" s="143"/>
      <c r="EY99" s="143"/>
      <c r="EZ99" s="143"/>
      <c r="FA99" s="143"/>
      <c r="FB99" s="143"/>
      <c r="FC99" s="143"/>
      <c r="FD99" s="143"/>
      <c r="FE99" s="143"/>
      <c r="FF99" s="143"/>
      <c r="FG99" s="143"/>
      <c r="FH99" s="143"/>
      <c r="FI99" s="143"/>
      <c r="FJ99" s="143"/>
      <c r="FK99" s="143"/>
      <c r="FL99" s="143"/>
      <c r="FM99" s="143"/>
      <c r="FN99" s="143"/>
      <c r="FO99" s="143"/>
      <c r="FP99" s="143"/>
      <c r="FQ99" s="143"/>
      <c r="FR99" s="143"/>
      <c r="FS99" s="143"/>
      <c r="FT99" s="143"/>
      <c r="FU99" s="143"/>
      <c r="FV99" s="143"/>
      <c r="FW99" s="143"/>
      <c r="FX99" s="143"/>
      <c r="FY99" s="143"/>
      <c r="FZ99" s="143"/>
      <c r="GA99" s="143"/>
      <c r="GB99" s="143"/>
      <c r="GC99" s="143"/>
      <c r="GD99" s="143"/>
      <c r="GE99" s="143"/>
      <c r="GF99" s="143"/>
      <c r="GG99" s="143"/>
      <c r="GH99" s="143"/>
      <c r="GI99" s="162">
        <f t="shared" si="18"/>
        <v>0</v>
      </c>
      <c r="GJ99" s="163">
        <f t="shared" si="19"/>
        <v>0</v>
      </c>
      <c r="GK99" s="146">
        <f t="shared" si="20"/>
        <v>0</v>
      </c>
      <c r="GL99" s="146">
        <f t="shared" si="21"/>
        <v>0</v>
      </c>
      <c r="GM99" s="146">
        <f t="shared" si="22"/>
        <v>0</v>
      </c>
      <c r="GN99" s="223">
        <f t="shared" si="23"/>
        <v>0</v>
      </c>
      <c r="GO99" s="163">
        <f t="shared" si="24"/>
        <v>0</v>
      </c>
      <c r="GP99" s="146">
        <f t="shared" si="25"/>
        <v>0</v>
      </c>
      <c r="GQ99" s="146">
        <f t="shared" si="26"/>
        <v>0</v>
      </c>
      <c r="GR99" s="219">
        <f t="shared" si="27"/>
        <v>0</v>
      </c>
      <c r="GS99" s="170">
        <f t="shared" si="28"/>
        <v>0</v>
      </c>
    </row>
    <row r="100" spans="1:201" ht="21.75" customHeight="1" thickBot="1" x14ac:dyDescent="0.25">
      <c r="A100" s="136">
        <v>93</v>
      </c>
      <c r="B100" s="87"/>
      <c r="C100" s="246"/>
      <c r="D100" s="350" t="str">
        <f>IF(ISBLANK(B100)," ",VLOOKUP(B100,Feuil2!B94:C218,2,FALSE))</f>
        <v xml:space="preserve"> </v>
      </c>
      <c r="E100" s="144"/>
      <c r="F100" s="143"/>
      <c r="G100" s="143"/>
      <c r="H100" s="143"/>
      <c r="I100" s="143"/>
      <c r="J100" s="143"/>
      <c r="K100" s="143"/>
      <c r="L100" s="143"/>
      <c r="M100" s="143"/>
      <c r="N100" s="143"/>
      <c r="O100" s="143"/>
      <c r="P100" s="143"/>
      <c r="Q100" s="143"/>
      <c r="R100" s="143"/>
      <c r="S100" s="143"/>
      <c r="T100" s="143"/>
      <c r="U100" s="143"/>
      <c r="V100" s="143"/>
      <c r="W100" s="143"/>
      <c r="X100" s="143"/>
      <c r="Y100" s="143"/>
      <c r="Z100" s="143"/>
      <c r="AA100" s="143"/>
      <c r="AB100" s="143"/>
      <c r="AC100" s="143"/>
      <c r="AD100" s="143"/>
      <c r="AE100" s="143"/>
      <c r="AF100" s="143"/>
      <c r="AG100" s="143"/>
      <c r="AH100" s="143"/>
      <c r="AI100" s="143"/>
      <c r="AJ100" s="143"/>
      <c r="AK100" s="143"/>
      <c r="AL100" s="143"/>
      <c r="AM100" s="143"/>
      <c r="AN100" s="143"/>
      <c r="AO100" s="143"/>
      <c r="AP100" s="143"/>
      <c r="AQ100" s="143"/>
      <c r="AR100" s="143"/>
      <c r="AS100" s="143"/>
      <c r="AT100" s="143"/>
      <c r="AU100" s="143"/>
      <c r="AV100" s="143"/>
      <c r="AW100" s="143"/>
      <c r="AX100" s="143"/>
      <c r="AY100" s="143"/>
      <c r="AZ100" s="143"/>
      <c r="BA100" s="143"/>
      <c r="BB100" s="143"/>
      <c r="BC100" s="143"/>
      <c r="BD100" s="143"/>
      <c r="BE100" s="143"/>
      <c r="BF100" s="143"/>
      <c r="BG100" s="143"/>
      <c r="BH100" s="143"/>
      <c r="BI100" s="143"/>
      <c r="BJ100" s="143"/>
      <c r="BK100" s="143"/>
      <c r="BL100" s="143"/>
      <c r="BM100" s="143"/>
      <c r="BN100" s="143"/>
      <c r="BO100" s="143"/>
      <c r="BP100" s="143"/>
      <c r="BQ100" s="143"/>
      <c r="BR100" s="143"/>
      <c r="BS100" s="143"/>
      <c r="BT100" s="143"/>
      <c r="BU100" s="143"/>
      <c r="BV100" s="143"/>
      <c r="BW100" s="143"/>
      <c r="BX100" s="143"/>
      <c r="BY100" s="143"/>
      <c r="BZ100" s="143"/>
      <c r="CA100" s="143"/>
      <c r="CB100" s="143"/>
      <c r="CC100" s="143"/>
      <c r="CD100" s="143"/>
      <c r="CE100" s="143"/>
      <c r="CF100" s="143"/>
      <c r="CG100" s="143"/>
      <c r="CH100" s="143"/>
      <c r="CI100" s="143"/>
      <c r="CJ100" s="143"/>
      <c r="CK100" s="143"/>
      <c r="CL100" s="143"/>
      <c r="CM100" s="143"/>
      <c r="CN100" s="143"/>
      <c r="CO100" s="143"/>
      <c r="CP100" s="143"/>
      <c r="CQ100" s="143"/>
      <c r="CR100" s="143"/>
      <c r="CS100" s="143"/>
      <c r="CT100" s="143"/>
      <c r="CU100" s="143"/>
      <c r="CV100" s="143"/>
      <c r="CW100" s="143"/>
      <c r="CX100" s="143"/>
      <c r="CY100" s="143"/>
      <c r="CZ100" s="143"/>
      <c r="DA100" s="143"/>
      <c r="DB100" s="143"/>
      <c r="DC100" s="143"/>
      <c r="DD100" s="143"/>
      <c r="DE100" s="143"/>
      <c r="DF100" s="143"/>
      <c r="DG100" s="143"/>
      <c r="DH100" s="143"/>
      <c r="DI100" s="143"/>
      <c r="DJ100" s="143"/>
      <c r="DK100" s="143"/>
      <c r="DL100" s="143"/>
      <c r="DM100" s="143"/>
      <c r="DN100" s="143"/>
      <c r="DO100" s="143"/>
      <c r="DP100" s="143"/>
      <c r="DQ100" s="143"/>
      <c r="DR100" s="143"/>
      <c r="DS100" s="143"/>
      <c r="DT100" s="143"/>
      <c r="DU100" s="143"/>
      <c r="DV100" s="143"/>
      <c r="DW100" s="143"/>
      <c r="DX100" s="143"/>
      <c r="DY100" s="143"/>
      <c r="DZ100" s="143"/>
      <c r="EA100" s="143"/>
      <c r="EB100" s="143"/>
      <c r="EC100" s="143"/>
      <c r="ED100" s="143"/>
      <c r="EE100" s="143"/>
      <c r="EF100" s="143"/>
      <c r="EG100" s="143"/>
      <c r="EH100" s="143"/>
      <c r="EI100" s="143"/>
      <c r="EJ100" s="143"/>
      <c r="EK100" s="143"/>
      <c r="EL100" s="143"/>
      <c r="EM100" s="143"/>
      <c r="EN100" s="143"/>
      <c r="EO100" s="143"/>
      <c r="EP100" s="143"/>
      <c r="EQ100" s="143"/>
      <c r="ER100" s="143"/>
      <c r="ES100" s="143"/>
      <c r="ET100" s="143"/>
      <c r="EU100" s="143"/>
      <c r="EV100" s="143"/>
      <c r="EW100" s="143"/>
      <c r="EX100" s="143"/>
      <c r="EY100" s="143"/>
      <c r="EZ100" s="143"/>
      <c r="FA100" s="143"/>
      <c r="FB100" s="143"/>
      <c r="FC100" s="143"/>
      <c r="FD100" s="143"/>
      <c r="FE100" s="143"/>
      <c r="FF100" s="143"/>
      <c r="FG100" s="143"/>
      <c r="FH100" s="143"/>
      <c r="FI100" s="143"/>
      <c r="FJ100" s="143"/>
      <c r="FK100" s="143"/>
      <c r="FL100" s="143"/>
      <c r="FM100" s="143"/>
      <c r="FN100" s="143"/>
      <c r="FO100" s="143"/>
      <c r="FP100" s="143"/>
      <c r="FQ100" s="143"/>
      <c r="FR100" s="143"/>
      <c r="FS100" s="143"/>
      <c r="FT100" s="143"/>
      <c r="FU100" s="143"/>
      <c r="FV100" s="143"/>
      <c r="FW100" s="143"/>
      <c r="FX100" s="143"/>
      <c r="FY100" s="143"/>
      <c r="FZ100" s="143"/>
      <c r="GA100" s="143"/>
      <c r="GB100" s="143"/>
      <c r="GC100" s="143"/>
      <c r="GD100" s="143"/>
      <c r="GE100" s="143"/>
      <c r="GF100" s="143"/>
      <c r="GG100" s="143"/>
      <c r="GH100" s="143"/>
      <c r="GI100" s="162">
        <f t="shared" si="18"/>
        <v>0</v>
      </c>
      <c r="GJ100" s="163">
        <f t="shared" si="19"/>
        <v>0</v>
      </c>
      <c r="GK100" s="146">
        <f t="shared" si="20"/>
        <v>0</v>
      </c>
      <c r="GL100" s="146">
        <f t="shared" si="21"/>
        <v>0</v>
      </c>
      <c r="GM100" s="146">
        <f t="shared" si="22"/>
        <v>0</v>
      </c>
      <c r="GN100" s="223">
        <f t="shared" si="23"/>
        <v>0</v>
      </c>
      <c r="GO100" s="163">
        <f t="shared" si="24"/>
        <v>0</v>
      </c>
      <c r="GP100" s="146">
        <f t="shared" si="25"/>
        <v>0</v>
      </c>
      <c r="GQ100" s="146">
        <f t="shared" si="26"/>
        <v>0</v>
      </c>
      <c r="GR100" s="219">
        <f t="shared" si="27"/>
        <v>0</v>
      </c>
      <c r="GS100" s="170">
        <f t="shared" si="28"/>
        <v>0</v>
      </c>
    </row>
    <row r="101" spans="1:201" ht="21.75" customHeight="1" thickBot="1" x14ac:dyDescent="0.25">
      <c r="A101" s="136">
        <v>94</v>
      </c>
      <c r="B101" s="87"/>
      <c r="C101" s="246"/>
      <c r="D101" s="350" t="str">
        <f>IF(ISBLANK(B101)," ",VLOOKUP(B101,Feuil2!B95:C219,2,FALSE))</f>
        <v xml:space="preserve"> </v>
      </c>
      <c r="E101" s="144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143"/>
      <c r="X101" s="143"/>
      <c r="Y101" s="143"/>
      <c r="Z101" s="143"/>
      <c r="AA101" s="143"/>
      <c r="AB101" s="143"/>
      <c r="AC101" s="143"/>
      <c r="AD101" s="143"/>
      <c r="AE101" s="143"/>
      <c r="AF101" s="143"/>
      <c r="AG101" s="143"/>
      <c r="AH101" s="143"/>
      <c r="AI101" s="143"/>
      <c r="AJ101" s="143"/>
      <c r="AK101" s="143"/>
      <c r="AL101" s="143"/>
      <c r="AM101" s="143"/>
      <c r="AN101" s="143"/>
      <c r="AO101" s="143"/>
      <c r="AP101" s="143"/>
      <c r="AQ101" s="143"/>
      <c r="AR101" s="143"/>
      <c r="AS101" s="143"/>
      <c r="AT101" s="143"/>
      <c r="AU101" s="143"/>
      <c r="AV101" s="143"/>
      <c r="AW101" s="143"/>
      <c r="AX101" s="143"/>
      <c r="AY101" s="143"/>
      <c r="AZ101" s="143"/>
      <c r="BA101" s="143"/>
      <c r="BB101" s="143"/>
      <c r="BC101" s="143"/>
      <c r="BD101" s="143"/>
      <c r="BE101" s="143"/>
      <c r="BF101" s="143"/>
      <c r="BG101" s="143"/>
      <c r="BH101" s="143"/>
      <c r="BI101" s="143"/>
      <c r="BJ101" s="143"/>
      <c r="BK101" s="143"/>
      <c r="BL101" s="143"/>
      <c r="BM101" s="143"/>
      <c r="BN101" s="143"/>
      <c r="BO101" s="143"/>
      <c r="BP101" s="143"/>
      <c r="BQ101" s="143"/>
      <c r="BR101" s="143"/>
      <c r="BS101" s="143"/>
      <c r="BT101" s="143"/>
      <c r="BU101" s="143"/>
      <c r="BV101" s="143"/>
      <c r="BW101" s="143"/>
      <c r="BX101" s="143"/>
      <c r="BY101" s="143"/>
      <c r="BZ101" s="143"/>
      <c r="CA101" s="143"/>
      <c r="CB101" s="143"/>
      <c r="CC101" s="143"/>
      <c r="CD101" s="143"/>
      <c r="CE101" s="143"/>
      <c r="CF101" s="143"/>
      <c r="CG101" s="143"/>
      <c r="CH101" s="143"/>
      <c r="CI101" s="143"/>
      <c r="CJ101" s="143"/>
      <c r="CK101" s="143"/>
      <c r="CL101" s="143"/>
      <c r="CM101" s="143"/>
      <c r="CN101" s="143"/>
      <c r="CO101" s="143"/>
      <c r="CP101" s="143"/>
      <c r="CQ101" s="143"/>
      <c r="CR101" s="143"/>
      <c r="CS101" s="143"/>
      <c r="CT101" s="143"/>
      <c r="CU101" s="143"/>
      <c r="CV101" s="143"/>
      <c r="CW101" s="143"/>
      <c r="CX101" s="143"/>
      <c r="CY101" s="143"/>
      <c r="CZ101" s="143"/>
      <c r="DA101" s="143"/>
      <c r="DB101" s="143"/>
      <c r="DC101" s="143"/>
      <c r="DD101" s="143"/>
      <c r="DE101" s="143"/>
      <c r="DF101" s="143"/>
      <c r="DG101" s="143"/>
      <c r="DH101" s="143"/>
      <c r="DI101" s="143"/>
      <c r="DJ101" s="143"/>
      <c r="DK101" s="143"/>
      <c r="DL101" s="143"/>
      <c r="DM101" s="143"/>
      <c r="DN101" s="143"/>
      <c r="DO101" s="143"/>
      <c r="DP101" s="143"/>
      <c r="DQ101" s="143"/>
      <c r="DR101" s="143"/>
      <c r="DS101" s="143"/>
      <c r="DT101" s="143"/>
      <c r="DU101" s="143"/>
      <c r="DV101" s="143"/>
      <c r="DW101" s="143"/>
      <c r="DX101" s="143"/>
      <c r="DY101" s="143"/>
      <c r="DZ101" s="143"/>
      <c r="EA101" s="143"/>
      <c r="EB101" s="143"/>
      <c r="EC101" s="143"/>
      <c r="ED101" s="143"/>
      <c r="EE101" s="143"/>
      <c r="EF101" s="143"/>
      <c r="EG101" s="143"/>
      <c r="EH101" s="143"/>
      <c r="EI101" s="143"/>
      <c r="EJ101" s="143"/>
      <c r="EK101" s="143"/>
      <c r="EL101" s="143"/>
      <c r="EM101" s="143"/>
      <c r="EN101" s="143"/>
      <c r="EO101" s="143"/>
      <c r="EP101" s="143"/>
      <c r="EQ101" s="143"/>
      <c r="ER101" s="143"/>
      <c r="ES101" s="143"/>
      <c r="ET101" s="143"/>
      <c r="EU101" s="143"/>
      <c r="EV101" s="143"/>
      <c r="EW101" s="143"/>
      <c r="EX101" s="143"/>
      <c r="EY101" s="143"/>
      <c r="EZ101" s="143"/>
      <c r="FA101" s="143"/>
      <c r="FB101" s="143"/>
      <c r="FC101" s="143"/>
      <c r="FD101" s="143"/>
      <c r="FE101" s="143"/>
      <c r="FF101" s="143"/>
      <c r="FG101" s="143"/>
      <c r="FH101" s="143"/>
      <c r="FI101" s="143"/>
      <c r="FJ101" s="143"/>
      <c r="FK101" s="143"/>
      <c r="FL101" s="143"/>
      <c r="FM101" s="143"/>
      <c r="FN101" s="143"/>
      <c r="FO101" s="143"/>
      <c r="FP101" s="143"/>
      <c r="FQ101" s="143"/>
      <c r="FR101" s="143"/>
      <c r="FS101" s="143"/>
      <c r="FT101" s="143"/>
      <c r="FU101" s="143"/>
      <c r="FV101" s="143"/>
      <c r="FW101" s="143"/>
      <c r="FX101" s="143"/>
      <c r="FY101" s="143"/>
      <c r="FZ101" s="143"/>
      <c r="GA101" s="143"/>
      <c r="GB101" s="143"/>
      <c r="GC101" s="143"/>
      <c r="GD101" s="143"/>
      <c r="GE101" s="143"/>
      <c r="GF101" s="143"/>
      <c r="GG101" s="143"/>
      <c r="GH101" s="143"/>
      <c r="GI101" s="162">
        <f t="shared" si="18"/>
        <v>0</v>
      </c>
      <c r="GJ101" s="163">
        <f t="shared" si="19"/>
        <v>0</v>
      </c>
      <c r="GK101" s="146">
        <f t="shared" si="20"/>
        <v>0</v>
      </c>
      <c r="GL101" s="146">
        <f t="shared" si="21"/>
        <v>0</v>
      </c>
      <c r="GM101" s="146">
        <f t="shared" si="22"/>
        <v>0</v>
      </c>
      <c r="GN101" s="223">
        <f t="shared" si="23"/>
        <v>0</v>
      </c>
      <c r="GO101" s="163">
        <f t="shared" si="24"/>
        <v>0</v>
      </c>
      <c r="GP101" s="146">
        <f t="shared" si="25"/>
        <v>0</v>
      </c>
      <c r="GQ101" s="146">
        <f t="shared" si="26"/>
        <v>0</v>
      </c>
      <c r="GR101" s="219">
        <f t="shared" si="27"/>
        <v>0</v>
      </c>
      <c r="GS101" s="170">
        <f t="shared" si="28"/>
        <v>0</v>
      </c>
    </row>
    <row r="102" spans="1:201" ht="21.75" customHeight="1" thickBot="1" x14ac:dyDescent="0.25">
      <c r="A102" s="136">
        <v>95</v>
      </c>
      <c r="B102" s="87"/>
      <c r="C102" s="246"/>
      <c r="D102" s="350" t="str">
        <f>IF(ISBLANK(B102)," ",VLOOKUP(B102,Feuil2!B96:C220,2,FALSE))</f>
        <v xml:space="preserve"> </v>
      </c>
      <c r="E102" s="144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143"/>
      <c r="BD102" s="143"/>
      <c r="BE102" s="143"/>
      <c r="BF102" s="143"/>
      <c r="BG102" s="143"/>
      <c r="BH102" s="143"/>
      <c r="BI102" s="143"/>
      <c r="BJ102" s="143"/>
      <c r="BK102" s="143"/>
      <c r="BL102" s="143"/>
      <c r="BM102" s="143"/>
      <c r="BN102" s="143"/>
      <c r="BO102" s="143"/>
      <c r="BP102" s="143"/>
      <c r="BQ102" s="143"/>
      <c r="BR102" s="143"/>
      <c r="BS102" s="143"/>
      <c r="BT102" s="143"/>
      <c r="BU102" s="143"/>
      <c r="BV102" s="143"/>
      <c r="BW102" s="143"/>
      <c r="BX102" s="143"/>
      <c r="BY102" s="143"/>
      <c r="BZ102" s="143"/>
      <c r="CA102" s="143"/>
      <c r="CB102" s="143"/>
      <c r="CC102" s="143"/>
      <c r="CD102" s="143"/>
      <c r="CE102" s="143"/>
      <c r="CF102" s="143"/>
      <c r="CG102" s="143"/>
      <c r="CH102" s="143"/>
      <c r="CI102" s="143"/>
      <c r="CJ102" s="143"/>
      <c r="CK102" s="143"/>
      <c r="CL102" s="143"/>
      <c r="CM102" s="143"/>
      <c r="CN102" s="143"/>
      <c r="CO102" s="143"/>
      <c r="CP102" s="143"/>
      <c r="CQ102" s="143"/>
      <c r="CR102" s="143"/>
      <c r="CS102" s="143"/>
      <c r="CT102" s="143"/>
      <c r="CU102" s="143"/>
      <c r="CV102" s="143"/>
      <c r="CW102" s="143"/>
      <c r="CX102" s="143"/>
      <c r="CY102" s="143"/>
      <c r="CZ102" s="143"/>
      <c r="DA102" s="143"/>
      <c r="DB102" s="143"/>
      <c r="DC102" s="143"/>
      <c r="DD102" s="143"/>
      <c r="DE102" s="143"/>
      <c r="DF102" s="143"/>
      <c r="DG102" s="143"/>
      <c r="DH102" s="143"/>
      <c r="DI102" s="143"/>
      <c r="DJ102" s="143"/>
      <c r="DK102" s="143"/>
      <c r="DL102" s="143"/>
      <c r="DM102" s="143"/>
      <c r="DN102" s="143"/>
      <c r="DO102" s="143"/>
      <c r="DP102" s="143"/>
      <c r="DQ102" s="143"/>
      <c r="DR102" s="143"/>
      <c r="DS102" s="143"/>
      <c r="DT102" s="143"/>
      <c r="DU102" s="143"/>
      <c r="DV102" s="143"/>
      <c r="DW102" s="143"/>
      <c r="DX102" s="143"/>
      <c r="DY102" s="143"/>
      <c r="DZ102" s="143"/>
      <c r="EA102" s="143"/>
      <c r="EB102" s="143"/>
      <c r="EC102" s="143"/>
      <c r="ED102" s="143"/>
      <c r="EE102" s="143"/>
      <c r="EF102" s="143"/>
      <c r="EG102" s="143"/>
      <c r="EH102" s="143"/>
      <c r="EI102" s="143"/>
      <c r="EJ102" s="143"/>
      <c r="EK102" s="143"/>
      <c r="EL102" s="143"/>
      <c r="EM102" s="143"/>
      <c r="EN102" s="143"/>
      <c r="EO102" s="143"/>
      <c r="EP102" s="143"/>
      <c r="EQ102" s="143"/>
      <c r="ER102" s="143"/>
      <c r="ES102" s="143"/>
      <c r="ET102" s="143"/>
      <c r="EU102" s="143"/>
      <c r="EV102" s="143"/>
      <c r="EW102" s="143"/>
      <c r="EX102" s="143"/>
      <c r="EY102" s="143"/>
      <c r="EZ102" s="143"/>
      <c r="FA102" s="143"/>
      <c r="FB102" s="143"/>
      <c r="FC102" s="143"/>
      <c r="FD102" s="143"/>
      <c r="FE102" s="143"/>
      <c r="FF102" s="143"/>
      <c r="FG102" s="143"/>
      <c r="FH102" s="143"/>
      <c r="FI102" s="143"/>
      <c r="FJ102" s="143"/>
      <c r="FK102" s="143"/>
      <c r="FL102" s="143"/>
      <c r="FM102" s="143"/>
      <c r="FN102" s="143"/>
      <c r="FO102" s="143"/>
      <c r="FP102" s="143"/>
      <c r="FQ102" s="143"/>
      <c r="FR102" s="143"/>
      <c r="FS102" s="143"/>
      <c r="FT102" s="143"/>
      <c r="FU102" s="143"/>
      <c r="FV102" s="143"/>
      <c r="FW102" s="143"/>
      <c r="FX102" s="143"/>
      <c r="FY102" s="143"/>
      <c r="FZ102" s="143"/>
      <c r="GA102" s="143"/>
      <c r="GB102" s="143"/>
      <c r="GC102" s="143"/>
      <c r="GD102" s="143"/>
      <c r="GE102" s="143"/>
      <c r="GF102" s="143"/>
      <c r="GG102" s="143"/>
      <c r="GH102" s="143"/>
      <c r="GI102" s="162">
        <f t="shared" si="18"/>
        <v>0</v>
      </c>
      <c r="GJ102" s="163">
        <f t="shared" si="19"/>
        <v>0</v>
      </c>
      <c r="GK102" s="146">
        <f t="shared" si="20"/>
        <v>0</v>
      </c>
      <c r="GL102" s="146">
        <f t="shared" si="21"/>
        <v>0</v>
      </c>
      <c r="GM102" s="146">
        <f t="shared" si="22"/>
        <v>0</v>
      </c>
      <c r="GN102" s="223">
        <f t="shared" si="23"/>
        <v>0</v>
      </c>
      <c r="GO102" s="163">
        <f t="shared" si="24"/>
        <v>0</v>
      </c>
      <c r="GP102" s="146">
        <f t="shared" si="25"/>
        <v>0</v>
      </c>
      <c r="GQ102" s="146">
        <f t="shared" si="26"/>
        <v>0</v>
      </c>
      <c r="GR102" s="219">
        <f t="shared" si="27"/>
        <v>0</v>
      </c>
      <c r="GS102" s="170">
        <f t="shared" si="28"/>
        <v>0</v>
      </c>
    </row>
    <row r="103" spans="1:201" ht="21.75" customHeight="1" thickBot="1" x14ac:dyDescent="0.25">
      <c r="A103" s="136">
        <v>96</v>
      </c>
      <c r="B103" s="87"/>
      <c r="C103" s="246"/>
      <c r="D103" s="350" t="str">
        <f>IF(ISBLANK(B103)," ",VLOOKUP(B103,Feuil2!B97:C221,2,FALSE))</f>
        <v xml:space="preserve"> </v>
      </c>
      <c r="E103" s="144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143"/>
      <c r="BD103" s="143"/>
      <c r="BE103" s="143"/>
      <c r="BF103" s="143"/>
      <c r="BG103" s="143"/>
      <c r="BH103" s="143"/>
      <c r="BI103" s="143"/>
      <c r="BJ103" s="143"/>
      <c r="BK103" s="143"/>
      <c r="BL103" s="143"/>
      <c r="BM103" s="143"/>
      <c r="BN103" s="143"/>
      <c r="BO103" s="143"/>
      <c r="BP103" s="143"/>
      <c r="BQ103" s="143"/>
      <c r="BR103" s="143"/>
      <c r="BS103" s="143"/>
      <c r="BT103" s="143"/>
      <c r="BU103" s="143"/>
      <c r="BV103" s="143"/>
      <c r="BW103" s="143"/>
      <c r="BX103" s="143"/>
      <c r="BY103" s="143"/>
      <c r="BZ103" s="143"/>
      <c r="CA103" s="143"/>
      <c r="CB103" s="143"/>
      <c r="CC103" s="143"/>
      <c r="CD103" s="143"/>
      <c r="CE103" s="143"/>
      <c r="CF103" s="143"/>
      <c r="CG103" s="143"/>
      <c r="CH103" s="143"/>
      <c r="CI103" s="143"/>
      <c r="CJ103" s="143"/>
      <c r="CK103" s="143"/>
      <c r="CL103" s="143"/>
      <c r="CM103" s="143"/>
      <c r="CN103" s="143"/>
      <c r="CO103" s="143"/>
      <c r="CP103" s="143"/>
      <c r="CQ103" s="143"/>
      <c r="CR103" s="143"/>
      <c r="CS103" s="143"/>
      <c r="CT103" s="143"/>
      <c r="CU103" s="143"/>
      <c r="CV103" s="143"/>
      <c r="CW103" s="143"/>
      <c r="CX103" s="143"/>
      <c r="CY103" s="143"/>
      <c r="CZ103" s="143"/>
      <c r="DA103" s="143"/>
      <c r="DB103" s="143"/>
      <c r="DC103" s="143"/>
      <c r="DD103" s="143"/>
      <c r="DE103" s="143"/>
      <c r="DF103" s="143"/>
      <c r="DG103" s="143"/>
      <c r="DH103" s="143"/>
      <c r="DI103" s="143"/>
      <c r="DJ103" s="143"/>
      <c r="DK103" s="143"/>
      <c r="DL103" s="143"/>
      <c r="DM103" s="143"/>
      <c r="DN103" s="143"/>
      <c r="DO103" s="143"/>
      <c r="DP103" s="143"/>
      <c r="DQ103" s="143"/>
      <c r="DR103" s="143"/>
      <c r="DS103" s="143"/>
      <c r="DT103" s="143"/>
      <c r="DU103" s="143"/>
      <c r="DV103" s="143"/>
      <c r="DW103" s="143"/>
      <c r="DX103" s="143"/>
      <c r="DY103" s="143"/>
      <c r="DZ103" s="143"/>
      <c r="EA103" s="143"/>
      <c r="EB103" s="143"/>
      <c r="EC103" s="143"/>
      <c r="ED103" s="143"/>
      <c r="EE103" s="143"/>
      <c r="EF103" s="143"/>
      <c r="EG103" s="143"/>
      <c r="EH103" s="143"/>
      <c r="EI103" s="143"/>
      <c r="EJ103" s="143"/>
      <c r="EK103" s="143"/>
      <c r="EL103" s="143"/>
      <c r="EM103" s="143"/>
      <c r="EN103" s="143"/>
      <c r="EO103" s="143"/>
      <c r="EP103" s="143"/>
      <c r="EQ103" s="143"/>
      <c r="ER103" s="143"/>
      <c r="ES103" s="143"/>
      <c r="ET103" s="143"/>
      <c r="EU103" s="143"/>
      <c r="EV103" s="143"/>
      <c r="EW103" s="143"/>
      <c r="EX103" s="143"/>
      <c r="EY103" s="143"/>
      <c r="EZ103" s="143"/>
      <c r="FA103" s="143"/>
      <c r="FB103" s="143"/>
      <c r="FC103" s="143"/>
      <c r="FD103" s="143"/>
      <c r="FE103" s="143"/>
      <c r="FF103" s="143"/>
      <c r="FG103" s="143"/>
      <c r="FH103" s="143"/>
      <c r="FI103" s="143"/>
      <c r="FJ103" s="143"/>
      <c r="FK103" s="143"/>
      <c r="FL103" s="143"/>
      <c r="FM103" s="143"/>
      <c r="FN103" s="143"/>
      <c r="FO103" s="143"/>
      <c r="FP103" s="143"/>
      <c r="FQ103" s="143"/>
      <c r="FR103" s="143"/>
      <c r="FS103" s="143"/>
      <c r="FT103" s="143"/>
      <c r="FU103" s="143"/>
      <c r="FV103" s="143"/>
      <c r="FW103" s="143"/>
      <c r="FX103" s="143"/>
      <c r="FY103" s="143"/>
      <c r="FZ103" s="143"/>
      <c r="GA103" s="143"/>
      <c r="GB103" s="143"/>
      <c r="GC103" s="143"/>
      <c r="GD103" s="143"/>
      <c r="GE103" s="143"/>
      <c r="GF103" s="143"/>
      <c r="GG103" s="143"/>
      <c r="GH103" s="143"/>
      <c r="GI103" s="162">
        <f t="shared" si="18"/>
        <v>0</v>
      </c>
      <c r="GJ103" s="163">
        <f t="shared" si="19"/>
        <v>0</v>
      </c>
      <c r="GK103" s="146">
        <f t="shared" si="20"/>
        <v>0</v>
      </c>
      <c r="GL103" s="146">
        <f t="shared" si="21"/>
        <v>0</v>
      </c>
      <c r="GM103" s="146">
        <f t="shared" si="22"/>
        <v>0</v>
      </c>
      <c r="GN103" s="223">
        <f t="shared" si="23"/>
        <v>0</v>
      </c>
      <c r="GO103" s="163">
        <f t="shared" si="24"/>
        <v>0</v>
      </c>
      <c r="GP103" s="146">
        <f t="shared" si="25"/>
        <v>0</v>
      </c>
      <c r="GQ103" s="146">
        <f t="shared" si="26"/>
        <v>0</v>
      </c>
      <c r="GR103" s="219">
        <f t="shared" si="27"/>
        <v>0</v>
      </c>
      <c r="GS103" s="170">
        <f t="shared" si="28"/>
        <v>0</v>
      </c>
    </row>
    <row r="104" spans="1:201" ht="21.75" customHeight="1" thickBot="1" x14ac:dyDescent="0.25">
      <c r="A104" s="136">
        <v>97</v>
      </c>
      <c r="B104" s="87"/>
      <c r="C104" s="246"/>
      <c r="D104" s="350" t="str">
        <f>IF(ISBLANK(B104)," ",VLOOKUP(B104,Feuil2!B98:C222,2,FALSE))</f>
        <v xml:space="preserve"> </v>
      </c>
      <c r="E104" s="144"/>
      <c r="F104" s="143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/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143"/>
      <c r="BD104" s="143"/>
      <c r="BE104" s="143"/>
      <c r="BF104" s="143"/>
      <c r="BG104" s="143"/>
      <c r="BH104" s="143"/>
      <c r="BI104" s="143"/>
      <c r="BJ104" s="143"/>
      <c r="BK104" s="143"/>
      <c r="BL104" s="143"/>
      <c r="BM104" s="143"/>
      <c r="BN104" s="143"/>
      <c r="BO104" s="143"/>
      <c r="BP104" s="143"/>
      <c r="BQ104" s="143"/>
      <c r="BR104" s="143"/>
      <c r="BS104" s="143"/>
      <c r="BT104" s="143"/>
      <c r="BU104" s="143"/>
      <c r="BV104" s="143"/>
      <c r="BW104" s="143"/>
      <c r="BX104" s="143"/>
      <c r="BY104" s="143"/>
      <c r="BZ104" s="143"/>
      <c r="CA104" s="143"/>
      <c r="CB104" s="143"/>
      <c r="CC104" s="143"/>
      <c r="CD104" s="143"/>
      <c r="CE104" s="143"/>
      <c r="CF104" s="143"/>
      <c r="CG104" s="143"/>
      <c r="CH104" s="143"/>
      <c r="CI104" s="143"/>
      <c r="CJ104" s="143"/>
      <c r="CK104" s="143"/>
      <c r="CL104" s="143"/>
      <c r="CM104" s="143"/>
      <c r="CN104" s="143"/>
      <c r="CO104" s="143"/>
      <c r="CP104" s="143"/>
      <c r="CQ104" s="143"/>
      <c r="CR104" s="143"/>
      <c r="CS104" s="143"/>
      <c r="CT104" s="143"/>
      <c r="CU104" s="143"/>
      <c r="CV104" s="143"/>
      <c r="CW104" s="143"/>
      <c r="CX104" s="143"/>
      <c r="CY104" s="143"/>
      <c r="CZ104" s="143"/>
      <c r="DA104" s="143"/>
      <c r="DB104" s="143"/>
      <c r="DC104" s="143"/>
      <c r="DD104" s="143"/>
      <c r="DE104" s="143"/>
      <c r="DF104" s="143"/>
      <c r="DG104" s="143"/>
      <c r="DH104" s="143"/>
      <c r="DI104" s="143"/>
      <c r="DJ104" s="143"/>
      <c r="DK104" s="143"/>
      <c r="DL104" s="143"/>
      <c r="DM104" s="143"/>
      <c r="DN104" s="143"/>
      <c r="DO104" s="143"/>
      <c r="DP104" s="143"/>
      <c r="DQ104" s="143"/>
      <c r="DR104" s="143"/>
      <c r="DS104" s="143"/>
      <c r="DT104" s="143"/>
      <c r="DU104" s="143"/>
      <c r="DV104" s="143"/>
      <c r="DW104" s="143"/>
      <c r="DX104" s="143"/>
      <c r="DY104" s="143"/>
      <c r="DZ104" s="143"/>
      <c r="EA104" s="143"/>
      <c r="EB104" s="143"/>
      <c r="EC104" s="143"/>
      <c r="ED104" s="143"/>
      <c r="EE104" s="143"/>
      <c r="EF104" s="143"/>
      <c r="EG104" s="143"/>
      <c r="EH104" s="143"/>
      <c r="EI104" s="143"/>
      <c r="EJ104" s="143"/>
      <c r="EK104" s="143"/>
      <c r="EL104" s="143"/>
      <c r="EM104" s="143"/>
      <c r="EN104" s="143"/>
      <c r="EO104" s="143"/>
      <c r="EP104" s="143"/>
      <c r="EQ104" s="143"/>
      <c r="ER104" s="143"/>
      <c r="ES104" s="143"/>
      <c r="ET104" s="143"/>
      <c r="EU104" s="143"/>
      <c r="EV104" s="143"/>
      <c r="EW104" s="143"/>
      <c r="EX104" s="143"/>
      <c r="EY104" s="143"/>
      <c r="EZ104" s="143"/>
      <c r="FA104" s="143"/>
      <c r="FB104" s="143"/>
      <c r="FC104" s="143"/>
      <c r="FD104" s="143"/>
      <c r="FE104" s="143"/>
      <c r="FF104" s="143"/>
      <c r="FG104" s="143"/>
      <c r="FH104" s="143"/>
      <c r="FI104" s="143"/>
      <c r="FJ104" s="143"/>
      <c r="FK104" s="143"/>
      <c r="FL104" s="143"/>
      <c r="FM104" s="143"/>
      <c r="FN104" s="143"/>
      <c r="FO104" s="143"/>
      <c r="FP104" s="143"/>
      <c r="FQ104" s="143"/>
      <c r="FR104" s="143"/>
      <c r="FS104" s="143"/>
      <c r="FT104" s="143"/>
      <c r="FU104" s="143"/>
      <c r="FV104" s="143"/>
      <c r="FW104" s="143"/>
      <c r="FX104" s="143"/>
      <c r="FY104" s="143"/>
      <c r="FZ104" s="143"/>
      <c r="GA104" s="143"/>
      <c r="GB104" s="143"/>
      <c r="GC104" s="143"/>
      <c r="GD104" s="143"/>
      <c r="GE104" s="143"/>
      <c r="GF104" s="143"/>
      <c r="GG104" s="143"/>
      <c r="GH104" s="143"/>
      <c r="GI104" s="162">
        <f t="shared" si="18"/>
        <v>0</v>
      </c>
      <c r="GJ104" s="163">
        <f t="shared" si="19"/>
        <v>0</v>
      </c>
      <c r="GK104" s="146">
        <f t="shared" si="20"/>
        <v>0</v>
      </c>
      <c r="GL104" s="146">
        <f t="shared" si="21"/>
        <v>0</v>
      </c>
      <c r="GM104" s="146">
        <f t="shared" si="22"/>
        <v>0</v>
      </c>
      <c r="GN104" s="223">
        <f t="shared" si="23"/>
        <v>0</v>
      </c>
      <c r="GO104" s="163">
        <f t="shared" si="24"/>
        <v>0</v>
      </c>
      <c r="GP104" s="146">
        <f t="shared" si="25"/>
        <v>0</v>
      </c>
      <c r="GQ104" s="146">
        <f t="shared" si="26"/>
        <v>0</v>
      </c>
      <c r="GR104" s="219">
        <f t="shared" si="27"/>
        <v>0</v>
      </c>
      <c r="GS104" s="170">
        <f t="shared" si="28"/>
        <v>0</v>
      </c>
    </row>
    <row r="105" spans="1:201" ht="21.75" customHeight="1" thickBot="1" x14ac:dyDescent="0.25">
      <c r="A105" s="136">
        <v>98</v>
      </c>
      <c r="B105" s="87"/>
      <c r="C105" s="246"/>
      <c r="D105" s="350" t="str">
        <f>IF(ISBLANK(B105)," ",VLOOKUP(B105,Feuil2!B99:C223,2,FALSE))</f>
        <v xml:space="preserve"> </v>
      </c>
      <c r="E105" s="144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143"/>
      <c r="BD105" s="143"/>
      <c r="BE105" s="143"/>
      <c r="BF105" s="143"/>
      <c r="BG105" s="143"/>
      <c r="BH105" s="143"/>
      <c r="BI105" s="143"/>
      <c r="BJ105" s="143"/>
      <c r="BK105" s="143"/>
      <c r="BL105" s="143"/>
      <c r="BM105" s="143"/>
      <c r="BN105" s="143"/>
      <c r="BO105" s="143"/>
      <c r="BP105" s="143"/>
      <c r="BQ105" s="143"/>
      <c r="BR105" s="143"/>
      <c r="BS105" s="143"/>
      <c r="BT105" s="143"/>
      <c r="BU105" s="143"/>
      <c r="BV105" s="143"/>
      <c r="BW105" s="143"/>
      <c r="BX105" s="143"/>
      <c r="BY105" s="143"/>
      <c r="BZ105" s="143"/>
      <c r="CA105" s="143"/>
      <c r="CB105" s="143"/>
      <c r="CC105" s="143"/>
      <c r="CD105" s="143"/>
      <c r="CE105" s="143"/>
      <c r="CF105" s="143"/>
      <c r="CG105" s="143"/>
      <c r="CH105" s="143"/>
      <c r="CI105" s="143"/>
      <c r="CJ105" s="143"/>
      <c r="CK105" s="143"/>
      <c r="CL105" s="143"/>
      <c r="CM105" s="143"/>
      <c r="CN105" s="143"/>
      <c r="CO105" s="143"/>
      <c r="CP105" s="143"/>
      <c r="CQ105" s="143"/>
      <c r="CR105" s="143"/>
      <c r="CS105" s="143"/>
      <c r="CT105" s="143"/>
      <c r="CU105" s="143"/>
      <c r="CV105" s="143"/>
      <c r="CW105" s="143"/>
      <c r="CX105" s="143"/>
      <c r="CY105" s="143"/>
      <c r="CZ105" s="143"/>
      <c r="DA105" s="143"/>
      <c r="DB105" s="143"/>
      <c r="DC105" s="143"/>
      <c r="DD105" s="143"/>
      <c r="DE105" s="143"/>
      <c r="DF105" s="143"/>
      <c r="DG105" s="143"/>
      <c r="DH105" s="143"/>
      <c r="DI105" s="143"/>
      <c r="DJ105" s="143"/>
      <c r="DK105" s="143"/>
      <c r="DL105" s="143"/>
      <c r="DM105" s="143"/>
      <c r="DN105" s="143"/>
      <c r="DO105" s="143"/>
      <c r="DP105" s="143"/>
      <c r="DQ105" s="143"/>
      <c r="DR105" s="143"/>
      <c r="DS105" s="143"/>
      <c r="DT105" s="143"/>
      <c r="DU105" s="143"/>
      <c r="DV105" s="143"/>
      <c r="DW105" s="143"/>
      <c r="DX105" s="143"/>
      <c r="DY105" s="143"/>
      <c r="DZ105" s="143"/>
      <c r="EA105" s="143"/>
      <c r="EB105" s="143"/>
      <c r="EC105" s="143"/>
      <c r="ED105" s="143"/>
      <c r="EE105" s="143"/>
      <c r="EF105" s="143"/>
      <c r="EG105" s="143"/>
      <c r="EH105" s="143"/>
      <c r="EI105" s="143"/>
      <c r="EJ105" s="143"/>
      <c r="EK105" s="143"/>
      <c r="EL105" s="143"/>
      <c r="EM105" s="143"/>
      <c r="EN105" s="143"/>
      <c r="EO105" s="143"/>
      <c r="EP105" s="143"/>
      <c r="EQ105" s="143"/>
      <c r="ER105" s="143"/>
      <c r="ES105" s="143"/>
      <c r="ET105" s="143"/>
      <c r="EU105" s="143"/>
      <c r="EV105" s="143"/>
      <c r="EW105" s="143"/>
      <c r="EX105" s="143"/>
      <c r="EY105" s="143"/>
      <c r="EZ105" s="143"/>
      <c r="FA105" s="143"/>
      <c r="FB105" s="143"/>
      <c r="FC105" s="143"/>
      <c r="FD105" s="143"/>
      <c r="FE105" s="143"/>
      <c r="FF105" s="143"/>
      <c r="FG105" s="143"/>
      <c r="FH105" s="143"/>
      <c r="FI105" s="143"/>
      <c r="FJ105" s="143"/>
      <c r="FK105" s="143"/>
      <c r="FL105" s="143"/>
      <c r="FM105" s="143"/>
      <c r="FN105" s="143"/>
      <c r="FO105" s="143"/>
      <c r="FP105" s="143"/>
      <c r="FQ105" s="143"/>
      <c r="FR105" s="143"/>
      <c r="FS105" s="143"/>
      <c r="FT105" s="143"/>
      <c r="FU105" s="143"/>
      <c r="FV105" s="143"/>
      <c r="FW105" s="143"/>
      <c r="FX105" s="143"/>
      <c r="FY105" s="143"/>
      <c r="FZ105" s="143"/>
      <c r="GA105" s="143"/>
      <c r="GB105" s="143"/>
      <c r="GC105" s="143"/>
      <c r="GD105" s="143"/>
      <c r="GE105" s="143"/>
      <c r="GF105" s="143"/>
      <c r="GG105" s="143"/>
      <c r="GH105" s="143"/>
      <c r="GI105" s="162">
        <f t="shared" ref="GI105:GI127" si="29">E105+K105+Q105+W105+AC105+AI105+AO105+AU105+BA105+BG105+BM105+BS105+BY105+CE105+CK105+CQ105+CW105+DC105+DI105+DO105+DU105+EA105+EG105+EM105+ES105+EY105+FE105+FK105+FQ105+FW105+GC105</f>
        <v>0</v>
      </c>
      <c r="GJ105" s="163">
        <f t="shared" si="19"/>
        <v>0</v>
      </c>
      <c r="GK105" s="146">
        <f t="shared" ref="GK105:GK127" si="30">G105+M105+S105+Y105+AE105+AK105+AQ105+AW105+BC105+BI105+BO105+BU105+CA105+CG105+CM105+CS105+CY105+DE105+DK105+DQ105+DW105+EC105+EI105+EO105+EU105+FA105+FG105+FM105+FS105+FY105+GE105</f>
        <v>0</v>
      </c>
      <c r="GL105" s="146">
        <f t="shared" ref="GL105:GL127" si="31">H105+N105+T105+Z105+AF105+AL105+AR105+AX105+BD105+BJ105+BP105+BV105+CB105+CH105+CN105+CT105+CZ105+DF105+DL105+DR105+DX105+ED105+EJ105+EP105+EV105+FB105+FH105+FN105+FT105+FZ105+GF105</f>
        <v>0</v>
      </c>
      <c r="GM105" s="146">
        <f t="shared" ref="GM105:GM127" si="32">I105+O105+U105+AA105+AG105+AM105+AS105+AY105+BE105+BK105+BQ105+BW105+CC105+CI105+CO105+CU105+DA105+DG105+DM105+DS105+DY105+EE105+EK105+EQ105+EW105+FC105+FI105+FO105+FU105+GA105+GG105</f>
        <v>0</v>
      </c>
      <c r="GN105" s="223">
        <f t="shared" si="23"/>
        <v>0</v>
      </c>
      <c r="GO105" s="163">
        <f t="shared" si="24"/>
        <v>0</v>
      </c>
      <c r="GP105" s="146">
        <f t="shared" si="25"/>
        <v>0</v>
      </c>
      <c r="GQ105" s="146">
        <f t="shared" si="26"/>
        <v>0</v>
      </c>
      <c r="GR105" s="219">
        <f t="shared" si="27"/>
        <v>0</v>
      </c>
      <c r="GS105" s="170">
        <f t="shared" si="28"/>
        <v>0</v>
      </c>
    </row>
    <row r="106" spans="1:201" ht="21.75" customHeight="1" thickBot="1" x14ac:dyDescent="0.25">
      <c r="A106" s="136">
        <v>99</v>
      </c>
      <c r="B106" s="87"/>
      <c r="C106" s="246"/>
      <c r="D106" s="350" t="str">
        <f>IF(ISBLANK(B106)," ",VLOOKUP(B106,Feuil2!B100:C224,2,FALSE))</f>
        <v xml:space="preserve"> </v>
      </c>
      <c r="E106" s="144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/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143"/>
      <c r="BD106" s="143"/>
      <c r="BE106" s="143"/>
      <c r="BF106" s="143"/>
      <c r="BG106" s="143"/>
      <c r="BH106" s="143"/>
      <c r="BI106" s="143"/>
      <c r="BJ106" s="143"/>
      <c r="BK106" s="143"/>
      <c r="BL106" s="143"/>
      <c r="BM106" s="143"/>
      <c r="BN106" s="143"/>
      <c r="BO106" s="143"/>
      <c r="BP106" s="143"/>
      <c r="BQ106" s="143"/>
      <c r="BR106" s="143"/>
      <c r="BS106" s="143"/>
      <c r="BT106" s="143"/>
      <c r="BU106" s="143"/>
      <c r="BV106" s="143"/>
      <c r="BW106" s="143"/>
      <c r="BX106" s="143"/>
      <c r="BY106" s="143"/>
      <c r="BZ106" s="143"/>
      <c r="CA106" s="143"/>
      <c r="CB106" s="143"/>
      <c r="CC106" s="143"/>
      <c r="CD106" s="143"/>
      <c r="CE106" s="143"/>
      <c r="CF106" s="143"/>
      <c r="CG106" s="143"/>
      <c r="CH106" s="143"/>
      <c r="CI106" s="143"/>
      <c r="CJ106" s="143"/>
      <c r="CK106" s="143"/>
      <c r="CL106" s="143"/>
      <c r="CM106" s="143"/>
      <c r="CN106" s="143"/>
      <c r="CO106" s="143"/>
      <c r="CP106" s="143"/>
      <c r="CQ106" s="143"/>
      <c r="CR106" s="143"/>
      <c r="CS106" s="143"/>
      <c r="CT106" s="143"/>
      <c r="CU106" s="143"/>
      <c r="CV106" s="143"/>
      <c r="CW106" s="143"/>
      <c r="CX106" s="143"/>
      <c r="CY106" s="143"/>
      <c r="CZ106" s="143"/>
      <c r="DA106" s="143"/>
      <c r="DB106" s="143"/>
      <c r="DC106" s="143"/>
      <c r="DD106" s="143"/>
      <c r="DE106" s="143"/>
      <c r="DF106" s="143"/>
      <c r="DG106" s="143"/>
      <c r="DH106" s="143"/>
      <c r="DI106" s="143"/>
      <c r="DJ106" s="143"/>
      <c r="DK106" s="143"/>
      <c r="DL106" s="143"/>
      <c r="DM106" s="143"/>
      <c r="DN106" s="143"/>
      <c r="DO106" s="143"/>
      <c r="DP106" s="143"/>
      <c r="DQ106" s="143"/>
      <c r="DR106" s="143"/>
      <c r="DS106" s="143"/>
      <c r="DT106" s="143"/>
      <c r="DU106" s="143"/>
      <c r="DV106" s="143"/>
      <c r="DW106" s="143"/>
      <c r="DX106" s="143"/>
      <c r="DY106" s="143"/>
      <c r="DZ106" s="143"/>
      <c r="EA106" s="143"/>
      <c r="EB106" s="143"/>
      <c r="EC106" s="143"/>
      <c r="ED106" s="143"/>
      <c r="EE106" s="143"/>
      <c r="EF106" s="143"/>
      <c r="EG106" s="143"/>
      <c r="EH106" s="143"/>
      <c r="EI106" s="143"/>
      <c r="EJ106" s="143"/>
      <c r="EK106" s="143"/>
      <c r="EL106" s="143"/>
      <c r="EM106" s="143"/>
      <c r="EN106" s="143"/>
      <c r="EO106" s="143"/>
      <c r="EP106" s="143"/>
      <c r="EQ106" s="143"/>
      <c r="ER106" s="143"/>
      <c r="ES106" s="143"/>
      <c r="ET106" s="143"/>
      <c r="EU106" s="143"/>
      <c r="EV106" s="143"/>
      <c r="EW106" s="143"/>
      <c r="EX106" s="143"/>
      <c r="EY106" s="143"/>
      <c r="EZ106" s="143"/>
      <c r="FA106" s="143"/>
      <c r="FB106" s="143"/>
      <c r="FC106" s="143"/>
      <c r="FD106" s="143"/>
      <c r="FE106" s="143"/>
      <c r="FF106" s="143"/>
      <c r="FG106" s="143"/>
      <c r="FH106" s="143"/>
      <c r="FI106" s="143"/>
      <c r="FJ106" s="143"/>
      <c r="FK106" s="143"/>
      <c r="FL106" s="143"/>
      <c r="FM106" s="143"/>
      <c r="FN106" s="143"/>
      <c r="FO106" s="143"/>
      <c r="FP106" s="143"/>
      <c r="FQ106" s="143"/>
      <c r="FR106" s="143"/>
      <c r="FS106" s="143"/>
      <c r="FT106" s="143"/>
      <c r="FU106" s="143"/>
      <c r="FV106" s="143"/>
      <c r="FW106" s="143"/>
      <c r="FX106" s="143"/>
      <c r="FY106" s="143"/>
      <c r="FZ106" s="143"/>
      <c r="GA106" s="143"/>
      <c r="GB106" s="143"/>
      <c r="GC106" s="143"/>
      <c r="GD106" s="143"/>
      <c r="GE106" s="143"/>
      <c r="GF106" s="143"/>
      <c r="GG106" s="143"/>
      <c r="GH106" s="143"/>
      <c r="GI106" s="162">
        <f t="shared" si="29"/>
        <v>0</v>
      </c>
      <c r="GJ106" s="163">
        <f t="shared" si="19"/>
        <v>0</v>
      </c>
      <c r="GK106" s="146">
        <f t="shared" si="30"/>
        <v>0</v>
      </c>
      <c r="GL106" s="146">
        <f t="shared" si="31"/>
        <v>0</v>
      </c>
      <c r="GM106" s="146">
        <f t="shared" si="32"/>
        <v>0</v>
      </c>
      <c r="GN106" s="223">
        <f t="shared" si="23"/>
        <v>0</v>
      </c>
      <c r="GO106" s="163">
        <f t="shared" si="24"/>
        <v>0</v>
      </c>
      <c r="GP106" s="146">
        <f t="shared" si="25"/>
        <v>0</v>
      </c>
      <c r="GQ106" s="146">
        <f t="shared" si="26"/>
        <v>0</v>
      </c>
      <c r="GR106" s="219">
        <f t="shared" si="27"/>
        <v>0</v>
      </c>
      <c r="GS106" s="170">
        <f t="shared" si="28"/>
        <v>0</v>
      </c>
    </row>
    <row r="107" spans="1:201" ht="21.75" customHeight="1" thickBot="1" x14ac:dyDescent="0.25">
      <c r="A107" s="136">
        <v>100</v>
      </c>
      <c r="B107" s="87"/>
      <c r="C107" s="246"/>
      <c r="D107" s="350" t="str">
        <f>IF(ISBLANK(B107)," ",VLOOKUP(B107,Feuil2!B101:C225,2,FALSE))</f>
        <v xml:space="preserve"> </v>
      </c>
      <c r="E107" s="144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143"/>
      <c r="BD107" s="143"/>
      <c r="BE107" s="143"/>
      <c r="BF107" s="143"/>
      <c r="BG107" s="143"/>
      <c r="BH107" s="143"/>
      <c r="BI107" s="143"/>
      <c r="BJ107" s="143"/>
      <c r="BK107" s="143"/>
      <c r="BL107" s="143"/>
      <c r="BM107" s="143"/>
      <c r="BN107" s="143"/>
      <c r="BO107" s="143"/>
      <c r="BP107" s="143"/>
      <c r="BQ107" s="143"/>
      <c r="BR107" s="143"/>
      <c r="BS107" s="143"/>
      <c r="BT107" s="143"/>
      <c r="BU107" s="143"/>
      <c r="BV107" s="143"/>
      <c r="BW107" s="143"/>
      <c r="BX107" s="143"/>
      <c r="BY107" s="143"/>
      <c r="BZ107" s="143"/>
      <c r="CA107" s="143"/>
      <c r="CB107" s="143"/>
      <c r="CC107" s="143"/>
      <c r="CD107" s="143"/>
      <c r="CE107" s="143"/>
      <c r="CF107" s="143"/>
      <c r="CG107" s="143"/>
      <c r="CH107" s="143"/>
      <c r="CI107" s="143"/>
      <c r="CJ107" s="143"/>
      <c r="CK107" s="143"/>
      <c r="CL107" s="143"/>
      <c r="CM107" s="143"/>
      <c r="CN107" s="143"/>
      <c r="CO107" s="143"/>
      <c r="CP107" s="143"/>
      <c r="CQ107" s="143"/>
      <c r="CR107" s="143"/>
      <c r="CS107" s="143"/>
      <c r="CT107" s="143"/>
      <c r="CU107" s="143"/>
      <c r="CV107" s="143"/>
      <c r="CW107" s="143"/>
      <c r="CX107" s="143"/>
      <c r="CY107" s="143"/>
      <c r="CZ107" s="143"/>
      <c r="DA107" s="143"/>
      <c r="DB107" s="143"/>
      <c r="DC107" s="143"/>
      <c r="DD107" s="143"/>
      <c r="DE107" s="143"/>
      <c r="DF107" s="143"/>
      <c r="DG107" s="143"/>
      <c r="DH107" s="143"/>
      <c r="DI107" s="143"/>
      <c r="DJ107" s="143"/>
      <c r="DK107" s="143"/>
      <c r="DL107" s="143"/>
      <c r="DM107" s="143"/>
      <c r="DN107" s="143"/>
      <c r="DO107" s="143"/>
      <c r="DP107" s="143"/>
      <c r="DQ107" s="143"/>
      <c r="DR107" s="143"/>
      <c r="DS107" s="143"/>
      <c r="DT107" s="143"/>
      <c r="DU107" s="143"/>
      <c r="DV107" s="143"/>
      <c r="DW107" s="143"/>
      <c r="DX107" s="143"/>
      <c r="DY107" s="143"/>
      <c r="DZ107" s="143"/>
      <c r="EA107" s="143"/>
      <c r="EB107" s="143"/>
      <c r="EC107" s="143"/>
      <c r="ED107" s="143"/>
      <c r="EE107" s="143"/>
      <c r="EF107" s="143"/>
      <c r="EG107" s="143"/>
      <c r="EH107" s="143"/>
      <c r="EI107" s="143"/>
      <c r="EJ107" s="143"/>
      <c r="EK107" s="143"/>
      <c r="EL107" s="143"/>
      <c r="EM107" s="143"/>
      <c r="EN107" s="143"/>
      <c r="EO107" s="143"/>
      <c r="EP107" s="143"/>
      <c r="EQ107" s="143"/>
      <c r="ER107" s="143"/>
      <c r="ES107" s="143"/>
      <c r="ET107" s="143"/>
      <c r="EU107" s="143"/>
      <c r="EV107" s="143"/>
      <c r="EW107" s="143"/>
      <c r="EX107" s="143"/>
      <c r="EY107" s="143"/>
      <c r="EZ107" s="143"/>
      <c r="FA107" s="143"/>
      <c r="FB107" s="143"/>
      <c r="FC107" s="143"/>
      <c r="FD107" s="143"/>
      <c r="FE107" s="143"/>
      <c r="FF107" s="143"/>
      <c r="FG107" s="143"/>
      <c r="FH107" s="143"/>
      <c r="FI107" s="143"/>
      <c r="FJ107" s="143"/>
      <c r="FK107" s="143"/>
      <c r="FL107" s="143"/>
      <c r="FM107" s="143"/>
      <c r="FN107" s="143"/>
      <c r="FO107" s="143"/>
      <c r="FP107" s="143"/>
      <c r="FQ107" s="143"/>
      <c r="FR107" s="143"/>
      <c r="FS107" s="143"/>
      <c r="FT107" s="143"/>
      <c r="FU107" s="143"/>
      <c r="FV107" s="143"/>
      <c r="FW107" s="143"/>
      <c r="FX107" s="143"/>
      <c r="FY107" s="143"/>
      <c r="FZ107" s="143"/>
      <c r="GA107" s="143"/>
      <c r="GB107" s="143"/>
      <c r="GC107" s="143"/>
      <c r="GD107" s="143"/>
      <c r="GE107" s="143"/>
      <c r="GF107" s="143"/>
      <c r="GG107" s="143"/>
      <c r="GH107" s="143"/>
      <c r="GI107" s="263">
        <f t="shared" si="29"/>
        <v>0</v>
      </c>
      <c r="GJ107" s="163">
        <f t="shared" si="19"/>
        <v>0</v>
      </c>
      <c r="GK107" s="146">
        <f t="shared" si="30"/>
        <v>0</v>
      </c>
      <c r="GL107" s="146">
        <f t="shared" si="31"/>
        <v>0</v>
      </c>
      <c r="GM107" s="146">
        <f t="shared" si="32"/>
        <v>0</v>
      </c>
      <c r="GN107" s="223">
        <f t="shared" si="23"/>
        <v>0</v>
      </c>
      <c r="GO107" s="163">
        <f t="shared" si="24"/>
        <v>0</v>
      </c>
      <c r="GP107" s="146">
        <f t="shared" si="25"/>
        <v>0</v>
      </c>
      <c r="GQ107" s="146">
        <f t="shared" si="26"/>
        <v>0</v>
      </c>
      <c r="GR107" s="219">
        <f t="shared" si="27"/>
        <v>0</v>
      </c>
      <c r="GS107" s="170">
        <f t="shared" si="28"/>
        <v>0</v>
      </c>
    </row>
    <row r="108" spans="1:201" ht="21.75" customHeight="1" thickBot="1" x14ac:dyDescent="0.25">
      <c r="A108" s="136">
        <v>101</v>
      </c>
      <c r="B108" s="87"/>
      <c r="C108" s="246"/>
      <c r="D108" s="350" t="str">
        <f>IF(ISBLANK(B108)," ",VLOOKUP(B108,Feuil2!B102:C226,2,FALSE))</f>
        <v xml:space="preserve"> </v>
      </c>
      <c r="E108" s="144"/>
      <c r="F108" s="143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/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143"/>
      <c r="BD108" s="143"/>
      <c r="BE108" s="143"/>
      <c r="BF108" s="143"/>
      <c r="BG108" s="143"/>
      <c r="BH108" s="143"/>
      <c r="BI108" s="143"/>
      <c r="BJ108" s="143"/>
      <c r="BK108" s="143"/>
      <c r="BL108" s="143"/>
      <c r="BM108" s="143"/>
      <c r="BN108" s="143"/>
      <c r="BO108" s="143"/>
      <c r="BP108" s="143"/>
      <c r="BQ108" s="143"/>
      <c r="BR108" s="143"/>
      <c r="BS108" s="143"/>
      <c r="BT108" s="143"/>
      <c r="BU108" s="143"/>
      <c r="BV108" s="143"/>
      <c r="BW108" s="143"/>
      <c r="BX108" s="143"/>
      <c r="BY108" s="143"/>
      <c r="BZ108" s="143"/>
      <c r="CA108" s="143"/>
      <c r="CB108" s="143"/>
      <c r="CC108" s="143"/>
      <c r="CD108" s="143"/>
      <c r="CE108" s="143"/>
      <c r="CF108" s="143"/>
      <c r="CG108" s="143"/>
      <c r="CH108" s="143"/>
      <c r="CI108" s="143"/>
      <c r="CJ108" s="143"/>
      <c r="CK108" s="143"/>
      <c r="CL108" s="143"/>
      <c r="CM108" s="143"/>
      <c r="CN108" s="143"/>
      <c r="CO108" s="143"/>
      <c r="CP108" s="143"/>
      <c r="CQ108" s="143"/>
      <c r="CR108" s="143"/>
      <c r="CS108" s="143"/>
      <c r="CT108" s="143"/>
      <c r="CU108" s="143"/>
      <c r="CV108" s="143"/>
      <c r="CW108" s="143"/>
      <c r="CX108" s="143"/>
      <c r="CY108" s="143"/>
      <c r="CZ108" s="143"/>
      <c r="DA108" s="143"/>
      <c r="DB108" s="143"/>
      <c r="DC108" s="143"/>
      <c r="DD108" s="143"/>
      <c r="DE108" s="143"/>
      <c r="DF108" s="143"/>
      <c r="DG108" s="143"/>
      <c r="DH108" s="143"/>
      <c r="DI108" s="143"/>
      <c r="DJ108" s="143"/>
      <c r="DK108" s="143"/>
      <c r="DL108" s="143"/>
      <c r="DM108" s="143"/>
      <c r="DN108" s="143"/>
      <c r="DO108" s="143"/>
      <c r="DP108" s="143"/>
      <c r="DQ108" s="143"/>
      <c r="DR108" s="143"/>
      <c r="DS108" s="143"/>
      <c r="DT108" s="143"/>
      <c r="DU108" s="143"/>
      <c r="DV108" s="143"/>
      <c r="DW108" s="143"/>
      <c r="DX108" s="143"/>
      <c r="DY108" s="143"/>
      <c r="DZ108" s="143"/>
      <c r="EA108" s="143"/>
      <c r="EB108" s="143"/>
      <c r="EC108" s="143"/>
      <c r="ED108" s="143"/>
      <c r="EE108" s="143"/>
      <c r="EF108" s="143"/>
      <c r="EG108" s="143"/>
      <c r="EH108" s="143"/>
      <c r="EI108" s="143"/>
      <c r="EJ108" s="143"/>
      <c r="EK108" s="143"/>
      <c r="EL108" s="143"/>
      <c r="EM108" s="143"/>
      <c r="EN108" s="143"/>
      <c r="EO108" s="143"/>
      <c r="EP108" s="143"/>
      <c r="EQ108" s="143"/>
      <c r="ER108" s="143"/>
      <c r="ES108" s="143"/>
      <c r="ET108" s="143"/>
      <c r="EU108" s="143"/>
      <c r="EV108" s="143"/>
      <c r="EW108" s="143"/>
      <c r="EX108" s="143"/>
      <c r="EY108" s="143"/>
      <c r="EZ108" s="143"/>
      <c r="FA108" s="143"/>
      <c r="FB108" s="143"/>
      <c r="FC108" s="143"/>
      <c r="FD108" s="143"/>
      <c r="FE108" s="143"/>
      <c r="FF108" s="143"/>
      <c r="FG108" s="143"/>
      <c r="FH108" s="143"/>
      <c r="FI108" s="143"/>
      <c r="FJ108" s="143"/>
      <c r="FK108" s="143"/>
      <c r="FL108" s="143"/>
      <c r="FM108" s="143"/>
      <c r="FN108" s="143"/>
      <c r="FO108" s="143"/>
      <c r="FP108" s="143"/>
      <c r="FQ108" s="143"/>
      <c r="FR108" s="143"/>
      <c r="FS108" s="143"/>
      <c r="FT108" s="143"/>
      <c r="FU108" s="143"/>
      <c r="FV108" s="143"/>
      <c r="FW108" s="143"/>
      <c r="FX108" s="143"/>
      <c r="FY108" s="143"/>
      <c r="FZ108" s="143"/>
      <c r="GA108" s="143"/>
      <c r="GB108" s="143"/>
      <c r="GC108" s="143"/>
      <c r="GD108" s="143"/>
      <c r="GE108" s="143"/>
      <c r="GF108" s="143"/>
      <c r="GG108" s="143"/>
      <c r="GH108" s="143"/>
      <c r="GI108" s="162">
        <f t="shared" si="29"/>
        <v>0</v>
      </c>
      <c r="GJ108" s="163">
        <f t="shared" si="19"/>
        <v>0</v>
      </c>
      <c r="GK108" s="146">
        <f t="shared" si="30"/>
        <v>0</v>
      </c>
      <c r="GL108" s="146">
        <f t="shared" si="31"/>
        <v>0</v>
      </c>
      <c r="GM108" s="146">
        <f t="shared" si="32"/>
        <v>0</v>
      </c>
      <c r="GN108" s="223">
        <f t="shared" si="23"/>
        <v>0</v>
      </c>
      <c r="GO108" s="163">
        <f t="shared" si="24"/>
        <v>0</v>
      </c>
      <c r="GP108" s="146">
        <f t="shared" si="25"/>
        <v>0</v>
      </c>
      <c r="GQ108" s="146">
        <f t="shared" si="26"/>
        <v>0</v>
      </c>
      <c r="GR108" s="219">
        <f t="shared" si="27"/>
        <v>0</v>
      </c>
      <c r="GS108" s="170">
        <f t="shared" si="28"/>
        <v>0</v>
      </c>
    </row>
    <row r="109" spans="1:201" ht="21.75" customHeight="1" thickBot="1" x14ac:dyDescent="0.25">
      <c r="A109" s="136">
        <v>102</v>
      </c>
      <c r="B109" s="87"/>
      <c r="C109" s="246"/>
      <c r="D109" s="350" t="str">
        <f>IF(ISBLANK(B109)," ",VLOOKUP(B109,Feuil2!B103:C227,2,FALSE))</f>
        <v xml:space="preserve"> </v>
      </c>
      <c r="E109" s="144"/>
      <c r="F109" s="143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/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143"/>
      <c r="BD109" s="143"/>
      <c r="BE109" s="143"/>
      <c r="BF109" s="143"/>
      <c r="BG109" s="143"/>
      <c r="BH109" s="143"/>
      <c r="BI109" s="143"/>
      <c r="BJ109" s="143"/>
      <c r="BK109" s="143"/>
      <c r="BL109" s="143"/>
      <c r="BM109" s="143"/>
      <c r="BN109" s="143"/>
      <c r="BO109" s="143"/>
      <c r="BP109" s="143"/>
      <c r="BQ109" s="143"/>
      <c r="BR109" s="143"/>
      <c r="BS109" s="143"/>
      <c r="BT109" s="143"/>
      <c r="BU109" s="143"/>
      <c r="BV109" s="143"/>
      <c r="BW109" s="143"/>
      <c r="BX109" s="143"/>
      <c r="BY109" s="143"/>
      <c r="BZ109" s="143"/>
      <c r="CA109" s="143"/>
      <c r="CB109" s="143"/>
      <c r="CC109" s="143"/>
      <c r="CD109" s="143"/>
      <c r="CE109" s="143"/>
      <c r="CF109" s="143"/>
      <c r="CG109" s="143"/>
      <c r="CH109" s="143"/>
      <c r="CI109" s="143"/>
      <c r="CJ109" s="143"/>
      <c r="CK109" s="143"/>
      <c r="CL109" s="143"/>
      <c r="CM109" s="143"/>
      <c r="CN109" s="143"/>
      <c r="CO109" s="143"/>
      <c r="CP109" s="143"/>
      <c r="CQ109" s="143"/>
      <c r="CR109" s="143"/>
      <c r="CS109" s="143"/>
      <c r="CT109" s="143"/>
      <c r="CU109" s="143"/>
      <c r="CV109" s="143"/>
      <c r="CW109" s="143"/>
      <c r="CX109" s="143"/>
      <c r="CY109" s="143"/>
      <c r="CZ109" s="143"/>
      <c r="DA109" s="143"/>
      <c r="DB109" s="143"/>
      <c r="DC109" s="143"/>
      <c r="DD109" s="143"/>
      <c r="DE109" s="143"/>
      <c r="DF109" s="143"/>
      <c r="DG109" s="143"/>
      <c r="DH109" s="143"/>
      <c r="DI109" s="143"/>
      <c r="DJ109" s="143"/>
      <c r="DK109" s="143"/>
      <c r="DL109" s="143"/>
      <c r="DM109" s="143"/>
      <c r="DN109" s="143"/>
      <c r="DO109" s="143"/>
      <c r="DP109" s="143"/>
      <c r="DQ109" s="143"/>
      <c r="DR109" s="143"/>
      <c r="DS109" s="143"/>
      <c r="DT109" s="143"/>
      <c r="DU109" s="143"/>
      <c r="DV109" s="143"/>
      <c r="DW109" s="143"/>
      <c r="DX109" s="143"/>
      <c r="DY109" s="143"/>
      <c r="DZ109" s="143"/>
      <c r="EA109" s="143"/>
      <c r="EB109" s="143"/>
      <c r="EC109" s="143"/>
      <c r="ED109" s="143"/>
      <c r="EE109" s="143"/>
      <c r="EF109" s="143"/>
      <c r="EG109" s="143"/>
      <c r="EH109" s="143"/>
      <c r="EI109" s="143"/>
      <c r="EJ109" s="143"/>
      <c r="EK109" s="143"/>
      <c r="EL109" s="143"/>
      <c r="EM109" s="143"/>
      <c r="EN109" s="143"/>
      <c r="EO109" s="143"/>
      <c r="EP109" s="143"/>
      <c r="EQ109" s="143"/>
      <c r="ER109" s="143"/>
      <c r="ES109" s="143"/>
      <c r="ET109" s="143"/>
      <c r="EU109" s="143"/>
      <c r="EV109" s="143"/>
      <c r="EW109" s="143"/>
      <c r="EX109" s="143"/>
      <c r="EY109" s="143"/>
      <c r="EZ109" s="143"/>
      <c r="FA109" s="143"/>
      <c r="FB109" s="143"/>
      <c r="FC109" s="143"/>
      <c r="FD109" s="143"/>
      <c r="FE109" s="143"/>
      <c r="FF109" s="143"/>
      <c r="FG109" s="143"/>
      <c r="FH109" s="143"/>
      <c r="FI109" s="143"/>
      <c r="FJ109" s="143"/>
      <c r="FK109" s="143"/>
      <c r="FL109" s="143"/>
      <c r="FM109" s="143"/>
      <c r="FN109" s="143"/>
      <c r="FO109" s="143"/>
      <c r="FP109" s="143"/>
      <c r="FQ109" s="143"/>
      <c r="FR109" s="143"/>
      <c r="FS109" s="143"/>
      <c r="FT109" s="143"/>
      <c r="FU109" s="143"/>
      <c r="FV109" s="143"/>
      <c r="FW109" s="143"/>
      <c r="FX109" s="143"/>
      <c r="FY109" s="143"/>
      <c r="FZ109" s="143"/>
      <c r="GA109" s="143"/>
      <c r="GB109" s="143"/>
      <c r="GC109" s="143"/>
      <c r="GD109" s="143"/>
      <c r="GE109" s="143"/>
      <c r="GF109" s="143"/>
      <c r="GG109" s="143"/>
      <c r="GH109" s="143"/>
      <c r="GI109" s="162">
        <f t="shared" si="29"/>
        <v>0</v>
      </c>
      <c r="GJ109" s="163">
        <f t="shared" si="19"/>
        <v>0</v>
      </c>
      <c r="GK109" s="146">
        <f t="shared" si="30"/>
        <v>0</v>
      </c>
      <c r="GL109" s="146">
        <f t="shared" si="31"/>
        <v>0</v>
      </c>
      <c r="GM109" s="146">
        <f t="shared" si="32"/>
        <v>0</v>
      </c>
      <c r="GN109" s="223">
        <f t="shared" si="23"/>
        <v>0</v>
      </c>
      <c r="GO109" s="163">
        <f t="shared" si="24"/>
        <v>0</v>
      </c>
      <c r="GP109" s="146">
        <f t="shared" si="25"/>
        <v>0</v>
      </c>
      <c r="GQ109" s="146">
        <f t="shared" si="26"/>
        <v>0</v>
      </c>
      <c r="GR109" s="219">
        <f t="shared" si="27"/>
        <v>0</v>
      </c>
      <c r="GS109" s="170">
        <f t="shared" si="28"/>
        <v>0</v>
      </c>
    </row>
    <row r="110" spans="1:201" ht="18" customHeight="1" thickBot="1" x14ac:dyDescent="0.25">
      <c r="A110" s="136">
        <v>103</v>
      </c>
      <c r="B110" s="87"/>
      <c r="C110" s="246"/>
      <c r="D110" s="350" t="str">
        <f>IF(ISBLANK(B110)," ",VLOOKUP(B110,Feuil2!B104:C228,2,FALSE))</f>
        <v xml:space="preserve"> </v>
      </c>
      <c r="E110" s="144"/>
      <c r="F110" s="143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/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143"/>
      <c r="BD110" s="143"/>
      <c r="BE110" s="143"/>
      <c r="BF110" s="143"/>
      <c r="BG110" s="143"/>
      <c r="BH110" s="143"/>
      <c r="BI110" s="143"/>
      <c r="BJ110" s="143"/>
      <c r="BK110" s="143"/>
      <c r="BL110" s="143"/>
      <c r="BM110" s="143"/>
      <c r="BN110" s="143"/>
      <c r="BO110" s="143"/>
      <c r="BP110" s="143"/>
      <c r="BQ110" s="143"/>
      <c r="BR110" s="143"/>
      <c r="BS110" s="143"/>
      <c r="BT110" s="143"/>
      <c r="BU110" s="143"/>
      <c r="BV110" s="143"/>
      <c r="BW110" s="143"/>
      <c r="BX110" s="143"/>
      <c r="BY110" s="143"/>
      <c r="BZ110" s="143"/>
      <c r="CA110" s="143"/>
      <c r="CB110" s="143"/>
      <c r="CC110" s="143"/>
      <c r="CD110" s="143"/>
      <c r="CE110" s="143"/>
      <c r="CF110" s="143"/>
      <c r="CG110" s="143"/>
      <c r="CH110" s="143"/>
      <c r="CI110" s="143"/>
      <c r="CJ110" s="143"/>
      <c r="CK110" s="143"/>
      <c r="CL110" s="143"/>
      <c r="CM110" s="143"/>
      <c r="CN110" s="143"/>
      <c r="CO110" s="143"/>
      <c r="CP110" s="143"/>
      <c r="CQ110" s="143"/>
      <c r="CR110" s="143"/>
      <c r="CS110" s="143"/>
      <c r="CT110" s="143"/>
      <c r="CU110" s="143"/>
      <c r="CV110" s="143"/>
      <c r="CW110" s="143"/>
      <c r="CX110" s="143"/>
      <c r="CY110" s="143"/>
      <c r="CZ110" s="143"/>
      <c r="DA110" s="143"/>
      <c r="DB110" s="143"/>
      <c r="DC110" s="143"/>
      <c r="DD110" s="143"/>
      <c r="DE110" s="143"/>
      <c r="DF110" s="143"/>
      <c r="DG110" s="143"/>
      <c r="DH110" s="143"/>
      <c r="DI110" s="143"/>
      <c r="DJ110" s="143"/>
      <c r="DK110" s="143"/>
      <c r="DL110" s="143"/>
      <c r="DM110" s="143"/>
      <c r="DN110" s="143"/>
      <c r="DO110" s="143"/>
      <c r="DP110" s="143"/>
      <c r="DQ110" s="143"/>
      <c r="DR110" s="143"/>
      <c r="DS110" s="143"/>
      <c r="DT110" s="143"/>
      <c r="DU110" s="143"/>
      <c r="DV110" s="143"/>
      <c r="DW110" s="143"/>
      <c r="DX110" s="143"/>
      <c r="DY110" s="143"/>
      <c r="DZ110" s="143"/>
      <c r="EA110" s="143"/>
      <c r="EB110" s="143"/>
      <c r="EC110" s="143"/>
      <c r="ED110" s="143"/>
      <c r="EE110" s="143"/>
      <c r="EF110" s="143"/>
      <c r="EG110" s="143"/>
      <c r="EH110" s="143"/>
      <c r="EI110" s="143"/>
      <c r="EJ110" s="143"/>
      <c r="EK110" s="143"/>
      <c r="EL110" s="143"/>
      <c r="EM110" s="143"/>
      <c r="EN110" s="143"/>
      <c r="EO110" s="143"/>
      <c r="EP110" s="143"/>
      <c r="EQ110" s="143"/>
      <c r="ER110" s="143"/>
      <c r="ES110" s="143"/>
      <c r="ET110" s="143"/>
      <c r="EU110" s="143"/>
      <c r="EV110" s="143"/>
      <c r="EW110" s="143"/>
      <c r="EX110" s="143"/>
      <c r="EY110" s="143"/>
      <c r="EZ110" s="143"/>
      <c r="FA110" s="143"/>
      <c r="FB110" s="143"/>
      <c r="FC110" s="143"/>
      <c r="FD110" s="143"/>
      <c r="FE110" s="143"/>
      <c r="FF110" s="143"/>
      <c r="FG110" s="143"/>
      <c r="FH110" s="143"/>
      <c r="FI110" s="143"/>
      <c r="FJ110" s="143"/>
      <c r="FK110" s="143"/>
      <c r="FL110" s="143"/>
      <c r="FM110" s="143"/>
      <c r="FN110" s="143"/>
      <c r="FO110" s="143"/>
      <c r="FP110" s="143"/>
      <c r="FQ110" s="143"/>
      <c r="FR110" s="143"/>
      <c r="FS110" s="143"/>
      <c r="FT110" s="143"/>
      <c r="FU110" s="143"/>
      <c r="FV110" s="143"/>
      <c r="FW110" s="143"/>
      <c r="FX110" s="143"/>
      <c r="FY110" s="143"/>
      <c r="FZ110" s="143"/>
      <c r="GA110" s="143"/>
      <c r="GB110" s="143"/>
      <c r="GC110" s="143"/>
      <c r="GD110" s="143"/>
      <c r="GE110" s="143"/>
      <c r="GF110" s="143"/>
      <c r="GG110" s="143"/>
      <c r="GH110" s="143"/>
      <c r="GI110" s="162">
        <f t="shared" si="29"/>
        <v>0</v>
      </c>
      <c r="GJ110" s="163">
        <f t="shared" si="19"/>
        <v>0</v>
      </c>
      <c r="GK110" s="146">
        <f t="shared" si="30"/>
        <v>0</v>
      </c>
      <c r="GL110" s="146">
        <f t="shared" si="31"/>
        <v>0</v>
      </c>
      <c r="GM110" s="146">
        <f t="shared" si="32"/>
        <v>0</v>
      </c>
      <c r="GN110" s="223">
        <f t="shared" si="23"/>
        <v>0</v>
      </c>
      <c r="GO110" s="163">
        <f t="shared" si="24"/>
        <v>0</v>
      </c>
      <c r="GP110" s="146">
        <f t="shared" si="25"/>
        <v>0</v>
      </c>
      <c r="GQ110" s="146">
        <f t="shared" si="26"/>
        <v>0</v>
      </c>
      <c r="GR110" s="219">
        <f t="shared" si="27"/>
        <v>0</v>
      </c>
      <c r="GS110" s="170">
        <f t="shared" si="28"/>
        <v>0</v>
      </c>
    </row>
    <row r="111" spans="1:201" ht="21.75" customHeight="1" thickBot="1" x14ac:dyDescent="0.25">
      <c r="A111" s="136">
        <v>104</v>
      </c>
      <c r="B111" s="87"/>
      <c r="C111" s="246"/>
      <c r="D111" s="350" t="str">
        <f>IF(ISBLANK(B111)," ",VLOOKUP(B111,Feuil2!B105:C229,2,FALSE))</f>
        <v xml:space="preserve"> </v>
      </c>
      <c r="E111" s="144"/>
      <c r="F111" s="143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/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143"/>
      <c r="BD111" s="143"/>
      <c r="BE111" s="143"/>
      <c r="BF111" s="143"/>
      <c r="BG111" s="143"/>
      <c r="BH111" s="143"/>
      <c r="BI111" s="143"/>
      <c r="BJ111" s="143"/>
      <c r="BK111" s="143"/>
      <c r="BL111" s="143"/>
      <c r="BM111" s="143"/>
      <c r="BN111" s="143"/>
      <c r="BO111" s="143"/>
      <c r="BP111" s="143"/>
      <c r="BQ111" s="143"/>
      <c r="BR111" s="143"/>
      <c r="BS111" s="143"/>
      <c r="BT111" s="143"/>
      <c r="BU111" s="143"/>
      <c r="BV111" s="143"/>
      <c r="BW111" s="143"/>
      <c r="BX111" s="143"/>
      <c r="BY111" s="143"/>
      <c r="BZ111" s="143"/>
      <c r="CA111" s="143"/>
      <c r="CB111" s="143"/>
      <c r="CC111" s="143"/>
      <c r="CD111" s="143"/>
      <c r="CE111" s="143"/>
      <c r="CF111" s="143"/>
      <c r="CG111" s="143"/>
      <c r="CH111" s="143"/>
      <c r="CI111" s="143"/>
      <c r="CJ111" s="143"/>
      <c r="CK111" s="143"/>
      <c r="CL111" s="143"/>
      <c r="CM111" s="143"/>
      <c r="CN111" s="143"/>
      <c r="CO111" s="143"/>
      <c r="CP111" s="143"/>
      <c r="CQ111" s="143"/>
      <c r="CR111" s="143"/>
      <c r="CS111" s="143"/>
      <c r="CT111" s="143"/>
      <c r="CU111" s="143"/>
      <c r="CV111" s="143"/>
      <c r="CW111" s="143"/>
      <c r="CX111" s="143"/>
      <c r="CY111" s="143"/>
      <c r="CZ111" s="143"/>
      <c r="DA111" s="143"/>
      <c r="DB111" s="143"/>
      <c r="DC111" s="143"/>
      <c r="DD111" s="143"/>
      <c r="DE111" s="143"/>
      <c r="DF111" s="143"/>
      <c r="DG111" s="143"/>
      <c r="DH111" s="143"/>
      <c r="DI111" s="143"/>
      <c r="DJ111" s="143"/>
      <c r="DK111" s="143"/>
      <c r="DL111" s="143"/>
      <c r="DM111" s="143"/>
      <c r="DN111" s="143"/>
      <c r="DO111" s="143"/>
      <c r="DP111" s="143"/>
      <c r="DQ111" s="143"/>
      <c r="DR111" s="143"/>
      <c r="DS111" s="143"/>
      <c r="DT111" s="143"/>
      <c r="DU111" s="143"/>
      <c r="DV111" s="143"/>
      <c r="DW111" s="143"/>
      <c r="DX111" s="143"/>
      <c r="DY111" s="143"/>
      <c r="DZ111" s="143"/>
      <c r="EA111" s="143"/>
      <c r="EB111" s="143"/>
      <c r="EC111" s="143"/>
      <c r="ED111" s="143"/>
      <c r="EE111" s="143"/>
      <c r="EF111" s="143"/>
      <c r="EG111" s="143"/>
      <c r="EH111" s="143"/>
      <c r="EI111" s="143"/>
      <c r="EJ111" s="143"/>
      <c r="EK111" s="143"/>
      <c r="EL111" s="143"/>
      <c r="EM111" s="143"/>
      <c r="EN111" s="143"/>
      <c r="EO111" s="143"/>
      <c r="EP111" s="143"/>
      <c r="EQ111" s="143"/>
      <c r="ER111" s="143"/>
      <c r="ES111" s="143"/>
      <c r="ET111" s="143"/>
      <c r="EU111" s="143"/>
      <c r="EV111" s="143"/>
      <c r="EW111" s="143"/>
      <c r="EX111" s="143"/>
      <c r="EY111" s="143"/>
      <c r="EZ111" s="143"/>
      <c r="FA111" s="143"/>
      <c r="FB111" s="143"/>
      <c r="FC111" s="143"/>
      <c r="FD111" s="143"/>
      <c r="FE111" s="143"/>
      <c r="FF111" s="143"/>
      <c r="FG111" s="143"/>
      <c r="FH111" s="143"/>
      <c r="FI111" s="143"/>
      <c r="FJ111" s="143"/>
      <c r="FK111" s="143"/>
      <c r="FL111" s="143"/>
      <c r="FM111" s="143"/>
      <c r="FN111" s="143"/>
      <c r="FO111" s="143"/>
      <c r="FP111" s="143"/>
      <c r="FQ111" s="143"/>
      <c r="FR111" s="143"/>
      <c r="FS111" s="143"/>
      <c r="FT111" s="143"/>
      <c r="FU111" s="143"/>
      <c r="FV111" s="143"/>
      <c r="FW111" s="143"/>
      <c r="FX111" s="143"/>
      <c r="FY111" s="143"/>
      <c r="FZ111" s="143"/>
      <c r="GA111" s="143"/>
      <c r="GB111" s="143"/>
      <c r="GC111" s="143"/>
      <c r="GD111" s="143"/>
      <c r="GE111" s="143"/>
      <c r="GF111" s="143"/>
      <c r="GG111" s="143"/>
      <c r="GH111" s="143"/>
      <c r="GI111" s="162">
        <f t="shared" si="29"/>
        <v>0</v>
      </c>
      <c r="GJ111" s="163">
        <f t="shared" si="19"/>
        <v>0</v>
      </c>
      <c r="GK111" s="146">
        <f t="shared" si="30"/>
        <v>0</v>
      </c>
      <c r="GL111" s="146">
        <f t="shared" si="31"/>
        <v>0</v>
      </c>
      <c r="GM111" s="146">
        <f t="shared" si="32"/>
        <v>0</v>
      </c>
      <c r="GN111" s="223">
        <f t="shared" si="23"/>
        <v>0</v>
      </c>
      <c r="GO111" s="163">
        <f t="shared" si="24"/>
        <v>0</v>
      </c>
      <c r="GP111" s="146">
        <f t="shared" si="25"/>
        <v>0</v>
      </c>
      <c r="GQ111" s="146">
        <f t="shared" si="26"/>
        <v>0</v>
      </c>
      <c r="GR111" s="219">
        <f t="shared" si="27"/>
        <v>0</v>
      </c>
      <c r="GS111" s="170">
        <f t="shared" si="28"/>
        <v>0</v>
      </c>
    </row>
    <row r="112" spans="1:201" ht="21.75" customHeight="1" thickBot="1" x14ac:dyDescent="0.25">
      <c r="A112" s="136">
        <v>105</v>
      </c>
      <c r="B112" s="87"/>
      <c r="C112" s="246"/>
      <c r="D112" s="350" t="str">
        <f>IF(ISBLANK(B112)," ",VLOOKUP(B112,Feuil2!B106:C230,2,FALSE))</f>
        <v xml:space="preserve"> </v>
      </c>
      <c r="E112" s="144"/>
      <c r="F112" s="143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/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143"/>
      <c r="BD112" s="143"/>
      <c r="BE112" s="143"/>
      <c r="BF112" s="143"/>
      <c r="BG112" s="143"/>
      <c r="BH112" s="143"/>
      <c r="BI112" s="143"/>
      <c r="BJ112" s="143"/>
      <c r="BK112" s="143"/>
      <c r="BL112" s="143"/>
      <c r="BM112" s="143"/>
      <c r="BN112" s="143"/>
      <c r="BO112" s="143"/>
      <c r="BP112" s="143"/>
      <c r="BQ112" s="143"/>
      <c r="BR112" s="143"/>
      <c r="BS112" s="143"/>
      <c r="BT112" s="143"/>
      <c r="BU112" s="143"/>
      <c r="BV112" s="143"/>
      <c r="BW112" s="143"/>
      <c r="BX112" s="143"/>
      <c r="BY112" s="143"/>
      <c r="BZ112" s="143"/>
      <c r="CA112" s="143"/>
      <c r="CB112" s="143"/>
      <c r="CC112" s="143"/>
      <c r="CD112" s="143"/>
      <c r="CE112" s="143"/>
      <c r="CF112" s="143"/>
      <c r="CG112" s="143"/>
      <c r="CH112" s="143"/>
      <c r="CI112" s="143"/>
      <c r="CJ112" s="143"/>
      <c r="CK112" s="143"/>
      <c r="CL112" s="143"/>
      <c r="CM112" s="143"/>
      <c r="CN112" s="143"/>
      <c r="CO112" s="143"/>
      <c r="CP112" s="143"/>
      <c r="CQ112" s="143"/>
      <c r="CR112" s="143"/>
      <c r="CS112" s="143"/>
      <c r="CT112" s="143"/>
      <c r="CU112" s="143"/>
      <c r="CV112" s="143"/>
      <c r="CW112" s="143"/>
      <c r="CX112" s="143"/>
      <c r="CY112" s="143"/>
      <c r="CZ112" s="143"/>
      <c r="DA112" s="143"/>
      <c r="DB112" s="143"/>
      <c r="DC112" s="143"/>
      <c r="DD112" s="143"/>
      <c r="DE112" s="143"/>
      <c r="DF112" s="143"/>
      <c r="DG112" s="143"/>
      <c r="DH112" s="143"/>
      <c r="DI112" s="143"/>
      <c r="DJ112" s="143"/>
      <c r="DK112" s="143"/>
      <c r="DL112" s="143"/>
      <c r="DM112" s="143"/>
      <c r="DN112" s="143"/>
      <c r="DO112" s="143"/>
      <c r="DP112" s="143"/>
      <c r="DQ112" s="143"/>
      <c r="DR112" s="143"/>
      <c r="DS112" s="143"/>
      <c r="DT112" s="143"/>
      <c r="DU112" s="143"/>
      <c r="DV112" s="143"/>
      <c r="DW112" s="143"/>
      <c r="DX112" s="143"/>
      <c r="DY112" s="143"/>
      <c r="DZ112" s="143"/>
      <c r="EA112" s="143"/>
      <c r="EB112" s="143"/>
      <c r="EC112" s="143"/>
      <c r="ED112" s="143"/>
      <c r="EE112" s="143"/>
      <c r="EF112" s="143"/>
      <c r="EG112" s="143"/>
      <c r="EH112" s="143"/>
      <c r="EI112" s="143"/>
      <c r="EJ112" s="143"/>
      <c r="EK112" s="143"/>
      <c r="EL112" s="143"/>
      <c r="EM112" s="143"/>
      <c r="EN112" s="143"/>
      <c r="EO112" s="143"/>
      <c r="EP112" s="143"/>
      <c r="EQ112" s="143"/>
      <c r="ER112" s="143"/>
      <c r="ES112" s="143"/>
      <c r="ET112" s="143"/>
      <c r="EU112" s="143"/>
      <c r="EV112" s="143"/>
      <c r="EW112" s="143"/>
      <c r="EX112" s="143"/>
      <c r="EY112" s="143"/>
      <c r="EZ112" s="143"/>
      <c r="FA112" s="143"/>
      <c r="FB112" s="143"/>
      <c r="FC112" s="143"/>
      <c r="FD112" s="143"/>
      <c r="FE112" s="143"/>
      <c r="FF112" s="143"/>
      <c r="FG112" s="143"/>
      <c r="FH112" s="143"/>
      <c r="FI112" s="143"/>
      <c r="FJ112" s="143"/>
      <c r="FK112" s="143"/>
      <c r="FL112" s="143"/>
      <c r="FM112" s="143"/>
      <c r="FN112" s="143"/>
      <c r="FO112" s="143"/>
      <c r="FP112" s="143"/>
      <c r="FQ112" s="143"/>
      <c r="FR112" s="143"/>
      <c r="FS112" s="143"/>
      <c r="FT112" s="143"/>
      <c r="FU112" s="143"/>
      <c r="FV112" s="143"/>
      <c r="FW112" s="143"/>
      <c r="FX112" s="143"/>
      <c r="FY112" s="143"/>
      <c r="FZ112" s="143"/>
      <c r="GA112" s="143"/>
      <c r="GB112" s="143"/>
      <c r="GC112" s="143"/>
      <c r="GD112" s="143"/>
      <c r="GE112" s="143"/>
      <c r="GF112" s="143"/>
      <c r="GG112" s="143"/>
      <c r="GH112" s="143"/>
      <c r="GI112" s="162">
        <f t="shared" si="29"/>
        <v>0</v>
      </c>
      <c r="GJ112" s="163">
        <f t="shared" si="19"/>
        <v>0</v>
      </c>
      <c r="GK112" s="146">
        <f t="shared" si="30"/>
        <v>0</v>
      </c>
      <c r="GL112" s="146">
        <f t="shared" si="31"/>
        <v>0</v>
      </c>
      <c r="GM112" s="146">
        <f t="shared" si="32"/>
        <v>0</v>
      </c>
      <c r="GN112" s="223">
        <f t="shared" si="23"/>
        <v>0</v>
      </c>
      <c r="GO112" s="163">
        <f t="shared" si="24"/>
        <v>0</v>
      </c>
      <c r="GP112" s="146">
        <f t="shared" si="25"/>
        <v>0</v>
      </c>
      <c r="GQ112" s="146">
        <f t="shared" si="26"/>
        <v>0</v>
      </c>
      <c r="GR112" s="219">
        <f t="shared" si="27"/>
        <v>0</v>
      </c>
      <c r="GS112" s="170">
        <f t="shared" si="28"/>
        <v>0</v>
      </c>
    </row>
    <row r="113" spans="1:201" ht="21.75" customHeight="1" thickBot="1" x14ac:dyDescent="0.25">
      <c r="A113" s="136">
        <v>106</v>
      </c>
      <c r="B113" s="87"/>
      <c r="C113" s="246"/>
      <c r="D113" s="350" t="str">
        <f>IF(ISBLANK(B113)," ",VLOOKUP(B113,Feuil2!B107:C231,2,FALSE))</f>
        <v xml:space="preserve"> </v>
      </c>
      <c r="E113" s="144"/>
      <c r="F113" s="143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143"/>
      <c r="BD113" s="143"/>
      <c r="BE113" s="143"/>
      <c r="BF113" s="143"/>
      <c r="BG113" s="143"/>
      <c r="BH113" s="143"/>
      <c r="BI113" s="143"/>
      <c r="BJ113" s="143"/>
      <c r="BK113" s="143"/>
      <c r="BL113" s="143"/>
      <c r="BM113" s="143"/>
      <c r="BN113" s="143"/>
      <c r="BO113" s="143"/>
      <c r="BP113" s="143"/>
      <c r="BQ113" s="143"/>
      <c r="BR113" s="143"/>
      <c r="BS113" s="143"/>
      <c r="BT113" s="143"/>
      <c r="BU113" s="143"/>
      <c r="BV113" s="143"/>
      <c r="BW113" s="143"/>
      <c r="BX113" s="143"/>
      <c r="BY113" s="143"/>
      <c r="BZ113" s="143"/>
      <c r="CA113" s="143"/>
      <c r="CB113" s="143"/>
      <c r="CC113" s="143"/>
      <c r="CD113" s="143"/>
      <c r="CE113" s="143"/>
      <c r="CF113" s="143"/>
      <c r="CG113" s="143"/>
      <c r="CH113" s="143"/>
      <c r="CI113" s="143"/>
      <c r="CJ113" s="143"/>
      <c r="CK113" s="143"/>
      <c r="CL113" s="143"/>
      <c r="CM113" s="143"/>
      <c r="CN113" s="143"/>
      <c r="CO113" s="143"/>
      <c r="CP113" s="143"/>
      <c r="CQ113" s="143"/>
      <c r="CR113" s="143"/>
      <c r="CS113" s="143"/>
      <c r="CT113" s="143"/>
      <c r="CU113" s="143"/>
      <c r="CV113" s="143"/>
      <c r="CW113" s="143"/>
      <c r="CX113" s="143"/>
      <c r="CY113" s="143"/>
      <c r="CZ113" s="143"/>
      <c r="DA113" s="143"/>
      <c r="DB113" s="143"/>
      <c r="DC113" s="143"/>
      <c r="DD113" s="143"/>
      <c r="DE113" s="143"/>
      <c r="DF113" s="143"/>
      <c r="DG113" s="143"/>
      <c r="DH113" s="143"/>
      <c r="DI113" s="143"/>
      <c r="DJ113" s="143"/>
      <c r="DK113" s="143"/>
      <c r="DL113" s="143"/>
      <c r="DM113" s="143"/>
      <c r="DN113" s="143"/>
      <c r="DO113" s="143"/>
      <c r="DP113" s="143"/>
      <c r="DQ113" s="143"/>
      <c r="DR113" s="143"/>
      <c r="DS113" s="143"/>
      <c r="DT113" s="143"/>
      <c r="DU113" s="143"/>
      <c r="DV113" s="143"/>
      <c r="DW113" s="143"/>
      <c r="DX113" s="143"/>
      <c r="DY113" s="143"/>
      <c r="DZ113" s="143"/>
      <c r="EA113" s="143"/>
      <c r="EB113" s="143"/>
      <c r="EC113" s="143"/>
      <c r="ED113" s="143"/>
      <c r="EE113" s="143"/>
      <c r="EF113" s="143"/>
      <c r="EG113" s="143"/>
      <c r="EH113" s="143"/>
      <c r="EI113" s="143"/>
      <c r="EJ113" s="143"/>
      <c r="EK113" s="143"/>
      <c r="EL113" s="143"/>
      <c r="EM113" s="143"/>
      <c r="EN113" s="143"/>
      <c r="EO113" s="143"/>
      <c r="EP113" s="143"/>
      <c r="EQ113" s="143"/>
      <c r="ER113" s="143"/>
      <c r="ES113" s="143"/>
      <c r="ET113" s="143"/>
      <c r="EU113" s="143"/>
      <c r="EV113" s="143"/>
      <c r="EW113" s="143"/>
      <c r="EX113" s="143"/>
      <c r="EY113" s="143"/>
      <c r="EZ113" s="143"/>
      <c r="FA113" s="143"/>
      <c r="FB113" s="143"/>
      <c r="FC113" s="143"/>
      <c r="FD113" s="143"/>
      <c r="FE113" s="143"/>
      <c r="FF113" s="143"/>
      <c r="FG113" s="143"/>
      <c r="FH113" s="143"/>
      <c r="FI113" s="143"/>
      <c r="FJ113" s="143"/>
      <c r="FK113" s="143"/>
      <c r="FL113" s="143"/>
      <c r="FM113" s="143"/>
      <c r="FN113" s="143"/>
      <c r="FO113" s="143"/>
      <c r="FP113" s="143"/>
      <c r="FQ113" s="143"/>
      <c r="FR113" s="143"/>
      <c r="FS113" s="143"/>
      <c r="FT113" s="143"/>
      <c r="FU113" s="143"/>
      <c r="FV113" s="143"/>
      <c r="FW113" s="143"/>
      <c r="FX113" s="143"/>
      <c r="FY113" s="143"/>
      <c r="FZ113" s="143"/>
      <c r="GA113" s="143"/>
      <c r="GB113" s="143"/>
      <c r="GC113" s="143"/>
      <c r="GD113" s="143"/>
      <c r="GE113" s="143"/>
      <c r="GF113" s="143"/>
      <c r="GG113" s="143"/>
      <c r="GH113" s="143"/>
      <c r="GI113" s="162">
        <f t="shared" si="29"/>
        <v>0</v>
      </c>
      <c r="GJ113" s="163">
        <f t="shared" si="19"/>
        <v>0</v>
      </c>
      <c r="GK113" s="146">
        <f t="shared" si="30"/>
        <v>0</v>
      </c>
      <c r="GL113" s="146">
        <f t="shared" si="31"/>
        <v>0</v>
      </c>
      <c r="GM113" s="146">
        <f t="shared" si="32"/>
        <v>0</v>
      </c>
      <c r="GN113" s="223">
        <f t="shared" si="23"/>
        <v>0</v>
      </c>
      <c r="GO113" s="163">
        <f t="shared" si="24"/>
        <v>0</v>
      </c>
      <c r="GP113" s="146">
        <f t="shared" si="25"/>
        <v>0</v>
      </c>
      <c r="GQ113" s="146">
        <f t="shared" si="26"/>
        <v>0</v>
      </c>
      <c r="GR113" s="219">
        <f t="shared" si="27"/>
        <v>0</v>
      </c>
      <c r="GS113" s="170">
        <f t="shared" si="28"/>
        <v>0</v>
      </c>
    </row>
    <row r="114" spans="1:201" ht="21.75" customHeight="1" thickBot="1" x14ac:dyDescent="0.25">
      <c r="A114" s="136">
        <v>107</v>
      </c>
      <c r="B114" s="87"/>
      <c r="C114" s="246"/>
      <c r="D114" s="350" t="str">
        <f>IF(ISBLANK(B114)," ",VLOOKUP(B114,Feuil2!B108:C232,2,FALSE))</f>
        <v xml:space="preserve"> </v>
      </c>
      <c r="E114" s="144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/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143"/>
      <c r="BD114" s="143"/>
      <c r="BE114" s="143"/>
      <c r="BF114" s="143"/>
      <c r="BG114" s="143"/>
      <c r="BH114" s="143"/>
      <c r="BI114" s="143"/>
      <c r="BJ114" s="143"/>
      <c r="BK114" s="143"/>
      <c r="BL114" s="143"/>
      <c r="BM114" s="143"/>
      <c r="BN114" s="143"/>
      <c r="BO114" s="143"/>
      <c r="BP114" s="143"/>
      <c r="BQ114" s="143"/>
      <c r="BR114" s="143"/>
      <c r="BS114" s="143"/>
      <c r="BT114" s="143"/>
      <c r="BU114" s="143"/>
      <c r="BV114" s="143"/>
      <c r="BW114" s="143"/>
      <c r="BX114" s="143"/>
      <c r="BY114" s="143"/>
      <c r="BZ114" s="143"/>
      <c r="CA114" s="143"/>
      <c r="CB114" s="143"/>
      <c r="CC114" s="143"/>
      <c r="CD114" s="143"/>
      <c r="CE114" s="143"/>
      <c r="CF114" s="143"/>
      <c r="CG114" s="143"/>
      <c r="CH114" s="143"/>
      <c r="CI114" s="143"/>
      <c r="CJ114" s="143"/>
      <c r="CK114" s="143"/>
      <c r="CL114" s="143"/>
      <c r="CM114" s="143"/>
      <c r="CN114" s="143"/>
      <c r="CO114" s="143"/>
      <c r="CP114" s="143"/>
      <c r="CQ114" s="143"/>
      <c r="CR114" s="143"/>
      <c r="CS114" s="143"/>
      <c r="CT114" s="143"/>
      <c r="CU114" s="143"/>
      <c r="CV114" s="143"/>
      <c r="CW114" s="143"/>
      <c r="CX114" s="143"/>
      <c r="CY114" s="143"/>
      <c r="CZ114" s="143"/>
      <c r="DA114" s="143"/>
      <c r="DB114" s="143"/>
      <c r="DC114" s="143"/>
      <c r="DD114" s="143"/>
      <c r="DE114" s="143"/>
      <c r="DF114" s="143"/>
      <c r="DG114" s="143"/>
      <c r="DH114" s="143"/>
      <c r="DI114" s="143"/>
      <c r="DJ114" s="143"/>
      <c r="DK114" s="143"/>
      <c r="DL114" s="143"/>
      <c r="DM114" s="143"/>
      <c r="DN114" s="143"/>
      <c r="DO114" s="143"/>
      <c r="DP114" s="143"/>
      <c r="DQ114" s="143"/>
      <c r="DR114" s="143"/>
      <c r="DS114" s="143"/>
      <c r="DT114" s="143"/>
      <c r="DU114" s="143"/>
      <c r="DV114" s="143"/>
      <c r="DW114" s="143"/>
      <c r="DX114" s="143"/>
      <c r="DY114" s="143"/>
      <c r="DZ114" s="143"/>
      <c r="EA114" s="143"/>
      <c r="EB114" s="143"/>
      <c r="EC114" s="143"/>
      <c r="ED114" s="143"/>
      <c r="EE114" s="143"/>
      <c r="EF114" s="143"/>
      <c r="EG114" s="143"/>
      <c r="EH114" s="143"/>
      <c r="EI114" s="143"/>
      <c r="EJ114" s="143"/>
      <c r="EK114" s="143"/>
      <c r="EL114" s="143"/>
      <c r="EM114" s="143"/>
      <c r="EN114" s="143"/>
      <c r="EO114" s="143"/>
      <c r="EP114" s="143"/>
      <c r="EQ114" s="143"/>
      <c r="ER114" s="143"/>
      <c r="ES114" s="143"/>
      <c r="ET114" s="143"/>
      <c r="EU114" s="143"/>
      <c r="EV114" s="143"/>
      <c r="EW114" s="143"/>
      <c r="EX114" s="143"/>
      <c r="EY114" s="143"/>
      <c r="EZ114" s="143"/>
      <c r="FA114" s="143"/>
      <c r="FB114" s="143"/>
      <c r="FC114" s="143"/>
      <c r="FD114" s="143"/>
      <c r="FE114" s="143"/>
      <c r="FF114" s="143"/>
      <c r="FG114" s="143"/>
      <c r="FH114" s="143"/>
      <c r="FI114" s="143"/>
      <c r="FJ114" s="143"/>
      <c r="FK114" s="143"/>
      <c r="FL114" s="143"/>
      <c r="FM114" s="143"/>
      <c r="FN114" s="143"/>
      <c r="FO114" s="143"/>
      <c r="FP114" s="143"/>
      <c r="FQ114" s="143"/>
      <c r="FR114" s="143"/>
      <c r="FS114" s="143"/>
      <c r="FT114" s="143"/>
      <c r="FU114" s="143"/>
      <c r="FV114" s="143"/>
      <c r="FW114" s="143"/>
      <c r="FX114" s="143"/>
      <c r="FY114" s="143"/>
      <c r="FZ114" s="143"/>
      <c r="GA114" s="143"/>
      <c r="GB114" s="143"/>
      <c r="GC114" s="143"/>
      <c r="GD114" s="143"/>
      <c r="GE114" s="143"/>
      <c r="GF114" s="143"/>
      <c r="GG114" s="143"/>
      <c r="GH114" s="143"/>
      <c r="GI114" s="162">
        <f t="shared" si="29"/>
        <v>0</v>
      </c>
      <c r="GJ114" s="163">
        <f t="shared" si="19"/>
        <v>0</v>
      </c>
      <c r="GK114" s="146">
        <f t="shared" si="30"/>
        <v>0</v>
      </c>
      <c r="GL114" s="146">
        <f t="shared" si="31"/>
        <v>0</v>
      </c>
      <c r="GM114" s="146">
        <f t="shared" si="32"/>
        <v>0</v>
      </c>
      <c r="GN114" s="223">
        <f t="shared" si="23"/>
        <v>0</v>
      </c>
      <c r="GO114" s="163">
        <f t="shared" si="24"/>
        <v>0</v>
      </c>
      <c r="GP114" s="146">
        <f t="shared" si="25"/>
        <v>0</v>
      </c>
      <c r="GQ114" s="146">
        <f t="shared" si="26"/>
        <v>0</v>
      </c>
      <c r="GR114" s="219">
        <f t="shared" si="27"/>
        <v>0</v>
      </c>
      <c r="GS114" s="170">
        <f t="shared" si="28"/>
        <v>0</v>
      </c>
    </row>
    <row r="115" spans="1:201" ht="21.75" customHeight="1" thickBot="1" x14ac:dyDescent="0.25">
      <c r="A115" s="136">
        <v>108</v>
      </c>
      <c r="B115" s="87"/>
      <c r="C115" s="246"/>
      <c r="D115" s="350" t="str">
        <f>IF(ISBLANK(B115)," ",VLOOKUP(B115,Feuil2!B109:C233,2,FALSE))</f>
        <v xml:space="preserve"> </v>
      </c>
      <c r="E115" s="144"/>
      <c r="F115" s="143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/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143"/>
      <c r="BD115" s="143"/>
      <c r="BE115" s="143"/>
      <c r="BF115" s="143"/>
      <c r="BG115" s="143"/>
      <c r="BH115" s="143"/>
      <c r="BI115" s="143"/>
      <c r="BJ115" s="143"/>
      <c r="BK115" s="143"/>
      <c r="BL115" s="143"/>
      <c r="BM115" s="143"/>
      <c r="BN115" s="143"/>
      <c r="BO115" s="143"/>
      <c r="BP115" s="143"/>
      <c r="BQ115" s="143"/>
      <c r="BR115" s="143"/>
      <c r="BS115" s="143"/>
      <c r="BT115" s="143"/>
      <c r="BU115" s="143"/>
      <c r="BV115" s="143"/>
      <c r="BW115" s="143"/>
      <c r="BX115" s="143"/>
      <c r="BY115" s="143"/>
      <c r="BZ115" s="143"/>
      <c r="CA115" s="143"/>
      <c r="CB115" s="143"/>
      <c r="CC115" s="143"/>
      <c r="CD115" s="143"/>
      <c r="CE115" s="143"/>
      <c r="CF115" s="143"/>
      <c r="CG115" s="143"/>
      <c r="CH115" s="143"/>
      <c r="CI115" s="143"/>
      <c r="CJ115" s="143"/>
      <c r="CK115" s="143"/>
      <c r="CL115" s="143"/>
      <c r="CM115" s="143"/>
      <c r="CN115" s="143"/>
      <c r="CO115" s="143"/>
      <c r="CP115" s="143"/>
      <c r="CQ115" s="143"/>
      <c r="CR115" s="143"/>
      <c r="CS115" s="143"/>
      <c r="CT115" s="143"/>
      <c r="CU115" s="143"/>
      <c r="CV115" s="143"/>
      <c r="CW115" s="143"/>
      <c r="CX115" s="143"/>
      <c r="CY115" s="143"/>
      <c r="CZ115" s="143"/>
      <c r="DA115" s="143"/>
      <c r="DB115" s="143"/>
      <c r="DC115" s="143"/>
      <c r="DD115" s="143"/>
      <c r="DE115" s="143"/>
      <c r="DF115" s="143"/>
      <c r="DG115" s="143"/>
      <c r="DH115" s="143"/>
      <c r="DI115" s="143"/>
      <c r="DJ115" s="143"/>
      <c r="DK115" s="143"/>
      <c r="DL115" s="143"/>
      <c r="DM115" s="143"/>
      <c r="DN115" s="143"/>
      <c r="DO115" s="143"/>
      <c r="DP115" s="143"/>
      <c r="DQ115" s="143"/>
      <c r="DR115" s="143"/>
      <c r="DS115" s="143"/>
      <c r="DT115" s="143"/>
      <c r="DU115" s="143"/>
      <c r="DV115" s="143"/>
      <c r="DW115" s="143"/>
      <c r="DX115" s="143"/>
      <c r="DY115" s="143"/>
      <c r="DZ115" s="143"/>
      <c r="EA115" s="143"/>
      <c r="EB115" s="143"/>
      <c r="EC115" s="143"/>
      <c r="ED115" s="143"/>
      <c r="EE115" s="143"/>
      <c r="EF115" s="143"/>
      <c r="EG115" s="143"/>
      <c r="EH115" s="143"/>
      <c r="EI115" s="143"/>
      <c r="EJ115" s="143"/>
      <c r="EK115" s="143"/>
      <c r="EL115" s="143"/>
      <c r="EM115" s="143"/>
      <c r="EN115" s="143"/>
      <c r="EO115" s="143"/>
      <c r="EP115" s="143"/>
      <c r="EQ115" s="143"/>
      <c r="ER115" s="143"/>
      <c r="ES115" s="143"/>
      <c r="ET115" s="143"/>
      <c r="EU115" s="143"/>
      <c r="EV115" s="143"/>
      <c r="EW115" s="143"/>
      <c r="EX115" s="143"/>
      <c r="EY115" s="143"/>
      <c r="EZ115" s="143"/>
      <c r="FA115" s="143"/>
      <c r="FB115" s="143"/>
      <c r="FC115" s="143"/>
      <c r="FD115" s="143"/>
      <c r="FE115" s="143"/>
      <c r="FF115" s="143"/>
      <c r="FG115" s="143"/>
      <c r="FH115" s="143"/>
      <c r="FI115" s="143"/>
      <c r="FJ115" s="143"/>
      <c r="FK115" s="143"/>
      <c r="FL115" s="143"/>
      <c r="FM115" s="143"/>
      <c r="FN115" s="143"/>
      <c r="FO115" s="143"/>
      <c r="FP115" s="143"/>
      <c r="FQ115" s="143"/>
      <c r="FR115" s="143"/>
      <c r="FS115" s="143"/>
      <c r="FT115" s="143"/>
      <c r="FU115" s="143"/>
      <c r="FV115" s="143"/>
      <c r="FW115" s="143"/>
      <c r="FX115" s="143"/>
      <c r="FY115" s="143"/>
      <c r="FZ115" s="143"/>
      <c r="GA115" s="143"/>
      <c r="GB115" s="143"/>
      <c r="GC115" s="143"/>
      <c r="GD115" s="143"/>
      <c r="GE115" s="143"/>
      <c r="GF115" s="143"/>
      <c r="GG115" s="143"/>
      <c r="GH115" s="143"/>
      <c r="GI115" s="162">
        <f t="shared" si="29"/>
        <v>0</v>
      </c>
      <c r="GJ115" s="163">
        <f t="shared" si="19"/>
        <v>0</v>
      </c>
      <c r="GK115" s="146">
        <f t="shared" si="30"/>
        <v>0</v>
      </c>
      <c r="GL115" s="146">
        <f t="shared" si="31"/>
        <v>0</v>
      </c>
      <c r="GM115" s="146">
        <f t="shared" si="32"/>
        <v>0</v>
      </c>
      <c r="GN115" s="223">
        <f t="shared" si="23"/>
        <v>0</v>
      </c>
      <c r="GO115" s="163">
        <f t="shared" si="24"/>
        <v>0</v>
      </c>
      <c r="GP115" s="146">
        <f t="shared" si="25"/>
        <v>0</v>
      </c>
      <c r="GQ115" s="146">
        <f t="shared" si="26"/>
        <v>0</v>
      </c>
      <c r="GR115" s="219">
        <f t="shared" si="27"/>
        <v>0</v>
      </c>
      <c r="GS115" s="170">
        <f t="shared" si="28"/>
        <v>0</v>
      </c>
    </row>
    <row r="116" spans="1:201" ht="21.75" customHeight="1" thickBot="1" x14ac:dyDescent="0.25">
      <c r="A116" s="136">
        <v>109</v>
      </c>
      <c r="B116" s="87"/>
      <c r="C116" s="246"/>
      <c r="D116" s="350" t="str">
        <f>IF(ISBLANK(B116)," ",VLOOKUP(B116,Feuil2!B110:C234,2,FALSE))</f>
        <v xml:space="preserve"> </v>
      </c>
      <c r="E116" s="144"/>
      <c r="F116" s="143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143"/>
      <c r="BD116" s="143"/>
      <c r="BE116" s="143"/>
      <c r="BF116" s="143"/>
      <c r="BG116" s="143"/>
      <c r="BH116" s="143"/>
      <c r="BI116" s="143"/>
      <c r="BJ116" s="143"/>
      <c r="BK116" s="143"/>
      <c r="BL116" s="143"/>
      <c r="BM116" s="143"/>
      <c r="BN116" s="143"/>
      <c r="BO116" s="143"/>
      <c r="BP116" s="143"/>
      <c r="BQ116" s="143"/>
      <c r="BR116" s="143"/>
      <c r="BS116" s="143"/>
      <c r="BT116" s="143"/>
      <c r="BU116" s="143"/>
      <c r="BV116" s="143"/>
      <c r="BW116" s="143"/>
      <c r="BX116" s="143"/>
      <c r="BY116" s="143"/>
      <c r="BZ116" s="143"/>
      <c r="CA116" s="143"/>
      <c r="CB116" s="143"/>
      <c r="CC116" s="143"/>
      <c r="CD116" s="143"/>
      <c r="CE116" s="143"/>
      <c r="CF116" s="143"/>
      <c r="CG116" s="143"/>
      <c r="CH116" s="143"/>
      <c r="CI116" s="143"/>
      <c r="CJ116" s="143"/>
      <c r="CK116" s="143"/>
      <c r="CL116" s="143"/>
      <c r="CM116" s="143"/>
      <c r="CN116" s="143"/>
      <c r="CO116" s="143"/>
      <c r="CP116" s="143"/>
      <c r="CQ116" s="143"/>
      <c r="CR116" s="143"/>
      <c r="CS116" s="143"/>
      <c r="CT116" s="143"/>
      <c r="CU116" s="143"/>
      <c r="CV116" s="143"/>
      <c r="CW116" s="143"/>
      <c r="CX116" s="143"/>
      <c r="CY116" s="143"/>
      <c r="CZ116" s="143"/>
      <c r="DA116" s="143"/>
      <c r="DB116" s="143"/>
      <c r="DC116" s="143"/>
      <c r="DD116" s="143"/>
      <c r="DE116" s="143"/>
      <c r="DF116" s="143"/>
      <c r="DG116" s="143"/>
      <c r="DH116" s="143"/>
      <c r="DI116" s="143"/>
      <c r="DJ116" s="143"/>
      <c r="DK116" s="143"/>
      <c r="DL116" s="143"/>
      <c r="DM116" s="143"/>
      <c r="DN116" s="143"/>
      <c r="DO116" s="143"/>
      <c r="DP116" s="143"/>
      <c r="DQ116" s="143"/>
      <c r="DR116" s="143"/>
      <c r="DS116" s="143"/>
      <c r="DT116" s="143"/>
      <c r="DU116" s="143"/>
      <c r="DV116" s="143"/>
      <c r="DW116" s="143"/>
      <c r="DX116" s="143"/>
      <c r="DY116" s="143"/>
      <c r="DZ116" s="143"/>
      <c r="EA116" s="143"/>
      <c r="EB116" s="143"/>
      <c r="EC116" s="143"/>
      <c r="ED116" s="143"/>
      <c r="EE116" s="143"/>
      <c r="EF116" s="143"/>
      <c r="EG116" s="143"/>
      <c r="EH116" s="143"/>
      <c r="EI116" s="143"/>
      <c r="EJ116" s="143"/>
      <c r="EK116" s="143"/>
      <c r="EL116" s="143"/>
      <c r="EM116" s="143"/>
      <c r="EN116" s="143"/>
      <c r="EO116" s="143"/>
      <c r="EP116" s="143"/>
      <c r="EQ116" s="143"/>
      <c r="ER116" s="143"/>
      <c r="ES116" s="143"/>
      <c r="ET116" s="143"/>
      <c r="EU116" s="143"/>
      <c r="EV116" s="143"/>
      <c r="EW116" s="143"/>
      <c r="EX116" s="143"/>
      <c r="EY116" s="143"/>
      <c r="EZ116" s="143"/>
      <c r="FA116" s="143"/>
      <c r="FB116" s="143"/>
      <c r="FC116" s="143"/>
      <c r="FD116" s="143"/>
      <c r="FE116" s="143"/>
      <c r="FF116" s="143"/>
      <c r="FG116" s="143"/>
      <c r="FH116" s="143"/>
      <c r="FI116" s="143"/>
      <c r="FJ116" s="143"/>
      <c r="FK116" s="143"/>
      <c r="FL116" s="143"/>
      <c r="FM116" s="143"/>
      <c r="FN116" s="143"/>
      <c r="FO116" s="143"/>
      <c r="FP116" s="143"/>
      <c r="FQ116" s="143"/>
      <c r="FR116" s="143"/>
      <c r="FS116" s="143"/>
      <c r="FT116" s="143"/>
      <c r="FU116" s="143"/>
      <c r="FV116" s="143"/>
      <c r="FW116" s="143"/>
      <c r="FX116" s="143"/>
      <c r="FY116" s="143"/>
      <c r="FZ116" s="143"/>
      <c r="GA116" s="143"/>
      <c r="GB116" s="143"/>
      <c r="GC116" s="143"/>
      <c r="GD116" s="143"/>
      <c r="GE116" s="143"/>
      <c r="GF116" s="143"/>
      <c r="GG116" s="143"/>
      <c r="GH116" s="143"/>
      <c r="GI116" s="162">
        <f t="shared" si="29"/>
        <v>0</v>
      </c>
      <c r="GJ116" s="163">
        <f t="shared" si="19"/>
        <v>0</v>
      </c>
      <c r="GK116" s="146">
        <f t="shared" si="30"/>
        <v>0</v>
      </c>
      <c r="GL116" s="146">
        <f t="shared" si="31"/>
        <v>0</v>
      </c>
      <c r="GM116" s="146">
        <f t="shared" si="32"/>
        <v>0</v>
      </c>
      <c r="GN116" s="223">
        <f t="shared" si="23"/>
        <v>0</v>
      </c>
      <c r="GO116" s="163">
        <f t="shared" si="24"/>
        <v>0</v>
      </c>
      <c r="GP116" s="146">
        <f t="shared" si="25"/>
        <v>0</v>
      </c>
      <c r="GQ116" s="146">
        <f t="shared" si="26"/>
        <v>0</v>
      </c>
      <c r="GR116" s="219">
        <f t="shared" si="27"/>
        <v>0</v>
      </c>
      <c r="GS116" s="170">
        <f t="shared" si="28"/>
        <v>0</v>
      </c>
    </row>
    <row r="117" spans="1:201" ht="21.75" customHeight="1" thickBot="1" x14ac:dyDescent="0.25">
      <c r="A117" s="136">
        <v>110</v>
      </c>
      <c r="B117" s="87"/>
      <c r="C117" s="246"/>
      <c r="D117" s="350" t="str">
        <f>IF(ISBLANK(B117)," ",VLOOKUP(B117,Feuil2!B111:C235,2,FALSE))</f>
        <v xml:space="preserve"> </v>
      </c>
      <c r="E117" s="144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/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143"/>
      <c r="BD117" s="143"/>
      <c r="BE117" s="143"/>
      <c r="BF117" s="143"/>
      <c r="BG117" s="143"/>
      <c r="BH117" s="143"/>
      <c r="BI117" s="143"/>
      <c r="BJ117" s="143"/>
      <c r="BK117" s="143"/>
      <c r="BL117" s="143"/>
      <c r="BM117" s="143"/>
      <c r="BN117" s="143"/>
      <c r="BO117" s="143"/>
      <c r="BP117" s="143"/>
      <c r="BQ117" s="143"/>
      <c r="BR117" s="143"/>
      <c r="BS117" s="143"/>
      <c r="BT117" s="143"/>
      <c r="BU117" s="143"/>
      <c r="BV117" s="143"/>
      <c r="BW117" s="143"/>
      <c r="BX117" s="143"/>
      <c r="BY117" s="143"/>
      <c r="BZ117" s="143"/>
      <c r="CA117" s="143"/>
      <c r="CB117" s="143"/>
      <c r="CC117" s="143"/>
      <c r="CD117" s="143"/>
      <c r="CE117" s="143"/>
      <c r="CF117" s="143"/>
      <c r="CG117" s="143"/>
      <c r="CH117" s="143"/>
      <c r="CI117" s="143"/>
      <c r="CJ117" s="143"/>
      <c r="CK117" s="143"/>
      <c r="CL117" s="143"/>
      <c r="CM117" s="143"/>
      <c r="CN117" s="143"/>
      <c r="CO117" s="143"/>
      <c r="CP117" s="143"/>
      <c r="CQ117" s="143"/>
      <c r="CR117" s="143"/>
      <c r="CS117" s="143"/>
      <c r="CT117" s="143"/>
      <c r="CU117" s="143"/>
      <c r="CV117" s="143"/>
      <c r="CW117" s="143"/>
      <c r="CX117" s="143"/>
      <c r="CY117" s="143"/>
      <c r="CZ117" s="143"/>
      <c r="DA117" s="143"/>
      <c r="DB117" s="143"/>
      <c r="DC117" s="143"/>
      <c r="DD117" s="143"/>
      <c r="DE117" s="143"/>
      <c r="DF117" s="143"/>
      <c r="DG117" s="143"/>
      <c r="DH117" s="143"/>
      <c r="DI117" s="143"/>
      <c r="DJ117" s="143"/>
      <c r="DK117" s="143"/>
      <c r="DL117" s="143"/>
      <c r="DM117" s="143"/>
      <c r="DN117" s="143"/>
      <c r="DO117" s="143"/>
      <c r="DP117" s="143"/>
      <c r="DQ117" s="143"/>
      <c r="DR117" s="143"/>
      <c r="DS117" s="143"/>
      <c r="DT117" s="143"/>
      <c r="DU117" s="143"/>
      <c r="DV117" s="143"/>
      <c r="DW117" s="143"/>
      <c r="DX117" s="143"/>
      <c r="DY117" s="143"/>
      <c r="DZ117" s="143"/>
      <c r="EA117" s="143"/>
      <c r="EB117" s="143"/>
      <c r="EC117" s="143"/>
      <c r="ED117" s="143"/>
      <c r="EE117" s="143"/>
      <c r="EF117" s="143"/>
      <c r="EG117" s="143"/>
      <c r="EH117" s="143"/>
      <c r="EI117" s="143"/>
      <c r="EJ117" s="143"/>
      <c r="EK117" s="143"/>
      <c r="EL117" s="143"/>
      <c r="EM117" s="143"/>
      <c r="EN117" s="143"/>
      <c r="EO117" s="143"/>
      <c r="EP117" s="143"/>
      <c r="EQ117" s="143"/>
      <c r="ER117" s="143"/>
      <c r="ES117" s="143"/>
      <c r="ET117" s="143"/>
      <c r="EU117" s="143"/>
      <c r="EV117" s="143"/>
      <c r="EW117" s="143"/>
      <c r="EX117" s="143"/>
      <c r="EY117" s="143"/>
      <c r="EZ117" s="143"/>
      <c r="FA117" s="143"/>
      <c r="FB117" s="143"/>
      <c r="FC117" s="143"/>
      <c r="FD117" s="143"/>
      <c r="FE117" s="143"/>
      <c r="FF117" s="143"/>
      <c r="FG117" s="143"/>
      <c r="FH117" s="143"/>
      <c r="FI117" s="143"/>
      <c r="FJ117" s="143"/>
      <c r="FK117" s="143"/>
      <c r="FL117" s="143"/>
      <c r="FM117" s="143"/>
      <c r="FN117" s="143"/>
      <c r="FO117" s="143"/>
      <c r="FP117" s="143"/>
      <c r="FQ117" s="143"/>
      <c r="FR117" s="143"/>
      <c r="FS117" s="143"/>
      <c r="FT117" s="143"/>
      <c r="FU117" s="143"/>
      <c r="FV117" s="143"/>
      <c r="FW117" s="143"/>
      <c r="FX117" s="143"/>
      <c r="FY117" s="143"/>
      <c r="FZ117" s="143"/>
      <c r="GA117" s="143"/>
      <c r="GB117" s="143"/>
      <c r="GC117" s="143"/>
      <c r="GD117" s="143"/>
      <c r="GE117" s="143"/>
      <c r="GF117" s="143"/>
      <c r="GG117" s="143"/>
      <c r="GH117" s="143"/>
      <c r="GI117" s="162">
        <f t="shared" si="29"/>
        <v>0</v>
      </c>
      <c r="GJ117" s="163">
        <f t="shared" si="19"/>
        <v>0</v>
      </c>
      <c r="GK117" s="146">
        <f t="shared" si="30"/>
        <v>0</v>
      </c>
      <c r="GL117" s="146">
        <f t="shared" si="31"/>
        <v>0</v>
      </c>
      <c r="GM117" s="146">
        <f t="shared" si="32"/>
        <v>0</v>
      </c>
      <c r="GN117" s="223">
        <f t="shared" si="23"/>
        <v>0</v>
      </c>
      <c r="GO117" s="163">
        <f t="shared" si="24"/>
        <v>0</v>
      </c>
      <c r="GP117" s="146">
        <f t="shared" si="25"/>
        <v>0</v>
      </c>
      <c r="GQ117" s="146">
        <f t="shared" si="26"/>
        <v>0</v>
      </c>
      <c r="GR117" s="219">
        <f t="shared" si="27"/>
        <v>0</v>
      </c>
      <c r="GS117" s="170">
        <f t="shared" si="28"/>
        <v>0</v>
      </c>
    </row>
    <row r="118" spans="1:201" ht="21.75" customHeight="1" thickBot="1" x14ac:dyDescent="0.25">
      <c r="A118" s="136">
        <v>111</v>
      </c>
      <c r="B118" s="87"/>
      <c r="C118" s="246"/>
      <c r="D118" s="350" t="str">
        <f>IF(ISBLANK(B118)," ",VLOOKUP(B118,Feuil2!B112:C236,2,FALSE))</f>
        <v xml:space="preserve"> </v>
      </c>
      <c r="E118" s="144"/>
      <c r="F118" s="143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/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143"/>
      <c r="BD118" s="143"/>
      <c r="BE118" s="143"/>
      <c r="BF118" s="143"/>
      <c r="BG118" s="143"/>
      <c r="BH118" s="143"/>
      <c r="BI118" s="143"/>
      <c r="BJ118" s="143"/>
      <c r="BK118" s="143"/>
      <c r="BL118" s="143"/>
      <c r="BM118" s="143"/>
      <c r="BN118" s="143"/>
      <c r="BO118" s="143"/>
      <c r="BP118" s="143"/>
      <c r="BQ118" s="143"/>
      <c r="BR118" s="143"/>
      <c r="BS118" s="143"/>
      <c r="BT118" s="143"/>
      <c r="BU118" s="143"/>
      <c r="BV118" s="143"/>
      <c r="BW118" s="143"/>
      <c r="BX118" s="143"/>
      <c r="BY118" s="143"/>
      <c r="BZ118" s="143"/>
      <c r="CA118" s="143"/>
      <c r="CB118" s="143"/>
      <c r="CC118" s="143"/>
      <c r="CD118" s="143"/>
      <c r="CE118" s="143"/>
      <c r="CF118" s="143"/>
      <c r="CG118" s="143"/>
      <c r="CH118" s="143"/>
      <c r="CI118" s="143"/>
      <c r="CJ118" s="143"/>
      <c r="CK118" s="143"/>
      <c r="CL118" s="143"/>
      <c r="CM118" s="143"/>
      <c r="CN118" s="143"/>
      <c r="CO118" s="143"/>
      <c r="CP118" s="143"/>
      <c r="CQ118" s="143"/>
      <c r="CR118" s="143"/>
      <c r="CS118" s="143"/>
      <c r="CT118" s="143"/>
      <c r="CU118" s="143"/>
      <c r="CV118" s="143"/>
      <c r="CW118" s="143"/>
      <c r="CX118" s="143"/>
      <c r="CY118" s="143"/>
      <c r="CZ118" s="143"/>
      <c r="DA118" s="143"/>
      <c r="DB118" s="143"/>
      <c r="DC118" s="143"/>
      <c r="DD118" s="143"/>
      <c r="DE118" s="143"/>
      <c r="DF118" s="143"/>
      <c r="DG118" s="143"/>
      <c r="DH118" s="143"/>
      <c r="DI118" s="143"/>
      <c r="DJ118" s="143"/>
      <c r="DK118" s="143"/>
      <c r="DL118" s="143"/>
      <c r="DM118" s="143"/>
      <c r="DN118" s="143"/>
      <c r="DO118" s="143"/>
      <c r="DP118" s="143"/>
      <c r="DQ118" s="143"/>
      <c r="DR118" s="143"/>
      <c r="DS118" s="143"/>
      <c r="DT118" s="143"/>
      <c r="DU118" s="143"/>
      <c r="DV118" s="143"/>
      <c r="DW118" s="143"/>
      <c r="DX118" s="143"/>
      <c r="DY118" s="143"/>
      <c r="DZ118" s="143"/>
      <c r="EA118" s="143"/>
      <c r="EB118" s="143"/>
      <c r="EC118" s="143"/>
      <c r="ED118" s="143"/>
      <c r="EE118" s="143"/>
      <c r="EF118" s="143"/>
      <c r="EG118" s="143"/>
      <c r="EH118" s="143"/>
      <c r="EI118" s="143"/>
      <c r="EJ118" s="143"/>
      <c r="EK118" s="143"/>
      <c r="EL118" s="143"/>
      <c r="EM118" s="143"/>
      <c r="EN118" s="143"/>
      <c r="EO118" s="143"/>
      <c r="EP118" s="143"/>
      <c r="EQ118" s="143"/>
      <c r="ER118" s="143"/>
      <c r="ES118" s="143"/>
      <c r="ET118" s="143"/>
      <c r="EU118" s="143"/>
      <c r="EV118" s="143"/>
      <c r="EW118" s="143"/>
      <c r="EX118" s="143"/>
      <c r="EY118" s="143"/>
      <c r="EZ118" s="143"/>
      <c r="FA118" s="143"/>
      <c r="FB118" s="143"/>
      <c r="FC118" s="143"/>
      <c r="FD118" s="143"/>
      <c r="FE118" s="143"/>
      <c r="FF118" s="143"/>
      <c r="FG118" s="143"/>
      <c r="FH118" s="143"/>
      <c r="FI118" s="143"/>
      <c r="FJ118" s="143"/>
      <c r="FK118" s="143"/>
      <c r="FL118" s="143"/>
      <c r="FM118" s="143"/>
      <c r="FN118" s="143"/>
      <c r="FO118" s="143"/>
      <c r="FP118" s="143"/>
      <c r="FQ118" s="143"/>
      <c r="FR118" s="143"/>
      <c r="FS118" s="143"/>
      <c r="FT118" s="143"/>
      <c r="FU118" s="143"/>
      <c r="FV118" s="143"/>
      <c r="FW118" s="143"/>
      <c r="FX118" s="143"/>
      <c r="FY118" s="143"/>
      <c r="FZ118" s="143"/>
      <c r="GA118" s="143"/>
      <c r="GB118" s="143"/>
      <c r="GC118" s="143"/>
      <c r="GD118" s="143"/>
      <c r="GE118" s="143"/>
      <c r="GF118" s="143"/>
      <c r="GG118" s="143"/>
      <c r="GH118" s="143"/>
      <c r="GI118" s="162">
        <f t="shared" si="29"/>
        <v>0</v>
      </c>
      <c r="GJ118" s="163">
        <f t="shared" si="19"/>
        <v>0</v>
      </c>
      <c r="GK118" s="146">
        <f t="shared" si="30"/>
        <v>0</v>
      </c>
      <c r="GL118" s="146">
        <f t="shared" si="31"/>
        <v>0</v>
      </c>
      <c r="GM118" s="146">
        <f t="shared" si="32"/>
        <v>0</v>
      </c>
      <c r="GN118" s="223">
        <f t="shared" si="23"/>
        <v>0</v>
      </c>
      <c r="GO118" s="163">
        <f t="shared" si="24"/>
        <v>0</v>
      </c>
      <c r="GP118" s="146">
        <f t="shared" si="25"/>
        <v>0</v>
      </c>
      <c r="GQ118" s="146">
        <f t="shared" si="26"/>
        <v>0</v>
      </c>
      <c r="GR118" s="219">
        <f t="shared" si="27"/>
        <v>0</v>
      </c>
      <c r="GS118" s="170">
        <f t="shared" si="28"/>
        <v>0</v>
      </c>
    </row>
    <row r="119" spans="1:201" ht="21.75" customHeight="1" thickBot="1" x14ac:dyDescent="0.25">
      <c r="A119" s="136">
        <v>112</v>
      </c>
      <c r="B119" s="87"/>
      <c r="C119" s="246"/>
      <c r="D119" s="350" t="str">
        <f>IF(ISBLANK(B119)," ",VLOOKUP(B119,Feuil2!B113:C237,2,FALSE))</f>
        <v xml:space="preserve"> </v>
      </c>
      <c r="E119" s="144"/>
      <c r="F119" s="143"/>
      <c r="G119" s="143"/>
      <c r="H119" s="143"/>
      <c r="I119" s="143"/>
      <c r="J119" s="143"/>
      <c r="K119" s="143"/>
      <c r="L119" s="143"/>
      <c r="M119" s="143"/>
      <c r="N119" s="143"/>
      <c r="O119" s="143"/>
      <c r="P119" s="143"/>
      <c r="Q119" s="143"/>
      <c r="R119" s="143"/>
      <c r="S119" s="143"/>
      <c r="T119" s="143"/>
      <c r="U119" s="143"/>
      <c r="V119" s="143"/>
      <c r="W119" s="143"/>
      <c r="X119" s="143"/>
      <c r="Y119" s="143"/>
      <c r="Z119" s="143"/>
      <c r="AA119" s="143"/>
      <c r="AB119" s="143"/>
      <c r="AC119" s="143"/>
      <c r="AD119" s="143"/>
      <c r="AE119" s="143"/>
      <c r="AF119" s="143"/>
      <c r="AG119" s="143"/>
      <c r="AH119" s="143"/>
      <c r="AI119" s="143"/>
      <c r="AJ119" s="143"/>
      <c r="AK119" s="143"/>
      <c r="AL119" s="143"/>
      <c r="AM119" s="143"/>
      <c r="AN119" s="143"/>
      <c r="AO119" s="143"/>
      <c r="AP119" s="143"/>
      <c r="AQ119" s="143"/>
      <c r="AR119" s="143"/>
      <c r="AS119" s="143"/>
      <c r="AT119" s="143"/>
      <c r="AU119" s="143"/>
      <c r="AV119" s="143"/>
      <c r="AW119" s="143"/>
      <c r="AX119" s="143"/>
      <c r="AY119" s="143"/>
      <c r="AZ119" s="143"/>
      <c r="BA119" s="143"/>
      <c r="BB119" s="143"/>
      <c r="BC119" s="143"/>
      <c r="BD119" s="143"/>
      <c r="BE119" s="143"/>
      <c r="BF119" s="143"/>
      <c r="BG119" s="143"/>
      <c r="BH119" s="143"/>
      <c r="BI119" s="143"/>
      <c r="BJ119" s="143"/>
      <c r="BK119" s="143"/>
      <c r="BL119" s="143"/>
      <c r="BM119" s="143"/>
      <c r="BN119" s="143"/>
      <c r="BO119" s="143"/>
      <c r="BP119" s="143"/>
      <c r="BQ119" s="143"/>
      <c r="BR119" s="143"/>
      <c r="BS119" s="143"/>
      <c r="BT119" s="143"/>
      <c r="BU119" s="143"/>
      <c r="BV119" s="143"/>
      <c r="BW119" s="143"/>
      <c r="BX119" s="143"/>
      <c r="BY119" s="143"/>
      <c r="BZ119" s="143"/>
      <c r="CA119" s="143"/>
      <c r="CB119" s="143"/>
      <c r="CC119" s="143"/>
      <c r="CD119" s="143"/>
      <c r="CE119" s="143"/>
      <c r="CF119" s="143"/>
      <c r="CG119" s="143"/>
      <c r="CH119" s="143"/>
      <c r="CI119" s="143"/>
      <c r="CJ119" s="143"/>
      <c r="CK119" s="143"/>
      <c r="CL119" s="143"/>
      <c r="CM119" s="143"/>
      <c r="CN119" s="143"/>
      <c r="CO119" s="143"/>
      <c r="CP119" s="143"/>
      <c r="CQ119" s="143"/>
      <c r="CR119" s="143"/>
      <c r="CS119" s="143"/>
      <c r="CT119" s="143"/>
      <c r="CU119" s="143"/>
      <c r="CV119" s="143"/>
      <c r="CW119" s="143"/>
      <c r="CX119" s="143"/>
      <c r="CY119" s="143"/>
      <c r="CZ119" s="143"/>
      <c r="DA119" s="143"/>
      <c r="DB119" s="143"/>
      <c r="DC119" s="143"/>
      <c r="DD119" s="143"/>
      <c r="DE119" s="143"/>
      <c r="DF119" s="143"/>
      <c r="DG119" s="143"/>
      <c r="DH119" s="143"/>
      <c r="DI119" s="143"/>
      <c r="DJ119" s="143"/>
      <c r="DK119" s="143"/>
      <c r="DL119" s="143"/>
      <c r="DM119" s="143"/>
      <c r="DN119" s="143"/>
      <c r="DO119" s="143"/>
      <c r="DP119" s="143"/>
      <c r="DQ119" s="143"/>
      <c r="DR119" s="143"/>
      <c r="DS119" s="143"/>
      <c r="DT119" s="143"/>
      <c r="DU119" s="143"/>
      <c r="DV119" s="143"/>
      <c r="DW119" s="143"/>
      <c r="DX119" s="143"/>
      <c r="DY119" s="143"/>
      <c r="DZ119" s="143"/>
      <c r="EA119" s="143"/>
      <c r="EB119" s="143"/>
      <c r="EC119" s="143"/>
      <c r="ED119" s="143"/>
      <c r="EE119" s="143"/>
      <c r="EF119" s="143"/>
      <c r="EG119" s="143"/>
      <c r="EH119" s="143"/>
      <c r="EI119" s="143"/>
      <c r="EJ119" s="143"/>
      <c r="EK119" s="143"/>
      <c r="EL119" s="143"/>
      <c r="EM119" s="143"/>
      <c r="EN119" s="143"/>
      <c r="EO119" s="143"/>
      <c r="EP119" s="143"/>
      <c r="EQ119" s="143"/>
      <c r="ER119" s="143"/>
      <c r="ES119" s="143"/>
      <c r="ET119" s="143"/>
      <c r="EU119" s="143"/>
      <c r="EV119" s="143"/>
      <c r="EW119" s="143"/>
      <c r="EX119" s="143"/>
      <c r="EY119" s="143"/>
      <c r="EZ119" s="143"/>
      <c r="FA119" s="143"/>
      <c r="FB119" s="143"/>
      <c r="FC119" s="143"/>
      <c r="FD119" s="143"/>
      <c r="FE119" s="143"/>
      <c r="FF119" s="143"/>
      <c r="FG119" s="143"/>
      <c r="FH119" s="143"/>
      <c r="FI119" s="143"/>
      <c r="FJ119" s="143"/>
      <c r="FK119" s="143"/>
      <c r="FL119" s="143"/>
      <c r="FM119" s="143"/>
      <c r="FN119" s="143"/>
      <c r="FO119" s="143"/>
      <c r="FP119" s="143"/>
      <c r="FQ119" s="143"/>
      <c r="FR119" s="143"/>
      <c r="FS119" s="143"/>
      <c r="FT119" s="143"/>
      <c r="FU119" s="143"/>
      <c r="FV119" s="143"/>
      <c r="FW119" s="143"/>
      <c r="FX119" s="143"/>
      <c r="FY119" s="143"/>
      <c r="FZ119" s="143"/>
      <c r="GA119" s="143"/>
      <c r="GB119" s="143"/>
      <c r="GC119" s="143"/>
      <c r="GD119" s="143"/>
      <c r="GE119" s="143"/>
      <c r="GF119" s="143"/>
      <c r="GG119" s="143"/>
      <c r="GH119" s="143"/>
      <c r="GI119" s="162">
        <f t="shared" si="29"/>
        <v>0</v>
      </c>
      <c r="GJ119" s="163">
        <f t="shared" si="19"/>
        <v>0</v>
      </c>
      <c r="GK119" s="146">
        <f t="shared" si="30"/>
        <v>0</v>
      </c>
      <c r="GL119" s="146">
        <f t="shared" si="31"/>
        <v>0</v>
      </c>
      <c r="GM119" s="146">
        <f t="shared" si="32"/>
        <v>0</v>
      </c>
      <c r="GN119" s="223">
        <f t="shared" si="23"/>
        <v>0</v>
      </c>
      <c r="GO119" s="163">
        <f t="shared" si="24"/>
        <v>0</v>
      </c>
      <c r="GP119" s="146">
        <f t="shared" si="25"/>
        <v>0</v>
      </c>
      <c r="GQ119" s="146">
        <f t="shared" si="26"/>
        <v>0</v>
      </c>
      <c r="GR119" s="219">
        <f t="shared" si="27"/>
        <v>0</v>
      </c>
      <c r="GS119" s="170">
        <f t="shared" si="28"/>
        <v>0</v>
      </c>
    </row>
    <row r="120" spans="1:201" ht="21.75" customHeight="1" thickBot="1" x14ac:dyDescent="0.25">
      <c r="A120" s="136">
        <v>113</v>
      </c>
      <c r="B120" s="87"/>
      <c r="C120" s="246"/>
      <c r="D120" s="350" t="str">
        <f>IF(ISBLANK(B120)," ",VLOOKUP(B120,Feuil2!B114:C238,2,FALSE))</f>
        <v xml:space="preserve"> </v>
      </c>
      <c r="E120" s="144"/>
      <c r="F120" s="143"/>
      <c r="G120" s="143"/>
      <c r="H120" s="143"/>
      <c r="I120" s="143"/>
      <c r="J120" s="143"/>
      <c r="K120" s="143"/>
      <c r="L120" s="143"/>
      <c r="M120" s="143"/>
      <c r="N120" s="143"/>
      <c r="O120" s="143"/>
      <c r="P120" s="143"/>
      <c r="Q120" s="143"/>
      <c r="R120" s="143"/>
      <c r="S120" s="143"/>
      <c r="T120" s="143"/>
      <c r="U120" s="143"/>
      <c r="V120" s="143"/>
      <c r="W120" s="143"/>
      <c r="X120" s="143"/>
      <c r="Y120" s="143"/>
      <c r="Z120" s="143"/>
      <c r="AA120" s="143"/>
      <c r="AB120" s="143"/>
      <c r="AC120" s="143"/>
      <c r="AD120" s="143"/>
      <c r="AE120" s="143"/>
      <c r="AF120" s="143"/>
      <c r="AG120" s="143"/>
      <c r="AH120" s="143"/>
      <c r="AI120" s="143"/>
      <c r="AJ120" s="143"/>
      <c r="AK120" s="143"/>
      <c r="AL120" s="143"/>
      <c r="AM120" s="143"/>
      <c r="AN120" s="143"/>
      <c r="AO120" s="143"/>
      <c r="AP120" s="143"/>
      <c r="AQ120" s="143"/>
      <c r="AR120" s="143"/>
      <c r="AS120" s="143"/>
      <c r="AT120" s="143"/>
      <c r="AU120" s="143"/>
      <c r="AV120" s="143"/>
      <c r="AW120" s="143"/>
      <c r="AX120" s="143"/>
      <c r="AY120" s="143"/>
      <c r="AZ120" s="143"/>
      <c r="BA120" s="143"/>
      <c r="BB120" s="143"/>
      <c r="BC120" s="143"/>
      <c r="BD120" s="143"/>
      <c r="BE120" s="143"/>
      <c r="BF120" s="143"/>
      <c r="BG120" s="143"/>
      <c r="BH120" s="143"/>
      <c r="BI120" s="143"/>
      <c r="BJ120" s="143"/>
      <c r="BK120" s="143"/>
      <c r="BL120" s="143"/>
      <c r="BM120" s="143"/>
      <c r="BN120" s="143"/>
      <c r="BO120" s="143"/>
      <c r="BP120" s="143"/>
      <c r="BQ120" s="143"/>
      <c r="BR120" s="143"/>
      <c r="BS120" s="143"/>
      <c r="BT120" s="143"/>
      <c r="BU120" s="143"/>
      <c r="BV120" s="143"/>
      <c r="BW120" s="143"/>
      <c r="BX120" s="143"/>
      <c r="BY120" s="143"/>
      <c r="BZ120" s="143"/>
      <c r="CA120" s="143"/>
      <c r="CB120" s="143"/>
      <c r="CC120" s="143"/>
      <c r="CD120" s="143"/>
      <c r="CE120" s="143"/>
      <c r="CF120" s="143"/>
      <c r="CG120" s="143"/>
      <c r="CH120" s="143"/>
      <c r="CI120" s="143"/>
      <c r="CJ120" s="143"/>
      <c r="CK120" s="143"/>
      <c r="CL120" s="143"/>
      <c r="CM120" s="143"/>
      <c r="CN120" s="143"/>
      <c r="CO120" s="143"/>
      <c r="CP120" s="143"/>
      <c r="CQ120" s="143"/>
      <c r="CR120" s="143"/>
      <c r="CS120" s="143"/>
      <c r="CT120" s="143"/>
      <c r="CU120" s="143"/>
      <c r="CV120" s="143"/>
      <c r="CW120" s="143"/>
      <c r="CX120" s="143"/>
      <c r="CY120" s="143"/>
      <c r="CZ120" s="143"/>
      <c r="DA120" s="143"/>
      <c r="DB120" s="143"/>
      <c r="DC120" s="143"/>
      <c r="DD120" s="143"/>
      <c r="DE120" s="143"/>
      <c r="DF120" s="143"/>
      <c r="DG120" s="143"/>
      <c r="DH120" s="143"/>
      <c r="DI120" s="143"/>
      <c r="DJ120" s="143"/>
      <c r="DK120" s="143"/>
      <c r="DL120" s="143"/>
      <c r="DM120" s="143"/>
      <c r="DN120" s="143"/>
      <c r="DO120" s="143"/>
      <c r="DP120" s="143"/>
      <c r="DQ120" s="143"/>
      <c r="DR120" s="143"/>
      <c r="DS120" s="143"/>
      <c r="DT120" s="143"/>
      <c r="DU120" s="143"/>
      <c r="DV120" s="143"/>
      <c r="DW120" s="143"/>
      <c r="DX120" s="143"/>
      <c r="DY120" s="143"/>
      <c r="DZ120" s="143"/>
      <c r="EA120" s="143"/>
      <c r="EB120" s="143"/>
      <c r="EC120" s="143"/>
      <c r="ED120" s="143"/>
      <c r="EE120" s="143"/>
      <c r="EF120" s="143"/>
      <c r="EG120" s="143"/>
      <c r="EH120" s="143"/>
      <c r="EI120" s="143"/>
      <c r="EJ120" s="143"/>
      <c r="EK120" s="143"/>
      <c r="EL120" s="143"/>
      <c r="EM120" s="143"/>
      <c r="EN120" s="143"/>
      <c r="EO120" s="143"/>
      <c r="EP120" s="143"/>
      <c r="EQ120" s="143"/>
      <c r="ER120" s="143"/>
      <c r="ES120" s="143"/>
      <c r="ET120" s="143"/>
      <c r="EU120" s="143"/>
      <c r="EV120" s="143"/>
      <c r="EW120" s="143"/>
      <c r="EX120" s="143"/>
      <c r="EY120" s="143"/>
      <c r="EZ120" s="143"/>
      <c r="FA120" s="143"/>
      <c r="FB120" s="143"/>
      <c r="FC120" s="143"/>
      <c r="FD120" s="143"/>
      <c r="FE120" s="143"/>
      <c r="FF120" s="143"/>
      <c r="FG120" s="143"/>
      <c r="FH120" s="143"/>
      <c r="FI120" s="143"/>
      <c r="FJ120" s="143"/>
      <c r="FK120" s="143"/>
      <c r="FL120" s="143"/>
      <c r="FM120" s="143"/>
      <c r="FN120" s="143"/>
      <c r="FO120" s="143"/>
      <c r="FP120" s="143"/>
      <c r="FQ120" s="143"/>
      <c r="FR120" s="143"/>
      <c r="FS120" s="143"/>
      <c r="FT120" s="143"/>
      <c r="FU120" s="143"/>
      <c r="FV120" s="143"/>
      <c r="FW120" s="143"/>
      <c r="FX120" s="143"/>
      <c r="FY120" s="143"/>
      <c r="FZ120" s="143"/>
      <c r="GA120" s="143"/>
      <c r="GB120" s="143"/>
      <c r="GC120" s="143"/>
      <c r="GD120" s="143"/>
      <c r="GE120" s="143"/>
      <c r="GF120" s="143"/>
      <c r="GG120" s="143"/>
      <c r="GH120" s="143"/>
      <c r="GI120" s="162">
        <f t="shared" si="29"/>
        <v>0</v>
      </c>
      <c r="GJ120" s="163">
        <f t="shared" si="19"/>
        <v>0</v>
      </c>
      <c r="GK120" s="146">
        <f t="shared" si="30"/>
        <v>0</v>
      </c>
      <c r="GL120" s="146">
        <f t="shared" si="31"/>
        <v>0</v>
      </c>
      <c r="GM120" s="146">
        <f t="shared" si="32"/>
        <v>0</v>
      </c>
      <c r="GN120" s="223">
        <f t="shared" si="23"/>
        <v>0</v>
      </c>
      <c r="GO120" s="163">
        <f t="shared" si="24"/>
        <v>0</v>
      </c>
      <c r="GP120" s="146">
        <f t="shared" si="25"/>
        <v>0</v>
      </c>
      <c r="GQ120" s="146">
        <f t="shared" si="26"/>
        <v>0</v>
      </c>
      <c r="GR120" s="219">
        <f t="shared" si="27"/>
        <v>0</v>
      </c>
      <c r="GS120" s="170">
        <f t="shared" si="28"/>
        <v>0</v>
      </c>
    </row>
    <row r="121" spans="1:201" ht="21.75" customHeight="1" thickBot="1" x14ac:dyDescent="0.25">
      <c r="A121" s="136">
        <v>114</v>
      </c>
      <c r="B121" s="87"/>
      <c r="C121" s="246"/>
      <c r="D121" s="350" t="str">
        <f>IF(ISBLANK(B121)," ",VLOOKUP(B121,Feuil2!B115:C239,2,FALSE))</f>
        <v xml:space="preserve"> </v>
      </c>
      <c r="E121" s="144"/>
      <c r="F121" s="143"/>
      <c r="G121" s="143"/>
      <c r="H121" s="143"/>
      <c r="I121" s="143"/>
      <c r="J121" s="143"/>
      <c r="K121" s="143"/>
      <c r="L121" s="143"/>
      <c r="M121" s="143"/>
      <c r="N121" s="143"/>
      <c r="O121" s="143"/>
      <c r="P121" s="143"/>
      <c r="Q121" s="143"/>
      <c r="R121" s="143"/>
      <c r="S121" s="143"/>
      <c r="T121" s="143"/>
      <c r="U121" s="143"/>
      <c r="V121" s="143"/>
      <c r="W121" s="143"/>
      <c r="X121" s="143"/>
      <c r="Y121" s="143"/>
      <c r="Z121" s="143"/>
      <c r="AA121" s="143"/>
      <c r="AB121" s="143"/>
      <c r="AC121" s="143"/>
      <c r="AD121" s="143"/>
      <c r="AE121" s="143"/>
      <c r="AF121" s="143"/>
      <c r="AG121" s="143"/>
      <c r="AH121" s="143"/>
      <c r="AI121" s="143"/>
      <c r="AJ121" s="143"/>
      <c r="AK121" s="143"/>
      <c r="AL121" s="143"/>
      <c r="AM121" s="143"/>
      <c r="AN121" s="143"/>
      <c r="AO121" s="143"/>
      <c r="AP121" s="143"/>
      <c r="AQ121" s="143"/>
      <c r="AR121" s="143"/>
      <c r="AS121" s="143"/>
      <c r="AT121" s="143"/>
      <c r="AU121" s="143"/>
      <c r="AV121" s="143"/>
      <c r="AW121" s="143"/>
      <c r="AX121" s="143"/>
      <c r="AY121" s="143"/>
      <c r="AZ121" s="143"/>
      <c r="BA121" s="143"/>
      <c r="BB121" s="143"/>
      <c r="BC121" s="143"/>
      <c r="BD121" s="143"/>
      <c r="BE121" s="143"/>
      <c r="BF121" s="143"/>
      <c r="BG121" s="143"/>
      <c r="BH121" s="143"/>
      <c r="BI121" s="143"/>
      <c r="BJ121" s="143"/>
      <c r="BK121" s="143"/>
      <c r="BL121" s="143"/>
      <c r="BM121" s="143"/>
      <c r="BN121" s="143"/>
      <c r="BO121" s="143"/>
      <c r="BP121" s="143"/>
      <c r="BQ121" s="143"/>
      <c r="BR121" s="143"/>
      <c r="BS121" s="143"/>
      <c r="BT121" s="143"/>
      <c r="BU121" s="143"/>
      <c r="BV121" s="143"/>
      <c r="BW121" s="143"/>
      <c r="BX121" s="143"/>
      <c r="BY121" s="143"/>
      <c r="BZ121" s="143"/>
      <c r="CA121" s="143"/>
      <c r="CB121" s="143"/>
      <c r="CC121" s="143"/>
      <c r="CD121" s="143"/>
      <c r="CE121" s="143"/>
      <c r="CF121" s="143"/>
      <c r="CG121" s="143"/>
      <c r="CH121" s="143"/>
      <c r="CI121" s="143"/>
      <c r="CJ121" s="143"/>
      <c r="CK121" s="143"/>
      <c r="CL121" s="143"/>
      <c r="CM121" s="143"/>
      <c r="CN121" s="143"/>
      <c r="CO121" s="143"/>
      <c r="CP121" s="143"/>
      <c r="CQ121" s="143"/>
      <c r="CR121" s="143"/>
      <c r="CS121" s="143"/>
      <c r="CT121" s="143"/>
      <c r="CU121" s="143"/>
      <c r="CV121" s="143"/>
      <c r="CW121" s="143"/>
      <c r="CX121" s="143"/>
      <c r="CY121" s="143"/>
      <c r="CZ121" s="143"/>
      <c r="DA121" s="143"/>
      <c r="DB121" s="143"/>
      <c r="DC121" s="143"/>
      <c r="DD121" s="143"/>
      <c r="DE121" s="143"/>
      <c r="DF121" s="143"/>
      <c r="DG121" s="143"/>
      <c r="DH121" s="143"/>
      <c r="DI121" s="143"/>
      <c r="DJ121" s="143"/>
      <c r="DK121" s="143"/>
      <c r="DL121" s="143"/>
      <c r="DM121" s="143"/>
      <c r="DN121" s="143"/>
      <c r="DO121" s="143"/>
      <c r="DP121" s="143"/>
      <c r="DQ121" s="143"/>
      <c r="DR121" s="143"/>
      <c r="DS121" s="143"/>
      <c r="DT121" s="143"/>
      <c r="DU121" s="143"/>
      <c r="DV121" s="143"/>
      <c r="DW121" s="143"/>
      <c r="DX121" s="143"/>
      <c r="DY121" s="143"/>
      <c r="DZ121" s="143"/>
      <c r="EA121" s="143"/>
      <c r="EB121" s="143"/>
      <c r="EC121" s="143"/>
      <c r="ED121" s="143"/>
      <c r="EE121" s="143"/>
      <c r="EF121" s="143"/>
      <c r="EG121" s="143"/>
      <c r="EH121" s="143"/>
      <c r="EI121" s="143"/>
      <c r="EJ121" s="143"/>
      <c r="EK121" s="143"/>
      <c r="EL121" s="143"/>
      <c r="EM121" s="143"/>
      <c r="EN121" s="143"/>
      <c r="EO121" s="143"/>
      <c r="EP121" s="143"/>
      <c r="EQ121" s="143"/>
      <c r="ER121" s="143"/>
      <c r="ES121" s="143"/>
      <c r="ET121" s="143"/>
      <c r="EU121" s="143"/>
      <c r="EV121" s="143"/>
      <c r="EW121" s="143"/>
      <c r="EX121" s="143"/>
      <c r="EY121" s="143"/>
      <c r="EZ121" s="143"/>
      <c r="FA121" s="143"/>
      <c r="FB121" s="143"/>
      <c r="FC121" s="143"/>
      <c r="FD121" s="143"/>
      <c r="FE121" s="143"/>
      <c r="FF121" s="143"/>
      <c r="FG121" s="143"/>
      <c r="FH121" s="143"/>
      <c r="FI121" s="143"/>
      <c r="FJ121" s="143"/>
      <c r="FK121" s="143"/>
      <c r="FL121" s="143"/>
      <c r="FM121" s="143"/>
      <c r="FN121" s="143"/>
      <c r="FO121" s="143"/>
      <c r="FP121" s="143"/>
      <c r="FQ121" s="143"/>
      <c r="FR121" s="143"/>
      <c r="FS121" s="143"/>
      <c r="FT121" s="143"/>
      <c r="FU121" s="143"/>
      <c r="FV121" s="143"/>
      <c r="FW121" s="143"/>
      <c r="FX121" s="143"/>
      <c r="FY121" s="143"/>
      <c r="FZ121" s="143"/>
      <c r="GA121" s="143"/>
      <c r="GB121" s="143"/>
      <c r="GC121" s="143"/>
      <c r="GD121" s="143"/>
      <c r="GE121" s="143"/>
      <c r="GF121" s="143"/>
      <c r="GG121" s="143"/>
      <c r="GH121" s="143"/>
      <c r="GI121" s="162">
        <f t="shared" si="29"/>
        <v>0</v>
      </c>
      <c r="GJ121" s="163">
        <f t="shared" si="19"/>
        <v>0</v>
      </c>
      <c r="GK121" s="146">
        <f t="shared" si="30"/>
        <v>0</v>
      </c>
      <c r="GL121" s="146">
        <f t="shared" si="31"/>
        <v>0</v>
      </c>
      <c r="GM121" s="146">
        <f t="shared" si="32"/>
        <v>0</v>
      </c>
      <c r="GN121" s="223">
        <f t="shared" si="23"/>
        <v>0</v>
      </c>
      <c r="GO121" s="163">
        <f t="shared" si="24"/>
        <v>0</v>
      </c>
      <c r="GP121" s="146">
        <f t="shared" si="25"/>
        <v>0</v>
      </c>
      <c r="GQ121" s="146">
        <f t="shared" si="26"/>
        <v>0</v>
      </c>
      <c r="GR121" s="219">
        <f t="shared" si="27"/>
        <v>0</v>
      </c>
      <c r="GS121" s="170">
        <f t="shared" si="28"/>
        <v>0</v>
      </c>
    </row>
    <row r="122" spans="1:201" ht="21.75" customHeight="1" thickBot="1" x14ac:dyDescent="0.25">
      <c r="A122" s="140">
        <v>115</v>
      </c>
      <c r="B122" s="87"/>
      <c r="C122" s="246"/>
      <c r="D122" s="350" t="str">
        <f>IF(ISBLANK(B122)," ",VLOOKUP(B122,Feuil2!B116:C240,2,FALSE))</f>
        <v xml:space="preserve"> </v>
      </c>
      <c r="E122" s="144"/>
      <c r="F122" s="143"/>
      <c r="G122" s="143"/>
      <c r="H122" s="143"/>
      <c r="I122" s="143"/>
      <c r="J122" s="143"/>
      <c r="K122" s="143"/>
      <c r="L122" s="143"/>
      <c r="M122" s="143"/>
      <c r="N122" s="143"/>
      <c r="O122" s="143"/>
      <c r="P122" s="143"/>
      <c r="Q122" s="143"/>
      <c r="R122" s="258"/>
      <c r="S122" s="143"/>
      <c r="T122" s="143"/>
      <c r="U122" s="143"/>
      <c r="V122" s="143"/>
      <c r="W122" s="143"/>
      <c r="X122" s="258"/>
      <c r="Y122" s="143"/>
      <c r="Z122" s="143"/>
      <c r="AA122" s="143"/>
      <c r="AB122" s="143"/>
      <c r="AC122" s="143"/>
      <c r="AD122" s="258"/>
      <c r="AE122" s="143"/>
      <c r="AF122" s="143"/>
      <c r="AG122" s="143"/>
      <c r="AH122" s="143"/>
      <c r="AI122" s="143"/>
      <c r="AJ122" s="258"/>
      <c r="AK122" s="143"/>
      <c r="AL122" s="143"/>
      <c r="AM122" s="143"/>
      <c r="AN122" s="143"/>
      <c r="AO122" s="143"/>
      <c r="AP122" s="258"/>
      <c r="AQ122" s="143"/>
      <c r="AR122" s="143"/>
      <c r="AS122" s="143"/>
      <c r="AT122" s="143"/>
      <c r="AU122" s="143"/>
      <c r="AV122" s="258"/>
      <c r="AW122" s="143"/>
      <c r="AX122" s="143"/>
      <c r="AY122" s="143"/>
      <c r="AZ122" s="143"/>
      <c r="BA122" s="143"/>
      <c r="BB122" s="258"/>
      <c r="BC122" s="143"/>
      <c r="BD122" s="143"/>
      <c r="BE122" s="143"/>
      <c r="BF122" s="143"/>
      <c r="BG122" s="143"/>
      <c r="BH122" s="258"/>
      <c r="BI122" s="143"/>
      <c r="BJ122" s="143"/>
      <c r="BK122" s="143"/>
      <c r="BL122" s="143"/>
      <c r="BM122" s="143"/>
      <c r="BN122" s="258"/>
      <c r="BO122" s="143"/>
      <c r="BP122" s="143"/>
      <c r="BQ122" s="143"/>
      <c r="BR122" s="143"/>
      <c r="BS122" s="143"/>
      <c r="BT122" s="258"/>
      <c r="BU122" s="143"/>
      <c r="BV122" s="143"/>
      <c r="BW122" s="143"/>
      <c r="BX122" s="143"/>
      <c r="BY122" s="143"/>
      <c r="BZ122" s="258"/>
      <c r="CA122" s="143"/>
      <c r="CB122" s="143"/>
      <c r="CC122" s="143"/>
      <c r="CD122" s="143"/>
      <c r="CE122" s="143"/>
      <c r="CF122" s="258"/>
      <c r="CG122" s="143"/>
      <c r="CH122" s="143"/>
      <c r="CI122" s="143"/>
      <c r="CJ122" s="143"/>
      <c r="CK122" s="143"/>
      <c r="CL122" s="258"/>
      <c r="CM122" s="143"/>
      <c r="CN122" s="143"/>
      <c r="CO122" s="143"/>
      <c r="CP122" s="143"/>
      <c r="CQ122" s="143"/>
      <c r="CR122" s="258"/>
      <c r="CS122" s="143"/>
      <c r="CT122" s="143"/>
      <c r="CU122" s="143"/>
      <c r="CV122" s="143"/>
      <c r="CW122" s="143"/>
      <c r="CX122" s="258"/>
      <c r="CY122" s="143"/>
      <c r="CZ122" s="143"/>
      <c r="DA122" s="143"/>
      <c r="DB122" s="143"/>
      <c r="DC122" s="143"/>
      <c r="DD122" s="258"/>
      <c r="DE122" s="143"/>
      <c r="DF122" s="143"/>
      <c r="DG122" s="143"/>
      <c r="DH122" s="143"/>
      <c r="DI122" s="143"/>
      <c r="DJ122" s="258"/>
      <c r="DK122" s="143"/>
      <c r="DL122" s="143"/>
      <c r="DM122" s="143"/>
      <c r="DN122" s="143"/>
      <c r="DO122" s="143"/>
      <c r="DP122" s="258"/>
      <c r="DQ122" s="143"/>
      <c r="DR122" s="143"/>
      <c r="DS122" s="143"/>
      <c r="DT122" s="143"/>
      <c r="DU122" s="143"/>
      <c r="DV122" s="258"/>
      <c r="DW122" s="143"/>
      <c r="DX122" s="143"/>
      <c r="DY122" s="143"/>
      <c r="DZ122" s="143"/>
      <c r="EA122" s="143"/>
      <c r="EB122" s="258"/>
      <c r="EC122" s="143"/>
      <c r="ED122" s="143"/>
      <c r="EE122" s="143"/>
      <c r="EF122" s="143"/>
      <c r="EG122" s="143"/>
      <c r="EH122" s="258"/>
      <c r="EI122" s="143"/>
      <c r="EJ122" s="143"/>
      <c r="EK122" s="143"/>
      <c r="EL122" s="143"/>
      <c r="EM122" s="143"/>
      <c r="EN122" s="258"/>
      <c r="EO122" s="143"/>
      <c r="EP122" s="143"/>
      <c r="EQ122" s="143"/>
      <c r="ER122" s="143"/>
      <c r="ES122" s="143"/>
      <c r="ET122" s="258"/>
      <c r="EU122" s="143"/>
      <c r="EV122" s="143"/>
      <c r="EW122" s="143"/>
      <c r="EX122" s="143"/>
      <c r="EY122" s="143"/>
      <c r="EZ122" s="258"/>
      <c r="FA122" s="143"/>
      <c r="FB122" s="143"/>
      <c r="FC122" s="143"/>
      <c r="FD122" s="143"/>
      <c r="FE122" s="143"/>
      <c r="FF122" s="258"/>
      <c r="FG122" s="143"/>
      <c r="FH122" s="143"/>
      <c r="FI122" s="143"/>
      <c r="FJ122" s="143"/>
      <c r="FK122" s="143"/>
      <c r="FL122" s="258"/>
      <c r="FM122" s="143"/>
      <c r="FN122" s="143"/>
      <c r="FO122" s="143"/>
      <c r="FP122" s="143"/>
      <c r="FQ122" s="143"/>
      <c r="FR122" s="258"/>
      <c r="FS122" s="143"/>
      <c r="FT122" s="143"/>
      <c r="FU122" s="143"/>
      <c r="FV122" s="143"/>
      <c r="FW122" s="143"/>
      <c r="FX122" s="258"/>
      <c r="FY122" s="143"/>
      <c r="FZ122" s="143"/>
      <c r="GA122" s="143"/>
      <c r="GB122" s="143"/>
      <c r="GC122" s="143"/>
      <c r="GD122" s="258"/>
      <c r="GE122" s="143"/>
      <c r="GF122" s="143"/>
      <c r="GG122" s="143"/>
      <c r="GH122" s="143"/>
      <c r="GI122" s="162">
        <f t="shared" si="29"/>
        <v>0</v>
      </c>
      <c r="GJ122" s="163">
        <f t="shared" si="19"/>
        <v>0</v>
      </c>
      <c r="GK122" s="146">
        <f t="shared" si="30"/>
        <v>0</v>
      </c>
      <c r="GL122" s="146">
        <f t="shared" si="31"/>
        <v>0</v>
      </c>
      <c r="GM122" s="146">
        <f t="shared" si="32"/>
        <v>0</v>
      </c>
      <c r="GN122" s="223">
        <f t="shared" si="23"/>
        <v>0</v>
      </c>
      <c r="GO122" s="163">
        <f t="shared" si="24"/>
        <v>0</v>
      </c>
      <c r="GP122" s="146">
        <f t="shared" si="25"/>
        <v>0</v>
      </c>
      <c r="GQ122" s="146">
        <f t="shared" si="26"/>
        <v>0</v>
      </c>
      <c r="GR122" s="219">
        <f t="shared" si="27"/>
        <v>0</v>
      </c>
      <c r="GS122" s="170">
        <f t="shared" si="28"/>
        <v>0</v>
      </c>
    </row>
    <row r="123" spans="1:201" ht="21.75" customHeight="1" thickBot="1" x14ac:dyDescent="0.25">
      <c r="A123" s="140">
        <v>116</v>
      </c>
      <c r="B123" s="87"/>
      <c r="C123" s="246"/>
      <c r="D123" s="350" t="str">
        <f>IF(ISBLANK(B123)," ",VLOOKUP(B123,Feuil2!B117:C241,2,FALSE))</f>
        <v xml:space="preserve"> </v>
      </c>
      <c r="E123" s="144"/>
      <c r="F123" s="143"/>
      <c r="G123" s="143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  <c r="T123" s="143"/>
      <c r="U123" s="143"/>
      <c r="V123" s="143"/>
      <c r="W123" s="143"/>
      <c r="X123" s="143"/>
      <c r="Y123" s="143"/>
      <c r="Z123" s="143"/>
      <c r="AA123" s="143"/>
      <c r="AB123" s="143"/>
      <c r="AC123" s="143"/>
      <c r="AD123" s="143"/>
      <c r="AE123" s="143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3"/>
      <c r="AZ123" s="143"/>
      <c r="BA123" s="143"/>
      <c r="BB123" s="143"/>
      <c r="BC123" s="143"/>
      <c r="BD123" s="143"/>
      <c r="BE123" s="143"/>
      <c r="BF123" s="143"/>
      <c r="BG123" s="143"/>
      <c r="BH123" s="143"/>
      <c r="BI123" s="143"/>
      <c r="BJ123" s="143"/>
      <c r="BK123" s="143"/>
      <c r="BL123" s="143"/>
      <c r="BM123" s="143"/>
      <c r="BN123" s="143"/>
      <c r="BO123" s="143"/>
      <c r="BP123" s="143"/>
      <c r="BQ123" s="143"/>
      <c r="BR123" s="143"/>
      <c r="BS123" s="143"/>
      <c r="BT123" s="143"/>
      <c r="BU123" s="143"/>
      <c r="BV123" s="143"/>
      <c r="BW123" s="143"/>
      <c r="BX123" s="143"/>
      <c r="BY123" s="143"/>
      <c r="BZ123" s="143"/>
      <c r="CA123" s="143"/>
      <c r="CB123" s="143"/>
      <c r="CC123" s="143"/>
      <c r="CD123" s="143"/>
      <c r="CE123" s="143"/>
      <c r="CF123" s="143"/>
      <c r="CG123" s="143"/>
      <c r="CH123" s="143"/>
      <c r="CI123" s="143"/>
      <c r="CJ123" s="143"/>
      <c r="CK123" s="143"/>
      <c r="CL123" s="143"/>
      <c r="CM123" s="143"/>
      <c r="CN123" s="143"/>
      <c r="CO123" s="143"/>
      <c r="CP123" s="143"/>
      <c r="CQ123" s="143"/>
      <c r="CR123" s="143"/>
      <c r="CS123" s="143"/>
      <c r="CT123" s="143"/>
      <c r="CU123" s="143"/>
      <c r="CV123" s="143"/>
      <c r="CW123" s="143"/>
      <c r="CX123" s="143"/>
      <c r="CY123" s="143"/>
      <c r="CZ123" s="143"/>
      <c r="DA123" s="143"/>
      <c r="DB123" s="143"/>
      <c r="DC123" s="143"/>
      <c r="DD123" s="143"/>
      <c r="DE123" s="143"/>
      <c r="DF123" s="143"/>
      <c r="DG123" s="143"/>
      <c r="DH123" s="143"/>
      <c r="DI123" s="143"/>
      <c r="DJ123" s="143"/>
      <c r="DK123" s="143"/>
      <c r="DL123" s="143"/>
      <c r="DM123" s="143"/>
      <c r="DN123" s="143"/>
      <c r="DO123" s="143"/>
      <c r="DP123" s="143"/>
      <c r="DQ123" s="143"/>
      <c r="DR123" s="143"/>
      <c r="DS123" s="143"/>
      <c r="DT123" s="143"/>
      <c r="DU123" s="143"/>
      <c r="DV123" s="143"/>
      <c r="DW123" s="143"/>
      <c r="DX123" s="143"/>
      <c r="DY123" s="143"/>
      <c r="DZ123" s="143"/>
      <c r="EA123" s="143"/>
      <c r="EB123" s="143"/>
      <c r="EC123" s="143"/>
      <c r="ED123" s="143"/>
      <c r="EE123" s="143"/>
      <c r="EF123" s="143"/>
      <c r="EG123" s="143"/>
      <c r="EH123" s="143"/>
      <c r="EI123" s="143"/>
      <c r="EJ123" s="143"/>
      <c r="EK123" s="143"/>
      <c r="EL123" s="143"/>
      <c r="EM123" s="143"/>
      <c r="EN123" s="143"/>
      <c r="EO123" s="143"/>
      <c r="EP123" s="143"/>
      <c r="EQ123" s="143"/>
      <c r="ER123" s="143"/>
      <c r="ES123" s="143"/>
      <c r="ET123" s="143"/>
      <c r="EU123" s="143"/>
      <c r="EV123" s="143"/>
      <c r="EW123" s="143"/>
      <c r="EX123" s="143"/>
      <c r="EY123" s="143"/>
      <c r="EZ123" s="143"/>
      <c r="FA123" s="143"/>
      <c r="FB123" s="143"/>
      <c r="FC123" s="143"/>
      <c r="FD123" s="143"/>
      <c r="FE123" s="143"/>
      <c r="FF123" s="143"/>
      <c r="FG123" s="143"/>
      <c r="FH123" s="143"/>
      <c r="FI123" s="143"/>
      <c r="FJ123" s="143"/>
      <c r="FK123" s="143"/>
      <c r="FL123" s="143"/>
      <c r="FM123" s="143"/>
      <c r="FN123" s="143"/>
      <c r="FO123" s="143"/>
      <c r="FP123" s="143"/>
      <c r="FQ123" s="143"/>
      <c r="FR123" s="143"/>
      <c r="FS123" s="143"/>
      <c r="FT123" s="143"/>
      <c r="FU123" s="143"/>
      <c r="FV123" s="143"/>
      <c r="FW123" s="143"/>
      <c r="FX123" s="143"/>
      <c r="FY123" s="143"/>
      <c r="FZ123" s="143"/>
      <c r="GA123" s="143"/>
      <c r="GB123" s="143"/>
      <c r="GC123" s="143"/>
      <c r="GD123" s="143"/>
      <c r="GE123" s="143"/>
      <c r="GF123" s="143"/>
      <c r="GG123" s="143"/>
      <c r="GH123" s="143"/>
      <c r="GI123" s="162">
        <f t="shared" si="29"/>
        <v>0</v>
      </c>
      <c r="GJ123" s="163">
        <f t="shared" si="19"/>
        <v>0</v>
      </c>
      <c r="GK123" s="146">
        <f t="shared" si="30"/>
        <v>0</v>
      </c>
      <c r="GL123" s="146">
        <f t="shared" si="31"/>
        <v>0</v>
      </c>
      <c r="GM123" s="146">
        <f t="shared" si="32"/>
        <v>0</v>
      </c>
      <c r="GN123" s="223">
        <f t="shared" si="23"/>
        <v>0</v>
      </c>
      <c r="GO123" s="163">
        <f t="shared" si="24"/>
        <v>0</v>
      </c>
      <c r="GP123" s="146">
        <f t="shared" si="25"/>
        <v>0</v>
      </c>
      <c r="GQ123" s="146">
        <f t="shared" si="26"/>
        <v>0</v>
      </c>
      <c r="GR123" s="219">
        <f t="shared" si="27"/>
        <v>0</v>
      </c>
      <c r="GS123" s="170">
        <f t="shared" si="28"/>
        <v>0</v>
      </c>
    </row>
    <row r="124" spans="1:201" ht="21.75" customHeight="1" thickBot="1" x14ac:dyDescent="0.25">
      <c r="A124" s="140">
        <v>117</v>
      </c>
      <c r="B124" s="87"/>
      <c r="C124" s="246"/>
      <c r="D124" s="350" t="str">
        <f>IF(ISBLANK(B124)," ",VLOOKUP(B124,Feuil2!B118:C242,2,FALSE))</f>
        <v xml:space="preserve"> </v>
      </c>
      <c r="E124" s="144"/>
      <c r="F124" s="143"/>
      <c r="G124" s="143"/>
      <c r="H124" s="143"/>
      <c r="I124" s="143"/>
      <c r="J124" s="143"/>
      <c r="K124" s="143"/>
      <c r="L124" s="143"/>
      <c r="M124" s="143"/>
      <c r="N124" s="143"/>
      <c r="O124" s="143"/>
      <c r="P124" s="143"/>
      <c r="Q124" s="143"/>
      <c r="R124" s="143"/>
      <c r="S124" s="143"/>
      <c r="T124" s="143"/>
      <c r="U124" s="143"/>
      <c r="V124" s="143"/>
      <c r="W124" s="143"/>
      <c r="X124" s="143"/>
      <c r="Y124" s="143"/>
      <c r="Z124" s="143"/>
      <c r="AA124" s="143"/>
      <c r="AB124" s="143"/>
      <c r="AC124" s="143"/>
      <c r="AD124" s="143"/>
      <c r="AE124" s="143"/>
      <c r="AF124" s="143"/>
      <c r="AG124" s="143"/>
      <c r="AH124" s="143"/>
      <c r="AI124" s="143"/>
      <c r="AJ124" s="143"/>
      <c r="AK124" s="143"/>
      <c r="AL124" s="143"/>
      <c r="AM124" s="143"/>
      <c r="AN124" s="143"/>
      <c r="AO124" s="143"/>
      <c r="AP124" s="143"/>
      <c r="AQ124" s="143"/>
      <c r="AR124" s="143"/>
      <c r="AS124" s="143"/>
      <c r="AT124" s="143"/>
      <c r="AU124" s="143"/>
      <c r="AV124" s="143"/>
      <c r="AW124" s="143"/>
      <c r="AX124" s="143"/>
      <c r="AY124" s="143"/>
      <c r="AZ124" s="143"/>
      <c r="BA124" s="143"/>
      <c r="BB124" s="143"/>
      <c r="BC124" s="143"/>
      <c r="BD124" s="143"/>
      <c r="BE124" s="143"/>
      <c r="BF124" s="143"/>
      <c r="BG124" s="143"/>
      <c r="BH124" s="143"/>
      <c r="BI124" s="143"/>
      <c r="BJ124" s="143"/>
      <c r="BK124" s="143"/>
      <c r="BL124" s="143"/>
      <c r="BM124" s="143"/>
      <c r="BN124" s="143"/>
      <c r="BO124" s="143"/>
      <c r="BP124" s="143"/>
      <c r="BQ124" s="143"/>
      <c r="BR124" s="143"/>
      <c r="BS124" s="143"/>
      <c r="BT124" s="143"/>
      <c r="BU124" s="143"/>
      <c r="BV124" s="143"/>
      <c r="BW124" s="143"/>
      <c r="BX124" s="143"/>
      <c r="BY124" s="143"/>
      <c r="BZ124" s="143"/>
      <c r="CA124" s="143"/>
      <c r="CB124" s="143"/>
      <c r="CC124" s="143"/>
      <c r="CD124" s="143"/>
      <c r="CE124" s="143"/>
      <c r="CF124" s="143"/>
      <c r="CG124" s="143"/>
      <c r="CH124" s="143"/>
      <c r="CI124" s="143"/>
      <c r="CJ124" s="143"/>
      <c r="CK124" s="143"/>
      <c r="CL124" s="143"/>
      <c r="CM124" s="143"/>
      <c r="CN124" s="143"/>
      <c r="CO124" s="143"/>
      <c r="CP124" s="143"/>
      <c r="CQ124" s="143"/>
      <c r="CR124" s="143"/>
      <c r="CS124" s="143"/>
      <c r="CT124" s="143"/>
      <c r="CU124" s="143"/>
      <c r="CV124" s="143"/>
      <c r="CW124" s="143"/>
      <c r="CX124" s="143"/>
      <c r="CY124" s="143"/>
      <c r="CZ124" s="143"/>
      <c r="DA124" s="143"/>
      <c r="DB124" s="143"/>
      <c r="DC124" s="143"/>
      <c r="DD124" s="143"/>
      <c r="DE124" s="143"/>
      <c r="DF124" s="143"/>
      <c r="DG124" s="143"/>
      <c r="DH124" s="143"/>
      <c r="DI124" s="143"/>
      <c r="DJ124" s="143"/>
      <c r="DK124" s="143"/>
      <c r="DL124" s="143"/>
      <c r="DM124" s="143"/>
      <c r="DN124" s="143"/>
      <c r="DO124" s="143"/>
      <c r="DP124" s="143"/>
      <c r="DQ124" s="143"/>
      <c r="DR124" s="143"/>
      <c r="DS124" s="143"/>
      <c r="DT124" s="143"/>
      <c r="DU124" s="143"/>
      <c r="DV124" s="143"/>
      <c r="DW124" s="143"/>
      <c r="DX124" s="143"/>
      <c r="DY124" s="143"/>
      <c r="DZ124" s="143"/>
      <c r="EA124" s="143"/>
      <c r="EB124" s="143"/>
      <c r="EC124" s="143"/>
      <c r="ED124" s="143"/>
      <c r="EE124" s="143"/>
      <c r="EF124" s="143"/>
      <c r="EG124" s="143"/>
      <c r="EH124" s="143"/>
      <c r="EI124" s="143"/>
      <c r="EJ124" s="143"/>
      <c r="EK124" s="143"/>
      <c r="EL124" s="143"/>
      <c r="EM124" s="143"/>
      <c r="EN124" s="143"/>
      <c r="EO124" s="143"/>
      <c r="EP124" s="143"/>
      <c r="EQ124" s="143"/>
      <c r="ER124" s="143"/>
      <c r="ES124" s="143"/>
      <c r="ET124" s="143"/>
      <c r="EU124" s="143"/>
      <c r="EV124" s="143"/>
      <c r="EW124" s="143"/>
      <c r="EX124" s="143"/>
      <c r="EY124" s="143"/>
      <c r="EZ124" s="143"/>
      <c r="FA124" s="143"/>
      <c r="FB124" s="143"/>
      <c r="FC124" s="143"/>
      <c r="FD124" s="143"/>
      <c r="FE124" s="143"/>
      <c r="FF124" s="143"/>
      <c r="FG124" s="143"/>
      <c r="FH124" s="143"/>
      <c r="FI124" s="143"/>
      <c r="FJ124" s="143"/>
      <c r="FK124" s="143"/>
      <c r="FL124" s="143"/>
      <c r="FM124" s="143"/>
      <c r="FN124" s="143"/>
      <c r="FO124" s="143"/>
      <c r="FP124" s="143"/>
      <c r="FQ124" s="143"/>
      <c r="FR124" s="143"/>
      <c r="FS124" s="143"/>
      <c r="FT124" s="143"/>
      <c r="FU124" s="143"/>
      <c r="FV124" s="143"/>
      <c r="FW124" s="143"/>
      <c r="FX124" s="143"/>
      <c r="FY124" s="143"/>
      <c r="FZ124" s="143"/>
      <c r="GA124" s="143"/>
      <c r="GB124" s="143"/>
      <c r="GC124" s="143"/>
      <c r="GD124" s="143"/>
      <c r="GE124" s="143"/>
      <c r="GF124" s="143"/>
      <c r="GG124" s="143"/>
      <c r="GH124" s="143"/>
      <c r="GI124" s="162">
        <f t="shared" si="29"/>
        <v>0</v>
      </c>
      <c r="GJ124" s="163">
        <f t="shared" si="19"/>
        <v>0</v>
      </c>
      <c r="GK124" s="146">
        <f t="shared" si="30"/>
        <v>0</v>
      </c>
      <c r="GL124" s="146">
        <f t="shared" si="31"/>
        <v>0</v>
      </c>
      <c r="GM124" s="146">
        <f t="shared" si="32"/>
        <v>0</v>
      </c>
      <c r="GN124" s="223">
        <f t="shared" si="23"/>
        <v>0</v>
      </c>
      <c r="GO124" s="163">
        <f t="shared" si="24"/>
        <v>0</v>
      </c>
      <c r="GP124" s="146">
        <f t="shared" si="25"/>
        <v>0</v>
      </c>
      <c r="GQ124" s="146">
        <f t="shared" si="26"/>
        <v>0</v>
      </c>
      <c r="GR124" s="219">
        <f t="shared" si="27"/>
        <v>0</v>
      </c>
      <c r="GS124" s="170">
        <f t="shared" si="28"/>
        <v>0</v>
      </c>
    </row>
    <row r="125" spans="1:201" ht="21.75" customHeight="1" thickBot="1" x14ac:dyDescent="0.25">
      <c r="A125" s="140">
        <v>118</v>
      </c>
      <c r="B125" s="87"/>
      <c r="C125" s="246"/>
      <c r="D125" s="350" t="str">
        <f>IF(ISBLANK(B125)," ",VLOOKUP(B125,Feuil2!B119:C243,2,FALSE))</f>
        <v xml:space="preserve"> </v>
      </c>
      <c r="E125" s="144"/>
      <c r="F125" s="143"/>
      <c r="G125" s="143"/>
      <c r="H125" s="143"/>
      <c r="I125" s="143"/>
      <c r="J125" s="143"/>
      <c r="K125" s="143"/>
      <c r="L125" s="143"/>
      <c r="M125" s="143"/>
      <c r="N125" s="143"/>
      <c r="O125" s="143"/>
      <c r="P125" s="143"/>
      <c r="Q125" s="143"/>
      <c r="R125" s="143"/>
      <c r="S125" s="143"/>
      <c r="T125" s="143"/>
      <c r="U125" s="143"/>
      <c r="V125" s="143"/>
      <c r="W125" s="143"/>
      <c r="X125" s="143"/>
      <c r="Y125" s="143"/>
      <c r="Z125" s="143"/>
      <c r="AA125" s="143"/>
      <c r="AB125" s="143"/>
      <c r="AC125" s="143"/>
      <c r="AD125" s="143"/>
      <c r="AE125" s="143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3"/>
      <c r="AZ125" s="143"/>
      <c r="BA125" s="143"/>
      <c r="BB125" s="143"/>
      <c r="BC125" s="143"/>
      <c r="BD125" s="143"/>
      <c r="BE125" s="143"/>
      <c r="BF125" s="143"/>
      <c r="BG125" s="143"/>
      <c r="BH125" s="143"/>
      <c r="BI125" s="143"/>
      <c r="BJ125" s="143"/>
      <c r="BK125" s="143"/>
      <c r="BL125" s="143"/>
      <c r="BM125" s="143"/>
      <c r="BN125" s="143"/>
      <c r="BO125" s="143"/>
      <c r="BP125" s="143"/>
      <c r="BQ125" s="143"/>
      <c r="BR125" s="143"/>
      <c r="BS125" s="143"/>
      <c r="BT125" s="143"/>
      <c r="BU125" s="143"/>
      <c r="BV125" s="143"/>
      <c r="BW125" s="143"/>
      <c r="BX125" s="143"/>
      <c r="BY125" s="143"/>
      <c r="BZ125" s="143"/>
      <c r="CA125" s="143"/>
      <c r="CB125" s="143"/>
      <c r="CC125" s="143"/>
      <c r="CD125" s="143"/>
      <c r="CE125" s="143"/>
      <c r="CF125" s="143"/>
      <c r="CG125" s="143"/>
      <c r="CH125" s="143"/>
      <c r="CI125" s="143"/>
      <c r="CJ125" s="143"/>
      <c r="CK125" s="143"/>
      <c r="CL125" s="143"/>
      <c r="CM125" s="143"/>
      <c r="CN125" s="143"/>
      <c r="CO125" s="143"/>
      <c r="CP125" s="143"/>
      <c r="CQ125" s="143"/>
      <c r="CR125" s="143"/>
      <c r="CS125" s="143"/>
      <c r="CT125" s="143"/>
      <c r="CU125" s="143"/>
      <c r="CV125" s="143"/>
      <c r="CW125" s="143"/>
      <c r="CX125" s="143"/>
      <c r="CY125" s="143"/>
      <c r="CZ125" s="143"/>
      <c r="DA125" s="143"/>
      <c r="DB125" s="143"/>
      <c r="DC125" s="143"/>
      <c r="DD125" s="143"/>
      <c r="DE125" s="143"/>
      <c r="DF125" s="143"/>
      <c r="DG125" s="143"/>
      <c r="DH125" s="143"/>
      <c r="DI125" s="143"/>
      <c r="DJ125" s="143"/>
      <c r="DK125" s="143"/>
      <c r="DL125" s="143"/>
      <c r="DM125" s="143"/>
      <c r="DN125" s="143"/>
      <c r="DO125" s="143"/>
      <c r="DP125" s="143"/>
      <c r="DQ125" s="143"/>
      <c r="DR125" s="143"/>
      <c r="DS125" s="143"/>
      <c r="DT125" s="143"/>
      <c r="DU125" s="143"/>
      <c r="DV125" s="143"/>
      <c r="DW125" s="143"/>
      <c r="DX125" s="143"/>
      <c r="DY125" s="143"/>
      <c r="DZ125" s="143"/>
      <c r="EA125" s="143"/>
      <c r="EB125" s="143"/>
      <c r="EC125" s="143"/>
      <c r="ED125" s="143"/>
      <c r="EE125" s="143"/>
      <c r="EF125" s="143"/>
      <c r="EG125" s="143"/>
      <c r="EH125" s="143"/>
      <c r="EI125" s="143"/>
      <c r="EJ125" s="143"/>
      <c r="EK125" s="143"/>
      <c r="EL125" s="143"/>
      <c r="EM125" s="143"/>
      <c r="EN125" s="143"/>
      <c r="EO125" s="143"/>
      <c r="EP125" s="143"/>
      <c r="EQ125" s="143"/>
      <c r="ER125" s="143"/>
      <c r="ES125" s="143"/>
      <c r="ET125" s="143"/>
      <c r="EU125" s="143"/>
      <c r="EV125" s="143"/>
      <c r="EW125" s="143"/>
      <c r="EX125" s="143"/>
      <c r="EY125" s="143"/>
      <c r="EZ125" s="143"/>
      <c r="FA125" s="143"/>
      <c r="FB125" s="143"/>
      <c r="FC125" s="143"/>
      <c r="FD125" s="143"/>
      <c r="FE125" s="143"/>
      <c r="FF125" s="143"/>
      <c r="FG125" s="143"/>
      <c r="FH125" s="143"/>
      <c r="FI125" s="143"/>
      <c r="FJ125" s="143"/>
      <c r="FK125" s="143"/>
      <c r="FL125" s="143"/>
      <c r="FM125" s="143"/>
      <c r="FN125" s="143"/>
      <c r="FO125" s="143"/>
      <c r="FP125" s="143"/>
      <c r="FQ125" s="143"/>
      <c r="FR125" s="143"/>
      <c r="FS125" s="143"/>
      <c r="FT125" s="143"/>
      <c r="FU125" s="143"/>
      <c r="FV125" s="143"/>
      <c r="FW125" s="143"/>
      <c r="FX125" s="143"/>
      <c r="FY125" s="143"/>
      <c r="FZ125" s="143"/>
      <c r="GA125" s="143"/>
      <c r="GB125" s="143"/>
      <c r="GC125" s="143"/>
      <c r="GD125" s="143"/>
      <c r="GE125" s="143"/>
      <c r="GF125" s="143"/>
      <c r="GG125" s="143"/>
      <c r="GH125" s="143"/>
      <c r="GI125" s="162">
        <f t="shared" si="29"/>
        <v>0</v>
      </c>
      <c r="GJ125" s="163">
        <f t="shared" si="19"/>
        <v>0</v>
      </c>
      <c r="GK125" s="146">
        <f t="shared" si="30"/>
        <v>0</v>
      </c>
      <c r="GL125" s="146">
        <f t="shared" si="31"/>
        <v>0</v>
      </c>
      <c r="GM125" s="146">
        <f t="shared" si="32"/>
        <v>0</v>
      </c>
      <c r="GN125" s="223">
        <f t="shared" si="23"/>
        <v>0</v>
      </c>
      <c r="GO125" s="163">
        <f t="shared" si="24"/>
        <v>0</v>
      </c>
      <c r="GP125" s="146">
        <f t="shared" si="25"/>
        <v>0</v>
      </c>
      <c r="GQ125" s="146">
        <f t="shared" si="26"/>
        <v>0</v>
      </c>
      <c r="GR125" s="219">
        <f t="shared" si="27"/>
        <v>0</v>
      </c>
      <c r="GS125" s="170">
        <f t="shared" si="28"/>
        <v>0</v>
      </c>
    </row>
    <row r="126" spans="1:201" ht="21.75" customHeight="1" thickBot="1" x14ac:dyDescent="0.25">
      <c r="A126" s="140">
        <v>119</v>
      </c>
      <c r="B126" s="87"/>
      <c r="C126" s="246"/>
      <c r="D126" s="350" t="str">
        <f>IF(ISBLANK(B126)," ",VLOOKUP(B126,Feuil2!B120:C244,2,FALSE))</f>
        <v xml:space="preserve"> </v>
      </c>
      <c r="E126" s="144"/>
      <c r="F126" s="143"/>
      <c r="G126" s="143"/>
      <c r="H126" s="143"/>
      <c r="I126" s="143"/>
      <c r="J126" s="143"/>
      <c r="K126" s="143"/>
      <c r="L126" s="143"/>
      <c r="M126" s="143"/>
      <c r="N126" s="143"/>
      <c r="O126" s="143"/>
      <c r="P126" s="143"/>
      <c r="Q126" s="143"/>
      <c r="R126" s="143"/>
      <c r="S126" s="143"/>
      <c r="T126" s="143"/>
      <c r="U126" s="143"/>
      <c r="V126" s="143"/>
      <c r="W126" s="143"/>
      <c r="X126" s="143"/>
      <c r="Y126" s="143"/>
      <c r="Z126" s="143"/>
      <c r="AA126" s="143"/>
      <c r="AB126" s="143"/>
      <c r="AC126" s="143"/>
      <c r="AD126" s="143"/>
      <c r="AE126" s="143"/>
      <c r="AF126" s="143"/>
      <c r="AG126" s="143"/>
      <c r="AH126" s="143"/>
      <c r="AI126" s="143"/>
      <c r="AJ126" s="143"/>
      <c r="AK126" s="143"/>
      <c r="AL126" s="143"/>
      <c r="AM126" s="143"/>
      <c r="AN126" s="143"/>
      <c r="AO126" s="143"/>
      <c r="AP126" s="143"/>
      <c r="AQ126" s="143"/>
      <c r="AR126" s="143"/>
      <c r="AS126" s="143"/>
      <c r="AT126" s="143"/>
      <c r="AU126" s="143"/>
      <c r="AV126" s="143"/>
      <c r="AW126" s="143"/>
      <c r="AX126" s="143"/>
      <c r="AY126" s="143"/>
      <c r="AZ126" s="143"/>
      <c r="BA126" s="143"/>
      <c r="BB126" s="143"/>
      <c r="BC126" s="143"/>
      <c r="BD126" s="143"/>
      <c r="BE126" s="143"/>
      <c r="BF126" s="143"/>
      <c r="BG126" s="143"/>
      <c r="BH126" s="143"/>
      <c r="BI126" s="143"/>
      <c r="BJ126" s="143"/>
      <c r="BK126" s="143"/>
      <c r="BL126" s="143"/>
      <c r="BM126" s="143"/>
      <c r="BN126" s="143"/>
      <c r="BO126" s="143"/>
      <c r="BP126" s="143"/>
      <c r="BQ126" s="143"/>
      <c r="BR126" s="143"/>
      <c r="BS126" s="143"/>
      <c r="BT126" s="143"/>
      <c r="BU126" s="143"/>
      <c r="BV126" s="143"/>
      <c r="BW126" s="143"/>
      <c r="BX126" s="143"/>
      <c r="BY126" s="143"/>
      <c r="BZ126" s="143"/>
      <c r="CA126" s="143"/>
      <c r="CB126" s="143"/>
      <c r="CC126" s="143"/>
      <c r="CD126" s="143"/>
      <c r="CE126" s="143"/>
      <c r="CF126" s="143"/>
      <c r="CG126" s="143"/>
      <c r="CH126" s="143"/>
      <c r="CI126" s="143"/>
      <c r="CJ126" s="143"/>
      <c r="CK126" s="143"/>
      <c r="CL126" s="143"/>
      <c r="CM126" s="143"/>
      <c r="CN126" s="143"/>
      <c r="CO126" s="143"/>
      <c r="CP126" s="143"/>
      <c r="CQ126" s="143"/>
      <c r="CR126" s="143"/>
      <c r="CS126" s="143"/>
      <c r="CT126" s="143"/>
      <c r="CU126" s="143"/>
      <c r="CV126" s="143"/>
      <c r="CW126" s="143"/>
      <c r="CX126" s="143"/>
      <c r="CY126" s="143"/>
      <c r="CZ126" s="143"/>
      <c r="DA126" s="143"/>
      <c r="DB126" s="143"/>
      <c r="DC126" s="143"/>
      <c r="DD126" s="143"/>
      <c r="DE126" s="143"/>
      <c r="DF126" s="143"/>
      <c r="DG126" s="143"/>
      <c r="DH126" s="143"/>
      <c r="DI126" s="143"/>
      <c r="DJ126" s="143"/>
      <c r="DK126" s="143"/>
      <c r="DL126" s="143"/>
      <c r="DM126" s="143"/>
      <c r="DN126" s="143"/>
      <c r="DO126" s="143"/>
      <c r="DP126" s="143"/>
      <c r="DQ126" s="143"/>
      <c r="DR126" s="143"/>
      <c r="DS126" s="143"/>
      <c r="DT126" s="143"/>
      <c r="DU126" s="143"/>
      <c r="DV126" s="143"/>
      <c r="DW126" s="143"/>
      <c r="DX126" s="143"/>
      <c r="DY126" s="143"/>
      <c r="DZ126" s="143"/>
      <c r="EA126" s="143"/>
      <c r="EB126" s="143"/>
      <c r="EC126" s="143"/>
      <c r="ED126" s="143"/>
      <c r="EE126" s="143"/>
      <c r="EF126" s="143"/>
      <c r="EG126" s="143"/>
      <c r="EH126" s="143"/>
      <c r="EI126" s="143"/>
      <c r="EJ126" s="143"/>
      <c r="EK126" s="143"/>
      <c r="EL126" s="143"/>
      <c r="EM126" s="143"/>
      <c r="EN126" s="143"/>
      <c r="EO126" s="143"/>
      <c r="EP126" s="143"/>
      <c r="EQ126" s="143"/>
      <c r="ER126" s="143"/>
      <c r="ES126" s="143"/>
      <c r="ET126" s="143"/>
      <c r="EU126" s="143"/>
      <c r="EV126" s="143"/>
      <c r="EW126" s="143"/>
      <c r="EX126" s="143"/>
      <c r="EY126" s="143"/>
      <c r="EZ126" s="143"/>
      <c r="FA126" s="143"/>
      <c r="FB126" s="143"/>
      <c r="FC126" s="143"/>
      <c r="FD126" s="143"/>
      <c r="FE126" s="143"/>
      <c r="FF126" s="143"/>
      <c r="FG126" s="143"/>
      <c r="FH126" s="143"/>
      <c r="FI126" s="143"/>
      <c r="FJ126" s="143"/>
      <c r="FK126" s="143"/>
      <c r="FL126" s="143"/>
      <c r="FM126" s="143"/>
      <c r="FN126" s="143"/>
      <c r="FO126" s="143"/>
      <c r="FP126" s="143"/>
      <c r="FQ126" s="143"/>
      <c r="FR126" s="143"/>
      <c r="FS126" s="143"/>
      <c r="FT126" s="143"/>
      <c r="FU126" s="143"/>
      <c r="FV126" s="143"/>
      <c r="FW126" s="143"/>
      <c r="FX126" s="143"/>
      <c r="FY126" s="143"/>
      <c r="FZ126" s="143"/>
      <c r="GA126" s="143"/>
      <c r="GB126" s="143"/>
      <c r="GC126" s="143"/>
      <c r="GD126" s="143"/>
      <c r="GE126" s="143"/>
      <c r="GF126" s="143"/>
      <c r="GG126" s="143"/>
      <c r="GH126" s="143"/>
      <c r="GI126" s="162">
        <f t="shared" si="29"/>
        <v>0</v>
      </c>
      <c r="GJ126" s="163">
        <f t="shared" si="19"/>
        <v>0</v>
      </c>
      <c r="GK126" s="146">
        <f t="shared" si="30"/>
        <v>0</v>
      </c>
      <c r="GL126" s="146">
        <f t="shared" si="31"/>
        <v>0</v>
      </c>
      <c r="GM126" s="146">
        <f t="shared" si="32"/>
        <v>0</v>
      </c>
      <c r="GN126" s="223">
        <f t="shared" si="23"/>
        <v>0</v>
      </c>
      <c r="GO126" s="163">
        <f t="shared" si="24"/>
        <v>0</v>
      </c>
      <c r="GP126" s="146">
        <f t="shared" si="25"/>
        <v>0</v>
      </c>
      <c r="GQ126" s="146">
        <f t="shared" si="26"/>
        <v>0</v>
      </c>
      <c r="GR126" s="219">
        <f t="shared" si="27"/>
        <v>0</v>
      </c>
      <c r="GS126" s="170">
        <f t="shared" si="28"/>
        <v>0</v>
      </c>
    </row>
    <row r="127" spans="1:201" ht="21.75" customHeight="1" thickBot="1" x14ac:dyDescent="0.25">
      <c r="A127" s="137">
        <v>120</v>
      </c>
      <c r="B127" s="87"/>
      <c r="C127" s="246"/>
      <c r="D127" s="350" t="str">
        <f>IF(ISBLANK(B127)," ",VLOOKUP(B127,Feuil2!B121:C245,2,FALSE))</f>
        <v xml:space="preserve"> </v>
      </c>
      <c r="E127" s="144"/>
      <c r="F127" s="143"/>
      <c r="G127" s="143"/>
      <c r="H127" s="143"/>
      <c r="I127" s="143"/>
      <c r="J127" s="143"/>
      <c r="K127" s="143"/>
      <c r="L127" s="143"/>
      <c r="M127" s="143"/>
      <c r="N127" s="143"/>
      <c r="O127" s="143"/>
      <c r="P127" s="143"/>
      <c r="Q127" s="143"/>
      <c r="R127" s="143"/>
      <c r="S127" s="143"/>
      <c r="T127" s="143"/>
      <c r="U127" s="143"/>
      <c r="V127" s="143"/>
      <c r="W127" s="143"/>
      <c r="X127" s="143"/>
      <c r="Y127" s="143"/>
      <c r="Z127" s="143"/>
      <c r="AA127" s="143"/>
      <c r="AB127" s="143"/>
      <c r="AC127" s="143"/>
      <c r="AD127" s="143"/>
      <c r="AE127" s="143"/>
      <c r="AF127" s="143"/>
      <c r="AG127" s="143"/>
      <c r="AH127" s="143"/>
      <c r="AI127" s="143"/>
      <c r="AJ127" s="143"/>
      <c r="AK127" s="143"/>
      <c r="AL127" s="143"/>
      <c r="AM127" s="143"/>
      <c r="AN127" s="143"/>
      <c r="AO127" s="143"/>
      <c r="AP127" s="143"/>
      <c r="AQ127" s="143"/>
      <c r="AR127" s="143"/>
      <c r="AS127" s="143"/>
      <c r="AT127" s="143"/>
      <c r="AU127" s="143"/>
      <c r="AV127" s="143"/>
      <c r="AW127" s="143"/>
      <c r="AX127" s="143"/>
      <c r="AY127" s="143"/>
      <c r="AZ127" s="143"/>
      <c r="BA127" s="143"/>
      <c r="BB127" s="143"/>
      <c r="BC127" s="143"/>
      <c r="BD127" s="143"/>
      <c r="BE127" s="143"/>
      <c r="BF127" s="143"/>
      <c r="BG127" s="143"/>
      <c r="BH127" s="143"/>
      <c r="BI127" s="143"/>
      <c r="BJ127" s="143"/>
      <c r="BK127" s="143"/>
      <c r="BL127" s="143"/>
      <c r="BM127" s="143"/>
      <c r="BN127" s="143"/>
      <c r="BO127" s="143"/>
      <c r="BP127" s="143"/>
      <c r="BQ127" s="143"/>
      <c r="BR127" s="143"/>
      <c r="BS127" s="143"/>
      <c r="BT127" s="143"/>
      <c r="BU127" s="143"/>
      <c r="BV127" s="143"/>
      <c r="BW127" s="143"/>
      <c r="BX127" s="143"/>
      <c r="BY127" s="143"/>
      <c r="BZ127" s="143"/>
      <c r="CA127" s="143"/>
      <c r="CB127" s="143"/>
      <c r="CC127" s="143"/>
      <c r="CD127" s="143"/>
      <c r="CE127" s="143"/>
      <c r="CF127" s="143"/>
      <c r="CG127" s="143"/>
      <c r="CH127" s="143"/>
      <c r="CI127" s="143"/>
      <c r="CJ127" s="143"/>
      <c r="CK127" s="143"/>
      <c r="CL127" s="143"/>
      <c r="CM127" s="143"/>
      <c r="CN127" s="143"/>
      <c r="CO127" s="143"/>
      <c r="CP127" s="143"/>
      <c r="CQ127" s="143"/>
      <c r="CR127" s="143"/>
      <c r="CS127" s="143"/>
      <c r="CT127" s="143"/>
      <c r="CU127" s="143"/>
      <c r="CV127" s="143"/>
      <c r="CW127" s="143"/>
      <c r="CX127" s="143"/>
      <c r="CY127" s="143"/>
      <c r="CZ127" s="143"/>
      <c r="DA127" s="143"/>
      <c r="DB127" s="143"/>
      <c r="DC127" s="143"/>
      <c r="DD127" s="143"/>
      <c r="DE127" s="143"/>
      <c r="DF127" s="143"/>
      <c r="DG127" s="143"/>
      <c r="DH127" s="143"/>
      <c r="DI127" s="143"/>
      <c r="DJ127" s="143"/>
      <c r="DK127" s="143"/>
      <c r="DL127" s="143"/>
      <c r="DM127" s="143"/>
      <c r="DN127" s="143"/>
      <c r="DO127" s="143"/>
      <c r="DP127" s="143"/>
      <c r="DQ127" s="143"/>
      <c r="DR127" s="143"/>
      <c r="DS127" s="143"/>
      <c r="DT127" s="143"/>
      <c r="DU127" s="143"/>
      <c r="DV127" s="143"/>
      <c r="DW127" s="143"/>
      <c r="DX127" s="143"/>
      <c r="DY127" s="143"/>
      <c r="DZ127" s="143"/>
      <c r="EA127" s="143"/>
      <c r="EB127" s="143"/>
      <c r="EC127" s="143"/>
      <c r="ED127" s="143"/>
      <c r="EE127" s="143"/>
      <c r="EF127" s="143"/>
      <c r="EG127" s="143"/>
      <c r="EH127" s="143"/>
      <c r="EI127" s="143"/>
      <c r="EJ127" s="143"/>
      <c r="EK127" s="143"/>
      <c r="EL127" s="143"/>
      <c r="EM127" s="143"/>
      <c r="EN127" s="143"/>
      <c r="EO127" s="143"/>
      <c r="EP127" s="143"/>
      <c r="EQ127" s="143"/>
      <c r="ER127" s="143"/>
      <c r="ES127" s="143"/>
      <c r="ET127" s="143"/>
      <c r="EU127" s="143"/>
      <c r="EV127" s="143"/>
      <c r="EW127" s="143"/>
      <c r="EX127" s="143"/>
      <c r="EY127" s="143"/>
      <c r="EZ127" s="143"/>
      <c r="FA127" s="143"/>
      <c r="FB127" s="143"/>
      <c r="FC127" s="143"/>
      <c r="FD127" s="143"/>
      <c r="FE127" s="143"/>
      <c r="FF127" s="143"/>
      <c r="FG127" s="143"/>
      <c r="FH127" s="143"/>
      <c r="FI127" s="143"/>
      <c r="FJ127" s="143"/>
      <c r="FK127" s="143"/>
      <c r="FL127" s="143"/>
      <c r="FM127" s="143"/>
      <c r="FN127" s="143"/>
      <c r="FO127" s="143"/>
      <c r="FP127" s="143"/>
      <c r="FQ127" s="143"/>
      <c r="FR127" s="143"/>
      <c r="FS127" s="143"/>
      <c r="FT127" s="143"/>
      <c r="FU127" s="143"/>
      <c r="FV127" s="143"/>
      <c r="FW127" s="143"/>
      <c r="FX127" s="143"/>
      <c r="FY127" s="143"/>
      <c r="FZ127" s="143"/>
      <c r="GA127" s="143"/>
      <c r="GB127" s="143"/>
      <c r="GC127" s="143"/>
      <c r="GD127" s="143"/>
      <c r="GE127" s="143"/>
      <c r="GF127" s="143"/>
      <c r="GG127" s="143"/>
      <c r="GH127" s="143"/>
      <c r="GI127" s="162">
        <f t="shared" si="29"/>
        <v>0</v>
      </c>
      <c r="GJ127" s="163">
        <f t="shared" si="19"/>
        <v>0</v>
      </c>
      <c r="GK127" s="146">
        <f t="shared" si="30"/>
        <v>0</v>
      </c>
      <c r="GL127" s="146">
        <f t="shared" si="31"/>
        <v>0</v>
      </c>
      <c r="GM127" s="146">
        <f t="shared" si="32"/>
        <v>0</v>
      </c>
      <c r="GN127" s="223">
        <f t="shared" si="23"/>
        <v>0</v>
      </c>
      <c r="GO127" s="163">
        <f t="shared" si="24"/>
        <v>0</v>
      </c>
      <c r="GP127" s="146">
        <f t="shared" si="25"/>
        <v>0</v>
      </c>
      <c r="GQ127" s="146">
        <f t="shared" si="26"/>
        <v>0</v>
      </c>
      <c r="GR127" s="219">
        <f t="shared" si="27"/>
        <v>0</v>
      </c>
      <c r="GS127" s="170">
        <f t="shared" si="28"/>
        <v>0</v>
      </c>
    </row>
    <row r="128" spans="1:201" ht="21.75" customHeight="1" thickBot="1" x14ac:dyDescent="0.25">
      <c r="A128" s="141"/>
      <c r="B128" s="369" t="s">
        <v>61</v>
      </c>
      <c r="C128" s="370"/>
      <c r="D128" s="371"/>
      <c r="E128" s="244"/>
      <c r="F128" s="244"/>
      <c r="G128" s="110"/>
      <c r="H128" s="110"/>
      <c r="I128" s="110"/>
      <c r="J128" s="110"/>
      <c r="K128" s="110"/>
      <c r="L128" s="244"/>
      <c r="M128" s="110"/>
      <c r="N128" s="110"/>
      <c r="O128" s="110"/>
      <c r="P128" s="110"/>
      <c r="Q128" s="110"/>
      <c r="R128" s="244"/>
      <c r="S128" s="110"/>
      <c r="T128" s="110"/>
      <c r="U128" s="110"/>
      <c r="V128" s="110"/>
      <c r="W128" s="110"/>
      <c r="X128" s="244"/>
      <c r="Y128" s="110"/>
      <c r="Z128" s="110"/>
      <c r="AA128" s="110"/>
      <c r="AB128" s="110"/>
      <c r="AC128" s="110"/>
      <c r="AD128" s="244"/>
      <c r="AE128" s="110"/>
      <c r="AF128" s="110"/>
      <c r="AG128" s="110"/>
      <c r="AH128" s="110"/>
      <c r="AI128" s="110"/>
      <c r="AJ128" s="244"/>
      <c r="AK128" s="110"/>
      <c r="AL128" s="110"/>
      <c r="AM128" s="110"/>
      <c r="AN128" s="110"/>
      <c r="AO128" s="110"/>
      <c r="AP128" s="244"/>
      <c r="AQ128" s="110"/>
      <c r="AR128" s="110"/>
      <c r="AS128" s="110"/>
      <c r="AT128" s="110"/>
      <c r="AU128" s="110"/>
      <c r="AV128" s="244"/>
      <c r="AW128" s="110"/>
      <c r="AX128" s="110"/>
      <c r="AY128" s="110"/>
      <c r="AZ128" s="110"/>
      <c r="BA128" s="110"/>
      <c r="BB128" s="244"/>
      <c r="BC128" s="110"/>
      <c r="BD128" s="110"/>
      <c r="BE128" s="110"/>
      <c r="BF128" s="110"/>
      <c r="BG128" s="110"/>
      <c r="BH128" s="244"/>
      <c r="BI128" s="110"/>
      <c r="BJ128" s="110"/>
      <c r="BK128" s="110"/>
      <c r="BL128" s="110"/>
      <c r="BM128" s="110"/>
      <c r="BN128" s="244"/>
      <c r="BO128" s="110"/>
      <c r="BP128" s="110"/>
      <c r="BQ128" s="110"/>
      <c r="BR128" s="110"/>
      <c r="BS128" s="110"/>
      <c r="BT128" s="244"/>
      <c r="BU128" s="110"/>
      <c r="BV128" s="110"/>
      <c r="BW128" s="110"/>
      <c r="BX128" s="110"/>
      <c r="BY128" s="110"/>
      <c r="BZ128" s="244"/>
      <c r="CA128" s="110"/>
      <c r="CB128" s="110"/>
      <c r="CC128" s="110"/>
      <c r="CD128" s="110"/>
      <c r="CE128" s="110"/>
      <c r="CF128" s="244"/>
      <c r="CG128" s="110"/>
      <c r="CH128" s="110"/>
      <c r="CI128" s="110"/>
      <c r="CJ128" s="110"/>
      <c r="CK128" s="110"/>
      <c r="CL128" s="244"/>
      <c r="CM128" s="110"/>
      <c r="CN128" s="110"/>
      <c r="CO128" s="110"/>
      <c r="CP128" s="110"/>
      <c r="CQ128" s="110"/>
      <c r="CR128" s="244"/>
      <c r="CS128" s="110"/>
      <c r="CT128" s="110"/>
      <c r="CU128" s="110"/>
      <c r="CV128" s="110"/>
      <c r="CW128" s="110"/>
      <c r="CX128" s="244"/>
      <c r="CY128" s="110"/>
      <c r="CZ128" s="110"/>
      <c r="DA128" s="110"/>
      <c r="DB128" s="110"/>
      <c r="DC128" s="110"/>
      <c r="DD128" s="244"/>
      <c r="DE128" s="110"/>
      <c r="DF128" s="110"/>
      <c r="DG128" s="110"/>
      <c r="DH128" s="110"/>
      <c r="DI128" s="110"/>
      <c r="DJ128" s="244"/>
      <c r="DK128" s="110"/>
      <c r="DL128" s="110"/>
      <c r="DM128" s="110"/>
      <c r="DN128" s="110"/>
      <c r="DO128" s="110"/>
      <c r="DP128" s="244"/>
      <c r="DQ128" s="110"/>
      <c r="DR128" s="110"/>
      <c r="DS128" s="110"/>
      <c r="DT128" s="110"/>
      <c r="DU128" s="110"/>
      <c r="DV128" s="244"/>
      <c r="DW128" s="110"/>
      <c r="DX128" s="110"/>
      <c r="DY128" s="110"/>
      <c r="DZ128" s="110"/>
      <c r="EA128" s="110"/>
      <c r="EB128" s="244"/>
      <c r="EC128" s="110"/>
      <c r="ED128" s="110"/>
      <c r="EE128" s="110"/>
      <c r="EF128" s="110"/>
      <c r="EG128" s="110"/>
      <c r="EH128" s="244"/>
      <c r="EI128" s="110"/>
      <c r="EJ128" s="110"/>
      <c r="EK128" s="110"/>
      <c r="EL128" s="110"/>
      <c r="EM128" s="110"/>
      <c r="EN128" s="244"/>
      <c r="EO128" s="110"/>
      <c r="EP128" s="110"/>
      <c r="EQ128" s="110"/>
      <c r="ER128" s="110"/>
      <c r="ES128" s="110"/>
      <c r="ET128" s="244"/>
      <c r="EU128" s="110"/>
      <c r="EV128" s="110"/>
      <c r="EW128" s="110"/>
      <c r="EX128" s="110"/>
      <c r="EY128" s="110"/>
      <c r="EZ128" s="244"/>
      <c r="FA128" s="110"/>
      <c r="FB128" s="110"/>
      <c r="FC128" s="110"/>
      <c r="FD128" s="110"/>
      <c r="FE128" s="110"/>
      <c r="FF128" s="244"/>
      <c r="FG128" s="110"/>
      <c r="FH128" s="110"/>
      <c r="FI128" s="110"/>
      <c r="FJ128" s="110"/>
      <c r="FK128" s="110"/>
      <c r="FL128" s="244"/>
      <c r="FM128" s="110"/>
      <c r="FN128" s="110"/>
      <c r="FO128" s="110"/>
      <c r="FP128" s="110"/>
      <c r="FQ128" s="110"/>
      <c r="FR128" s="244"/>
      <c r="FS128" s="110"/>
      <c r="FT128" s="110"/>
      <c r="FU128" s="110"/>
      <c r="FV128" s="110"/>
      <c r="FW128" s="110"/>
      <c r="FX128" s="244"/>
      <c r="FY128" s="110"/>
      <c r="FZ128" s="110"/>
      <c r="GA128" s="110"/>
      <c r="GB128" s="110"/>
      <c r="GC128" s="110"/>
      <c r="GD128" s="244"/>
      <c r="GE128" s="110"/>
      <c r="GF128" s="110"/>
      <c r="GG128" s="110"/>
      <c r="GH128" s="111"/>
      <c r="GI128" s="157">
        <f>SUM(E128:GH128)</f>
        <v>0</v>
      </c>
      <c r="GJ128" s="158"/>
      <c r="GK128" s="158"/>
      <c r="GL128" s="158"/>
      <c r="GM128" s="158"/>
      <c r="GN128" s="224"/>
      <c r="GO128" s="159"/>
      <c r="GP128" s="160"/>
      <c r="GQ128" s="160"/>
      <c r="GR128" s="220"/>
      <c r="GS128" s="161"/>
    </row>
    <row r="129" spans="1:201" s="7" customFormat="1" ht="21.75" customHeight="1" thickBot="1" x14ac:dyDescent="0.25">
      <c r="A129" s="142"/>
      <c r="E129" s="112">
        <f t="shared" ref="E129:BP129" si="33">SUM(E8:E127)</f>
        <v>0</v>
      </c>
      <c r="F129" s="266">
        <f t="shared" si="33"/>
        <v>0</v>
      </c>
      <c r="G129" s="113">
        <f t="shared" si="33"/>
        <v>0</v>
      </c>
      <c r="H129" s="8">
        <f t="shared" si="33"/>
        <v>0</v>
      </c>
      <c r="I129" s="9">
        <f t="shared" si="33"/>
        <v>0</v>
      </c>
      <c r="J129" s="147">
        <f t="shared" si="33"/>
        <v>0</v>
      </c>
      <c r="K129" s="148">
        <f t="shared" si="33"/>
        <v>0</v>
      </c>
      <c r="L129" s="266">
        <f t="shared" si="33"/>
        <v>0</v>
      </c>
      <c r="M129" s="113">
        <f t="shared" si="33"/>
        <v>0</v>
      </c>
      <c r="N129" s="8">
        <f t="shared" si="33"/>
        <v>0</v>
      </c>
      <c r="O129" s="9">
        <f t="shared" si="33"/>
        <v>0</v>
      </c>
      <c r="P129" s="147">
        <f t="shared" si="33"/>
        <v>0</v>
      </c>
      <c r="Q129" s="148">
        <f t="shared" si="33"/>
        <v>0</v>
      </c>
      <c r="R129" s="266">
        <f t="shared" si="33"/>
        <v>0</v>
      </c>
      <c r="S129" s="113">
        <f t="shared" si="33"/>
        <v>0</v>
      </c>
      <c r="T129" s="8">
        <f t="shared" si="33"/>
        <v>0</v>
      </c>
      <c r="U129" s="9">
        <f t="shared" si="33"/>
        <v>0</v>
      </c>
      <c r="V129" s="147">
        <f t="shared" si="33"/>
        <v>0</v>
      </c>
      <c r="W129" s="148">
        <f t="shared" si="33"/>
        <v>0</v>
      </c>
      <c r="X129" s="266">
        <f t="shared" si="33"/>
        <v>0</v>
      </c>
      <c r="Y129" s="113">
        <f t="shared" si="33"/>
        <v>0</v>
      </c>
      <c r="Z129" s="8">
        <f t="shared" si="33"/>
        <v>0</v>
      </c>
      <c r="AA129" s="9">
        <f t="shared" si="33"/>
        <v>0</v>
      </c>
      <c r="AB129" s="147">
        <f t="shared" si="33"/>
        <v>0</v>
      </c>
      <c r="AC129" s="148">
        <f t="shared" si="33"/>
        <v>0</v>
      </c>
      <c r="AD129" s="266">
        <f t="shared" si="33"/>
        <v>0</v>
      </c>
      <c r="AE129" s="113">
        <f t="shared" si="33"/>
        <v>0</v>
      </c>
      <c r="AF129" s="8">
        <f t="shared" si="33"/>
        <v>0</v>
      </c>
      <c r="AG129" s="9">
        <f t="shared" si="33"/>
        <v>0</v>
      </c>
      <c r="AH129" s="147">
        <f t="shared" si="33"/>
        <v>0</v>
      </c>
      <c r="AI129" s="148">
        <f t="shared" si="33"/>
        <v>0</v>
      </c>
      <c r="AJ129" s="266">
        <f t="shared" si="33"/>
        <v>0</v>
      </c>
      <c r="AK129" s="113">
        <f t="shared" si="33"/>
        <v>0</v>
      </c>
      <c r="AL129" s="8">
        <f t="shared" si="33"/>
        <v>0</v>
      </c>
      <c r="AM129" s="9">
        <f t="shared" si="33"/>
        <v>0</v>
      </c>
      <c r="AN129" s="147">
        <f t="shared" si="33"/>
        <v>0</v>
      </c>
      <c r="AO129" s="148">
        <f t="shared" si="33"/>
        <v>0</v>
      </c>
      <c r="AP129" s="266">
        <f t="shared" si="33"/>
        <v>0</v>
      </c>
      <c r="AQ129" s="113">
        <f t="shared" si="33"/>
        <v>0</v>
      </c>
      <c r="AR129" s="8">
        <f t="shared" si="33"/>
        <v>0</v>
      </c>
      <c r="AS129" s="9">
        <f t="shared" si="33"/>
        <v>0</v>
      </c>
      <c r="AT129" s="147">
        <f t="shared" si="33"/>
        <v>0</v>
      </c>
      <c r="AU129" s="148">
        <f t="shared" si="33"/>
        <v>0</v>
      </c>
      <c r="AV129" s="266">
        <f t="shared" si="33"/>
        <v>0</v>
      </c>
      <c r="AW129" s="113">
        <f t="shared" si="33"/>
        <v>0</v>
      </c>
      <c r="AX129" s="8">
        <f t="shared" si="33"/>
        <v>0</v>
      </c>
      <c r="AY129" s="9">
        <f t="shared" si="33"/>
        <v>0</v>
      </c>
      <c r="AZ129" s="147">
        <f t="shared" si="33"/>
        <v>0</v>
      </c>
      <c r="BA129" s="148">
        <f t="shared" si="33"/>
        <v>0</v>
      </c>
      <c r="BB129" s="266">
        <f t="shared" si="33"/>
        <v>0</v>
      </c>
      <c r="BC129" s="113">
        <f t="shared" si="33"/>
        <v>0</v>
      </c>
      <c r="BD129" s="8">
        <f t="shared" si="33"/>
        <v>0</v>
      </c>
      <c r="BE129" s="9">
        <f t="shared" si="33"/>
        <v>0</v>
      </c>
      <c r="BF129" s="147">
        <f t="shared" si="33"/>
        <v>0</v>
      </c>
      <c r="BG129" s="148">
        <f t="shared" si="33"/>
        <v>0</v>
      </c>
      <c r="BH129" s="266">
        <f t="shared" si="33"/>
        <v>0</v>
      </c>
      <c r="BI129" s="113">
        <f t="shared" si="33"/>
        <v>0</v>
      </c>
      <c r="BJ129" s="8">
        <f t="shared" si="33"/>
        <v>0</v>
      </c>
      <c r="BK129" s="9">
        <f t="shared" si="33"/>
        <v>0</v>
      </c>
      <c r="BL129" s="147">
        <f t="shared" si="33"/>
        <v>0</v>
      </c>
      <c r="BM129" s="148">
        <f t="shared" si="33"/>
        <v>0</v>
      </c>
      <c r="BN129" s="266">
        <f t="shared" si="33"/>
        <v>0</v>
      </c>
      <c r="BO129" s="113">
        <f t="shared" si="33"/>
        <v>0</v>
      </c>
      <c r="BP129" s="8">
        <f t="shared" si="33"/>
        <v>0</v>
      </c>
      <c r="BQ129" s="9">
        <f t="shared" ref="BQ129:EB129" si="34">SUM(BQ8:BQ127)</f>
        <v>0</v>
      </c>
      <c r="BR129" s="147">
        <f t="shared" si="34"/>
        <v>0</v>
      </c>
      <c r="BS129" s="148">
        <f t="shared" si="34"/>
        <v>0</v>
      </c>
      <c r="BT129" s="266">
        <f t="shared" si="34"/>
        <v>0</v>
      </c>
      <c r="BU129" s="113">
        <f t="shared" si="34"/>
        <v>0</v>
      </c>
      <c r="BV129" s="8">
        <f t="shared" si="34"/>
        <v>0</v>
      </c>
      <c r="BW129" s="9">
        <f t="shared" si="34"/>
        <v>0</v>
      </c>
      <c r="BX129" s="147">
        <f t="shared" si="34"/>
        <v>0</v>
      </c>
      <c r="BY129" s="148">
        <f t="shared" si="34"/>
        <v>0</v>
      </c>
      <c r="BZ129" s="266">
        <f t="shared" si="34"/>
        <v>0</v>
      </c>
      <c r="CA129" s="113">
        <f t="shared" si="34"/>
        <v>0</v>
      </c>
      <c r="CB129" s="8">
        <f t="shared" si="34"/>
        <v>0</v>
      </c>
      <c r="CC129" s="9">
        <f t="shared" si="34"/>
        <v>0</v>
      </c>
      <c r="CD129" s="147">
        <f t="shared" si="34"/>
        <v>0</v>
      </c>
      <c r="CE129" s="148">
        <f t="shared" si="34"/>
        <v>0</v>
      </c>
      <c r="CF129" s="266">
        <f t="shared" si="34"/>
        <v>0</v>
      </c>
      <c r="CG129" s="113">
        <f t="shared" si="34"/>
        <v>0</v>
      </c>
      <c r="CH129" s="8">
        <f t="shared" si="34"/>
        <v>0</v>
      </c>
      <c r="CI129" s="9">
        <f t="shared" si="34"/>
        <v>0</v>
      </c>
      <c r="CJ129" s="147">
        <f t="shared" si="34"/>
        <v>0</v>
      </c>
      <c r="CK129" s="148">
        <f t="shared" si="34"/>
        <v>0</v>
      </c>
      <c r="CL129" s="266">
        <f t="shared" si="34"/>
        <v>0</v>
      </c>
      <c r="CM129" s="113">
        <f t="shared" si="34"/>
        <v>0</v>
      </c>
      <c r="CN129" s="8">
        <f t="shared" si="34"/>
        <v>0</v>
      </c>
      <c r="CO129" s="9">
        <f t="shared" si="34"/>
        <v>0</v>
      </c>
      <c r="CP129" s="147">
        <f t="shared" si="34"/>
        <v>0</v>
      </c>
      <c r="CQ129" s="148">
        <f t="shared" si="34"/>
        <v>0</v>
      </c>
      <c r="CR129" s="266">
        <f t="shared" si="34"/>
        <v>0</v>
      </c>
      <c r="CS129" s="113">
        <f t="shared" si="34"/>
        <v>0</v>
      </c>
      <c r="CT129" s="8">
        <f t="shared" si="34"/>
        <v>0</v>
      </c>
      <c r="CU129" s="9">
        <f t="shared" si="34"/>
        <v>0</v>
      </c>
      <c r="CV129" s="147">
        <f t="shared" si="34"/>
        <v>0</v>
      </c>
      <c r="CW129" s="148">
        <f t="shared" si="34"/>
        <v>0</v>
      </c>
      <c r="CX129" s="266">
        <f t="shared" si="34"/>
        <v>0</v>
      </c>
      <c r="CY129" s="113">
        <f t="shared" si="34"/>
        <v>0</v>
      </c>
      <c r="CZ129" s="8">
        <f t="shared" si="34"/>
        <v>0</v>
      </c>
      <c r="DA129" s="9">
        <f t="shared" si="34"/>
        <v>0</v>
      </c>
      <c r="DB129" s="147">
        <f t="shared" si="34"/>
        <v>0</v>
      </c>
      <c r="DC129" s="148">
        <f t="shared" si="34"/>
        <v>0</v>
      </c>
      <c r="DD129" s="266">
        <f t="shared" si="34"/>
        <v>0</v>
      </c>
      <c r="DE129" s="113">
        <f t="shared" si="34"/>
        <v>0</v>
      </c>
      <c r="DF129" s="8">
        <f t="shared" si="34"/>
        <v>0</v>
      </c>
      <c r="DG129" s="9">
        <f t="shared" si="34"/>
        <v>0</v>
      </c>
      <c r="DH129" s="147">
        <f t="shared" si="34"/>
        <v>0</v>
      </c>
      <c r="DI129" s="148">
        <f t="shared" si="34"/>
        <v>0</v>
      </c>
      <c r="DJ129" s="266">
        <f t="shared" si="34"/>
        <v>0</v>
      </c>
      <c r="DK129" s="113">
        <f t="shared" si="34"/>
        <v>0</v>
      </c>
      <c r="DL129" s="8">
        <f t="shared" si="34"/>
        <v>0</v>
      </c>
      <c r="DM129" s="9">
        <f t="shared" si="34"/>
        <v>0</v>
      </c>
      <c r="DN129" s="147">
        <f t="shared" si="34"/>
        <v>0</v>
      </c>
      <c r="DO129" s="148">
        <f t="shared" si="34"/>
        <v>0</v>
      </c>
      <c r="DP129" s="266">
        <f t="shared" si="34"/>
        <v>0</v>
      </c>
      <c r="DQ129" s="113">
        <f t="shared" si="34"/>
        <v>0</v>
      </c>
      <c r="DR129" s="8">
        <f t="shared" si="34"/>
        <v>0</v>
      </c>
      <c r="DS129" s="9">
        <f t="shared" si="34"/>
        <v>0</v>
      </c>
      <c r="DT129" s="147">
        <f t="shared" si="34"/>
        <v>0</v>
      </c>
      <c r="DU129" s="148">
        <f t="shared" si="34"/>
        <v>0</v>
      </c>
      <c r="DV129" s="266">
        <f t="shared" si="34"/>
        <v>0</v>
      </c>
      <c r="DW129" s="113">
        <f t="shared" si="34"/>
        <v>0</v>
      </c>
      <c r="DX129" s="8">
        <f t="shared" si="34"/>
        <v>0</v>
      </c>
      <c r="DY129" s="9">
        <f t="shared" si="34"/>
        <v>0</v>
      </c>
      <c r="DZ129" s="147">
        <f t="shared" si="34"/>
        <v>0</v>
      </c>
      <c r="EA129" s="148">
        <f t="shared" si="34"/>
        <v>0</v>
      </c>
      <c r="EB129" s="266">
        <f t="shared" si="34"/>
        <v>0</v>
      </c>
      <c r="EC129" s="113">
        <f t="shared" ref="EC129:GH129" si="35">SUM(EC8:EC127)</f>
        <v>0</v>
      </c>
      <c r="ED129" s="8">
        <f t="shared" si="35"/>
        <v>0</v>
      </c>
      <c r="EE129" s="9">
        <f t="shared" si="35"/>
        <v>0</v>
      </c>
      <c r="EF129" s="147">
        <f t="shared" si="35"/>
        <v>0</v>
      </c>
      <c r="EG129" s="148">
        <f t="shared" si="35"/>
        <v>0</v>
      </c>
      <c r="EH129" s="266">
        <f t="shared" si="35"/>
        <v>0</v>
      </c>
      <c r="EI129" s="113">
        <f t="shared" si="35"/>
        <v>0</v>
      </c>
      <c r="EJ129" s="8">
        <f t="shared" si="35"/>
        <v>0</v>
      </c>
      <c r="EK129" s="9">
        <f t="shared" si="35"/>
        <v>0</v>
      </c>
      <c r="EL129" s="147">
        <f t="shared" si="35"/>
        <v>0</v>
      </c>
      <c r="EM129" s="148">
        <f t="shared" si="35"/>
        <v>0</v>
      </c>
      <c r="EN129" s="266">
        <f t="shared" si="35"/>
        <v>0</v>
      </c>
      <c r="EO129" s="113">
        <f t="shared" si="35"/>
        <v>0</v>
      </c>
      <c r="EP129" s="8">
        <f t="shared" si="35"/>
        <v>0</v>
      </c>
      <c r="EQ129" s="9">
        <f t="shared" si="35"/>
        <v>0</v>
      </c>
      <c r="ER129" s="147">
        <f t="shared" si="35"/>
        <v>0</v>
      </c>
      <c r="ES129" s="148">
        <f t="shared" si="35"/>
        <v>0</v>
      </c>
      <c r="ET129" s="266">
        <f t="shared" si="35"/>
        <v>0</v>
      </c>
      <c r="EU129" s="113">
        <f t="shared" si="35"/>
        <v>0</v>
      </c>
      <c r="EV129" s="8">
        <f t="shared" si="35"/>
        <v>0</v>
      </c>
      <c r="EW129" s="9">
        <f t="shared" si="35"/>
        <v>0</v>
      </c>
      <c r="EX129" s="147">
        <f t="shared" si="35"/>
        <v>0</v>
      </c>
      <c r="EY129" s="148">
        <f t="shared" si="35"/>
        <v>0</v>
      </c>
      <c r="EZ129" s="266">
        <f t="shared" si="35"/>
        <v>0</v>
      </c>
      <c r="FA129" s="113">
        <f t="shared" si="35"/>
        <v>0</v>
      </c>
      <c r="FB129" s="8">
        <f t="shared" si="35"/>
        <v>0</v>
      </c>
      <c r="FC129" s="9">
        <f t="shared" si="35"/>
        <v>0</v>
      </c>
      <c r="FD129" s="147">
        <f t="shared" si="35"/>
        <v>0</v>
      </c>
      <c r="FE129" s="148">
        <f t="shared" si="35"/>
        <v>0</v>
      </c>
      <c r="FF129" s="266">
        <f t="shared" si="35"/>
        <v>0</v>
      </c>
      <c r="FG129" s="113">
        <f t="shared" si="35"/>
        <v>0</v>
      </c>
      <c r="FH129" s="8">
        <f t="shared" si="35"/>
        <v>0</v>
      </c>
      <c r="FI129" s="9">
        <f t="shared" si="35"/>
        <v>0</v>
      </c>
      <c r="FJ129" s="147">
        <f t="shared" si="35"/>
        <v>0</v>
      </c>
      <c r="FK129" s="148">
        <f t="shared" si="35"/>
        <v>0</v>
      </c>
      <c r="FL129" s="266">
        <f t="shared" si="35"/>
        <v>0</v>
      </c>
      <c r="FM129" s="113">
        <f t="shared" si="35"/>
        <v>0</v>
      </c>
      <c r="FN129" s="8">
        <f t="shared" si="35"/>
        <v>0</v>
      </c>
      <c r="FO129" s="9">
        <f t="shared" si="35"/>
        <v>0</v>
      </c>
      <c r="FP129" s="147">
        <f t="shared" si="35"/>
        <v>0</v>
      </c>
      <c r="FQ129" s="148">
        <f t="shared" si="35"/>
        <v>0</v>
      </c>
      <c r="FR129" s="266">
        <f t="shared" si="35"/>
        <v>0</v>
      </c>
      <c r="FS129" s="113">
        <f t="shared" si="35"/>
        <v>0</v>
      </c>
      <c r="FT129" s="8">
        <f t="shared" si="35"/>
        <v>0</v>
      </c>
      <c r="FU129" s="9">
        <f t="shared" si="35"/>
        <v>0</v>
      </c>
      <c r="FV129" s="147">
        <f t="shared" si="35"/>
        <v>0</v>
      </c>
      <c r="FW129" s="148">
        <f t="shared" si="35"/>
        <v>0</v>
      </c>
      <c r="FX129" s="266">
        <f t="shared" si="35"/>
        <v>0</v>
      </c>
      <c r="FY129" s="113">
        <f t="shared" si="35"/>
        <v>0</v>
      </c>
      <c r="FZ129" s="8">
        <f t="shared" si="35"/>
        <v>0</v>
      </c>
      <c r="GA129" s="9">
        <f t="shared" si="35"/>
        <v>0</v>
      </c>
      <c r="GB129" s="147">
        <f t="shared" si="35"/>
        <v>0</v>
      </c>
      <c r="GC129" s="148">
        <f t="shared" si="35"/>
        <v>0</v>
      </c>
      <c r="GD129" s="266">
        <f t="shared" si="35"/>
        <v>0</v>
      </c>
      <c r="GE129" s="113">
        <f t="shared" si="35"/>
        <v>0</v>
      </c>
      <c r="GF129" s="8">
        <f t="shared" si="35"/>
        <v>0</v>
      </c>
      <c r="GG129" s="9">
        <f t="shared" si="35"/>
        <v>0</v>
      </c>
      <c r="GH129" s="154">
        <f t="shared" si="35"/>
        <v>0</v>
      </c>
      <c r="GI129" s="155">
        <f>SUM(GI8:GI127)</f>
        <v>0</v>
      </c>
      <c r="GJ129" s="261">
        <f t="shared" ref="GJ129:GS129" si="36">SUM(GJ8:GJ127)</f>
        <v>0</v>
      </c>
      <c r="GK129" s="149">
        <f t="shared" si="36"/>
        <v>0</v>
      </c>
      <c r="GL129" s="149">
        <f t="shared" si="36"/>
        <v>0</v>
      </c>
      <c r="GM129" s="149">
        <f t="shared" si="36"/>
        <v>0</v>
      </c>
      <c r="GN129" s="225">
        <f t="shared" si="36"/>
        <v>0</v>
      </c>
      <c r="GO129" s="149">
        <f t="shared" si="36"/>
        <v>0</v>
      </c>
      <c r="GP129" s="149">
        <f t="shared" si="36"/>
        <v>0</v>
      </c>
      <c r="GQ129" s="149">
        <f t="shared" si="36"/>
        <v>0</v>
      </c>
      <c r="GR129" s="221">
        <f t="shared" si="36"/>
        <v>0</v>
      </c>
      <c r="GS129" s="156">
        <f t="shared" si="36"/>
        <v>0</v>
      </c>
    </row>
    <row r="130" spans="1:201" ht="21.75" customHeight="1" thickBot="1" x14ac:dyDescent="0.25">
      <c r="GF130" s="10"/>
      <c r="GG130" s="10"/>
      <c r="GH130" s="10"/>
      <c r="GI130" s="114"/>
      <c r="GJ130" s="114"/>
      <c r="GK130" s="114"/>
      <c r="GL130" s="114"/>
      <c r="GM130" s="114"/>
      <c r="GN130" s="172">
        <f>GI128*DK2</f>
        <v>0</v>
      </c>
      <c r="GO130" s="114"/>
      <c r="GP130" s="114"/>
      <c r="GQ130" s="128"/>
      <c r="GR130" s="153"/>
      <c r="GS130" s="153"/>
    </row>
    <row r="131" spans="1:201" ht="21.75" customHeight="1" x14ac:dyDescent="0.2">
      <c r="GG131" s="118"/>
      <c r="GH131" s="118"/>
      <c r="GI131" s="424"/>
      <c r="GJ131" s="424"/>
      <c r="GK131" s="424"/>
      <c r="GL131" s="152"/>
      <c r="GM131" s="425">
        <f>GN129+GN130</f>
        <v>0</v>
      </c>
      <c r="GN131" s="425"/>
      <c r="GO131" s="425"/>
      <c r="GP131" s="114"/>
      <c r="GQ131" s="429">
        <f>GR129</f>
        <v>0</v>
      </c>
      <c r="GR131" s="429"/>
      <c r="GS131" s="429"/>
    </row>
    <row r="132" spans="1:201" ht="21.75" customHeight="1" x14ac:dyDescent="0.2">
      <c r="GF132" s="76"/>
      <c r="GG132" s="118"/>
      <c r="GH132" s="118"/>
      <c r="GI132" s="424"/>
      <c r="GJ132" s="424"/>
      <c r="GK132" s="424"/>
      <c r="GL132" s="152"/>
      <c r="GM132" s="425"/>
      <c r="GN132" s="425"/>
      <c r="GO132" s="425"/>
      <c r="GP132" s="114"/>
      <c r="GQ132" s="429"/>
      <c r="GR132" s="429"/>
      <c r="GS132" s="429"/>
    </row>
    <row r="133" spans="1:201" ht="21.75" customHeight="1" x14ac:dyDescent="0.2">
      <c r="D133" s="406"/>
      <c r="E133" s="406"/>
      <c r="F133" s="406"/>
      <c r="G133" s="406"/>
      <c r="GG133" s="118"/>
      <c r="GH133" s="118"/>
      <c r="GI133" s="424"/>
      <c r="GJ133" s="424"/>
      <c r="GK133" s="424"/>
      <c r="GL133" s="152"/>
      <c r="GM133" s="128"/>
      <c r="GN133" s="128"/>
      <c r="GO133" s="128"/>
      <c r="GP133" s="128"/>
      <c r="GQ133" s="128"/>
      <c r="GR133" s="153"/>
      <c r="GS133" s="153"/>
    </row>
    <row r="134" spans="1:201" ht="21.75" customHeight="1" x14ac:dyDescent="0.2">
      <c r="B134" s="129"/>
      <c r="GG134" s="118"/>
      <c r="GH134" s="118"/>
      <c r="GI134" s="264"/>
      <c r="GJ134" s="264"/>
      <c r="GK134" s="264"/>
      <c r="GL134" s="265"/>
      <c r="GM134" s="265"/>
      <c r="GN134" s="128"/>
      <c r="GO134" s="128"/>
      <c r="GP134" s="128"/>
      <c r="GQ134" s="128"/>
      <c r="GR134" s="153"/>
      <c r="GS134" s="153"/>
    </row>
    <row r="135" spans="1:201" ht="21.75" customHeight="1" x14ac:dyDescent="0.2">
      <c r="B135" s="129"/>
      <c r="C135" s="406"/>
      <c r="D135" s="406"/>
      <c r="E135" s="74"/>
      <c r="F135" s="248"/>
      <c r="G135" s="407"/>
      <c r="H135" s="407"/>
      <c r="L135" s="248"/>
      <c r="R135" s="248"/>
      <c r="X135" s="248"/>
      <c r="AD135" s="248"/>
      <c r="AJ135" s="248"/>
      <c r="AP135" s="248"/>
      <c r="AV135" s="248"/>
      <c r="BB135" s="248"/>
      <c r="BH135" s="248"/>
      <c r="BN135" s="248"/>
      <c r="BT135" s="248"/>
      <c r="BZ135" s="248"/>
      <c r="CF135" s="248"/>
      <c r="CL135" s="248"/>
      <c r="CR135" s="248"/>
      <c r="CX135" s="248"/>
      <c r="DD135" s="248"/>
      <c r="DJ135" s="248"/>
      <c r="DP135" s="248"/>
      <c r="DV135" s="248"/>
      <c r="EB135" s="248"/>
      <c r="EH135" s="248"/>
      <c r="EN135" s="248"/>
      <c r="ET135" s="248"/>
      <c r="EZ135" s="248"/>
      <c r="FF135" s="248"/>
      <c r="FL135" s="248"/>
      <c r="FR135" s="248"/>
      <c r="FX135" s="248"/>
      <c r="GD135" s="248"/>
      <c r="GG135" s="118"/>
      <c r="GH135" s="118"/>
      <c r="GI135" s="264"/>
      <c r="GJ135" s="264"/>
      <c r="GK135" s="264"/>
      <c r="GL135" s="265"/>
      <c r="GM135" s="265"/>
      <c r="GN135" s="128"/>
      <c r="GO135" s="128"/>
      <c r="GP135" s="128"/>
      <c r="GQ135" s="128"/>
      <c r="GR135" s="153"/>
      <c r="GS135" s="153"/>
    </row>
    <row r="136" spans="1:201" ht="21.75" customHeight="1" x14ac:dyDescent="0.2">
      <c r="B136" s="129"/>
      <c r="C136" s="76"/>
      <c r="D136" s="76"/>
      <c r="E136" s="74"/>
      <c r="F136" s="248"/>
      <c r="I136" s="142"/>
      <c r="J136" s="129"/>
      <c r="K136" s="76"/>
      <c r="L136" s="76"/>
      <c r="M136" s="248"/>
      <c r="N136" s="248"/>
      <c r="Q136" s="142"/>
      <c r="R136" s="129"/>
      <c r="S136" s="76"/>
      <c r="T136" s="76"/>
      <c r="U136" s="248"/>
      <c r="V136" s="248"/>
      <c r="Y136" s="142"/>
      <c r="Z136" s="129"/>
      <c r="AA136" s="76"/>
      <c r="AB136" s="76"/>
      <c r="AC136" s="248"/>
      <c r="AD136" s="248"/>
      <c r="AG136" s="142"/>
      <c r="AH136" s="129"/>
      <c r="AI136" s="76"/>
      <c r="AJ136" s="76"/>
      <c r="AK136" s="248"/>
      <c r="AL136" s="248"/>
      <c r="AO136" s="142"/>
      <c r="AP136" s="129"/>
      <c r="AQ136" s="76"/>
      <c r="AR136" s="76"/>
      <c r="AS136" s="248"/>
      <c r="AT136" s="248"/>
      <c r="AW136" s="142"/>
      <c r="AX136" s="129"/>
      <c r="AY136" s="76"/>
      <c r="AZ136" s="76"/>
      <c r="BA136" s="248"/>
      <c r="BB136" s="248"/>
      <c r="BE136" s="142"/>
      <c r="BF136" s="129"/>
      <c r="BG136" s="76"/>
      <c r="BH136" s="76"/>
      <c r="BI136" s="248"/>
      <c r="BJ136" s="248"/>
      <c r="BM136" s="142"/>
      <c r="BN136" s="129"/>
      <c r="BO136" s="76"/>
      <c r="BP136" s="76"/>
      <c r="BQ136" s="248"/>
      <c r="BR136" s="248"/>
      <c r="BU136" s="142"/>
      <c r="BV136" s="129"/>
      <c r="BW136" s="76"/>
      <c r="BX136" s="76"/>
      <c r="BY136" s="248"/>
      <c r="BZ136" s="248"/>
      <c r="CC136" s="142"/>
      <c r="CD136" s="129"/>
      <c r="CE136" s="76"/>
      <c r="CF136" s="76"/>
      <c r="CG136" s="248"/>
      <c r="CH136" s="248"/>
      <c r="CK136" s="142"/>
      <c r="CL136" s="129"/>
      <c r="CM136" s="76"/>
      <c r="CN136" s="76"/>
      <c r="CO136" s="248"/>
      <c r="CP136" s="248"/>
      <c r="CS136" s="142"/>
      <c r="CT136" s="129"/>
      <c r="CU136" s="76"/>
      <c r="CV136" s="76"/>
      <c r="CW136" s="248"/>
      <c r="CX136" s="248"/>
      <c r="DA136" s="142"/>
      <c r="DB136" s="129"/>
      <c r="DC136" s="76"/>
      <c r="DD136" s="76"/>
      <c r="DE136" s="248"/>
      <c r="DF136" s="248"/>
      <c r="DI136" s="142"/>
      <c r="DJ136" s="129"/>
      <c r="DK136" s="76"/>
      <c r="DL136" s="76"/>
      <c r="DM136" s="248"/>
      <c r="DN136" s="248"/>
      <c r="DQ136" s="142"/>
      <c r="DR136" s="129"/>
      <c r="DS136" s="76"/>
      <c r="DT136" s="76"/>
      <c r="DU136" s="248"/>
      <c r="DV136" s="248"/>
      <c r="DY136" s="142"/>
      <c r="DZ136" s="129"/>
      <c r="EA136" s="76"/>
      <c r="EB136" s="76"/>
      <c r="EC136" s="248"/>
      <c r="ED136" s="248"/>
      <c r="EG136" s="142"/>
      <c r="EH136" s="129"/>
      <c r="EI136" s="76"/>
      <c r="EJ136" s="76"/>
      <c r="EK136" s="248"/>
      <c r="EL136" s="248"/>
      <c r="EO136" s="142"/>
      <c r="EP136" s="129"/>
      <c r="EQ136" s="76"/>
      <c r="ER136" s="76"/>
      <c r="ES136" s="248"/>
      <c r="ET136" s="248"/>
      <c r="EW136" s="142"/>
      <c r="EX136" s="129"/>
      <c r="EY136" s="76"/>
      <c r="EZ136" s="76"/>
      <c r="FA136" s="248"/>
      <c r="FB136" s="248"/>
      <c r="FE136" s="142"/>
      <c r="FF136" s="129"/>
      <c r="FG136" s="76"/>
      <c r="FH136" s="76"/>
      <c r="FI136" s="248"/>
      <c r="FJ136" s="248"/>
      <c r="FM136" s="142"/>
      <c r="FN136" s="129"/>
      <c r="FO136" s="76"/>
      <c r="FP136" s="76"/>
      <c r="FQ136" s="248"/>
      <c r="FR136" s="248"/>
      <c r="FU136" s="142"/>
      <c r="FV136" s="129"/>
      <c r="FW136" s="76"/>
      <c r="FX136" s="76"/>
      <c r="FY136" s="248"/>
      <c r="FZ136" s="248"/>
      <c r="GC136" s="142"/>
      <c r="GD136" s="129"/>
      <c r="GE136" s="76"/>
      <c r="GF136" s="76"/>
      <c r="GG136" s="248"/>
      <c r="GH136" s="248"/>
      <c r="GI136" s="116"/>
      <c r="GJ136" s="116"/>
      <c r="GK136" s="142"/>
      <c r="GL136" s="129"/>
      <c r="GM136" s="76"/>
      <c r="GN136" s="76"/>
      <c r="GO136" s="248"/>
      <c r="GP136" s="248"/>
      <c r="GQ136" s="116"/>
      <c r="GR136" s="116"/>
      <c r="GS136" s="142"/>
    </row>
    <row r="137" spans="1:201" ht="21.75" customHeight="1" x14ac:dyDescent="0.2">
      <c r="B137" s="129"/>
      <c r="C137" s="406"/>
      <c r="D137" s="406"/>
      <c r="E137" s="74"/>
      <c r="F137" s="248"/>
      <c r="G137" s="407"/>
      <c r="H137" s="407"/>
      <c r="L137" s="248"/>
      <c r="R137" s="248"/>
      <c r="X137" s="248"/>
      <c r="AD137" s="248"/>
      <c r="AJ137" s="248"/>
      <c r="AP137" s="248"/>
      <c r="AV137" s="248"/>
      <c r="BB137" s="248"/>
      <c r="BH137" s="248"/>
      <c r="BN137" s="248"/>
      <c r="BT137" s="248"/>
      <c r="BZ137" s="248"/>
      <c r="CF137" s="248"/>
      <c r="CL137" s="248"/>
      <c r="CR137" s="248"/>
      <c r="CX137" s="248"/>
      <c r="DD137" s="248"/>
      <c r="DJ137" s="248"/>
      <c r="DP137" s="248"/>
      <c r="DV137" s="248"/>
      <c r="EB137" s="248"/>
      <c r="EH137" s="248"/>
      <c r="EN137" s="248"/>
      <c r="ET137" s="248"/>
      <c r="EZ137" s="248"/>
      <c r="FF137" s="248"/>
      <c r="FL137" s="248"/>
      <c r="FR137" s="248"/>
      <c r="FX137" s="248"/>
      <c r="GD137" s="248"/>
      <c r="GG137" s="118"/>
      <c r="GH137" s="118"/>
      <c r="GI137" s="128"/>
      <c r="GJ137" s="128"/>
      <c r="GK137" s="128"/>
      <c r="GL137" s="128"/>
      <c r="GM137" s="128"/>
      <c r="GN137" s="128"/>
      <c r="GO137" s="128"/>
      <c r="GP137" s="128"/>
      <c r="GQ137" s="128"/>
      <c r="GR137" s="153"/>
      <c r="GS137" s="153"/>
    </row>
    <row r="138" spans="1:201" ht="21.75" customHeight="1" x14ac:dyDescent="0.2">
      <c r="B138" s="129"/>
      <c r="C138" s="406"/>
      <c r="D138" s="407"/>
      <c r="E138" s="7"/>
      <c r="F138" s="249"/>
      <c r="L138" s="249"/>
      <c r="R138" s="249"/>
      <c r="X138" s="249"/>
      <c r="AD138" s="249"/>
      <c r="AJ138" s="249"/>
      <c r="AP138" s="249"/>
      <c r="AV138" s="249"/>
      <c r="AZ138" s="126"/>
      <c r="BA138" s="126"/>
      <c r="BB138" s="249"/>
      <c r="BH138" s="249"/>
      <c r="BN138" s="249"/>
      <c r="BT138" s="249"/>
      <c r="BZ138" s="249"/>
      <c r="CF138" s="249"/>
      <c r="CL138" s="249"/>
      <c r="CR138" s="249"/>
      <c r="CX138" s="249"/>
      <c r="DD138" s="249"/>
      <c r="DJ138" s="249"/>
      <c r="DP138" s="249"/>
      <c r="DV138" s="249"/>
      <c r="EB138" s="249"/>
      <c r="EH138" s="249"/>
      <c r="EN138" s="249"/>
      <c r="ET138" s="249"/>
      <c r="EZ138" s="249"/>
      <c r="FF138" s="249"/>
      <c r="FL138" s="249"/>
      <c r="FR138" s="249"/>
      <c r="FX138" s="249"/>
      <c r="GD138" s="249"/>
      <c r="GG138" s="118"/>
      <c r="GH138" s="118"/>
      <c r="GI138" s="128"/>
      <c r="GJ138" s="128"/>
      <c r="GK138" s="128"/>
      <c r="GL138" s="128"/>
      <c r="GM138" s="128"/>
      <c r="GN138" s="128"/>
      <c r="GO138" s="128"/>
      <c r="GP138" s="128"/>
      <c r="GQ138" s="128"/>
      <c r="GR138" s="153"/>
      <c r="GS138" s="153"/>
    </row>
    <row r="139" spans="1:201" ht="21.75" customHeight="1" x14ac:dyDescent="0.2">
      <c r="B139" s="129"/>
      <c r="C139" s="76"/>
      <c r="GG139" s="118"/>
      <c r="GH139" s="118"/>
      <c r="GI139" s="128"/>
      <c r="GJ139" s="128"/>
      <c r="GK139" s="128"/>
      <c r="GL139" s="128"/>
      <c r="GM139" s="128"/>
      <c r="GN139" s="128"/>
      <c r="GO139" s="128"/>
      <c r="GP139" s="128"/>
      <c r="GQ139" s="128"/>
      <c r="GR139" s="153"/>
      <c r="GS139" s="153"/>
    </row>
    <row r="140" spans="1:201" ht="21.75" customHeight="1" x14ac:dyDescent="0.2">
      <c r="B140" s="129"/>
      <c r="AR140" s="130"/>
      <c r="GG140" s="118"/>
      <c r="GH140" s="118"/>
      <c r="GI140" s="128"/>
      <c r="GJ140" s="128"/>
      <c r="GK140" s="128"/>
      <c r="GL140" s="128"/>
      <c r="GM140" s="128"/>
      <c r="GN140" s="128"/>
      <c r="GO140" s="128"/>
      <c r="GP140" s="128"/>
      <c r="GQ140" s="128"/>
      <c r="GR140" s="153"/>
      <c r="GS140" s="153"/>
    </row>
    <row r="141" spans="1:201" ht="21.75" customHeight="1" x14ac:dyDescent="0.2">
      <c r="B141" s="129"/>
      <c r="GG141" s="118"/>
      <c r="GH141" s="118"/>
      <c r="GI141" s="128"/>
      <c r="GJ141" s="128"/>
      <c r="GK141" s="128"/>
      <c r="GL141" s="128"/>
      <c r="GM141" s="128"/>
      <c r="GN141" s="128"/>
      <c r="GO141" s="128"/>
      <c r="GP141" s="128"/>
      <c r="GQ141" s="128"/>
      <c r="GR141" s="153"/>
      <c r="GS141" s="153"/>
    </row>
    <row r="142" spans="1:201" ht="21.75" customHeight="1" x14ac:dyDescent="0.2">
      <c r="B142" s="129"/>
      <c r="GG142" s="118"/>
      <c r="GH142" s="118"/>
      <c r="GI142" s="128"/>
      <c r="GJ142" s="128"/>
      <c r="GK142" s="128"/>
      <c r="GL142" s="128"/>
      <c r="GM142" s="128"/>
      <c r="GN142" s="128"/>
      <c r="GO142" s="128"/>
      <c r="GP142" s="128"/>
      <c r="GQ142" s="128"/>
      <c r="GR142" s="153"/>
      <c r="GS142" s="153"/>
    </row>
    <row r="143" spans="1:201" ht="21.75" customHeight="1" x14ac:dyDescent="0.2">
      <c r="B143" s="129"/>
      <c r="GI143" s="128"/>
      <c r="GJ143" s="128"/>
      <c r="GK143" s="128"/>
      <c r="GL143" s="128"/>
      <c r="GM143" s="128"/>
      <c r="GN143" s="128"/>
      <c r="GO143" s="128"/>
      <c r="GP143" s="128"/>
      <c r="GQ143" s="128"/>
      <c r="GR143" s="153"/>
      <c r="GS143" s="153"/>
    </row>
    <row r="144" spans="1:201" ht="21.75" customHeight="1" x14ac:dyDescent="0.2">
      <c r="B144" s="129"/>
    </row>
    <row r="145" spans="2:2" ht="21.75" customHeight="1" x14ac:dyDescent="0.2">
      <c r="B145" s="129"/>
    </row>
    <row r="146" spans="2:2" ht="21.75" customHeight="1" x14ac:dyDescent="0.2">
      <c r="B146" s="129"/>
    </row>
    <row r="147" spans="2:2" ht="21.75" customHeight="1" x14ac:dyDescent="0.2">
      <c r="B147" s="129"/>
    </row>
    <row r="148" spans="2:2" ht="21.75" customHeight="1" x14ac:dyDescent="0.2">
      <c r="B148" s="129"/>
    </row>
  </sheetData>
  <sheetProtection selectLockedCells="1"/>
  <sortState ref="D8:D39">
    <sortCondition ref="D8:D39" customList="COL,LCL,CBA,CDT,CNE,LTN,MJR,ADC,ADJ,SCH,SGT,CC1,CCH,CPL,1CL,SDT,SAP"/>
  </sortState>
  <dataConsolidate/>
  <mergeCells count="78">
    <mergeCell ref="CF2:CG4"/>
    <mergeCell ref="CR2:CU4"/>
    <mergeCell ref="DC4:DJ4"/>
    <mergeCell ref="DK4:DP4"/>
    <mergeCell ref="GI5:GR5"/>
    <mergeCell ref="CV2:CW2"/>
    <mergeCell ref="CV3:CW4"/>
    <mergeCell ref="DC3:DJ3"/>
    <mergeCell ref="DK3:DP3"/>
    <mergeCell ref="CK4:CL4"/>
    <mergeCell ref="CK3:CL3"/>
    <mergeCell ref="CK2:CL2"/>
    <mergeCell ref="DK2:DP2"/>
    <mergeCell ref="DC2:DJ2"/>
    <mergeCell ref="CE6:CJ6"/>
    <mergeCell ref="GI133:GK133"/>
    <mergeCell ref="GM131:GO132"/>
    <mergeCell ref="FK6:FP6"/>
    <mergeCell ref="FQ6:FV6"/>
    <mergeCell ref="DC6:DH6"/>
    <mergeCell ref="DU6:DZ6"/>
    <mergeCell ref="EG6:EL6"/>
    <mergeCell ref="DO6:DT6"/>
    <mergeCell ref="CW6:DB6"/>
    <mergeCell ref="EA6:EF6"/>
    <mergeCell ref="GO6:GR6"/>
    <mergeCell ref="GI131:GK131"/>
    <mergeCell ref="GQ131:GS132"/>
    <mergeCell ref="GI6:GN6"/>
    <mergeCell ref="GI132:GK132"/>
    <mergeCell ref="BS6:BX6"/>
    <mergeCell ref="AT2:BK2"/>
    <mergeCell ref="BQ4:CA4"/>
    <mergeCell ref="BY6:CD6"/>
    <mergeCell ref="BL2:BP2"/>
    <mergeCell ref="G1:AM1"/>
    <mergeCell ref="P3:U3"/>
    <mergeCell ref="V3:Z3"/>
    <mergeCell ref="AA3:AB3"/>
    <mergeCell ref="AC3:AG3"/>
    <mergeCell ref="C138:D138"/>
    <mergeCell ref="D133:G133"/>
    <mergeCell ref="G135:H135"/>
    <mergeCell ref="G137:H137"/>
    <mergeCell ref="C137:D137"/>
    <mergeCell ref="C135:D135"/>
    <mergeCell ref="Q6:V6"/>
    <mergeCell ref="W6:AB6"/>
    <mergeCell ref="CH2:CJ2"/>
    <mergeCell ref="CH3:CJ3"/>
    <mergeCell ref="CH4:CJ4"/>
    <mergeCell ref="AQ2:AS2"/>
    <mergeCell ref="BA6:BF6"/>
    <mergeCell ref="BK4:BP4"/>
    <mergeCell ref="BK3:BP3"/>
    <mergeCell ref="AQ3:AS3"/>
    <mergeCell ref="AT3:AU3"/>
    <mergeCell ref="AV3:AY5"/>
    <mergeCell ref="BQ3:CA3"/>
    <mergeCell ref="BG6:BL6"/>
    <mergeCell ref="BQ2:CA2"/>
    <mergeCell ref="BM6:BR6"/>
    <mergeCell ref="B128:D128"/>
    <mergeCell ref="FW6:GB6"/>
    <mergeCell ref="GC6:GH6"/>
    <mergeCell ref="EM6:ER6"/>
    <mergeCell ref="ES6:EX6"/>
    <mergeCell ref="EY6:FD6"/>
    <mergeCell ref="FE6:FJ6"/>
    <mergeCell ref="CK6:CP6"/>
    <mergeCell ref="CQ6:CV6"/>
    <mergeCell ref="DI6:DN6"/>
    <mergeCell ref="AC6:AH6"/>
    <mergeCell ref="AI6:AN6"/>
    <mergeCell ref="AO6:AT6"/>
    <mergeCell ref="AU6:AZ6"/>
    <mergeCell ref="E6:J6"/>
    <mergeCell ref="K6:P6"/>
  </mergeCells>
  <phoneticPr fontId="0" type="noConversion"/>
  <conditionalFormatting sqref="G128:K128 M128:Q128 S128:W128 Y128:AC128 AE128:AI128 AK128:AO128 AQ128:AU128 AW128:BA128 BC128:BG128 BI128:BM128 BO128:BS128 BU128:BY128 CA128:CE128 CG128:CK128 CM128:CQ128 CS128:CW128 CY128:DC128 DE128:DI128 DK128:DO128 DQ128:DU128 DW128:EA128 EC128:EG128 EI128:EM128 EO128:ES128 EU128:EY128 FA128:FE128 FG128:FK128 FM128:FQ128 FS128:FW128 FY128:GC128 GE128:GH128">
    <cfRule type="cellIs" dxfId="129" priority="123" stopIfTrue="1" operator="greaterThan">
      <formula>0.99</formula>
    </cfRule>
    <cfRule type="cellIs" dxfId="128" priority="124" stopIfTrue="1" operator="greaterThan">
      <formula>1</formula>
    </cfRule>
  </conditionalFormatting>
  <conditionalFormatting sqref="C8:C127">
    <cfRule type="cellIs" dxfId="127" priority="122" stopIfTrue="1" operator="greaterThan">
      <formula>0.99</formula>
    </cfRule>
  </conditionalFormatting>
  <conditionalFormatting sqref="AE8:AI128 AK8:AO128 AQ8:AU128 AW8:BA128 BC8:BG128 BI8:BM128 BO8:BS128 BU8:BY128 CA8:CE128 CG8:CK128 CM8:CQ128 CS8:CW128 CY8:DC128 DE8:DI128 DK8:DO128 DQ8:DU128 DW8:EA128 EC8:EG128 EI8:EM128 EO8:ES128 EU8:EY128 FA8:FE128 FG8:FK128 FM8:FQ128 FS8:FW109 FY8:GC109 GE8:GH128 G128:K128 M99:Q100 Q98 M109:Q128 Q101:Q108 M89:Q97 K89:K127 M89:P127 Q19:Q88 FS118:FW128 FY118:GC128 GC110:GC117 S8:W128 Y8:AC128 C8:D127">
    <cfRule type="cellIs" dxfId="126" priority="121" stopIfTrue="1" operator="greaterThan">
      <formula>0.99</formula>
    </cfRule>
  </conditionalFormatting>
  <conditionalFormatting sqref="L122">
    <cfRule type="cellIs" dxfId="125" priority="116" stopIfTrue="1" operator="greaterThan">
      <formula>0.99</formula>
    </cfRule>
    <cfRule type="cellIs" dxfId="124" priority="117" stopIfTrue="1" operator="greaterThan">
      <formula>1</formula>
    </cfRule>
  </conditionalFormatting>
  <conditionalFormatting sqref="L89:L127">
    <cfRule type="cellIs" dxfId="123" priority="115" stopIfTrue="1" operator="greaterThan">
      <formula>0.99</formula>
    </cfRule>
  </conditionalFormatting>
  <conditionalFormatting sqref="R122">
    <cfRule type="cellIs" dxfId="122" priority="113" stopIfTrue="1" operator="greaterThan">
      <formula>0.99</formula>
    </cfRule>
    <cfRule type="cellIs" dxfId="121" priority="114" stopIfTrue="1" operator="greaterThan">
      <formula>1</formula>
    </cfRule>
  </conditionalFormatting>
  <conditionalFormatting sqref="R19:R127">
    <cfRule type="cellIs" dxfId="120" priority="112" stopIfTrue="1" operator="greaterThan">
      <formula>0.99</formula>
    </cfRule>
  </conditionalFormatting>
  <conditionalFormatting sqref="X122">
    <cfRule type="cellIs" dxfId="119" priority="110" stopIfTrue="1" operator="greaterThan">
      <formula>0.99</formula>
    </cfRule>
    <cfRule type="cellIs" dxfId="118" priority="111" stopIfTrue="1" operator="greaterThan">
      <formula>1</formula>
    </cfRule>
  </conditionalFormatting>
  <conditionalFormatting sqref="X8:X127">
    <cfRule type="cellIs" dxfId="117" priority="109" stopIfTrue="1" operator="greaterThan">
      <formula>0.99</formula>
    </cfRule>
  </conditionalFormatting>
  <conditionalFormatting sqref="AD122">
    <cfRule type="cellIs" dxfId="116" priority="107" stopIfTrue="1" operator="greaterThan">
      <formula>0.99</formula>
    </cfRule>
    <cfRule type="cellIs" dxfId="115" priority="108" stopIfTrue="1" operator="greaterThan">
      <formula>1</formula>
    </cfRule>
  </conditionalFormatting>
  <conditionalFormatting sqref="AD8:AD127">
    <cfRule type="cellIs" dxfId="114" priority="106" stopIfTrue="1" operator="greaterThan">
      <formula>0.99</formula>
    </cfRule>
  </conditionalFormatting>
  <conditionalFormatting sqref="AJ122">
    <cfRule type="cellIs" dxfId="113" priority="104" stopIfTrue="1" operator="greaterThan">
      <formula>0.99</formula>
    </cfRule>
    <cfRule type="cellIs" dxfId="112" priority="105" stopIfTrue="1" operator="greaterThan">
      <formula>1</formula>
    </cfRule>
  </conditionalFormatting>
  <conditionalFormatting sqref="AJ8:AJ127">
    <cfRule type="cellIs" dxfId="111" priority="103" stopIfTrue="1" operator="greaterThan">
      <formula>0.99</formula>
    </cfRule>
  </conditionalFormatting>
  <conditionalFormatting sqref="AP122">
    <cfRule type="cellIs" dxfId="110" priority="101" stopIfTrue="1" operator="greaterThan">
      <formula>0.99</formula>
    </cfRule>
    <cfRule type="cellIs" dxfId="109" priority="102" stopIfTrue="1" operator="greaterThan">
      <formula>1</formula>
    </cfRule>
  </conditionalFormatting>
  <conditionalFormatting sqref="AP8:AP127">
    <cfRule type="cellIs" dxfId="108" priority="100" stopIfTrue="1" operator="greaterThan">
      <formula>0.99</formula>
    </cfRule>
  </conditionalFormatting>
  <conditionalFormatting sqref="AV122">
    <cfRule type="cellIs" dxfId="107" priority="98" stopIfTrue="1" operator="greaterThan">
      <formula>0.99</formula>
    </cfRule>
    <cfRule type="cellIs" dxfId="106" priority="99" stopIfTrue="1" operator="greaterThan">
      <formula>1</formula>
    </cfRule>
  </conditionalFormatting>
  <conditionalFormatting sqref="AV8:AV127">
    <cfRule type="cellIs" dxfId="105" priority="97" stopIfTrue="1" operator="greaterThan">
      <formula>0.99</formula>
    </cfRule>
  </conditionalFormatting>
  <conditionalFormatting sqref="BB122">
    <cfRule type="cellIs" dxfId="104" priority="95" stopIfTrue="1" operator="greaterThan">
      <formula>0.99</formula>
    </cfRule>
    <cfRule type="cellIs" dxfId="103" priority="96" stopIfTrue="1" operator="greaterThan">
      <formula>1</formula>
    </cfRule>
  </conditionalFormatting>
  <conditionalFormatting sqref="BB8:BB127">
    <cfRule type="cellIs" dxfId="102" priority="94" stopIfTrue="1" operator="greaterThan">
      <formula>0.99</formula>
    </cfRule>
  </conditionalFormatting>
  <conditionalFormatting sqref="BH122">
    <cfRule type="cellIs" dxfId="101" priority="92" stopIfTrue="1" operator="greaterThan">
      <formula>0.99</formula>
    </cfRule>
    <cfRule type="cellIs" dxfId="100" priority="93" stopIfTrue="1" operator="greaterThan">
      <formula>1</formula>
    </cfRule>
  </conditionalFormatting>
  <conditionalFormatting sqref="BH8:BH127">
    <cfRule type="cellIs" dxfId="99" priority="91" stopIfTrue="1" operator="greaterThan">
      <formula>0.99</formula>
    </cfRule>
  </conditionalFormatting>
  <conditionalFormatting sqref="BN122">
    <cfRule type="cellIs" dxfId="98" priority="89" stopIfTrue="1" operator="greaterThan">
      <formula>0.99</formula>
    </cfRule>
    <cfRule type="cellIs" dxfId="97" priority="90" stopIfTrue="1" operator="greaterThan">
      <formula>1</formula>
    </cfRule>
  </conditionalFormatting>
  <conditionalFormatting sqref="BN8:BN127">
    <cfRule type="cellIs" dxfId="96" priority="88" stopIfTrue="1" operator="greaterThan">
      <formula>0.99</formula>
    </cfRule>
  </conditionalFormatting>
  <conditionalFormatting sqref="BT122">
    <cfRule type="cellIs" dxfId="95" priority="86" stopIfTrue="1" operator="greaterThan">
      <formula>0.99</formula>
    </cfRule>
    <cfRule type="cellIs" dxfId="94" priority="87" stopIfTrue="1" operator="greaterThan">
      <formula>1</formula>
    </cfRule>
  </conditionalFormatting>
  <conditionalFormatting sqref="BT8:BT127">
    <cfRule type="cellIs" dxfId="93" priority="85" stopIfTrue="1" operator="greaterThan">
      <formula>0.99</formula>
    </cfRule>
  </conditionalFormatting>
  <conditionalFormatting sqref="BZ122">
    <cfRule type="cellIs" dxfId="92" priority="83" stopIfTrue="1" operator="greaterThan">
      <formula>0.99</formula>
    </cfRule>
    <cfRule type="cellIs" dxfId="91" priority="84" stopIfTrue="1" operator="greaterThan">
      <formula>1</formula>
    </cfRule>
  </conditionalFormatting>
  <conditionalFormatting sqref="BZ8:BZ127">
    <cfRule type="cellIs" dxfId="90" priority="82" stopIfTrue="1" operator="greaterThan">
      <formula>0.99</formula>
    </cfRule>
  </conditionalFormatting>
  <conditionalFormatting sqref="CF122">
    <cfRule type="cellIs" dxfId="89" priority="80" stopIfTrue="1" operator="greaterThan">
      <formula>0.99</formula>
    </cfRule>
    <cfRule type="cellIs" dxfId="88" priority="81" stopIfTrue="1" operator="greaterThan">
      <formula>1</formula>
    </cfRule>
  </conditionalFormatting>
  <conditionalFormatting sqref="CF8:CF127">
    <cfRule type="cellIs" dxfId="87" priority="79" stopIfTrue="1" operator="greaterThan">
      <formula>0.99</formula>
    </cfRule>
  </conditionalFormatting>
  <conditionalFormatting sqref="CL122">
    <cfRule type="cellIs" dxfId="86" priority="77" stopIfTrue="1" operator="greaterThan">
      <formula>0.99</formula>
    </cfRule>
    <cfRule type="cellIs" dxfId="85" priority="78" stopIfTrue="1" operator="greaterThan">
      <formula>1</formula>
    </cfRule>
  </conditionalFormatting>
  <conditionalFormatting sqref="CL8:CL127">
    <cfRule type="cellIs" dxfId="84" priority="76" stopIfTrue="1" operator="greaterThan">
      <formula>0.99</formula>
    </cfRule>
  </conditionalFormatting>
  <conditionalFormatting sqref="CR122">
    <cfRule type="cellIs" dxfId="83" priority="74" stopIfTrue="1" operator="greaterThan">
      <formula>0.99</formula>
    </cfRule>
    <cfRule type="cellIs" dxfId="82" priority="75" stopIfTrue="1" operator="greaterThan">
      <formula>1</formula>
    </cfRule>
  </conditionalFormatting>
  <conditionalFormatting sqref="CR8:CR127">
    <cfRule type="cellIs" dxfId="81" priority="73" stopIfTrue="1" operator="greaterThan">
      <formula>0.99</formula>
    </cfRule>
  </conditionalFormatting>
  <conditionalFormatting sqref="CX122">
    <cfRule type="cellIs" dxfId="80" priority="71" stopIfTrue="1" operator="greaterThan">
      <formula>0.99</formula>
    </cfRule>
    <cfRule type="cellIs" dxfId="79" priority="72" stopIfTrue="1" operator="greaterThan">
      <formula>1</formula>
    </cfRule>
  </conditionalFormatting>
  <conditionalFormatting sqref="CX8:CX127">
    <cfRule type="cellIs" dxfId="78" priority="70" stopIfTrue="1" operator="greaterThan">
      <formula>0.99</formula>
    </cfRule>
  </conditionalFormatting>
  <conditionalFormatting sqref="DD122">
    <cfRule type="cellIs" dxfId="77" priority="68" stopIfTrue="1" operator="greaterThan">
      <formula>0.99</formula>
    </cfRule>
    <cfRule type="cellIs" dxfId="76" priority="69" stopIfTrue="1" operator="greaterThan">
      <formula>1</formula>
    </cfRule>
  </conditionalFormatting>
  <conditionalFormatting sqref="DD8:DD127">
    <cfRule type="cellIs" dxfId="75" priority="67" stopIfTrue="1" operator="greaterThan">
      <formula>0.99</formula>
    </cfRule>
  </conditionalFormatting>
  <conditionalFormatting sqref="DJ122">
    <cfRule type="cellIs" dxfId="74" priority="65" stopIfTrue="1" operator="greaterThan">
      <formula>0.99</formula>
    </cfRule>
    <cfRule type="cellIs" dxfId="73" priority="66" stopIfTrue="1" operator="greaterThan">
      <formula>1</formula>
    </cfRule>
  </conditionalFormatting>
  <conditionalFormatting sqref="DJ8:DJ127">
    <cfRule type="cellIs" dxfId="72" priority="64" stopIfTrue="1" operator="greaterThan">
      <formula>0.99</formula>
    </cfRule>
  </conditionalFormatting>
  <conditionalFormatting sqref="DP122">
    <cfRule type="cellIs" dxfId="71" priority="62" stopIfTrue="1" operator="greaterThan">
      <formula>0.99</formula>
    </cfRule>
    <cfRule type="cellIs" dxfId="70" priority="63" stopIfTrue="1" operator="greaterThan">
      <formula>1</formula>
    </cfRule>
  </conditionalFormatting>
  <conditionalFormatting sqref="DP8:DP127">
    <cfRule type="cellIs" dxfId="69" priority="61" stopIfTrue="1" operator="greaterThan">
      <formula>0.99</formula>
    </cfRule>
  </conditionalFormatting>
  <conditionalFormatting sqref="DV122">
    <cfRule type="cellIs" dxfId="68" priority="59" stopIfTrue="1" operator="greaterThan">
      <formula>0.99</formula>
    </cfRule>
    <cfRule type="cellIs" dxfId="67" priority="60" stopIfTrue="1" operator="greaterThan">
      <formula>1</formula>
    </cfRule>
  </conditionalFormatting>
  <conditionalFormatting sqref="DV8:DV127">
    <cfRule type="cellIs" dxfId="66" priority="58" stopIfTrue="1" operator="greaterThan">
      <formula>0.99</formula>
    </cfRule>
  </conditionalFormatting>
  <conditionalFormatting sqref="EB122">
    <cfRule type="cellIs" dxfId="65" priority="56" stopIfTrue="1" operator="greaterThan">
      <formula>0.99</formula>
    </cfRule>
    <cfRule type="cellIs" dxfId="64" priority="57" stopIfTrue="1" operator="greaterThan">
      <formula>1</formula>
    </cfRule>
  </conditionalFormatting>
  <conditionalFormatting sqref="EB8:EB127">
    <cfRule type="cellIs" dxfId="63" priority="55" stopIfTrue="1" operator="greaterThan">
      <formula>0.99</formula>
    </cfRule>
  </conditionalFormatting>
  <conditionalFormatting sqref="EH122">
    <cfRule type="cellIs" dxfId="62" priority="53" stopIfTrue="1" operator="greaterThan">
      <formula>0.99</formula>
    </cfRule>
    <cfRule type="cellIs" dxfId="61" priority="54" stopIfTrue="1" operator="greaterThan">
      <formula>1</formula>
    </cfRule>
  </conditionalFormatting>
  <conditionalFormatting sqref="EH8:EH127">
    <cfRule type="cellIs" dxfId="60" priority="52" stopIfTrue="1" operator="greaterThan">
      <formula>0.99</formula>
    </cfRule>
  </conditionalFormatting>
  <conditionalFormatting sqref="EN122">
    <cfRule type="cellIs" dxfId="59" priority="50" stopIfTrue="1" operator="greaterThan">
      <formula>0.99</formula>
    </cfRule>
    <cfRule type="cellIs" dxfId="58" priority="51" stopIfTrue="1" operator="greaterThan">
      <formula>1</formula>
    </cfRule>
  </conditionalFormatting>
  <conditionalFormatting sqref="EN8:EN127">
    <cfRule type="cellIs" dxfId="57" priority="49" stopIfTrue="1" operator="greaterThan">
      <formula>0.99</formula>
    </cfRule>
  </conditionalFormatting>
  <conditionalFormatting sqref="ET122">
    <cfRule type="cellIs" dxfId="56" priority="47" stopIfTrue="1" operator="greaterThan">
      <formula>0.99</formula>
    </cfRule>
    <cfRule type="cellIs" dxfId="55" priority="48" stopIfTrue="1" operator="greaterThan">
      <formula>1</formula>
    </cfRule>
  </conditionalFormatting>
  <conditionalFormatting sqref="ET8:ET127">
    <cfRule type="cellIs" dxfId="54" priority="46" stopIfTrue="1" operator="greaterThan">
      <formula>0.99</formula>
    </cfRule>
  </conditionalFormatting>
  <conditionalFormatting sqref="EZ122">
    <cfRule type="cellIs" dxfId="53" priority="44" stopIfTrue="1" operator="greaterThan">
      <formula>0.99</formula>
    </cfRule>
    <cfRule type="cellIs" dxfId="52" priority="45" stopIfTrue="1" operator="greaterThan">
      <formula>1</formula>
    </cfRule>
  </conditionalFormatting>
  <conditionalFormatting sqref="EZ8:EZ127">
    <cfRule type="cellIs" dxfId="51" priority="43" stopIfTrue="1" operator="greaterThan">
      <formula>0.99</formula>
    </cfRule>
  </conditionalFormatting>
  <conditionalFormatting sqref="FF122">
    <cfRule type="cellIs" dxfId="50" priority="41" stopIfTrue="1" operator="greaterThan">
      <formula>0.99</formula>
    </cfRule>
    <cfRule type="cellIs" dxfId="49" priority="42" stopIfTrue="1" operator="greaterThan">
      <formula>1</formula>
    </cfRule>
  </conditionalFormatting>
  <conditionalFormatting sqref="FF8:FF127">
    <cfRule type="cellIs" dxfId="48" priority="40" stopIfTrue="1" operator="greaterThan">
      <formula>0.99</formula>
    </cfRule>
  </conditionalFormatting>
  <conditionalFormatting sqref="FL122">
    <cfRule type="cellIs" dxfId="47" priority="38" stopIfTrue="1" operator="greaterThan">
      <formula>0.99</formula>
    </cfRule>
    <cfRule type="cellIs" dxfId="46" priority="39" stopIfTrue="1" operator="greaterThan">
      <formula>1</formula>
    </cfRule>
  </conditionalFormatting>
  <conditionalFormatting sqref="FL8:FL127">
    <cfRule type="cellIs" dxfId="45" priority="37" stopIfTrue="1" operator="greaterThan">
      <formula>0.99</formula>
    </cfRule>
  </conditionalFormatting>
  <conditionalFormatting sqref="FR122">
    <cfRule type="cellIs" dxfId="44" priority="35" stopIfTrue="1" operator="greaterThan">
      <formula>0.99</formula>
    </cfRule>
    <cfRule type="cellIs" dxfId="43" priority="36" stopIfTrue="1" operator="greaterThan">
      <formula>1</formula>
    </cfRule>
  </conditionalFormatting>
  <conditionalFormatting sqref="FR8:FR127">
    <cfRule type="cellIs" dxfId="42" priority="34" stopIfTrue="1" operator="greaterThan">
      <formula>0.99</formula>
    </cfRule>
  </conditionalFormatting>
  <conditionalFormatting sqref="FX122">
    <cfRule type="cellIs" dxfId="41" priority="32" stopIfTrue="1" operator="greaterThan">
      <formula>0.99</formula>
    </cfRule>
    <cfRule type="cellIs" dxfId="40" priority="33" stopIfTrue="1" operator="greaterThan">
      <formula>1</formula>
    </cfRule>
  </conditionalFormatting>
  <conditionalFormatting sqref="FX8:FX109 FX118:FX127">
    <cfRule type="cellIs" dxfId="39" priority="31" stopIfTrue="1" operator="greaterThan">
      <formula>0.99</formula>
    </cfRule>
  </conditionalFormatting>
  <conditionalFormatting sqref="GD122">
    <cfRule type="cellIs" dxfId="38" priority="29" stopIfTrue="1" operator="greaterThan">
      <formula>0.99</formula>
    </cfRule>
    <cfRule type="cellIs" dxfId="37" priority="30" stopIfTrue="1" operator="greaterThan">
      <formula>1</formula>
    </cfRule>
  </conditionalFormatting>
  <conditionalFormatting sqref="GD8:GD127">
    <cfRule type="cellIs" dxfId="36" priority="28" stopIfTrue="1" operator="greaterThan">
      <formula>0.99</formula>
    </cfRule>
  </conditionalFormatting>
  <conditionalFormatting sqref="B8:B127">
    <cfRule type="cellIs" dxfId="35" priority="25" stopIfTrue="1" operator="greaterThan">
      <formula>0.99</formula>
    </cfRule>
  </conditionalFormatting>
  <conditionalFormatting sqref="E89:J127">
    <cfRule type="cellIs" dxfId="34" priority="26" stopIfTrue="1" operator="greaterThan">
      <formula>0.99</formula>
    </cfRule>
  </conditionalFormatting>
  <conditionalFormatting sqref="M98:P98 K98">
    <cfRule type="cellIs" dxfId="33" priority="24" stopIfTrue="1" operator="greaterThan">
      <formula>0.99</formula>
    </cfRule>
  </conditionalFormatting>
  <conditionalFormatting sqref="L98">
    <cfRule type="cellIs" dxfId="32" priority="23" stopIfTrue="1" operator="greaterThan">
      <formula>0.99</formula>
    </cfRule>
  </conditionalFormatting>
  <conditionalFormatting sqref="E98:J98">
    <cfRule type="cellIs" dxfId="31" priority="22" stopIfTrue="1" operator="greaterThan">
      <formula>0.99</formula>
    </cfRule>
  </conditionalFormatting>
  <conditionalFormatting sqref="M101:P108 K101:K108">
    <cfRule type="cellIs" dxfId="30" priority="21" stopIfTrue="1" operator="greaterThan">
      <formula>0.99</formula>
    </cfRule>
  </conditionalFormatting>
  <conditionalFormatting sqref="L101:L108">
    <cfRule type="cellIs" dxfId="29" priority="20" stopIfTrue="1" operator="greaterThan">
      <formula>0.99</formula>
    </cfRule>
  </conditionalFormatting>
  <conditionalFormatting sqref="E101:J108">
    <cfRule type="cellIs" dxfId="28" priority="19" stopIfTrue="1" operator="greaterThan">
      <formula>0.99</formula>
    </cfRule>
  </conditionalFormatting>
  <conditionalFormatting sqref="M19:P88 K19:K88">
    <cfRule type="cellIs" dxfId="27" priority="15" stopIfTrue="1" operator="greaterThan">
      <formula>0.99</formula>
    </cfRule>
  </conditionalFormatting>
  <conditionalFormatting sqref="L19:L88">
    <cfRule type="cellIs" dxfId="26" priority="14" stopIfTrue="1" operator="greaterThan">
      <formula>0.99</formula>
    </cfRule>
  </conditionalFormatting>
  <conditionalFormatting sqref="E19:J88 E8:F19">
    <cfRule type="cellIs" dxfId="25" priority="13" stopIfTrue="1" operator="greaterThan">
      <formula>0.99</formula>
    </cfRule>
  </conditionalFormatting>
  <conditionalFormatting sqref="O8:R19 M8:M19">
    <cfRule type="cellIs" dxfId="24" priority="12" stopIfTrue="1" operator="greaterThan">
      <formula>0.99</formula>
    </cfRule>
  </conditionalFormatting>
  <conditionalFormatting sqref="N8:N19">
    <cfRule type="cellIs" dxfId="23" priority="11" stopIfTrue="1" operator="greaterThan">
      <formula>0.99</formula>
    </cfRule>
  </conditionalFormatting>
  <conditionalFormatting sqref="G8:L19">
    <cfRule type="cellIs" dxfId="22" priority="10" stopIfTrue="1" operator="greaterThan">
      <formula>0.99</formula>
    </cfRule>
  </conditionalFormatting>
  <conditionalFormatting sqref="FS110:FS117">
    <cfRule type="cellIs" dxfId="21" priority="8" stopIfTrue="1" operator="greaterThan">
      <formula>0.99</formula>
    </cfRule>
  </conditionalFormatting>
  <conditionalFormatting sqref="FT110:FT117">
    <cfRule type="cellIs" dxfId="20" priority="7" stopIfTrue="1" operator="greaterThan">
      <formula>0.99</formula>
    </cfRule>
  </conditionalFormatting>
  <conditionalFormatting sqref="FU110:FU117">
    <cfRule type="cellIs" dxfId="19" priority="6" stopIfTrue="1" operator="greaterThan">
      <formula>0.99</formula>
    </cfRule>
  </conditionalFormatting>
  <conditionalFormatting sqref="FV110:GB117">
    <cfRule type="cellIs" dxfId="18" priority="5" stopIfTrue="1" operator="greaterThan">
      <formula>0.99</formula>
    </cfRule>
  </conditionalFormatting>
  <dataValidations count="2">
    <dataValidation type="list" allowBlank="1" showInputMessage="1" showErrorMessage="1" sqref="CK2:CL2">
      <formula1>"1,3,0,82,"</formula1>
    </dataValidation>
    <dataValidation type="list" allowBlank="1" showInputMessage="1" showErrorMessage="1" sqref="CK3:CL4">
      <formula1>"3,10,7,62,"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&amp;LPoste de Montagne
xxx</oddHeader>
  </headerFooter>
  <ignoredErrors>
    <ignoredError sqref="GO129:GQ129 E129" formulaRange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58"/>
  <sheetViews>
    <sheetView topLeftCell="A40" zoomScale="70" zoomScaleNormal="70" workbookViewId="0">
      <selection sqref="A1:D1"/>
    </sheetView>
  </sheetViews>
  <sheetFormatPr baseColWidth="10" defaultRowHeight="12.75" x14ac:dyDescent="0.2"/>
  <cols>
    <col min="1" max="1" width="18" style="7" customWidth="1"/>
    <col min="2" max="2" width="5" style="7" customWidth="1"/>
    <col min="3" max="3" width="4.7109375" style="7" customWidth="1"/>
    <col min="4" max="4" width="6.85546875" style="7" customWidth="1"/>
    <col min="5" max="5" width="4.28515625" style="249" customWidth="1"/>
    <col min="6" max="6" width="6.85546875" style="249" customWidth="1"/>
    <col min="7" max="7" width="5" style="7" customWidth="1"/>
    <col min="8" max="8" width="6.85546875" style="7" customWidth="1"/>
    <col min="9" max="9" width="4" style="7" customWidth="1"/>
    <col min="10" max="10" width="6.85546875" style="7" customWidth="1"/>
    <col min="11" max="11" width="5" style="7" customWidth="1"/>
    <col min="12" max="12" width="6.85546875" style="7" customWidth="1"/>
    <col min="13" max="13" width="4.140625" style="7" customWidth="1"/>
    <col min="14" max="14" width="6.85546875" style="7" customWidth="1"/>
    <col min="15" max="15" width="5" style="7" customWidth="1"/>
    <col min="16" max="16" width="6.85546875" style="7" customWidth="1"/>
    <col min="17" max="17" width="2.140625" style="7" customWidth="1"/>
    <col min="18" max="18" width="4.7109375" style="7" customWidth="1"/>
    <col min="19" max="19" width="4.140625" style="7" customWidth="1"/>
    <col min="20" max="20" width="3.7109375" style="7" customWidth="1"/>
    <col min="21" max="21" width="2.140625" style="7" customWidth="1"/>
    <col min="22" max="22" width="3" style="7" customWidth="1"/>
    <col min="23" max="23" width="1.42578125" style="7" customWidth="1"/>
    <col min="24" max="24" width="3.7109375" style="7" customWidth="1"/>
    <col min="25" max="25" width="4.140625" style="7" customWidth="1"/>
    <col min="26" max="16384" width="11.42578125" style="7"/>
  </cols>
  <sheetData>
    <row r="1" spans="1:24" s="192" customFormat="1" ht="23.25" customHeight="1" x14ac:dyDescent="0.2">
      <c r="A1" s="488"/>
      <c r="B1" s="488"/>
      <c r="C1" s="488"/>
      <c r="D1" s="488"/>
      <c r="E1" s="251"/>
      <c r="F1" s="251"/>
      <c r="G1" s="493">
        <f>'Base de données'!BQ2</f>
        <v>0</v>
      </c>
      <c r="H1" s="488"/>
      <c r="I1" s="488"/>
      <c r="J1" s="488"/>
      <c r="K1" s="191"/>
      <c r="L1" s="191"/>
      <c r="M1" s="191"/>
      <c r="N1" s="191"/>
      <c r="O1" s="191"/>
      <c r="P1" s="191"/>
      <c r="Q1" s="488" t="s">
        <v>47</v>
      </c>
      <c r="R1" s="488"/>
      <c r="S1" s="488"/>
      <c r="T1" s="488"/>
      <c r="U1" s="488"/>
      <c r="V1" s="488"/>
      <c r="W1" s="488"/>
      <c r="X1" s="488"/>
    </row>
    <row r="2" spans="1:24" ht="18.75" customHeight="1" thickBot="1" x14ac:dyDescent="0.25">
      <c r="A2" s="16"/>
      <c r="B2" s="16"/>
      <c r="C2" s="16"/>
      <c r="D2" s="16"/>
      <c r="E2" s="253"/>
      <c r="F2" s="253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22.5" customHeight="1" thickTop="1" thickBot="1" x14ac:dyDescent="0.25">
      <c r="A3" s="497">
        <f>'Base de données'!G1</f>
        <v>0</v>
      </c>
      <c r="B3" s="497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8">
        <f>'Base de données'!AT2</f>
        <v>0</v>
      </c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</row>
    <row r="4" spans="1:24" ht="14.25" customHeight="1" thickTop="1" x14ac:dyDescent="0.2">
      <c r="A4" s="16"/>
      <c r="B4" s="16"/>
      <c r="C4" s="16"/>
      <c r="D4" s="16"/>
      <c r="E4" s="253"/>
      <c r="F4" s="25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ht="14.25" customHeight="1" x14ac:dyDescent="0.2">
      <c r="A5" s="17"/>
      <c r="B5" s="17"/>
      <c r="C5" s="17"/>
      <c r="D5" s="17"/>
      <c r="E5" s="17"/>
      <c r="F5" s="17"/>
      <c r="G5" s="17"/>
      <c r="H5" s="18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20"/>
      <c r="X5" s="16"/>
    </row>
    <row r="6" spans="1:24" ht="22.5" customHeight="1" x14ac:dyDescent="0.2">
      <c r="A6" s="53"/>
      <c r="B6" s="57" t="s">
        <v>43</v>
      </c>
      <c r="C6" s="57"/>
      <c r="D6" s="57"/>
      <c r="E6" s="57"/>
      <c r="F6" s="57"/>
      <c r="G6" s="494">
        <f>'Base de données'!V3</f>
        <v>0</v>
      </c>
      <c r="H6" s="495"/>
      <c r="I6" s="495"/>
      <c r="J6" s="496"/>
      <c r="K6" s="54"/>
      <c r="L6" s="55"/>
      <c r="M6" s="55"/>
      <c r="N6" s="55"/>
      <c r="O6" s="16"/>
      <c r="P6" s="56" t="s">
        <v>44</v>
      </c>
      <c r="Q6" s="494">
        <f>'Base de données'!AC3</f>
        <v>0</v>
      </c>
      <c r="R6" s="495"/>
      <c r="S6" s="495"/>
      <c r="T6" s="495"/>
      <c r="U6" s="496"/>
      <c r="V6" s="58"/>
      <c r="W6" s="16"/>
      <c r="X6" s="16"/>
    </row>
    <row r="7" spans="1:24" ht="15" customHeight="1" thickBot="1" x14ac:dyDescent="0.25">
      <c r="A7" s="16"/>
      <c r="B7" s="16"/>
      <c r="C7" s="16"/>
      <c r="D7" s="16"/>
      <c r="E7" s="253"/>
      <c r="F7" s="253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19.5" customHeight="1" thickBot="1" x14ac:dyDescent="0.25">
      <c r="A8" s="16"/>
      <c r="B8" s="16"/>
      <c r="C8" s="485" t="s">
        <v>74</v>
      </c>
      <c r="D8" s="486"/>
      <c r="E8" s="485" t="s">
        <v>75</v>
      </c>
      <c r="F8" s="486"/>
      <c r="G8" s="478" t="s">
        <v>11</v>
      </c>
      <c r="H8" s="479"/>
      <c r="I8" s="476" t="s">
        <v>41</v>
      </c>
      <c r="J8" s="479"/>
      <c r="K8" s="476" t="s">
        <v>42</v>
      </c>
      <c r="L8" s="479"/>
      <c r="M8" s="476" t="s">
        <v>12</v>
      </c>
      <c r="N8" s="479"/>
      <c r="O8" s="476" t="s">
        <v>13</v>
      </c>
      <c r="P8" s="477"/>
      <c r="Q8" s="478" t="s">
        <v>6</v>
      </c>
      <c r="R8" s="482"/>
      <c r="S8" s="482"/>
      <c r="T8" s="482"/>
      <c r="U8" s="482" t="s">
        <v>7</v>
      </c>
      <c r="V8" s="482"/>
      <c r="W8" s="482"/>
      <c r="X8" s="499"/>
    </row>
    <row r="9" spans="1:24" ht="19.5" customHeight="1" thickBot="1" x14ac:dyDescent="0.25">
      <c r="A9" s="21" t="s">
        <v>2</v>
      </c>
      <c r="B9" s="64" t="s">
        <v>50</v>
      </c>
      <c r="C9" s="94" t="s">
        <v>5</v>
      </c>
      <c r="D9" s="95">
        <f>+'Base de données'!DK3</f>
        <v>7.62</v>
      </c>
      <c r="E9" s="94" t="s">
        <v>5</v>
      </c>
      <c r="F9" s="95">
        <v>1.5</v>
      </c>
      <c r="G9" s="22" t="s">
        <v>5</v>
      </c>
      <c r="H9" s="70">
        <f>'Base de données'!CK2</f>
        <v>0.82</v>
      </c>
      <c r="I9" s="22" t="s">
        <v>5</v>
      </c>
      <c r="J9" s="70">
        <f>'Base de données'!CK3</f>
        <v>3.1</v>
      </c>
      <c r="K9" s="22" t="s">
        <v>5</v>
      </c>
      <c r="L9" s="70">
        <f>'Base de données'!CK4</f>
        <v>3.1</v>
      </c>
      <c r="M9" s="22" t="s">
        <v>5</v>
      </c>
      <c r="N9" s="23">
        <f>'Base de données'!CV2</f>
        <v>7.62</v>
      </c>
      <c r="O9" s="22" t="s">
        <v>5</v>
      </c>
      <c r="P9" s="24">
        <f>'Base de données'!CV3</f>
        <v>11</v>
      </c>
      <c r="Q9" s="483"/>
      <c r="R9" s="484"/>
      <c r="S9" s="484"/>
      <c r="T9" s="484"/>
      <c r="U9" s="484"/>
      <c r="V9" s="484"/>
      <c r="W9" s="484"/>
      <c r="X9" s="500"/>
    </row>
    <row r="10" spans="1:24" ht="19.5" customHeight="1" x14ac:dyDescent="0.2">
      <c r="A10" s="25">
        <f>'Base de données'!B8</f>
        <v>0</v>
      </c>
      <c r="B10" s="68" t="str">
        <f>'Base de données'!D8</f>
        <v xml:space="preserve"> </v>
      </c>
      <c r="C10" s="182">
        <f>'Base de données'!GI8</f>
        <v>0</v>
      </c>
      <c r="D10" s="188">
        <f>C10*$D$9</f>
        <v>0</v>
      </c>
      <c r="E10" s="182">
        <f>'Base de données'!GJ8</f>
        <v>0</v>
      </c>
      <c r="F10" s="188">
        <f>E10*$F$9</f>
        <v>0</v>
      </c>
      <c r="G10" s="185">
        <f>'Base de données'!GK8</f>
        <v>0</v>
      </c>
      <c r="H10" s="177">
        <f t="shared" ref="H10:H47" si="0">G10*$H$9</f>
        <v>0</v>
      </c>
      <c r="I10" s="185">
        <f>'Base de données'!GL8</f>
        <v>0</v>
      </c>
      <c r="J10" s="177">
        <f>I10*J$9</f>
        <v>0</v>
      </c>
      <c r="K10" s="185">
        <f>'Base de données'!GM8</f>
        <v>0</v>
      </c>
      <c r="L10" s="177">
        <f>K10*L$9</f>
        <v>0</v>
      </c>
      <c r="M10" s="185">
        <f>'Base de données'!GP8</f>
        <v>0</v>
      </c>
      <c r="N10" s="177">
        <f>M10*N$9</f>
        <v>0</v>
      </c>
      <c r="O10" s="185">
        <f>'Base de données'!GQ8</f>
        <v>0</v>
      </c>
      <c r="P10" s="178">
        <f>O10*P$9</f>
        <v>0</v>
      </c>
      <c r="Q10" s="489"/>
      <c r="R10" s="490"/>
      <c r="S10" s="490"/>
      <c r="T10" s="490"/>
      <c r="U10" s="502">
        <f>H10+J10+L10+N10+P10+D10</f>
        <v>0</v>
      </c>
      <c r="V10" s="502"/>
      <c r="W10" s="502"/>
      <c r="X10" s="503"/>
    </row>
    <row r="11" spans="1:24" ht="19.5" customHeight="1" x14ac:dyDescent="0.2">
      <c r="A11" s="26">
        <f>'Base de données'!B9</f>
        <v>0</v>
      </c>
      <c r="B11" s="69" t="str">
        <f>'Base de données'!D9</f>
        <v xml:space="preserve"> </v>
      </c>
      <c r="C11" s="183">
        <f>'Base de données'!GI9</f>
        <v>0</v>
      </c>
      <c r="D11" s="189">
        <f>C11*D$9</f>
        <v>0</v>
      </c>
      <c r="E11" s="183">
        <f>'Base de données'!GJ9</f>
        <v>0</v>
      </c>
      <c r="F11" s="189">
        <f t="shared" ref="F11:F47" si="1">E11*$F$9</f>
        <v>0</v>
      </c>
      <c r="G11" s="186">
        <f>'Base de données'!GK9</f>
        <v>0</v>
      </c>
      <c r="H11" s="71">
        <f t="shared" si="0"/>
        <v>0</v>
      </c>
      <c r="I11" s="186">
        <f>'Base de données'!GL9</f>
        <v>0</v>
      </c>
      <c r="J11" s="71">
        <f t="shared" ref="J11:J47" si="2">I11*J$9</f>
        <v>0</v>
      </c>
      <c r="K11" s="186">
        <f>'Base de données'!GM9</f>
        <v>0</v>
      </c>
      <c r="L11" s="71">
        <f t="shared" ref="L11:L47" si="3">K11*L$9</f>
        <v>0</v>
      </c>
      <c r="M11" s="186">
        <f>'Base de données'!GP9</f>
        <v>0</v>
      </c>
      <c r="N11" s="71">
        <f t="shared" ref="N11:N47" si="4">M11*N$9</f>
        <v>0</v>
      </c>
      <c r="O11" s="186">
        <f>'Base de données'!GQ9</f>
        <v>0</v>
      </c>
      <c r="P11" s="179">
        <f t="shared" ref="P11:P47" si="5">O11*P$9</f>
        <v>0</v>
      </c>
      <c r="Q11" s="480"/>
      <c r="R11" s="481"/>
      <c r="S11" s="481"/>
      <c r="T11" s="481"/>
      <c r="U11" s="502">
        <f t="shared" ref="U11:U47" si="6">H11+J11+L11+N11+P11+D11</f>
        <v>0</v>
      </c>
      <c r="V11" s="502"/>
      <c r="W11" s="502"/>
      <c r="X11" s="503"/>
    </row>
    <row r="12" spans="1:24" ht="19.5" customHeight="1" x14ac:dyDescent="0.2">
      <c r="A12" s="26">
        <f>'Base de données'!B10</f>
        <v>0</v>
      </c>
      <c r="B12" s="69" t="str">
        <f>'Base de données'!D10</f>
        <v xml:space="preserve"> </v>
      </c>
      <c r="C12" s="183">
        <f>'Base de données'!GI10</f>
        <v>0</v>
      </c>
      <c r="D12" s="189">
        <f t="shared" ref="D12:D47" si="7">C12*D$9</f>
        <v>0</v>
      </c>
      <c r="E12" s="183">
        <f>'Base de données'!GJ10</f>
        <v>0</v>
      </c>
      <c r="F12" s="189">
        <f t="shared" si="1"/>
        <v>0</v>
      </c>
      <c r="G12" s="186">
        <f>'Base de données'!GK10</f>
        <v>0</v>
      </c>
      <c r="H12" s="71">
        <f t="shared" si="0"/>
        <v>0</v>
      </c>
      <c r="I12" s="186">
        <f>'Base de données'!GL10</f>
        <v>0</v>
      </c>
      <c r="J12" s="71">
        <f t="shared" si="2"/>
        <v>0</v>
      </c>
      <c r="K12" s="186">
        <f>'Base de données'!GM10</f>
        <v>0</v>
      </c>
      <c r="L12" s="71">
        <f t="shared" si="3"/>
        <v>0</v>
      </c>
      <c r="M12" s="186">
        <f>'Base de données'!GP10</f>
        <v>0</v>
      </c>
      <c r="N12" s="71">
        <f t="shared" si="4"/>
        <v>0</v>
      </c>
      <c r="O12" s="186">
        <f>'Base de données'!GQ10</f>
        <v>0</v>
      </c>
      <c r="P12" s="179">
        <f t="shared" si="5"/>
        <v>0</v>
      </c>
      <c r="Q12" s="480"/>
      <c r="R12" s="481"/>
      <c r="S12" s="481"/>
      <c r="T12" s="481"/>
      <c r="U12" s="502">
        <f t="shared" si="6"/>
        <v>0</v>
      </c>
      <c r="V12" s="502"/>
      <c r="W12" s="502"/>
      <c r="X12" s="503"/>
    </row>
    <row r="13" spans="1:24" ht="19.5" customHeight="1" x14ac:dyDescent="0.2">
      <c r="A13" s="26">
        <f>'Base de données'!B11</f>
        <v>0</v>
      </c>
      <c r="B13" s="69" t="str">
        <f>'Base de données'!D11</f>
        <v xml:space="preserve"> </v>
      </c>
      <c r="C13" s="183">
        <f>'Base de données'!GI11</f>
        <v>0</v>
      </c>
      <c r="D13" s="189">
        <f t="shared" si="7"/>
        <v>0</v>
      </c>
      <c r="E13" s="183">
        <f>'Base de données'!GJ11</f>
        <v>0</v>
      </c>
      <c r="F13" s="189">
        <f t="shared" si="1"/>
        <v>0</v>
      </c>
      <c r="G13" s="186">
        <f>'Base de données'!GK11</f>
        <v>0</v>
      </c>
      <c r="H13" s="71">
        <f t="shared" si="0"/>
        <v>0</v>
      </c>
      <c r="I13" s="186">
        <f>'Base de données'!GL11</f>
        <v>0</v>
      </c>
      <c r="J13" s="71">
        <f t="shared" si="2"/>
        <v>0</v>
      </c>
      <c r="K13" s="186">
        <f>'Base de données'!GM11</f>
        <v>0</v>
      </c>
      <c r="L13" s="71">
        <f t="shared" si="3"/>
        <v>0</v>
      </c>
      <c r="M13" s="186">
        <f>'Base de données'!GP11</f>
        <v>0</v>
      </c>
      <c r="N13" s="71">
        <f t="shared" si="4"/>
        <v>0</v>
      </c>
      <c r="O13" s="186">
        <f>'Base de données'!GQ11</f>
        <v>0</v>
      </c>
      <c r="P13" s="179">
        <f t="shared" si="5"/>
        <v>0</v>
      </c>
      <c r="Q13" s="480"/>
      <c r="R13" s="481"/>
      <c r="S13" s="481"/>
      <c r="T13" s="481"/>
      <c r="U13" s="502">
        <f t="shared" si="6"/>
        <v>0</v>
      </c>
      <c r="V13" s="502"/>
      <c r="W13" s="502"/>
      <c r="X13" s="503"/>
    </row>
    <row r="14" spans="1:24" ht="19.5" customHeight="1" x14ac:dyDescent="0.2">
      <c r="A14" s="26">
        <f>'Base de données'!B12</f>
        <v>0</v>
      </c>
      <c r="B14" s="69" t="str">
        <f>'Base de données'!D12</f>
        <v xml:space="preserve"> </v>
      </c>
      <c r="C14" s="183">
        <f>'Base de données'!GI12</f>
        <v>0</v>
      </c>
      <c r="D14" s="189">
        <f t="shared" si="7"/>
        <v>0</v>
      </c>
      <c r="E14" s="183">
        <f>'Base de données'!GJ12</f>
        <v>0</v>
      </c>
      <c r="F14" s="189">
        <f t="shared" si="1"/>
        <v>0</v>
      </c>
      <c r="G14" s="186">
        <f>'Base de données'!GK12</f>
        <v>0</v>
      </c>
      <c r="H14" s="71">
        <f t="shared" si="0"/>
        <v>0</v>
      </c>
      <c r="I14" s="186">
        <f>'Base de données'!GL12</f>
        <v>0</v>
      </c>
      <c r="J14" s="71">
        <f t="shared" si="2"/>
        <v>0</v>
      </c>
      <c r="K14" s="186">
        <f>'Base de données'!GM12</f>
        <v>0</v>
      </c>
      <c r="L14" s="71">
        <f t="shared" si="3"/>
        <v>0</v>
      </c>
      <c r="M14" s="186">
        <f>'Base de données'!GP12</f>
        <v>0</v>
      </c>
      <c r="N14" s="71">
        <f t="shared" si="4"/>
        <v>0</v>
      </c>
      <c r="O14" s="186">
        <f>'Base de données'!GQ12</f>
        <v>0</v>
      </c>
      <c r="P14" s="179">
        <f t="shared" si="5"/>
        <v>0</v>
      </c>
      <c r="Q14" s="480"/>
      <c r="R14" s="481"/>
      <c r="S14" s="481"/>
      <c r="T14" s="481"/>
      <c r="U14" s="502">
        <f t="shared" si="6"/>
        <v>0</v>
      </c>
      <c r="V14" s="502"/>
      <c r="W14" s="502"/>
      <c r="X14" s="503"/>
    </row>
    <row r="15" spans="1:24" ht="19.5" customHeight="1" x14ac:dyDescent="0.2">
      <c r="A15" s="26">
        <f>'Base de données'!B13</f>
        <v>0</v>
      </c>
      <c r="B15" s="69" t="str">
        <f>'Base de données'!D13</f>
        <v xml:space="preserve"> </v>
      </c>
      <c r="C15" s="183">
        <f>'Base de données'!GI13</f>
        <v>0</v>
      </c>
      <c r="D15" s="189">
        <f t="shared" si="7"/>
        <v>0</v>
      </c>
      <c r="E15" s="183">
        <f>'Base de données'!GJ13</f>
        <v>0</v>
      </c>
      <c r="F15" s="189">
        <f t="shared" si="1"/>
        <v>0</v>
      </c>
      <c r="G15" s="186">
        <f>'Base de données'!GK13</f>
        <v>0</v>
      </c>
      <c r="H15" s="71">
        <f t="shared" si="0"/>
        <v>0</v>
      </c>
      <c r="I15" s="186">
        <f>'Base de données'!GL13</f>
        <v>0</v>
      </c>
      <c r="J15" s="71">
        <f t="shared" si="2"/>
        <v>0</v>
      </c>
      <c r="K15" s="186">
        <f>'Base de données'!GM13</f>
        <v>0</v>
      </c>
      <c r="L15" s="71">
        <f t="shared" si="3"/>
        <v>0</v>
      </c>
      <c r="M15" s="186">
        <f>'Base de données'!GP13</f>
        <v>0</v>
      </c>
      <c r="N15" s="71">
        <f t="shared" si="4"/>
        <v>0</v>
      </c>
      <c r="O15" s="186">
        <f>'Base de données'!GQ13</f>
        <v>0</v>
      </c>
      <c r="P15" s="179">
        <f t="shared" si="5"/>
        <v>0</v>
      </c>
      <c r="Q15" s="480"/>
      <c r="R15" s="481"/>
      <c r="S15" s="481"/>
      <c r="T15" s="481"/>
      <c r="U15" s="502">
        <f t="shared" si="6"/>
        <v>0</v>
      </c>
      <c r="V15" s="502"/>
      <c r="W15" s="502"/>
      <c r="X15" s="503"/>
    </row>
    <row r="16" spans="1:24" ht="19.5" customHeight="1" x14ac:dyDescent="0.2">
      <c r="A16" s="26">
        <f>'Base de données'!B14</f>
        <v>0</v>
      </c>
      <c r="B16" s="69" t="str">
        <f>'Base de données'!D14</f>
        <v xml:space="preserve"> </v>
      </c>
      <c r="C16" s="183">
        <f>'Base de données'!GI14</f>
        <v>0</v>
      </c>
      <c r="D16" s="189">
        <f t="shared" si="7"/>
        <v>0</v>
      </c>
      <c r="E16" s="183">
        <f>'Base de données'!GJ14</f>
        <v>0</v>
      </c>
      <c r="F16" s="189">
        <f t="shared" si="1"/>
        <v>0</v>
      </c>
      <c r="G16" s="186">
        <f>'Base de données'!GK14</f>
        <v>0</v>
      </c>
      <c r="H16" s="71">
        <f t="shared" si="0"/>
        <v>0</v>
      </c>
      <c r="I16" s="186">
        <f>'Base de données'!GL14</f>
        <v>0</v>
      </c>
      <c r="J16" s="71">
        <f t="shared" si="2"/>
        <v>0</v>
      </c>
      <c r="K16" s="186">
        <f>'Base de données'!GM14</f>
        <v>0</v>
      </c>
      <c r="L16" s="71">
        <f t="shared" si="3"/>
        <v>0</v>
      </c>
      <c r="M16" s="186">
        <f>'Base de données'!GP14</f>
        <v>0</v>
      </c>
      <c r="N16" s="71">
        <f t="shared" si="4"/>
        <v>0</v>
      </c>
      <c r="O16" s="186">
        <f>'Base de données'!GQ14</f>
        <v>0</v>
      </c>
      <c r="P16" s="179">
        <f t="shared" si="5"/>
        <v>0</v>
      </c>
      <c r="Q16" s="480"/>
      <c r="R16" s="481"/>
      <c r="S16" s="481"/>
      <c r="T16" s="481"/>
      <c r="U16" s="502">
        <f t="shared" si="6"/>
        <v>0</v>
      </c>
      <c r="V16" s="502"/>
      <c r="W16" s="502"/>
      <c r="X16" s="503"/>
    </row>
    <row r="17" spans="1:24" ht="19.5" customHeight="1" x14ac:dyDescent="0.2">
      <c r="A17" s="26">
        <f>'Base de données'!B15</f>
        <v>0</v>
      </c>
      <c r="B17" s="69" t="str">
        <f>'Base de données'!D15</f>
        <v xml:space="preserve"> </v>
      </c>
      <c r="C17" s="183">
        <f>'Base de données'!GI15</f>
        <v>0</v>
      </c>
      <c r="D17" s="189">
        <f t="shared" si="7"/>
        <v>0</v>
      </c>
      <c r="E17" s="183">
        <f>'Base de données'!GJ15</f>
        <v>0</v>
      </c>
      <c r="F17" s="189">
        <f t="shared" si="1"/>
        <v>0</v>
      </c>
      <c r="G17" s="186">
        <f>'Base de données'!GK15</f>
        <v>0</v>
      </c>
      <c r="H17" s="71">
        <f t="shared" si="0"/>
        <v>0</v>
      </c>
      <c r="I17" s="186">
        <f>'Base de données'!GL15</f>
        <v>0</v>
      </c>
      <c r="J17" s="71">
        <f t="shared" si="2"/>
        <v>0</v>
      </c>
      <c r="K17" s="186">
        <f>'Base de données'!GM15</f>
        <v>0</v>
      </c>
      <c r="L17" s="71">
        <f t="shared" si="3"/>
        <v>0</v>
      </c>
      <c r="M17" s="186">
        <f>'Base de données'!GP15</f>
        <v>0</v>
      </c>
      <c r="N17" s="71">
        <f t="shared" si="4"/>
        <v>0</v>
      </c>
      <c r="O17" s="186">
        <f>'Base de données'!GQ15</f>
        <v>0</v>
      </c>
      <c r="P17" s="179">
        <f t="shared" si="5"/>
        <v>0</v>
      </c>
      <c r="Q17" s="480"/>
      <c r="R17" s="481"/>
      <c r="S17" s="481"/>
      <c r="T17" s="481"/>
      <c r="U17" s="502">
        <f t="shared" si="6"/>
        <v>0</v>
      </c>
      <c r="V17" s="502"/>
      <c r="W17" s="502"/>
      <c r="X17" s="503"/>
    </row>
    <row r="18" spans="1:24" ht="19.5" customHeight="1" x14ac:dyDescent="0.2">
      <c r="A18" s="26">
        <f>'Base de données'!B16</f>
        <v>0</v>
      </c>
      <c r="B18" s="69" t="str">
        <f>'Base de données'!D16</f>
        <v xml:space="preserve"> </v>
      </c>
      <c r="C18" s="183">
        <f>'Base de données'!GI16</f>
        <v>0</v>
      </c>
      <c r="D18" s="189">
        <f t="shared" si="7"/>
        <v>0</v>
      </c>
      <c r="E18" s="183">
        <f>'Base de données'!GJ16</f>
        <v>0</v>
      </c>
      <c r="F18" s="189">
        <f t="shared" si="1"/>
        <v>0</v>
      </c>
      <c r="G18" s="186">
        <f>'Base de données'!GK16</f>
        <v>0</v>
      </c>
      <c r="H18" s="71">
        <f t="shared" si="0"/>
        <v>0</v>
      </c>
      <c r="I18" s="186">
        <f>'Base de données'!GL16</f>
        <v>0</v>
      </c>
      <c r="J18" s="71">
        <f t="shared" si="2"/>
        <v>0</v>
      </c>
      <c r="K18" s="186">
        <f>'Base de données'!GM16</f>
        <v>0</v>
      </c>
      <c r="L18" s="71">
        <f t="shared" si="3"/>
        <v>0</v>
      </c>
      <c r="M18" s="186">
        <f>'Base de données'!GP16</f>
        <v>0</v>
      </c>
      <c r="N18" s="71">
        <f t="shared" si="4"/>
        <v>0</v>
      </c>
      <c r="O18" s="186">
        <f>'Base de données'!GQ16</f>
        <v>0</v>
      </c>
      <c r="P18" s="179">
        <f t="shared" si="5"/>
        <v>0</v>
      </c>
      <c r="Q18" s="480"/>
      <c r="R18" s="481"/>
      <c r="S18" s="481"/>
      <c r="T18" s="481"/>
      <c r="U18" s="502">
        <f t="shared" si="6"/>
        <v>0</v>
      </c>
      <c r="V18" s="502"/>
      <c r="W18" s="502"/>
      <c r="X18" s="503"/>
    </row>
    <row r="19" spans="1:24" ht="19.5" customHeight="1" x14ac:dyDescent="0.2">
      <c r="A19" s="26">
        <f>'Base de données'!B17</f>
        <v>0</v>
      </c>
      <c r="B19" s="69" t="str">
        <f>'Base de données'!D17</f>
        <v xml:space="preserve"> </v>
      </c>
      <c r="C19" s="183">
        <f>'Base de données'!GI17</f>
        <v>0</v>
      </c>
      <c r="D19" s="189">
        <f t="shared" si="7"/>
        <v>0</v>
      </c>
      <c r="E19" s="183">
        <f>'Base de données'!GJ17</f>
        <v>0</v>
      </c>
      <c r="F19" s="189">
        <f t="shared" si="1"/>
        <v>0</v>
      </c>
      <c r="G19" s="186">
        <f>'Base de données'!GK17</f>
        <v>0</v>
      </c>
      <c r="H19" s="71">
        <f t="shared" si="0"/>
        <v>0</v>
      </c>
      <c r="I19" s="186">
        <f>'Base de données'!GL17</f>
        <v>0</v>
      </c>
      <c r="J19" s="71">
        <f t="shared" si="2"/>
        <v>0</v>
      </c>
      <c r="K19" s="186">
        <f>'Base de données'!GM17</f>
        <v>0</v>
      </c>
      <c r="L19" s="71">
        <f t="shared" si="3"/>
        <v>0</v>
      </c>
      <c r="M19" s="186">
        <f>'Base de données'!GP17</f>
        <v>0</v>
      </c>
      <c r="N19" s="71">
        <f t="shared" si="4"/>
        <v>0</v>
      </c>
      <c r="O19" s="186">
        <f>'Base de données'!GQ17</f>
        <v>0</v>
      </c>
      <c r="P19" s="179">
        <f t="shared" si="5"/>
        <v>0</v>
      </c>
      <c r="Q19" s="480"/>
      <c r="R19" s="481"/>
      <c r="S19" s="481"/>
      <c r="T19" s="481"/>
      <c r="U19" s="502">
        <f t="shared" si="6"/>
        <v>0</v>
      </c>
      <c r="V19" s="502"/>
      <c r="W19" s="502"/>
      <c r="X19" s="503"/>
    </row>
    <row r="20" spans="1:24" ht="19.5" customHeight="1" x14ac:dyDescent="0.2">
      <c r="A20" s="26">
        <f>'Base de données'!B18</f>
        <v>0</v>
      </c>
      <c r="B20" s="69" t="str">
        <f>'Base de données'!D18</f>
        <v xml:space="preserve"> </v>
      </c>
      <c r="C20" s="183">
        <f>'Base de données'!GI18</f>
        <v>0</v>
      </c>
      <c r="D20" s="189">
        <f t="shared" si="7"/>
        <v>0</v>
      </c>
      <c r="E20" s="183">
        <f>'Base de données'!GJ18</f>
        <v>0</v>
      </c>
      <c r="F20" s="189">
        <f t="shared" si="1"/>
        <v>0</v>
      </c>
      <c r="G20" s="186">
        <f>'Base de données'!GK18</f>
        <v>0</v>
      </c>
      <c r="H20" s="71">
        <f t="shared" si="0"/>
        <v>0</v>
      </c>
      <c r="I20" s="186">
        <f>'Base de données'!GL18</f>
        <v>0</v>
      </c>
      <c r="J20" s="71">
        <f t="shared" si="2"/>
        <v>0</v>
      </c>
      <c r="K20" s="186">
        <f>'Base de données'!GM18</f>
        <v>0</v>
      </c>
      <c r="L20" s="71">
        <f t="shared" si="3"/>
        <v>0</v>
      </c>
      <c r="M20" s="186">
        <f>'Base de données'!GP18</f>
        <v>0</v>
      </c>
      <c r="N20" s="71">
        <f t="shared" si="4"/>
        <v>0</v>
      </c>
      <c r="O20" s="186">
        <f>'Base de données'!GQ18</f>
        <v>0</v>
      </c>
      <c r="P20" s="179">
        <f t="shared" si="5"/>
        <v>0</v>
      </c>
      <c r="Q20" s="480"/>
      <c r="R20" s="481"/>
      <c r="S20" s="481"/>
      <c r="T20" s="481"/>
      <c r="U20" s="502">
        <f t="shared" si="6"/>
        <v>0</v>
      </c>
      <c r="V20" s="502"/>
      <c r="W20" s="502"/>
      <c r="X20" s="503"/>
    </row>
    <row r="21" spans="1:24" ht="19.5" customHeight="1" x14ac:dyDescent="0.2">
      <c r="A21" s="26">
        <f>'Base de données'!B19</f>
        <v>0</v>
      </c>
      <c r="B21" s="69" t="str">
        <f>'Base de données'!D19</f>
        <v xml:space="preserve"> </v>
      </c>
      <c r="C21" s="183">
        <f>'Base de données'!GI19</f>
        <v>0</v>
      </c>
      <c r="D21" s="189">
        <f t="shared" si="7"/>
        <v>0</v>
      </c>
      <c r="E21" s="183">
        <f>'Base de données'!GJ19</f>
        <v>0</v>
      </c>
      <c r="F21" s="189">
        <f t="shared" si="1"/>
        <v>0</v>
      </c>
      <c r="G21" s="186">
        <f>'Base de données'!GK19</f>
        <v>0</v>
      </c>
      <c r="H21" s="71">
        <f t="shared" si="0"/>
        <v>0</v>
      </c>
      <c r="I21" s="186">
        <f>'Base de données'!GL19</f>
        <v>0</v>
      </c>
      <c r="J21" s="71">
        <f t="shared" si="2"/>
        <v>0</v>
      </c>
      <c r="K21" s="186">
        <f>'Base de données'!GM19</f>
        <v>0</v>
      </c>
      <c r="L21" s="71">
        <f t="shared" si="3"/>
        <v>0</v>
      </c>
      <c r="M21" s="186">
        <f>'Base de données'!GP19</f>
        <v>0</v>
      </c>
      <c r="N21" s="71">
        <f t="shared" si="4"/>
        <v>0</v>
      </c>
      <c r="O21" s="186">
        <f>'Base de données'!GQ19</f>
        <v>0</v>
      </c>
      <c r="P21" s="179">
        <f t="shared" si="5"/>
        <v>0</v>
      </c>
      <c r="Q21" s="480"/>
      <c r="R21" s="481"/>
      <c r="S21" s="481"/>
      <c r="T21" s="481"/>
      <c r="U21" s="502">
        <f t="shared" si="6"/>
        <v>0</v>
      </c>
      <c r="V21" s="502"/>
      <c r="W21" s="502"/>
      <c r="X21" s="503"/>
    </row>
    <row r="22" spans="1:24" ht="19.5" customHeight="1" x14ac:dyDescent="0.2">
      <c r="A22" s="26">
        <f>'Base de données'!B20</f>
        <v>0</v>
      </c>
      <c r="B22" s="69" t="str">
        <f>'Base de données'!D20</f>
        <v xml:space="preserve"> </v>
      </c>
      <c r="C22" s="183">
        <f>'Base de données'!GI20</f>
        <v>0</v>
      </c>
      <c r="D22" s="189">
        <f t="shared" si="7"/>
        <v>0</v>
      </c>
      <c r="E22" s="183">
        <f>'Base de données'!GJ20</f>
        <v>0</v>
      </c>
      <c r="F22" s="189">
        <f t="shared" si="1"/>
        <v>0</v>
      </c>
      <c r="G22" s="186">
        <f>'Base de données'!GK20</f>
        <v>0</v>
      </c>
      <c r="H22" s="71">
        <f t="shared" si="0"/>
        <v>0</v>
      </c>
      <c r="I22" s="186">
        <f>'Base de données'!GL20</f>
        <v>0</v>
      </c>
      <c r="J22" s="71">
        <f t="shared" si="2"/>
        <v>0</v>
      </c>
      <c r="K22" s="186">
        <f>'Base de données'!GM20</f>
        <v>0</v>
      </c>
      <c r="L22" s="71">
        <f t="shared" si="3"/>
        <v>0</v>
      </c>
      <c r="M22" s="186">
        <f>'Base de données'!GP20</f>
        <v>0</v>
      </c>
      <c r="N22" s="71">
        <f t="shared" si="4"/>
        <v>0</v>
      </c>
      <c r="O22" s="186">
        <f>'Base de données'!GQ20</f>
        <v>0</v>
      </c>
      <c r="P22" s="179">
        <f t="shared" si="5"/>
        <v>0</v>
      </c>
      <c r="Q22" s="480"/>
      <c r="R22" s="481"/>
      <c r="S22" s="481"/>
      <c r="T22" s="481"/>
      <c r="U22" s="502">
        <f t="shared" si="6"/>
        <v>0</v>
      </c>
      <c r="V22" s="502"/>
      <c r="W22" s="502"/>
      <c r="X22" s="503"/>
    </row>
    <row r="23" spans="1:24" ht="19.5" customHeight="1" x14ac:dyDescent="0.2">
      <c r="A23" s="26">
        <f>'Base de données'!B21</f>
        <v>0</v>
      </c>
      <c r="B23" s="69" t="str">
        <f>'Base de données'!D21</f>
        <v xml:space="preserve"> </v>
      </c>
      <c r="C23" s="183">
        <f>'Base de données'!GI21</f>
        <v>0</v>
      </c>
      <c r="D23" s="189">
        <f t="shared" si="7"/>
        <v>0</v>
      </c>
      <c r="E23" s="183">
        <f>'Base de données'!GJ21</f>
        <v>0</v>
      </c>
      <c r="F23" s="189">
        <f t="shared" si="1"/>
        <v>0</v>
      </c>
      <c r="G23" s="186">
        <f>'Base de données'!GK21</f>
        <v>0</v>
      </c>
      <c r="H23" s="71">
        <f t="shared" si="0"/>
        <v>0</v>
      </c>
      <c r="I23" s="186">
        <f>'Base de données'!GL21</f>
        <v>0</v>
      </c>
      <c r="J23" s="71">
        <f t="shared" si="2"/>
        <v>0</v>
      </c>
      <c r="K23" s="186">
        <f>'Base de données'!GM21</f>
        <v>0</v>
      </c>
      <c r="L23" s="71">
        <f t="shared" si="3"/>
        <v>0</v>
      </c>
      <c r="M23" s="186">
        <f>'Base de données'!GP21</f>
        <v>0</v>
      </c>
      <c r="N23" s="71">
        <f t="shared" si="4"/>
        <v>0</v>
      </c>
      <c r="O23" s="186">
        <f>'Base de données'!GQ21</f>
        <v>0</v>
      </c>
      <c r="P23" s="179">
        <f t="shared" si="5"/>
        <v>0</v>
      </c>
      <c r="Q23" s="480"/>
      <c r="R23" s="481"/>
      <c r="S23" s="481"/>
      <c r="T23" s="481"/>
      <c r="U23" s="502">
        <f t="shared" si="6"/>
        <v>0</v>
      </c>
      <c r="V23" s="502"/>
      <c r="W23" s="502"/>
      <c r="X23" s="503"/>
    </row>
    <row r="24" spans="1:24" ht="19.5" customHeight="1" x14ac:dyDescent="0.2">
      <c r="A24" s="26">
        <f>'Base de données'!B22</f>
        <v>0</v>
      </c>
      <c r="B24" s="69" t="str">
        <f>'Base de données'!D22</f>
        <v xml:space="preserve"> </v>
      </c>
      <c r="C24" s="183">
        <f>'Base de données'!GI22</f>
        <v>0</v>
      </c>
      <c r="D24" s="189">
        <f t="shared" si="7"/>
        <v>0</v>
      </c>
      <c r="E24" s="183">
        <f>'Base de données'!GJ22</f>
        <v>0</v>
      </c>
      <c r="F24" s="189">
        <f t="shared" si="1"/>
        <v>0</v>
      </c>
      <c r="G24" s="186">
        <f>'Base de données'!GK22</f>
        <v>0</v>
      </c>
      <c r="H24" s="71">
        <f t="shared" si="0"/>
        <v>0</v>
      </c>
      <c r="I24" s="186">
        <f>'Base de données'!GL22</f>
        <v>0</v>
      </c>
      <c r="J24" s="71">
        <f t="shared" si="2"/>
        <v>0</v>
      </c>
      <c r="K24" s="186">
        <f>'Base de données'!GM22</f>
        <v>0</v>
      </c>
      <c r="L24" s="71">
        <f t="shared" si="3"/>
        <v>0</v>
      </c>
      <c r="M24" s="186">
        <f>'Base de données'!GP22</f>
        <v>0</v>
      </c>
      <c r="N24" s="71">
        <f t="shared" si="4"/>
        <v>0</v>
      </c>
      <c r="O24" s="186">
        <f>'Base de données'!GQ22</f>
        <v>0</v>
      </c>
      <c r="P24" s="179">
        <f t="shared" si="5"/>
        <v>0</v>
      </c>
      <c r="Q24" s="480"/>
      <c r="R24" s="481"/>
      <c r="S24" s="481"/>
      <c r="T24" s="481"/>
      <c r="U24" s="502">
        <f t="shared" si="6"/>
        <v>0</v>
      </c>
      <c r="V24" s="502"/>
      <c r="W24" s="502"/>
      <c r="X24" s="503"/>
    </row>
    <row r="25" spans="1:24" ht="19.5" customHeight="1" x14ac:dyDescent="0.2">
      <c r="A25" s="26">
        <f>'Base de données'!B23</f>
        <v>0</v>
      </c>
      <c r="B25" s="69" t="str">
        <f>'Base de données'!D23</f>
        <v xml:space="preserve"> </v>
      </c>
      <c r="C25" s="183">
        <f>'Base de données'!GI23</f>
        <v>0</v>
      </c>
      <c r="D25" s="189">
        <f t="shared" si="7"/>
        <v>0</v>
      </c>
      <c r="E25" s="183">
        <f>'Base de données'!GJ23</f>
        <v>0</v>
      </c>
      <c r="F25" s="189">
        <f t="shared" si="1"/>
        <v>0</v>
      </c>
      <c r="G25" s="186">
        <f>'Base de données'!GK23</f>
        <v>0</v>
      </c>
      <c r="H25" s="71">
        <f t="shared" si="0"/>
        <v>0</v>
      </c>
      <c r="I25" s="186">
        <f>'Base de données'!GL23</f>
        <v>0</v>
      </c>
      <c r="J25" s="71">
        <f t="shared" si="2"/>
        <v>0</v>
      </c>
      <c r="K25" s="186">
        <f>'Base de données'!GM23</f>
        <v>0</v>
      </c>
      <c r="L25" s="71">
        <f t="shared" si="3"/>
        <v>0</v>
      </c>
      <c r="M25" s="186">
        <f>'Base de données'!GP23</f>
        <v>0</v>
      </c>
      <c r="N25" s="71">
        <f t="shared" si="4"/>
        <v>0</v>
      </c>
      <c r="O25" s="186">
        <f>'Base de données'!GQ23</f>
        <v>0</v>
      </c>
      <c r="P25" s="179">
        <f t="shared" si="5"/>
        <v>0</v>
      </c>
      <c r="Q25" s="480"/>
      <c r="R25" s="481"/>
      <c r="S25" s="481"/>
      <c r="T25" s="481"/>
      <c r="U25" s="502">
        <f t="shared" si="6"/>
        <v>0</v>
      </c>
      <c r="V25" s="502"/>
      <c r="W25" s="502"/>
      <c r="X25" s="503"/>
    </row>
    <row r="26" spans="1:24" ht="19.5" customHeight="1" x14ac:dyDescent="0.2">
      <c r="A26" s="26">
        <f>'Base de données'!B24</f>
        <v>0</v>
      </c>
      <c r="B26" s="69" t="str">
        <f>'Base de données'!D24</f>
        <v xml:space="preserve"> </v>
      </c>
      <c r="C26" s="183">
        <f>'Base de données'!GI24</f>
        <v>0</v>
      </c>
      <c r="D26" s="189">
        <f t="shared" si="7"/>
        <v>0</v>
      </c>
      <c r="E26" s="183">
        <f>'Base de données'!GJ24</f>
        <v>0</v>
      </c>
      <c r="F26" s="189">
        <f t="shared" si="1"/>
        <v>0</v>
      </c>
      <c r="G26" s="186">
        <f>'Base de données'!GK24</f>
        <v>0</v>
      </c>
      <c r="H26" s="71">
        <f t="shared" si="0"/>
        <v>0</v>
      </c>
      <c r="I26" s="186">
        <f>'Base de données'!GL24</f>
        <v>0</v>
      </c>
      <c r="J26" s="71">
        <f t="shared" si="2"/>
        <v>0</v>
      </c>
      <c r="K26" s="186">
        <f>'Base de données'!GM24</f>
        <v>0</v>
      </c>
      <c r="L26" s="71">
        <f t="shared" si="3"/>
        <v>0</v>
      </c>
      <c r="M26" s="186">
        <f>'Base de données'!GP24</f>
        <v>0</v>
      </c>
      <c r="N26" s="71">
        <f t="shared" si="4"/>
        <v>0</v>
      </c>
      <c r="O26" s="186">
        <f>'Base de données'!GQ24</f>
        <v>0</v>
      </c>
      <c r="P26" s="179">
        <f t="shared" si="5"/>
        <v>0</v>
      </c>
      <c r="Q26" s="480"/>
      <c r="R26" s="481"/>
      <c r="S26" s="481"/>
      <c r="T26" s="481"/>
      <c r="U26" s="502">
        <f t="shared" si="6"/>
        <v>0</v>
      </c>
      <c r="V26" s="502"/>
      <c r="W26" s="502"/>
      <c r="X26" s="503"/>
    </row>
    <row r="27" spans="1:24" ht="19.5" customHeight="1" x14ac:dyDescent="0.2">
      <c r="A27" s="26">
        <f>'Base de données'!B25</f>
        <v>0</v>
      </c>
      <c r="B27" s="69" t="str">
        <f>'Base de données'!D25</f>
        <v xml:space="preserve"> </v>
      </c>
      <c r="C27" s="183">
        <f>'Base de données'!GI25</f>
        <v>0</v>
      </c>
      <c r="D27" s="189">
        <f t="shared" si="7"/>
        <v>0</v>
      </c>
      <c r="E27" s="183">
        <f>'Base de données'!GJ25</f>
        <v>0</v>
      </c>
      <c r="F27" s="189">
        <f t="shared" si="1"/>
        <v>0</v>
      </c>
      <c r="G27" s="186">
        <f>'Base de données'!GK25</f>
        <v>0</v>
      </c>
      <c r="H27" s="71">
        <f t="shared" si="0"/>
        <v>0</v>
      </c>
      <c r="I27" s="186">
        <f>'Base de données'!GL25</f>
        <v>0</v>
      </c>
      <c r="J27" s="71">
        <f t="shared" si="2"/>
        <v>0</v>
      </c>
      <c r="K27" s="186">
        <f>'Base de données'!GM25</f>
        <v>0</v>
      </c>
      <c r="L27" s="71">
        <f t="shared" si="3"/>
        <v>0</v>
      </c>
      <c r="M27" s="186">
        <f>'Base de données'!GP25</f>
        <v>0</v>
      </c>
      <c r="N27" s="71">
        <f t="shared" si="4"/>
        <v>0</v>
      </c>
      <c r="O27" s="186">
        <f>'Base de données'!GQ25</f>
        <v>0</v>
      </c>
      <c r="P27" s="179">
        <f t="shared" si="5"/>
        <v>0</v>
      </c>
      <c r="Q27" s="480"/>
      <c r="R27" s="481"/>
      <c r="S27" s="481"/>
      <c r="T27" s="481"/>
      <c r="U27" s="502">
        <f t="shared" si="6"/>
        <v>0</v>
      </c>
      <c r="V27" s="502"/>
      <c r="W27" s="502"/>
      <c r="X27" s="503"/>
    </row>
    <row r="28" spans="1:24" ht="19.5" customHeight="1" x14ac:dyDescent="0.2">
      <c r="A28" s="26">
        <f>'Base de données'!B26</f>
        <v>0</v>
      </c>
      <c r="B28" s="69" t="str">
        <f>'Base de données'!D26</f>
        <v xml:space="preserve"> </v>
      </c>
      <c r="C28" s="183">
        <f>'Base de données'!GI26</f>
        <v>0</v>
      </c>
      <c r="D28" s="189">
        <f t="shared" si="7"/>
        <v>0</v>
      </c>
      <c r="E28" s="183">
        <f>'Base de données'!GJ26</f>
        <v>0</v>
      </c>
      <c r="F28" s="189">
        <f t="shared" si="1"/>
        <v>0</v>
      </c>
      <c r="G28" s="186">
        <f>'Base de données'!GK26</f>
        <v>0</v>
      </c>
      <c r="H28" s="71">
        <f t="shared" si="0"/>
        <v>0</v>
      </c>
      <c r="I28" s="186">
        <f>'Base de données'!GL26</f>
        <v>0</v>
      </c>
      <c r="J28" s="71">
        <f t="shared" si="2"/>
        <v>0</v>
      </c>
      <c r="K28" s="186">
        <f>'Base de données'!GM26</f>
        <v>0</v>
      </c>
      <c r="L28" s="71">
        <f t="shared" si="3"/>
        <v>0</v>
      </c>
      <c r="M28" s="186">
        <f>'Base de données'!GP26</f>
        <v>0</v>
      </c>
      <c r="N28" s="71">
        <f t="shared" si="4"/>
        <v>0</v>
      </c>
      <c r="O28" s="186">
        <f>'Base de données'!GQ26</f>
        <v>0</v>
      </c>
      <c r="P28" s="179">
        <f t="shared" si="5"/>
        <v>0</v>
      </c>
      <c r="Q28" s="480"/>
      <c r="R28" s="481"/>
      <c r="S28" s="481"/>
      <c r="T28" s="481"/>
      <c r="U28" s="502">
        <f t="shared" si="6"/>
        <v>0</v>
      </c>
      <c r="V28" s="502"/>
      <c r="W28" s="502"/>
      <c r="X28" s="503"/>
    </row>
    <row r="29" spans="1:24" ht="19.5" customHeight="1" x14ac:dyDescent="0.2">
      <c r="A29" s="26">
        <f>'Base de données'!B27</f>
        <v>0</v>
      </c>
      <c r="B29" s="69" t="str">
        <f>'Base de données'!D27</f>
        <v xml:space="preserve"> </v>
      </c>
      <c r="C29" s="183">
        <f>'Base de données'!GI27</f>
        <v>0</v>
      </c>
      <c r="D29" s="189">
        <f t="shared" si="7"/>
        <v>0</v>
      </c>
      <c r="E29" s="183">
        <f>'Base de données'!GJ27</f>
        <v>0</v>
      </c>
      <c r="F29" s="189">
        <f t="shared" si="1"/>
        <v>0</v>
      </c>
      <c r="G29" s="186">
        <f>'Base de données'!GK27</f>
        <v>0</v>
      </c>
      <c r="H29" s="71">
        <f t="shared" si="0"/>
        <v>0</v>
      </c>
      <c r="I29" s="186">
        <f>'Base de données'!GL27</f>
        <v>0</v>
      </c>
      <c r="J29" s="71">
        <f t="shared" si="2"/>
        <v>0</v>
      </c>
      <c r="K29" s="186">
        <f>'Base de données'!GM27</f>
        <v>0</v>
      </c>
      <c r="L29" s="71">
        <f t="shared" si="3"/>
        <v>0</v>
      </c>
      <c r="M29" s="186">
        <f>'Base de données'!GP27</f>
        <v>0</v>
      </c>
      <c r="N29" s="71">
        <f t="shared" si="4"/>
        <v>0</v>
      </c>
      <c r="O29" s="186">
        <f>'Base de données'!GQ27</f>
        <v>0</v>
      </c>
      <c r="P29" s="179">
        <f t="shared" si="5"/>
        <v>0</v>
      </c>
      <c r="Q29" s="480"/>
      <c r="R29" s="481"/>
      <c r="S29" s="481"/>
      <c r="T29" s="481"/>
      <c r="U29" s="502">
        <f t="shared" si="6"/>
        <v>0</v>
      </c>
      <c r="V29" s="502"/>
      <c r="W29" s="502"/>
      <c r="X29" s="503"/>
    </row>
    <row r="30" spans="1:24" ht="19.5" customHeight="1" x14ac:dyDescent="0.2">
      <c r="A30" s="26">
        <f>'Base de données'!B28</f>
        <v>0</v>
      </c>
      <c r="B30" s="69" t="str">
        <f>'Base de données'!D28</f>
        <v xml:space="preserve"> </v>
      </c>
      <c r="C30" s="183">
        <f>'Base de données'!GI28</f>
        <v>0</v>
      </c>
      <c r="D30" s="189">
        <f t="shared" si="7"/>
        <v>0</v>
      </c>
      <c r="E30" s="183">
        <f>'Base de données'!GJ28</f>
        <v>0</v>
      </c>
      <c r="F30" s="189">
        <f t="shared" si="1"/>
        <v>0</v>
      </c>
      <c r="G30" s="186">
        <f>'Base de données'!GK28</f>
        <v>0</v>
      </c>
      <c r="H30" s="71">
        <f t="shared" si="0"/>
        <v>0</v>
      </c>
      <c r="I30" s="186">
        <f>'Base de données'!GL28</f>
        <v>0</v>
      </c>
      <c r="J30" s="71">
        <f t="shared" si="2"/>
        <v>0</v>
      </c>
      <c r="K30" s="186">
        <f>'Base de données'!GM28</f>
        <v>0</v>
      </c>
      <c r="L30" s="71">
        <f t="shared" si="3"/>
        <v>0</v>
      </c>
      <c r="M30" s="186">
        <f>'Base de données'!GP28</f>
        <v>0</v>
      </c>
      <c r="N30" s="71">
        <f t="shared" si="4"/>
        <v>0</v>
      </c>
      <c r="O30" s="186">
        <f>'Base de données'!GQ28</f>
        <v>0</v>
      </c>
      <c r="P30" s="179">
        <f t="shared" si="5"/>
        <v>0</v>
      </c>
      <c r="Q30" s="480"/>
      <c r="R30" s="481"/>
      <c r="S30" s="481"/>
      <c r="T30" s="481"/>
      <c r="U30" s="502">
        <f t="shared" si="6"/>
        <v>0</v>
      </c>
      <c r="V30" s="502"/>
      <c r="W30" s="502"/>
      <c r="X30" s="503"/>
    </row>
    <row r="31" spans="1:24" ht="19.5" customHeight="1" x14ac:dyDescent="0.2">
      <c r="A31" s="26">
        <f>'Base de données'!B29</f>
        <v>0</v>
      </c>
      <c r="B31" s="69" t="str">
        <f>'Base de données'!D29</f>
        <v xml:space="preserve"> </v>
      </c>
      <c r="C31" s="183">
        <f>'Base de données'!GI29</f>
        <v>0</v>
      </c>
      <c r="D31" s="189">
        <f t="shared" si="7"/>
        <v>0</v>
      </c>
      <c r="E31" s="183">
        <f>'Base de données'!GJ29</f>
        <v>0</v>
      </c>
      <c r="F31" s="189">
        <f t="shared" si="1"/>
        <v>0</v>
      </c>
      <c r="G31" s="186">
        <f>'Base de données'!GK29</f>
        <v>0</v>
      </c>
      <c r="H31" s="71">
        <f t="shared" si="0"/>
        <v>0</v>
      </c>
      <c r="I31" s="186">
        <f>'Base de données'!GL29</f>
        <v>0</v>
      </c>
      <c r="J31" s="71">
        <f t="shared" si="2"/>
        <v>0</v>
      </c>
      <c r="K31" s="186">
        <f>'Base de données'!GM29</f>
        <v>0</v>
      </c>
      <c r="L31" s="71">
        <f t="shared" si="3"/>
        <v>0</v>
      </c>
      <c r="M31" s="186">
        <f>'Base de données'!GP29</f>
        <v>0</v>
      </c>
      <c r="N31" s="71">
        <f t="shared" si="4"/>
        <v>0</v>
      </c>
      <c r="O31" s="186">
        <f>'Base de données'!GQ29</f>
        <v>0</v>
      </c>
      <c r="P31" s="179">
        <f t="shared" si="5"/>
        <v>0</v>
      </c>
      <c r="Q31" s="480"/>
      <c r="R31" s="481"/>
      <c r="S31" s="481"/>
      <c r="T31" s="481"/>
      <c r="U31" s="502">
        <f t="shared" si="6"/>
        <v>0</v>
      </c>
      <c r="V31" s="502"/>
      <c r="W31" s="502"/>
      <c r="X31" s="503"/>
    </row>
    <row r="32" spans="1:24" ht="19.5" customHeight="1" x14ac:dyDescent="0.2">
      <c r="A32" s="26">
        <f>'Base de données'!B30</f>
        <v>0</v>
      </c>
      <c r="B32" s="69" t="str">
        <f>'Base de données'!D30</f>
        <v xml:space="preserve"> </v>
      </c>
      <c r="C32" s="183">
        <f>'Base de données'!GI30</f>
        <v>0</v>
      </c>
      <c r="D32" s="189">
        <f t="shared" si="7"/>
        <v>0</v>
      </c>
      <c r="E32" s="183">
        <f>'Base de données'!GJ30</f>
        <v>0</v>
      </c>
      <c r="F32" s="189">
        <f t="shared" si="1"/>
        <v>0</v>
      </c>
      <c r="G32" s="186">
        <f>'Base de données'!GK30</f>
        <v>0</v>
      </c>
      <c r="H32" s="71">
        <f t="shared" si="0"/>
        <v>0</v>
      </c>
      <c r="I32" s="186">
        <f>'Base de données'!GL30</f>
        <v>0</v>
      </c>
      <c r="J32" s="71">
        <f t="shared" si="2"/>
        <v>0</v>
      </c>
      <c r="K32" s="186">
        <f>'Base de données'!GM30</f>
        <v>0</v>
      </c>
      <c r="L32" s="71">
        <f t="shared" si="3"/>
        <v>0</v>
      </c>
      <c r="M32" s="186">
        <f>'Base de données'!GP30</f>
        <v>0</v>
      </c>
      <c r="N32" s="71">
        <f t="shared" si="4"/>
        <v>0</v>
      </c>
      <c r="O32" s="186">
        <f>'Base de données'!GQ30</f>
        <v>0</v>
      </c>
      <c r="P32" s="179">
        <f t="shared" si="5"/>
        <v>0</v>
      </c>
      <c r="Q32" s="480"/>
      <c r="R32" s="481"/>
      <c r="S32" s="481"/>
      <c r="T32" s="481"/>
      <c r="U32" s="502">
        <f t="shared" si="6"/>
        <v>0</v>
      </c>
      <c r="V32" s="502"/>
      <c r="W32" s="502"/>
      <c r="X32" s="503"/>
    </row>
    <row r="33" spans="1:24" ht="19.5" customHeight="1" x14ac:dyDescent="0.2">
      <c r="A33" s="26">
        <f>'Base de données'!B31</f>
        <v>0</v>
      </c>
      <c r="B33" s="69" t="str">
        <f>'Base de données'!D31</f>
        <v xml:space="preserve"> </v>
      </c>
      <c r="C33" s="183">
        <f>'Base de données'!GI31</f>
        <v>0</v>
      </c>
      <c r="D33" s="189">
        <f t="shared" si="7"/>
        <v>0</v>
      </c>
      <c r="E33" s="183">
        <f>'Base de données'!GJ31</f>
        <v>0</v>
      </c>
      <c r="F33" s="189">
        <f t="shared" si="1"/>
        <v>0</v>
      </c>
      <c r="G33" s="186">
        <f>'Base de données'!GK31</f>
        <v>0</v>
      </c>
      <c r="H33" s="71">
        <f t="shared" si="0"/>
        <v>0</v>
      </c>
      <c r="I33" s="186">
        <f>'Base de données'!GL31</f>
        <v>0</v>
      </c>
      <c r="J33" s="71">
        <f t="shared" si="2"/>
        <v>0</v>
      </c>
      <c r="K33" s="186">
        <f>'Base de données'!GM31</f>
        <v>0</v>
      </c>
      <c r="L33" s="71">
        <f t="shared" si="3"/>
        <v>0</v>
      </c>
      <c r="M33" s="186">
        <f>'Base de données'!GP31</f>
        <v>0</v>
      </c>
      <c r="N33" s="71">
        <f t="shared" si="4"/>
        <v>0</v>
      </c>
      <c r="O33" s="186">
        <f>'Base de données'!GQ31</f>
        <v>0</v>
      </c>
      <c r="P33" s="179">
        <f t="shared" si="5"/>
        <v>0</v>
      </c>
      <c r="Q33" s="480"/>
      <c r="R33" s="481"/>
      <c r="S33" s="481"/>
      <c r="T33" s="481"/>
      <c r="U33" s="502">
        <f t="shared" si="6"/>
        <v>0</v>
      </c>
      <c r="V33" s="502"/>
      <c r="W33" s="502"/>
      <c r="X33" s="503"/>
    </row>
    <row r="34" spans="1:24" ht="19.5" customHeight="1" x14ac:dyDescent="0.2">
      <c r="A34" s="26">
        <f>'Base de données'!B32</f>
        <v>0</v>
      </c>
      <c r="B34" s="69" t="str">
        <f>'Base de données'!D32</f>
        <v xml:space="preserve"> </v>
      </c>
      <c r="C34" s="183">
        <f>'Base de données'!GI32</f>
        <v>0</v>
      </c>
      <c r="D34" s="189">
        <f t="shared" si="7"/>
        <v>0</v>
      </c>
      <c r="E34" s="183">
        <f>'Base de données'!GJ32</f>
        <v>0</v>
      </c>
      <c r="F34" s="189">
        <f t="shared" si="1"/>
        <v>0</v>
      </c>
      <c r="G34" s="186">
        <f>'Base de données'!GK32</f>
        <v>0</v>
      </c>
      <c r="H34" s="71">
        <f t="shared" si="0"/>
        <v>0</v>
      </c>
      <c r="I34" s="186">
        <f>'Base de données'!GL32</f>
        <v>0</v>
      </c>
      <c r="J34" s="71">
        <f t="shared" si="2"/>
        <v>0</v>
      </c>
      <c r="K34" s="186">
        <f>'Base de données'!GM32</f>
        <v>0</v>
      </c>
      <c r="L34" s="71">
        <f t="shared" si="3"/>
        <v>0</v>
      </c>
      <c r="M34" s="186">
        <f>'Base de données'!GP32</f>
        <v>0</v>
      </c>
      <c r="N34" s="71">
        <f t="shared" si="4"/>
        <v>0</v>
      </c>
      <c r="O34" s="186">
        <f>'Base de données'!GQ32</f>
        <v>0</v>
      </c>
      <c r="P34" s="179">
        <f t="shared" si="5"/>
        <v>0</v>
      </c>
      <c r="Q34" s="480"/>
      <c r="R34" s="481"/>
      <c r="S34" s="481"/>
      <c r="T34" s="481"/>
      <c r="U34" s="502">
        <f t="shared" si="6"/>
        <v>0</v>
      </c>
      <c r="V34" s="502"/>
      <c r="W34" s="502"/>
      <c r="X34" s="503"/>
    </row>
    <row r="35" spans="1:24" ht="19.5" customHeight="1" x14ac:dyDescent="0.2">
      <c r="A35" s="26">
        <f>'Base de données'!B33</f>
        <v>0</v>
      </c>
      <c r="B35" s="69" t="str">
        <f>'Base de données'!D33</f>
        <v xml:space="preserve"> </v>
      </c>
      <c r="C35" s="183">
        <f>'Base de données'!GI33</f>
        <v>0</v>
      </c>
      <c r="D35" s="189">
        <f t="shared" si="7"/>
        <v>0</v>
      </c>
      <c r="E35" s="183">
        <f>'Base de données'!GJ33</f>
        <v>0</v>
      </c>
      <c r="F35" s="189">
        <f t="shared" si="1"/>
        <v>0</v>
      </c>
      <c r="G35" s="186">
        <f>'Base de données'!GK33</f>
        <v>0</v>
      </c>
      <c r="H35" s="71">
        <f t="shared" si="0"/>
        <v>0</v>
      </c>
      <c r="I35" s="186">
        <f>'Base de données'!GL33</f>
        <v>0</v>
      </c>
      <c r="J35" s="71">
        <f t="shared" si="2"/>
        <v>0</v>
      </c>
      <c r="K35" s="186">
        <f>'Base de données'!GM33</f>
        <v>0</v>
      </c>
      <c r="L35" s="71">
        <f t="shared" si="3"/>
        <v>0</v>
      </c>
      <c r="M35" s="186">
        <f>'Base de données'!GP33</f>
        <v>0</v>
      </c>
      <c r="N35" s="71">
        <f t="shared" si="4"/>
        <v>0</v>
      </c>
      <c r="O35" s="186">
        <f>'Base de données'!GQ33</f>
        <v>0</v>
      </c>
      <c r="P35" s="179">
        <f t="shared" si="5"/>
        <v>0</v>
      </c>
      <c r="Q35" s="480"/>
      <c r="R35" s="481"/>
      <c r="S35" s="481"/>
      <c r="T35" s="481"/>
      <c r="U35" s="502">
        <f t="shared" si="6"/>
        <v>0</v>
      </c>
      <c r="V35" s="502"/>
      <c r="W35" s="502"/>
      <c r="X35" s="503"/>
    </row>
    <row r="36" spans="1:24" ht="19.5" customHeight="1" x14ac:dyDescent="0.2">
      <c r="A36" s="26">
        <f>'Base de données'!B34</f>
        <v>0</v>
      </c>
      <c r="B36" s="69" t="str">
        <f>'Base de données'!D34</f>
        <v xml:space="preserve"> </v>
      </c>
      <c r="C36" s="183">
        <f>'Base de données'!GI34</f>
        <v>0</v>
      </c>
      <c r="D36" s="189">
        <f t="shared" si="7"/>
        <v>0</v>
      </c>
      <c r="E36" s="183">
        <f>'Base de données'!GJ34</f>
        <v>0</v>
      </c>
      <c r="F36" s="189">
        <f t="shared" si="1"/>
        <v>0</v>
      </c>
      <c r="G36" s="186">
        <f>'Base de données'!GK34</f>
        <v>0</v>
      </c>
      <c r="H36" s="71">
        <f t="shared" si="0"/>
        <v>0</v>
      </c>
      <c r="I36" s="186">
        <f>'Base de données'!GL34</f>
        <v>0</v>
      </c>
      <c r="J36" s="71">
        <f t="shared" si="2"/>
        <v>0</v>
      </c>
      <c r="K36" s="186">
        <f>'Base de données'!GM34</f>
        <v>0</v>
      </c>
      <c r="L36" s="71">
        <f t="shared" si="3"/>
        <v>0</v>
      </c>
      <c r="M36" s="186">
        <f>'Base de données'!GP34</f>
        <v>0</v>
      </c>
      <c r="N36" s="71">
        <f t="shared" si="4"/>
        <v>0</v>
      </c>
      <c r="O36" s="186">
        <f>'Base de données'!GQ34</f>
        <v>0</v>
      </c>
      <c r="P36" s="179">
        <f t="shared" si="5"/>
        <v>0</v>
      </c>
      <c r="Q36" s="480"/>
      <c r="R36" s="481"/>
      <c r="S36" s="481"/>
      <c r="T36" s="481"/>
      <c r="U36" s="502">
        <f t="shared" si="6"/>
        <v>0</v>
      </c>
      <c r="V36" s="502"/>
      <c r="W36" s="502"/>
      <c r="X36" s="503"/>
    </row>
    <row r="37" spans="1:24" ht="19.5" customHeight="1" x14ac:dyDescent="0.2">
      <c r="A37" s="26">
        <f>'Base de données'!B35</f>
        <v>0</v>
      </c>
      <c r="B37" s="69" t="str">
        <f>'Base de données'!D35</f>
        <v xml:space="preserve"> </v>
      </c>
      <c r="C37" s="183">
        <f>'Base de données'!GI35</f>
        <v>0</v>
      </c>
      <c r="D37" s="189">
        <f t="shared" si="7"/>
        <v>0</v>
      </c>
      <c r="E37" s="183">
        <f>'Base de données'!GJ35</f>
        <v>0</v>
      </c>
      <c r="F37" s="189">
        <f t="shared" si="1"/>
        <v>0</v>
      </c>
      <c r="G37" s="186">
        <f>'Base de données'!GK35</f>
        <v>0</v>
      </c>
      <c r="H37" s="71">
        <f t="shared" si="0"/>
        <v>0</v>
      </c>
      <c r="I37" s="186">
        <f>'Base de données'!GL35</f>
        <v>0</v>
      </c>
      <c r="J37" s="71">
        <f t="shared" si="2"/>
        <v>0</v>
      </c>
      <c r="K37" s="186">
        <f>'Base de données'!GM35</f>
        <v>0</v>
      </c>
      <c r="L37" s="71">
        <f t="shared" si="3"/>
        <v>0</v>
      </c>
      <c r="M37" s="186">
        <f>'Base de données'!GP35</f>
        <v>0</v>
      </c>
      <c r="N37" s="71">
        <f t="shared" si="4"/>
        <v>0</v>
      </c>
      <c r="O37" s="186">
        <f>'Base de données'!GQ35</f>
        <v>0</v>
      </c>
      <c r="P37" s="179">
        <f t="shared" si="5"/>
        <v>0</v>
      </c>
      <c r="Q37" s="480"/>
      <c r="R37" s="481"/>
      <c r="S37" s="481"/>
      <c r="T37" s="481"/>
      <c r="U37" s="502">
        <f t="shared" si="6"/>
        <v>0</v>
      </c>
      <c r="V37" s="502"/>
      <c r="W37" s="502"/>
      <c r="X37" s="503"/>
    </row>
    <row r="38" spans="1:24" ht="19.5" customHeight="1" x14ac:dyDescent="0.2">
      <c r="A38" s="26">
        <f>'Base de données'!B36</f>
        <v>0</v>
      </c>
      <c r="B38" s="69" t="str">
        <f>'Base de données'!D36</f>
        <v xml:space="preserve"> </v>
      </c>
      <c r="C38" s="183">
        <f>'Base de données'!GI36</f>
        <v>0</v>
      </c>
      <c r="D38" s="189">
        <f t="shared" si="7"/>
        <v>0</v>
      </c>
      <c r="E38" s="183">
        <f>'Base de données'!GJ36</f>
        <v>0</v>
      </c>
      <c r="F38" s="189">
        <f t="shared" si="1"/>
        <v>0</v>
      </c>
      <c r="G38" s="186">
        <f>'Base de données'!GK36</f>
        <v>0</v>
      </c>
      <c r="H38" s="71">
        <f t="shared" si="0"/>
        <v>0</v>
      </c>
      <c r="I38" s="186">
        <f>'Base de données'!GL36</f>
        <v>0</v>
      </c>
      <c r="J38" s="71">
        <f t="shared" si="2"/>
        <v>0</v>
      </c>
      <c r="K38" s="186">
        <f>'Base de données'!GM36</f>
        <v>0</v>
      </c>
      <c r="L38" s="71">
        <f t="shared" si="3"/>
        <v>0</v>
      </c>
      <c r="M38" s="186">
        <f>'Base de données'!GP36</f>
        <v>0</v>
      </c>
      <c r="N38" s="71">
        <f t="shared" si="4"/>
        <v>0</v>
      </c>
      <c r="O38" s="186">
        <f>'Base de données'!GQ36</f>
        <v>0</v>
      </c>
      <c r="P38" s="179">
        <f t="shared" si="5"/>
        <v>0</v>
      </c>
      <c r="Q38" s="480"/>
      <c r="R38" s="481"/>
      <c r="S38" s="481"/>
      <c r="T38" s="481"/>
      <c r="U38" s="502">
        <f t="shared" si="6"/>
        <v>0</v>
      </c>
      <c r="V38" s="502"/>
      <c r="W38" s="502"/>
      <c r="X38" s="503"/>
    </row>
    <row r="39" spans="1:24" ht="19.5" customHeight="1" x14ac:dyDescent="0.2">
      <c r="A39" s="26">
        <f>'Base de données'!B37</f>
        <v>0</v>
      </c>
      <c r="B39" s="69" t="str">
        <f>'Base de données'!D37</f>
        <v xml:space="preserve"> </v>
      </c>
      <c r="C39" s="183">
        <f>'Base de données'!GI37</f>
        <v>0</v>
      </c>
      <c r="D39" s="189">
        <f t="shared" si="7"/>
        <v>0</v>
      </c>
      <c r="E39" s="183">
        <f>'Base de données'!GJ37</f>
        <v>0</v>
      </c>
      <c r="F39" s="189">
        <f t="shared" si="1"/>
        <v>0</v>
      </c>
      <c r="G39" s="186">
        <f>'Base de données'!GK37</f>
        <v>0</v>
      </c>
      <c r="H39" s="71">
        <f t="shared" si="0"/>
        <v>0</v>
      </c>
      <c r="I39" s="186">
        <f>'Base de données'!GL37</f>
        <v>0</v>
      </c>
      <c r="J39" s="71">
        <f t="shared" si="2"/>
        <v>0</v>
      </c>
      <c r="K39" s="186">
        <f>'Base de données'!GM37</f>
        <v>0</v>
      </c>
      <c r="L39" s="71">
        <f t="shared" si="3"/>
        <v>0</v>
      </c>
      <c r="M39" s="186">
        <f>'Base de données'!GP37</f>
        <v>0</v>
      </c>
      <c r="N39" s="71">
        <f t="shared" si="4"/>
        <v>0</v>
      </c>
      <c r="O39" s="186">
        <f>'Base de données'!GQ37</f>
        <v>0</v>
      </c>
      <c r="P39" s="179">
        <f t="shared" si="5"/>
        <v>0</v>
      </c>
      <c r="Q39" s="480"/>
      <c r="R39" s="481"/>
      <c r="S39" s="481"/>
      <c r="T39" s="481"/>
      <c r="U39" s="502">
        <f t="shared" si="6"/>
        <v>0</v>
      </c>
      <c r="V39" s="502"/>
      <c r="W39" s="502"/>
      <c r="X39" s="503"/>
    </row>
    <row r="40" spans="1:24" ht="19.5" customHeight="1" x14ac:dyDescent="0.2">
      <c r="A40" s="26">
        <f>'Base de données'!B38</f>
        <v>0</v>
      </c>
      <c r="B40" s="69" t="str">
        <f>'Base de données'!D38</f>
        <v xml:space="preserve"> </v>
      </c>
      <c r="C40" s="183">
        <f>'Base de données'!GI38</f>
        <v>0</v>
      </c>
      <c r="D40" s="189">
        <f t="shared" si="7"/>
        <v>0</v>
      </c>
      <c r="E40" s="183">
        <f>'Base de données'!GJ38</f>
        <v>0</v>
      </c>
      <c r="F40" s="189">
        <f t="shared" si="1"/>
        <v>0</v>
      </c>
      <c r="G40" s="186">
        <f>'Base de données'!GK38</f>
        <v>0</v>
      </c>
      <c r="H40" s="71">
        <f t="shared" si="0"/>
        <v>0</v>
      </c>
      <c r="I40" s="186">
        <f>'Base de données'!GL38</f>
        <v>0</v>
      </c>
      <c r="J40" s="71">
        <f t="shared" si="2"/>
        <v>0</v>
      </c>
      <c r="K40" s="186">
        <f>'Base de données'!GM38</f>
        <v>0</v>
      </c>
      <c r="L40" s="71">
        <f t="shared" si="3"/>
        <v>0</v>
      </c>
      <c r="M40" s="186">
        <f>'Base de données'!GP38</f>
        <v>0</v>
      </c>
      <c r="N40" s="71">
        <f t="shared" si="4"/>
        <v>0</v>
      </c>
      <c r="O40" s="186">
        <f>'Base de données'!GQ38</f>
        <v>0</v>
      </c>
      <c r="P40" s="179">
        <f t="shared" si="5"/>
        <v>0</v>
      </c>
      <c r="Q40" s="480"/>
      <c r="R40" s="481"/>
      <c r="S40" s="481"/>
      <c r="T40" s="481"/>
      <c r="U40" s="502">
        <f t="shared" si="6"/>
        <v>0</v>
      </c>
      <c r="V40" s="502"/>
      <c r="W40" s="502"/>
      <c r="X40" s="503"/>
    </row>
    <row r="41" spans="1:24" ht="19.5" customHeight="1" x14ac:dyDescent="0.2">
      <c r="A41" s="26">
        <f>'Base de données'!B39</f>
        <v>0</v>
      </c>
      <c r="B41" s="69" t="str">
        <f>'Base de données'!D39</f>
        <v xml:space="preserve"> </v>
      </c>
      <c r="C41" s="183">
        <f>'Base de données'!GI39</f>
        <v>0</v>
      </c>
      <c r="D41" s="189">
        <f t="shared" si="7"/>
        <v>0</v>
      </c>
      <c r="E41" s="183">
        <f>'Base de données'!GJ39</f>
        <v>0</v>
      </c>
      <c r="F41" s="189">
        <f t="shared" si="1"/>
        <v>0</v>
      </c>
      <c r="G41" s="186">
        <f>'Base de données'!GK39</f>
        <v>0</v>
      </c>
      <c r="H41" s="71">
        <f t="shared" si="0"/>
        <v>0</v>
      </c>
      <c r="I41" s="186">
        <f>'Base de données'!GL39</f>
        <v>0</v>
      </c>
      <c r="J41" s="71">
        <f t="shared" si="2"/>
        <v>0</v>
      </c>
      <c r="K41" s="186">
        <f>'Base de données'!GM39</f>
        <v>0</v>
      </c>
      <c r="L41" s="71">
        <f t="shared" si="3"/>
        <v>0</v>
      </c>
      <c r="M41" s="186">
        <f>'Base de données'!GP39</f>
        <v>0</v>
      </c>
      <c r="N41" s="71">
        <f t="shared" si="4"/>
        <v>0</v>
      </c>
      <c r="O41" s="186">
        <f>'Base de données'!GQ39</f>
        <v>0</v>
      </c>
      <c r="P41" s="179">
        <f t="shared" si="5"/>
        <v>0</v>
      </c>
      <c r="Q41" s="480"/>
      <c r="R41" s="481"/>
      <c r="S41" s="481"/>
      <c r="T41" s="481"/>
      <c r="U41" s="502">
        <f t="shared" si="6"/>
        <v>0</v>
      </c>
      <c r="V41" s="502"/>
      <c r="W41" s="502"/>
      <c r="X41" s="503"/>
    </row>
    <row r="42" spans="1:24" ht="19.5" customHeight="1" x14ac:dyDescent="0.2">
      <c r="A42" s="26">
        <f>'Base de données'!B40</f>
        <v>0</v>
      </c>
      <c r="B42" s="69" t="str">
        <f>'Base de données'!D40</f>
        <v xml:space="preserve"> </v>
      </c>
      <c r="C42" s="183">
        <f>'Base de données'!GI40</f>
        <v>0</v>
      </c>
      <c r="D42" s="189">
        <f t="shared" si="7"/>
        <v>0</v>
      </c>
      <c r="E42" s="183">
        <f>'Base de données'!GJ40</f>
        <v>0</v>
      </c>
      <c r="F42" s="189">
        <f t="shared" si="1"/>
        <v>0</v>
      </c>
      <c r="G42" s="186">
        <f>'Base de données'!GK40</f>
        <v>0</v>
      </c>
      <c r="H42" s="71">
        <f t="shared" si="0"/>
        <v>0</v>
      </c>
      <c r="I42" s="186">
        <f>'Base de données'!GL40</f>
        <v>0</v>
      </c>
      <c r="J42" s="71">
        <f t="shared" si="2"/>
        <v>0</v>
      </c>
      <c r="K42" s="186">
        <f>'Base de données'!GM40</f>
        <v>0</v>
      </c>
      <c r="L42" s="71">
        <f t="shared" si="3"/>
        <v>0</v>
      </c>
      <c r="M42" s="186">
        <f>'Base de données'!GP40</f>
        <v>0</v>
      </c>
      <c r="N42" s="71">
        <f t="shared" si="4"/>
        <v>0</v>
      </c>
      <c r="O42" s="186">
        <f>'Base de données'!GQ40</f>
        <v>0</v>
      </c>
      <c r="P42" s="179">
        <f t="shared" si="5"/>
        <v>0</v>
      </c>
      <c r="Q42" s="480"/>
      <c r="R42" s="481"/>
      <c r="S42" s="481"/>
      <c r="T42" s="481"/>
      <c r="U42" s="502">
        <f t="shared" si="6"/>
        <v>0</v>
      </c>
      <c r="V42" s="502"/>
      <c r="W42" s="502"/>
      <c r="X42" s="503"/>
    </row>
    <row r="43" spans="1:24" ht="19.5" customHeight="1" x14ac:dyDescent="0.2">
      <c r="A43" s="26">
        <f>'Base de données'!B41</f>
        <v>0</v>
      </c>
      <c r="B43" s="69" t="str">
        <f>'Base de données'!D41</f>
        <v xml:space="preserve"> </v>
      </c>
      <c r="C43" s="183">
        <f>'Base de données'!GI41</f>
        <v>0</v>
      </c>
      <c r="D43" s="189">
        <f t="shared" si="7"/>
        <v>0</v>
      </c>
      <c r="E43" s="183">
        <f>'Base de données'!GJ41</f>
        <v>0</v>
      </c>
      <c r="F43" s="189">
        <f t="shared" si="1"/>
        <v>0</v>
      </c>
      <c r="G43" s="186">
        <f>'Base de données'!GK41</f>
        <v>0</v>
      </c>
      <c r="H43" s="71">
        <f t="shared" si="0"/>
        <v>0</v>
      </c>
      <c r="I43" s="186">
        <f>'Base de données'!GL41</f>
        <v>0</v>
      </c>
      <c r="J43" s="71">
        <f t="shared" si="2"/>
        <v>0</v>
      </c>
      <c r="K43" s="186">
        <f>'Base de données'!GM41</f>
        <v>0</v>
      </c>
      <c r="L43" s="71">
        <f t="shared" si="3"/>
        <v>0</v>
      </c>
      <c r="M43" s="186">
        <f>'Base de données'!GP41</f>
        <v>0</v>
      </c>
      <c r="N43" s="71">
        <f t="shared" si="4"/>
        <v>0</v>
      </c>
      <c r="O43" s="186">
        <f>'Base de données'!GQ41</f>
        <v>0</v>
      </c>
      <c r="P43" s="179">
        <f t="shared" si="5"/>
        <v>0</v>
      </c>
      <c r="Q43" s="480"/>
      <c r="R43" s="481"/>
      <c r="S43" s="481"/>
      <c r="T43" s="481"/>
      <c r="U43" s="502">
        <f t="shared" si="6"/>
        <v>0</v>
      </c>
      <c r="V43" s="502"/>
      <c r="W43" s="502"/>
      <c r="X43" s="503"/>
    </row>
    <row r="44" spans="1:24" ht="19.5" customHeight="1" x14ac:dyDescent="0.2">
      <c r="A44" s="26">
        <f>'Base de données'!B42</f>
        <v>0</v>
      </c>
      <c r="B44" s="69" t="str">
        <f>'Base de données'!D42</f>
        <v xml:space="preserve"> </v>
      </c>
      <c r="C44" s="183">
        <f>'Base de données'!GI42</f>
        <v>0</v>
      </c>
      <c r="D44" s="189">
        <f t="shared" si="7"/>
        <v>0</v>
      </c>
      <c r="E44" s="183">
        <f>'Base de données'!GJ42</f>
        <v>0</v>
      </c>
      <c r="F44" s="189">
        <f t="shared" si="1"/>
        <v>0</v>
      </c>
      <c r="G44" s="186">
        <f>'Base de données'!GK42</f>
        <v>0</v>
      </c>
      <c r="H44" s="71">
        <f t="shared" si="0"/>
        <v>0</v>
      </c>
      <c r="I44" s="186">
        <f>'Base de données'!GL42</f>
        <v>0</v>
      </c>
      <c r="J44" s="71">
        <f t="shared" si="2"/>
        <v>0</v>
      </c>
      <c r="K44" s="186">
        <f>'Base de données'!GM42</f>
        <v>0</v>
      </c>
      <c r="L44" s="71">
        <f t="shared" si="3"/>
        <v>0</v>
      </c>
      <c r="M44" s="186">
        <f>'Base de données'!GP42</f>
        <v>0</v>
      </c>
      <c r="N44" s="71">
        <f t="shared" si="4"/>
        <v>0</v>
      </c>
      <c r="O44" s="186">
        <f>'Base de données'!GQ42</f>
        <v>0</v>
      </c>
      <c r="P44" s="179">
        <f t="shared" si="5"/>
        <v>0</v>
      </c>
      <c r="Q44" s="480"/>
      <c r="R44" s="481"/>
      <c r="S44" s="481"/>
      <c r="T44" s="481"/>
      <c r="U44" s="502">
        <f t="shared" si="6"/>
        <v>0</v>
      </c>
      <c r="V44" s="502"/>
      <c r="W44" s="502"/>
      <c r="X44" s="503"/>
    </row>
    <row r="45" spans="1:24" ht="19.5" customHeight="1" x14ac:dyDescent="0.2">
      <c r="A45" s="26">
        <f>'Base de données'!B43</f>
        <v>0</v>
      </c>
      <c r="B45" s="69" t="str">
        <f>'Base de données'!D43</f>
        <v xml:space="preserve"> </v>
      </c>
      <c r="C45" s="183">
        <f>'Base de données'!GI43</f>
        <v>0</v>
      </c>
      <c r="D45" s="189">
        <f t="shared" si="7"/>
        <v>0</v>
      </c>
      <c r="E45" s="183">
        <f>'Base de données'!GJ43</f>
        <v>0</v>
      </c>
      <c r="F45" s="189">
        <f t="shared" si="1"/>
        <v>0</v>
      </c>
      <c r="G45" s="186">
        <f>'Base de données'!GK43</f>
        <v>0</v>
      </c>
      <c r="H45" s="71">
        <f t="shared" si="0"/>
        <v>0</v>
      </c>
      <c r="I45" s="186">
        <f>'Base de données'!GL43</f>
        <v>0</v>
      </c>
      <c r="J45" s="71">
        <f t="shared" si="2"/>
        <v>0</v>
      </c>
      <c r="K45" s="186">
        <f>'Base de données'!GM43</f>
        <v>0</v>
      </c>
      <c r="L45" s="71">
        <f t="shared" si="3"/>
        <v>0</v>
      </c>
      <c r="M45" s="186">
        <f>'Base de données'!GP43</f>
        <v>0</v>
      </c>
      <c r="N45" s="71">
        <f t="shared" si="4"/>
        <v>0</v>
      </c>
      <c r="O45" s="186">
        <f>'Base de données'!GQ43</f>
        <v>0</v>
      </c>
      <c r="P45" s="179">
        <f t="shared" si="5"/>
        <v>0</v>
      </c>
      <c r="Q45" s="480"/>
      <c r="R45" s="481"/>
      <c r="S45" s="481"/>
      <c r="T45" s="481"/>
      <c r="U45" s="502">
        <f t="shared" si="6"/>
        <v>0</v>
      </c>
      <c r="V45" s="502"/>
      <c r="W45" s="502"/>
      <c r="X45" s="503"/>
    </row>
    <row r="46" spans="1:24" ht="19.5" customHeight="1" x14ac:dyDescent="0.2">
      <c r="A46" s="26">
        <f>'Base de données'!B44</f>
        <v>0</v>
      </c>
      <c r="B46" s="69" t="str">
        <f>'Base de données'!D44</f>
        <v xml:space="preserve"> </v>
      </c>
      <c r="C46" s="183">
        <f>'Base de données'!GI44</f>
        <v>0</v>
      </c>
      <c r="D46" s="189">
        <f t="shared" si="7"/>
        <v>0</v>
      </c>
      <c r="E46" s="183">
        <f>'Base de données'!GJ44</f>
        <v>0</v>
      </c>
      <c r="F46" s="189">
        <f t="shared" si="1"/>
        <v>0</v>
      </c>
      <c r="G46" s="186">
        <f>'Base de données'!GK44</f>
        <v>0</v>
      </c>
      <c r="H46" s="71">
        <f t="shared" si="0"/>
        <v>0</v>
      </c>
      <c r="I46" s="186">
        <f>'Base de données'!GL44</f>
        <v>0</v>
      </c>
      <c r="J46" s="71">
        <f t="shared" si="2"/>
        <v>0</v>
      </c>
      <c r="K46" s="186">
        <f>'Base de données'!GM44</f>
        <v>0</v>
      </c>
      <c r="L46" s="71">
        <f t="shared" si="3"/>
        <v>0</v>
      </c>
      <c r="M46" s="186">
        <f>'Base de données'!GP44</f>
        <v>0</v>
      </c>
      <c r="N46" s="71">
        <f t="shared" si="4"/>
        <v>0</v>
      </c>
      <c r="O46" s="186">
        <f>'Base de données'!GQ44</f>
        <v>0</v>
      </c>
      <c r="P46" s="179">
        <f t="shared" si="5"/>
        <v>0</v>
      </c>
      <c r="Q46" s="480"/>
      <c r="R46" s="481"/>
      <c r="S46" s="481"/>
      <c r="T46" s="481"/>
      <c r="U46" s="502">
        <f t="shared" si="6"/>
        <v>0</v>
      </c>
      <c r="V46" s="502"/>
      <c r="W46" s="502"/>
      <c r="X46" s="503"/>
    </row>
    <row r="47" spans="1:24" ht="19.5" customHeight="1" thickBot="1" x14ac:dyDescent="0.25">
      <c r="A47" s="92">
        <f>'Base de données'!B45</f>
        <v>0</v>
      </c>
      <c r="B47" s="96" t="str">
        <f>'Base de données'!D45</f>
        <v xml:space="preserve"> </v>
      </c>
      <c r="C47" s="184">
        <f>'Base de données'!GI45</f>
        <v>0</v>
      </c>
      <c r="D47" s="190">
        <f t="shared" si="7"/>
        <v>0</v>
      </c>
      <c r="E47" s="184">
        <f>'Base de données'!GJ45</f>
        <v>0</v>
      </c>
      <c r="F47" s="190">
        <f t="shared" si="1"/>
        <v>0</v>
      </c>
      <c r="G47" s="187">
        <f>'Base de données'!GK45</f>
        <v>0</v>
      </c>
      <c r="H47" s="180">
        <f t="shared" si="0"/>
        <v>0</v>
      </c>
      <c r="I47" s="187">
        <f>'Base de données'!GL45</f>
        <v>0</v>
      </c>
      <c r="J47" s="180">
        <f t="shared" si="2"/>
        <v>0</v>
      </c>
      <c r="K47" s="187">
        <f>'Base de données'!GM45</f>
        <v>0</v>
      </c>
      <c r="L47" s="180">
        <f t="shared" si="3"/>
        <v>0</v>
      </c>
      <c r="M47" s="187">
        <f>'Base de données'!GP45</f>
        <v>0</v>
      </c>
      <c r="N47" s="180">
        <f t="shared" si="4"/>
        <v>0</v>
      </c>
      <c r="O47" s="187">
        <f>'Base de données'!GQ45</f>
        <v>0</v>
      </c>
      <c r="P47" s="181">
        <f t="shared" si="5"/>
        <v>0</v>
      </c>
      <c r="Q47" s="480"/>
      <c r="R47" s="481"/>
      <c r="S47" s="481"/>
      <c r="T47" s="481"/>
      <c r="U47" s="502">
        <f t="shared" si="6"/>
        <v>0</v>
      </c>
      <c r="V47" s="502"/>
      <c r="W47" s="502"/>
      <c r="X47" s="503"/>
    </row>
    <row r="48" spans="1:24" s="15" customFormat="1" ht="19.5" customHeight="1" thickBot="1" x14ac:dyDescent="0.25">
      <c r="A48" s="62"/>
      <c r="B48" s="62"/>
      <c r="C48" s="487"/>
      <c r="D48" s="487"/>
      <c r="E48" s="250"/>
      <c r="F48" s="250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491" t="s">
        <v>57</v>
      </c>
      <c r="R48" s="491"/>
      <c r="S48" s="491"/>
      <c r="T48" s="492"/>
      <c r="U48" s="504">
        <f>SUM(U10:X47)</f>
        <v>0</v>
      </c>
      <c r="V48" s="505"/>
      <c r="W48" s="505"/>
      <c r="X48" s="506"/>
    </row>
    <row r="49" spans="1:24" s="15" customFormat="1" ht="11.25" x14ac:dyDescent="0.2">
      <c r="A49" s="62"/>
      <c r="B49" s="62"/>
      <c r="C49" s="62"/>
      <c r="D49" s="62"/>
      <c r="E49" s="252"/>
      <c r="F49" s="25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27"/>
      <c r="R49" s="27"/>
      <c r="S49" s="27"/>
      <c r="T49" s="27"/>
      <c r="U49" s="59"/>
      <c r="V49" s="59"/>
      <c r="W49" s="59"/>
      <c r="X49" s="59"/>
    </row>
    <row r="50" spans="1:24" s="15" customFormat="1" ht="11.25" x14ac:dyDescent="0.2">
      <c r="A50" s="176"/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75"/>
      <c r="R50" s="75"/>
      <c r="S50" s="75"/>
      <c r="T50" s="75"/>
      <c r="U50" s="75"/>
      <c r="V50" s="75"/>
      <c r="W50" s="75"/>
      <c r="X50" s="75"/>
    </row>
    <row r="51" spans="1:24" s="15" customFormat="1" ht="11.25" x14ac:dyDescent="0.2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</row>
    <row r="52" spans="1:24" s="15" customFormat="1" ht="11.25" x14ac:dyDescent="0.2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</row>
    <row r="53" spans="1:24" s="15" customFormat="1" ht="10.5" customHeight="1" x14ac:dyDescent="0.2"/>
    <row r="54" spans="1:24" s="15" customFormat="1" ht="11.25" x14ac:dyDescent="0.2"/>
    <row r="55" spans="1:24" s="15" customFormat="1" ht="11.25" x14ac:dyDescent="0.2"/>
    <row r="56" spans="1:24" s="15" customFormat="1" ht="11.25" x14ac:dyDescent="0.2"/>
    <row r="57" spans="1:24" s="15" customFormat="1" ht="11.25" x14ac:dyDescent="0.2"/>
    <row r="58" spans="1:24" s="15" customFormat="1" ht="13.5" customHeight="1" x14ac:dyDescent="0.2"/>
  </sheetData>
  <sheetProtection selectLockedCells="1" selectUnlockedCells="1"/>
  <mergeCells count="100">
    <mergeCell ref="E8:F8"/>
    <mergeCell ref="Q41:T41"/>
    <mergeCell ref="U41:X41"/>
    <mergeCell ref="Q42:T42"/>
    <mergeCell ref="U42:X42"/>
    <mergeCell ref="Q36:T36"/>
    <mergeCell ref="U36:X36"/>
    <mergeCell ref="Q37:T37"/>
    <mergeCell ref="U37:X37"/>
    <mergeCell ref="Q38:T38"/>
    <mergeCell ref="U38:X38"/>
    <mergeCell ref="Q39:T39"/>
    <mergeCell ref="U39:X39"/>
    <mergeCell ref="Q40:T40"/>
    <mergeCell ref="U40:X40"/>
    <mergeCell ref="U30:X30"/>
    <mergeCell ref="Q43:T43"/>
    <mergeCell ref="U43:X43"/>
    <mergeCell ref="Q47:T47"/>
    <mergeCell ref="U47:X47"/>
    <mergeCell ref="Q44:T44"/>
    <mergeCell ref="U44:X44"/>
    <mergeCell ref="Q45:T45"/>
    <mergeCell ref="U45:X45"/>
    <mergeCell ref="Q46:T46"/>
    <mergeCell ref="U46:X46"/>
    <mergeCell ref="Q35:T35"/>
    <mergeCell ref="U35:X35"/>
    <mergeCell ref="U48:X48"/>
    <mergeCell ref="U22:X22"/>
    <mergeCell ref="U23:X23"/>
    <mergeCell ref="U24:X24"/>
    <mergeCell ref="U25:X25"/>
    <mergeCell ref="U26:X26"/>
    <mergeCell ref="Q33:T33"/>
    <mergeCell ref="U33:X33"/>
    <mergeCell ref="U31:X31"/>
    <mergeCell ref="U32:X32"/>
    <mergeCell ref="Q32:T32"/>
    <mergeCell ref="Q30:T30"/>
    <mergeCell ref="Q34:T34"/>
    <mergeCell ref="U34:X34"/>
    <mergeCell ref="Q6:U6"/>
    <mergeCell ref="Q31:T31"/>
    <mergeCell ref="U10:X10"/>
    <mergeCell ref="U11:X11"/>
    <mergeCell ref="U12:X12"/>
    <mergeCell ref="U13:X13"/>
    <mergeCell ref="U18:X18"/>
    <mergeCell ref="U19:X19"/>
    <mergeCell ref="Q23:T23"/>
    <mergeCell ref="U20:X20"/>
    <mergeCell ref="U21:X21"/>
    <mergeCell ref="U27:X27"/>
    <mergeCell ref="U28:X28"/>
    <mergeCell ref="U29:X29"/>
    <mergeCell ref="U14:X14"/>
    <mergeCell ref="U15:X15"/>
    <mergeCell ref="U16:X16"/>
    <mergeCell ref="U17:X17"/>
    <mergeCell ref="Q29:T29"/>
    <mergeCell ref="Q19:T19"/>
    <mergeCell ref="Q20:T20"/>
    <mergeCell ref="Q21:T21"/>
    <mergeCell ref="Q22:T22"/>
    <mergeCell ref="Q25:T25"/>
    <mergeCell ref="Q26:T26"/>
    <mergeCell ref="Q27:T27"/>
    <mergeCell ref="Q28:T28"/>
    <mergeCell ref="Q24:T24"/>
    <mergeCell ref="Q16:T16"/>
    <mergeCell ref="C8:D8"/>
    <mergeCell ref="C48:D48"/>
    <mergeCell ref="A1:D1"/>
    <mergeCell ref="Q10:T10"/>
    <mergeCell ref="Q48:T48"/>
    <mergeCell ref="Q1:X1"/>
    <mergeCell ref="G1:J1"/>
    <mergeCell ref="G6:J6"/>
    <mergeCell ref="A3:L3"/>
    <mergeCell ref="M3:X3"/>
    <mergeCell ref="U8:X9"/>
    <mergeCell ref="G48:H48"/>
    <mergeCell ref="I48:J48"/>
    <mergeCell ref="K48:L48"/>
    <mergeCell ref="M48:N48"/>
    <mergeCell ref="O48:P48"/>
    <mergeCell ref="O8:P8"/>
    <mergeCell ref="G8:H8"/>
    <mergeCell ref="I8:J8"/>
    <mergeCell ref="K8:L8"/>
    <mergeCell ref="Q18:T18"/>
    <mergeCell ref="M8:N8"/>
    <mergeCell ref="Q11:T11"/>
    <mergeCell ref="Q12:T12"/>
    <mergeCell ref="Q17:T17"/>
    <mergeCell ref="Q13:T13"/>
    <mergeCell ref="Q14:T14"/>
    <mergeCell ref="Q8:T9"/>
    <mergeCell ref="Q15:T15"/>
  </mergeCells>
  <phoneticPr fontId="0" type="noConversion"/>
  <conditionalFormatting sqref="L6:N6 A3 I5:V5 A10:D47 U10:X47 G10:P47">
    <cfRule type="cellIs" dxfId="17" priority="12" stopIfTrue="1" operator="equal">
      <formula>0</formula>
    </cfRule>
  </conditionalFormatting>
  <conditionalFormatting sqref="U48:X49">
    <cfRule type="cellIs" dxfId="16" priority="4" stopIfTrue="1" operator="equal">
      <formula>0</formula>
    </cfRule>
  </conditionalFormatting>
  <conditionalFormatting sqref="U48:X48">
    <cfRule type="cellIs" dxfId="15" priority="3" stopIfTrue="1" operator="equal">
      <formula>0</formula>
    </cfRule>
  </conditionalFormatting>
  <conditionalFormatting sqref="E10:F47">
    <cfRule type="cellIs" dxfId="14" priority="1" stopIfTrue="1" operator="equal">
      <formula>0</formula>
    </cfRule>
  </conditionalFormatting>
  <pageMargins left="0.19685039370078741" right="0.19685039370078741" top="0" bottom="0" header="0.51181102362204722" footer="0.51181102362204722"/>
  <pageSetup paperSize="9" scale="70" orientation="portrait" r:id="rId1"/>
  <headerFooter alignWithMargins="0"/>
  <ignoredErrors>
    <ignoredError sqref="O10 M10 K11:L47 N10 K10:L10 N11:N47 M11:M47 O11:O4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X58"/>
  <sheetViews>
    <sheetView topLeftCell="A40" zoomScaleNormal="100" workbookViewId="0">
      <selection sqref="A1:D1"/>
    </sheetView>
  </sheetViews>
  <sheetFormatPr baseColWidth="10" defaultRowHeight="12.75" x14ac:dyDescent="0.2"/>
  <cols>
    <col min="1" max="1" width="18.7109375" style="7" customWidth="1"/>
    <col min="2" max="3" width="5" style="7" customWidth="1"/>
    <col min="4" max="4" width="6.85546875" style="7" customWidth="1"/>
    <col min="5" max="5" width="4.28515625" style="249" customWidth="1"/>
    <col min="6" max="6" width="6.85546875" style="249" customWidth="1"/>
    <col min="7" max="7" width="5" style="7" customWidth="1"/>
    <col min="8" max="8" width="6.85546875" style="7" customWidth="1"/>
    <col min="9" max="9" width="5" style="7" customWidth="1"/>
    <col min="10" max="10" width="6.85546875" style="7" customWidth="1"/>
    <col min="11" max="11" width="5" style="7" customWidth="1"/>
    <col min="12" max="12" width="6.85546875" style="7" customWidth="1"/>
    <col min="13" max="13" width="5" style="7" customWidth="1"/>
    <col min="14" max="14" width="6.85546875" style="7" customWidth="1"/>
    <col min="15" max="15" width="5" style="7" customWidth="1"/>
    <col min="16" max="16" width="6.85546875" style="7" customWidth="1"/>
    <col min="17" max="17" width="2.140625" style="7" customWidth="1"/>
    <col min="18" max="20" width="5.28515625" style="7" customWidth="1"/>
    <col min="21" max="21" width="2.140625" style="7" customWidth="1"/>
    <col min="22" max="22" width="3" style="7" customWidth="1"/>
    <col min="23" max="23" width="1.5703125" style="7" customWidth="1"/>
    <col min="24" max="24" width="3.85546875" style="7" customWidth="1"/>
    <col min="25" max="25" width="4.140625" style="7" customWidth="1"/>
    <col min="26" max="16384" width="11.42578125" style="7"/>
  </cols>
  <sheetData>
    <row r="1" spans="1:24" ht="23.25" customHeight="1" x14ac:dyDescent="0.2">
      <c r="A1" s="488"/>
      <c r="B1" s="488"/>
      <c r="C1" s="488"/>
      <c r="D1" s="488"/>
      <c r="E1" s="251"/>
      <c r="F1" s="251"/>
      <c r="G1" s="493">
        <f>'PJ CONVENTIONNE'!G1</f>
        <v>0</v>
      </c>
      <c r="H1" s="488"/>
      <c r="I1" s="488"/>
      <c r="J1" s="488"/>
      <c r="K1" s="191"/>
      <c r="L1" s="191"/>
      <c r="M1" s="191"/>
      <c r="N1" s="191"/>
      <c r="O1" s="191"/>
      <c r="P1" s="191"/>
      <c r="Q1" s="488" t="s">
        <v>47</v>
      </c>
      <c r="R1" s="488"/>
      <c r="S1" s="488"/>
      <c r="T1" s="488"/>
      <c r="U1" s="488"/>
      <c r="V1" s="488"/>
      <c r="W1" s="488"/>
      <c r="X1" s="488"/>
    </row>
    <row r="2" spans="1:24" ht="18.75" customHeight="1" thickBot="1" x14ac:dyDescent="0.25">
      <c r="A2" s="16"/>
      <c r="B2" s="16"/>
      <c r="C2" s="16"/>
      <c r="D2" s="16"/>
      <c r="E2" s="253"/>
      <c r="F2" s="253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23.25" customHeight="1" thickTop="1" thickBot="1" x14ac:dyDescent="0.25">
      <c r="A3" s="497">
        <f>'Base de données'!G1</f>
        <v>0</v>
      </c>
      <c r="B3" s="497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8">
        <f>'Base de données'!AT2</f>
        <v>0</v>
      </c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</row>
    <row r="4" spans="1:24" ht="15" customHeight="1" thickTop="1" x14ac:dyDescent="0.2">
      <c r="A4" s="16"/>
      <c r="B4" s="16"/>
      <c r="C4" s="16"/>
      <c r="D4" s="16"/>
      <c r="E4" s="253"/>
      <c r="F4" s="25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ht="15" customHeight="1" x14ac:dyDescent="0.2">
      <c r="A5" s="17"/>
      <c r="B5" s="17"/>
      <c r="C5" s="17"/>
      <c r="D5" s="17"/>
      <c r="E5" s="17"/>
      <c r="F5" s="17"/>
      <c r="G5" s="17"/>
      <c r="H5" s="18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20"/>
      <c r="X5" s="16"/>
    </row>
    <row r="6" spans="1:24" ht="23.25" customHeight="1" x14ac:dyDescent="0.2">
      <c r="A6" s="53"/>
      <c r="B6" s="57" t="s">
        <v>43</v>
      </c>
      <c r="C6" s="57"/>
      <c r="D6" s="57"/>
      <c r="E6" s="57"/>
      <c r="F6" s="57"/>
      <c r="G6" s="494">
        <f>'Base de données'!V3</f>
        <v>0</v>
      </c>
      <c r="H6" s="495"/>
      <c r="I6" s="495"/>
      <c r="J6" s="496"/>
      <c r="K6" s="54"/>
      <c r="L6" s="55"/>
      <c r="M6" s="55"/>
      <c r="N6" s="55"/>
      <c r="O6" s="16"/>
      <c r="P6" s="56" t="s">
        <v>44</v>
      </c>
      <c r="Q6" s="494">
        <f>'Base de données'!AC3</f>
        <v>0</v>
      </c>
      <c r="R6" s="495"/>
      <c r="S6" s="495"/>
      <c r="T6" s="495"/>
      <c r="U6" s="496"/>
      <c r="V6" s="58"/>
      <c r="W6" s="16"/>
      <c r="X6" s="16"/>
    </row>
    <row r="7" spans="1:24" ht="15" customHeight="1" thickBot="1" x14ac:dyDescent="0.25">
      <c r="A7" s="16"/>
      <c r="B7" s="16"/>
      <c r="C7" s="16"/>
      <c r="D7" s="16"/>
      <c r="E7" s="253"/>
      <c r="F7" s="253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20.25" customHeight="1" thickBot="1" x14ac:dyDescent="0.25">
      <c r="A8" s="16"/>
      <c r="B8" s="16"/>
      <c r="C8" s="485" t="s">
        <v>74</v>
      </c>
      <c r="D8" s="486"/>
      <c r="E8" s="485" t="s">
        <v>75</v>
      </c>
      <c r="F8" s="486"/>
      <c r="G8" s="478" t="s">
        <v>11</v>
      </c>
      <c r="H8" s="479"/>
      <c r="I8" s="476" t="s">
        <v>41</v>
      </c>
      <c r="J8" s="479"/>
      <c r="K8" s="476" t="s">
        <v>42</v>
      </c>
      <c r="L8" s="479"/>
      <c r="M8" s="476" t="s">
        <v>12</v>
      </c>
      <c r="N8" s="479"/>
      <c r="O8" s="476" t="s">
        <v>13</v>
      </c>
      <c r="P8" s="477"/>
      <c r="Q8" s="478" t="s">
        <v>6</v>
      </c>
      <c r="R8" s="482"/>
      <c r="S8" s="482"/>
      <c r="T8" s="482"/>
      <c r="U8" s="482" t="s">
        <v>7</v>
      </c>
      <c r="V8" s="482"/>
      <c r="W8" s="482"/>
      <c r="X8" s="499"/>
    </row>
    <row r="9" spans="1:24" ht="20.25" customHeight="1" thickBot="1" x14ac:dyDescent="0.25">
      <c r="A9" s="21" t="s">
        <v>2</v>
      </c>
      <c r="B9" s="64" t="s">
        <v>50</v>
      </c>
      <c r="C9" s="94" t="s">
        <v>5</v>
      </c>
      <c r="D9" s="95">
        <f>+'Base de données'!DK3</f>
        <v>7.62</v>
      </c>
      <c r="E9" s="94" t="s">
        <v>5</v>
      </c>
      <c r="F9" s="95">
        <v>1.5</v>
      </c>
      <c r="G9" s="22" t="s">
        <v>5</v>
      </c>
      <c r="H9" s="70">
        <f>'Base de données'!CK2</f>
        <v>0.82</v>
      </c>
      <c r="I9" s="22" t="s">
        <v>5</v>
      </c>
      <c r="J9" s="70">
        <f>'Base de données'!CK3</f>
        <v>3.1</v>
      </c>
      <c r="K9" s="22" t="s">
        <v>5</v>
      </c>
      <c r="L9" s="70">
        <f>'Base de données'!CK4</f>
        <v>3.1</v>
      </c>
      <c r="M9" s="22" t="s">
        <v>5</v>
      </c>
      <c r="N9" s="23">
        <f>'Base de données'!CV2</f>
        <v>7.62</v>
      </c>
      <c r="O9" s="22" t="s">
        <v>5</v>
      </c>
      <c r="P9" s="24">
        <f>'Base de données'!CV3</f>
        <v>11</v>
      </c>
      <c r="Q9" s="483"/>
      <c r="R9" s="484"/>
      <c r="S9" s="484"/>
      <c r="T9" s="484"/>
      <c r="U9" s="484"/>
      <c r="V9" s="484"/>
      <c r="W9" s="484"/>
      <c r="X9" s="500"/>
    </row>
    <row r="10" spans="1:24" ht="20.25" customHeight="1" x14ac:dyDescent="0.2">
      <c r="A10" s="25">
        <f>'Base de données'!B46</f>
        <v>0</v>
      </c>
      <c r="B10" s="69" t="str">
        <f>'Base de données'!D46</f>
        <v xml:space="preserve"> </v>
      </c>
      <c r="C10" s="182">
        <f>'Base de données'!GI46</f>
        <v>0</v>
      </c>
      <c r="D10" s="198">
        <f>C10*D$9</f>
        <v>0</v>
      </c>
      <c r="E10" s="182">
        <f>'Base de données'!GJ46</f>
        <v>0</v>
      </c>
      <c r="F10" s="188">
        <f>E10*$F$9</f>
        <v>0</v>
      </c>
      <c r="G10" s="182">
        <f>'Base de données'!GK46</f>
        <v>0</v>
      </c>
      <c r="H10" s="71">
        <f t="shared" ref="H10:H46" si="0">G10*$H$9</f>
        <v>0</v>
      </c>
      <c r="I10" s="186">
        <f>'Base de données'!GL46</f>
        <v>0</v>
      </c>
      <c r="J10" s="71">
        <f>I10*J$9</f>
        <v>0</v>
      </c>
      <c r="K10" s="186">
        <f>'Base de données'!GM46</f>
        <v>0</v>
      </c>
      <c r="L10" s="71">
        <f>K10*L$9</f>
        <v>0</v>
      </c>
      <c r="M10" s="195">
        <f>'Base de données'!GP46</f>
        <v>0</v>
      </c>
      <c r="N10" s="71">
        <f>M10*N$9</f>
        <v>0</v>
      </c>
      <c r="O10" s="195">
        <f>'Base de données'!GQ46</f>
        <v>0</v>
      </c>
      <c r="P10" s="72">
        <f>O10*P$9</f>
        <v>0</v>
      </c>
      <c r="Q10" s="489"/>
      <c r="R10" s="490"/>
      <c r="S10" s="490"/>
      <c r="T10" s="490"/>
      <c r="U10" s="502">
        <f>H10+J10+L10+N10+P10+D10</f>
        <v>0</v>
      </c>
      <c r="V10" s="502"/>
      <c r="W10" s="502"/>
      <c r="X10" s="503"/>
    </row>
    <row r="11" spans="1:24" ht="20.25" customHeight="1" x14ac:dyDescent="0.2">
      <c r="A11" s="26">
        <f>'Base de données'!B47</f>
        <v>0</v>
      </c>
      <c r="B11" s="69" t="str">
        <f>'Base de données'!D47</f>
        <v xml:space="preserve"> </v>
      </c>
      <c r="C11" s="183">
        <f>'Base de données'!GI47</f>
        <v>0</v>
      </c>
      <c r="D11" s="72">
        <f t="shared" ref="D11:D47" si="1">C11*D$9</f>
        <v>0</v>
      </c>
      <c r="E11" s="183">
        <f>'Base de données'!GJ47</f>
        <v>0</v>
      </c>
      <c r="F11" s="189">
        <f t="shared" ref="F11:F47" si="2">E11*$F$9</f>
        <v>0</v>
      </c>
      <c r="G11" s="183">
        <f>'Base de données'!GK47</f>
        <v>0</v>
      </c>
      <c r="H11" s="71">
        <f t="shared" si="0"/>
        <v>0</v>
      </c>
      <c r="I11" s="186">
        <f>'Base de données'!GL47</f>
        <v>0</v>
      </c>
      <c r="J11" s="71">
        <f t="shared" ref="J11:J47" si="3">I11*J$9</f>
        <v>0</v>
      </c>
      <c r="K11" s="186">
        <f>'Base de données'!GM47</f>
        <v>0</v>
      </c>
      <c r="L11" s="71">
        <f t="shared" ref="L11:L47" si="4">K11*L$9</f>
        <v>0</v>
      </c>
      <c r="M11" s="195">
        <f>'Base de données'!GP47</f>
        <v>0</v>
      </c>
      <c r="N11" s="71">
        <f t="shared" ref="N11:N47" si="5">M11*N$9</f>
        <v>0</v>
      </c>
      <c r="O11" s="195">
        <f>'Base de données'!GQ47</f>
        <v>0</v>
      </c>
      <c r="P11" s="72">
        <f t="shared" ref="P11:P47" si="6">O11*P$9</f>
        <v>0</v>
      </c>
      <c r="Q11" s="480"/>
      <c r="R11" s="481"/>
      <c r="S11" s="481"/>
      <c r="T11" s="481"/>
      <c r="U11" s="502">
        <f t="shared" ref="U11:U47" si="7">H11+J11+L11+N11+P11+D11</f>
        <v>0</v>
      </c>
      <c r="V11" s="502"/>
      <c r="W11" s="502"/>
      <c r="X11" s="503"/>
    </row>
    <row r="12" spans="1:24" ht="20.25" customHeight="1" x14ac:dyDescent="0.2">
      <c r="A12" s="26">
        <f>'Base de données'!B48</f>
        <v>0</v>
      </c>
      <c r="B12" s="69" t="str">
        <f>'Base de données'!D48</f>
        <v xml:space="preserve"> </v>
      </c>
      <c r="C12" s="183">
        <f>'Base de données'!GI48</f>
        <v>0</v>
      </c>
      <c r="D12" s="72">
        <f t="shared" si="1"/>
        <v>0</v>
      </c>
      <c r="E12" s="183">
        <f>'Base de données'!GJ48</f>
        <v>0</v>
      </c>
      <c r="F12" s="189">
        <f t="shared" si="2"/>
        <v>0</v>
      </c>
      <c r="G12" s="183">
        <f>'Base de données'!GK48</f>
        <v>0</v>
      </c>
      <c r="H12" s="71">
        <f t="shared" si="0"/>
        <v>0</v>
      </c>
      <c r="I12" s="186">
        <f>'Base de données'!GL48</f>
        <v>0</v>
      </c>
      <c r="J12" s="71">
        <f t="shared" si="3"/>
        <v>0</v>
      </c>
      <c r="K12" s="186">
        <f>'Base de données'!GM48</f>
        <v>0</v>
      </c>
      <c r="L12" s="71">
        <f t="shared" si="4"/>
        <v>0</v>
      </c>
      <c r="M12" s="195">
        <f>'Base de données'!GP48</f>
        <v>0</v>
      </c>
      <c r="N12" s="71">
        <f t="shared" si="5"/>
        <v>0</v>
      </c>
      <c r="O12" s="195">
        <f>'Base de données'!GQ48</f>
        <v>0</v>
      </c>
      <c r="P12" s="72">
        <f t="shared" si="6"/>
        <v>0</v>
      </c>
      <c r="Q12" s="480"/>
      <c r="R12" s="481"/>
      <c r="S12" s="481"/>
      <c r="T12" s="481"/>
      <c r="U12" s="502">
        <f t="shared" si="7"/>
        <v>0</v>
      </c>
      <c r="V12" s="502"/>
      <c r="W12" s="502"/>
      <c r="X12" s="503"/>
    </row>
    <row r="13" spans="1:24" ht="20.25" customHeight="1" x14ac:dyDescent="0.2">
      <c r="A13" s="26">
        <f>'Base de données'!B49</f>
        <v>0</v>
      </c>
      <c r="B13" s="69" t="str">
        <f>'Base de données'!D49</f>
        <v xml:space="preserve"> </v>
      </c>
      <c r="C13" s="183">
        <f>'Base de données'!GI49</f>
        <v>0</v>
      </c>
      <c r="D13" s="72">
        <f t="shared" si="1"/>
        <v>0</v>
      </c>
      <c r="E13" s="183">
        <f>'Base de données'!GJ49</f>
        <v>0</v>
      </c>
      <c r="F13" s="189">
        <f t="shared" si="2"/>
        <v>0</v>
      </c>
      <c r="G13" s="183">
        <f>'Base de données'!GK49</f>
        <v>0</v>
      </c>
      <c r="H13" s="71">
        <f t="shared" si="0"/>
        <v>0</v>
      </c>
      <c r="I13" s="186">
        <f>'Base de données'!GL49</f>
        <v>0</v>
      </c>
      <c r="J13" s="71">
        <f t="shared" si="3"/>
        <v>0</v>
      </c>
      <c r="K13" s="186">
        <f>'Base de données'!GM49</f>
        <v>0</v>
      </c>
      <c r="L13" s="71">
        <f t="shared" si="4"/>
        <v>0</v>
      </c>
      <c r="M13" s="195">
        <f>'Base de données'!GP49</f>
        <v>0</v>
      </c>
      <c r="N13" s="71">
        <f t="shared" si="5"/>
        <v>0</v>
      </c>
      <c r="O13" s="195">
        <f>'Base de données'!GQ49</f>
        <v>0</v>
      </c>
      <c r="P13" s="72">
        <f t="shared" si="6"/>
        <v>0</v>
      </c>
      <c r="Q13" s="480"/>
      <c r="R13" s="481"/>
      <c r="S13" s="481"/>
      <c r="T13" s="481"/>
      <c r="U13" s="502">
        <f t="shared" si="7"/>
        <v>0</v>
      </c>
      <c r="V13" s="502"/>
      <c r="W13" s="502"/>
      <c r="X13" s="503"/>
    </row>
    <row r="14" spans="1:24" ht="20.25" customHeight="1" x14ac:dyDescent="0.2">
      <c r="A14" s="26">
        <f>'Base de données'!B50</f>
        <v>0</v>
      </c>
      <c r="B14" s="69" t="str">
        <f>'Base de données'!D50</f>
        <v xml:space="preserve"> </v>
      </c>
      <c r="C14" s="183">
        <f>'Base de données'!GI50</f>
        <v>0</v>
      </c>
      <c r="D14" s="72">
        <f t="shared" si="1"/>
        <v>0</v>
      </c>
      <c r="E14" s="183">
        <f>'Base de données'!GJ50</f>
        <v>0</v>
      </c>
      <c r="F14" s="189">
        <f t="shared" si="2"/>
        <v>0</v>
      </c>
      <c r="G14" s="183">
        <f>'Base de données'!GK50</f>
        <v>0</v>
      </c>
      <c r="H14" s="71">
        <f t="shared" si="0"/>
        <v>0</v>
      </c>
      <c r="I14" s="186">
        <f>'Base de données'!GL50</f>
        <v>0</v>
      </c>
      <c r="J14" s="71">
        <f t="shared" si="3"/>
        <v>0</v>
      </c>
      <c r="K14" s="186">
        <f>'Base de données'!GM50</f>
        <v>0</v>
      </c>
      <c r="L14" s="71">
        <f t="shared" si="4"/>
        <v>0</v>
      </c>
      <c r="M14" s="195">
        <f>'Base de données'!GP50</f>
        <v>0</v>
      </c>
      <c r="N14" s="71">
        <f t="shared" si="5"/>
        <v>0</v>
      </c>
      <c r="O14" s="195">
        <f>'Base de données'!GQ50</f>
        <v>0</v>
      </c>
      <c r="P14" s="72">
        <f t="shared" si="6"/>
        <v>0</v>
      </c>
      <c r="Q14" s="480"/>
      <c r="R14" s="481"/>
      <c r="S14" s="481"/>
      <c r="T14" s="481"/>
      <c r="U14" s="502">
        <f t="shared" si="7"/>
        <v>0</v>
      </c>
      <c r="V14" s="502"/>
      <c r="W14" s="502"/>
      <c r="X14" s="503"/>
    </row>
    <row r="15" spans="1:24" ht="20.25" customHeight="1" x14ac:dyDescent="0.2">
      <c r="A15" s="26">
        <f>'Base de données'!B51</f>
        <v>0</v>
      </c>
      <c r="B15" s="69" t="str">
        <f>'Base de données'!D51</f>
        <v xml:space="preserve"> </v>
      </c>
      <c r="C15" s="183">
        <f>'Base de données'!GI51</f>
        <v>0</v>
      </c>
      <c r="D15" s="72">
        <f t="shared" si="1"/>
        <v>0</v>
      </c>
      <c r="E15" s="183">
        <f>'Base de données'!GJ51</f>
        <v>0</v>
      </c>
      <c r="F15" s="189">
        <f t="shared" si="2"/>
        <v>0</v>
      </c>
      <c r="G15" s="183">
        <f>'Base de données'!GK51</f>
        <v>0</v>
      </c>
      <c r="H15" s="71">
        <f t="shared" si="0"/>
        <v>0</v>
      </c>
      <c r="I15" s="186">
        <f>'Base de données'!GL51</f>
        <v>0</v>
      </c>
      <c r="J15" s="71">
        <f t="shared" si="3"/>
        <v>0</v>
      </c>
      <c r="K15" s="186">
        <f>'Base de données'!GM51</f>
        <v>0</v>
      </c>
      <c r="L15" s="71">
        <f t="shared" si="4"/>
        <v>0</v>
      </c>
      <c r="M15" s="195">
        <f>'Base de données'!GP51</f>
        <v>0</v>
      </c>
      <c r="N15" s="71">
        <f t="shared" si="5"/>
        <v>0</v>
      </c>
      <c r="O15" s="195">
        <f>'Base de données'!GQ51</f>
        <v>0</v>
      </c>
      <c r="P15" s="72">
        <f t="shared" si="6"/>
        <v>0</v>
      </c>
      <c r="Q15" s="480"/>
      <c r="R15" s="481"/>
      <c r="S15" s="481"/>
      <c r="T15" s="481"/>
      <c r="U15" s="502">
        <f t="shared" si="7"/>
        <v>0</v>
      </c>
      <c r="V15" s="502"/>
      <c r="W15" s="502"/>
      <c r="X15" s="503"/>
    </row>
    <row r="16" spans="1:24" ht="20.25" customHeight="1" x14ac:dyDescent="0.2">
      <c r="A16" s="26">
        <f>'Base de données'!B52</f>
        <v>0</v>
      </c>
      <c r="B16" s="69" t="str">
        <f>'Base de données'!D52</f>
        <v xml:space="preserve"> </v>
      </c>
      <c r="C16" s="183">
        <f>'Base de données'!GI52</f>
        <v>0</v>
      </c>
      <c r="D16" s="72">
        <f t="shared" si="1"/>
        <v>0</v>
      </c>
      <c r="E16" s="183">
        <f>'Base de données'!GJ52</f>
        <v>0</v>
      </c>
      <c r="F16" s="189">
        <f t="shared" si="2"/>
        <v>0</v>
      </c>
      <c r="G16" s="183">
        <f>'Base de données'!GK52</f>
        <v>0</v>
      </c>
      <c r="H16" s="71">
        <f t="shared" si="0"/>
        <v>0</v>
      </c>
      <c r="I16" s="186">
        <f>'Base de données'!GL52</f>
        <v>0</v>
      </c>
      <c r="J16" s="71">
        <f t="shared" si="3"/>
        <v>0</v>
      </c>
      <c r="K16" s="186">
        <f>'Base de données'!GM52</f>
        <v>0</v>
      </c>
      <c r="L16" s="71">
        <f t="shared" si="4"/>
        <v>0</v>
      </c>
      <c r="M16" s="195">
        <f>'Base de données'!GP52</f>
        <v>0</v>
      </c>
      <c r="N16" s="71">
        <f t="shared" si="5"/>
        <v>0</v>
      </c>
      <c r="O16" s="195">
        <f>'Base de données'!GQ52</f>
        <v>0</v>
      </c>
      <c r="P16" s="72">
        <f t="shared" si="6"/>
        <v>0</v>
      </c>
      <c r="Q16" s="480"/>
      <c r="R16" s="481"/>
      <c r="S16" s="481"/>
      <c r="T16" s="481"/>
      <c r="U16" s="502">
        <f t="shared" si="7"/>
        <v>0</v>
      </c>
      <c r="V16" s="502"/>
      <c r="W16" s="502"/>
      <c r="X16" s="503"/>
    </row>
    <row r="17" spans="1:24" ht="20.25" customHeight="1" x14ac:dyDescent="0.2">
      <c r="A17" s="26">
        <f>'Base de données'!B53</f>
        <v>0</v>
      </c>
      <c r="B17" s="69" t="str">
        <f>'Base de données'!D53</f>
        <v xml:space="preserve"> </v>
      </c>
      <c r="C17" s="183">
        <f>'Base de données'!GI53</f>
        <v>0</v>
      </c>
      <c r="D17" s="72">
        <f t="shared" si="1"/>
        <v>0</v>
      </c>
      <c r="E17" s="183">
        <f>'Base de données'!GJ53</f>
        <v>0</v>
      </c>
      <c r="F17" s="189">
        <f t="shared" si="2"/>
        <v>0</v>
      </c>
      <c r="G17" s="183">
        <f>'Base de données'!GK53</f>
        <v>0</v>
      </c>
      <c r="H17" s="71">
        <f t="shared" si="0"/>
        <v>0</v>
      </c>
      <c r="I17" s="186">
        <f>'Base de données'!GL53</f>
        <v>0</v>
      </c>
      <c r="J17" s="71">
        <f t="shared" si="3"/>
        <v>0</v>
      </c>
      <c r="K17" s="186">
        <f>'Base de données'!GM53</f>
        <v>0</v>
      </c>
      <c r="L17" s="71">
        <f t="shared" si="4"/>
        <v>0</v>
      </c>
      <c r="M17" s="195">
        <f>'Base de données'!GP53</f>
        <v>0</v>
      </c>
      <c r="N17" s="71">
        <f t="shared" si="5"/>
        <v>0</v>
      </c>
      <c r="O17" s="195">
        <f>'Base de données'!GQ53</f>
        <v>0</v>
      </c>
      <c r="P17" s="72">
        <f t="shared" si="6"/>
        <v>0</v>
      </c>
      <c r="Q17" s="480"/>
      <c r="R17" s="481"/>
      <c r="S17" s="481"/>
      <c r="T17" s="481"/>
      <c r="U17" s="502">
        <f t="shared" si="7"/>
        <v>0</v>
      </c>
      <c r="V17" s="502"/>
      <c r="W17" s="502"/>
      <c r="X17" s="503"/>
    </row>
    <row r="18" spans="1:24" ht="20.25" customHeight="1" x14ac:dyDescent="0.2">
      <c r="A18" s="26">
        <f>'Base de données'!B54</f>
        <v>0</v>
      </c>
      <c r="B18" s="69" t="str">
        <f>'Base de données'!D54</f>
        <v xml:space="preserve"> </v>
      </c>
      <c r="C18" s="183">
        <f>'Base de données'!GI54</f>
        <v>0</v>
      </c>
      <c r="D18" s="72">
        <f t="shared" si="1"/>
        <v>0</v>
      </c>
      <c r="E18" s="183">
        <f>'Base de données'!GJ54</f>
        <v>0</v>
      </c>
      <c r="F18" s="189">
        <f t="shared" si="2"/>
        <v>0</v>
      </c>
      <c r="G18" s="183">
        <f>'Base de données'!GK54</f>
        <v>0</v>
      </c>
      <c r="H18" s="71">
        <f t="shared" si="0"/>
        <v>0</v>
      </c>
      <c r="I18" s="186">
        <f>'Base de données'!GL54</f>
        <v>0</v>
      </c>
      <c r="J18" s="71">
        <f t="shared" si="3"/>
        <v>0</v>
      </c>
      <c r="K18" s="186">
        <f>'Base de données'!GM54</f>
        <v>0</v>
      </c>
      <c r="L18" s="71">
        <f t="shared" si="4"/>
        <v>0</v>
      </c>
      <c r="M18" s="195">
        <f>'Base de données'!GP54</f>
        <v>0</v>
      </c>
      <c r="N18" s="71">
        <f t="shared" si="5"/>
        <v>0</v>
      </c>
      <c r="O18" s="195">
        <f>'Base de données'!GQ54</f>
        <v>0</v>
      </c>
      <c r="P18" s="72">
        <f t="shared" si="6"/>
        <v>0</v>
      </c>
      <c r="Q18" s="480"/>
      <c r="R18" s="481"/>
      <c r="S18" s="481"/>
      <c r="T18" s="481"/>
      <c r="U18" s="502">
        <f t="shared" si="7"/>
        <v>0</v>
      </c>
      <c r="V18" s="502"/>
      <c r="W18" s="502"/>
      <c r="X18" s="503"/>
    </row>
    <row r="19" spans="1:24" ht="20.25" customHeight="1" x14ac:dyDescent="0.2">
      <c r="A19" s="26">
        <f>'Base de données'!B55</f>
        <v>0</v>
      </c>
      <c r="B19" s="69" t="str">
        <f>'Base de données'!D55</f>
        <v xml:space="preserve"> </v>
      </c>
      <c r="C19" s="183">
        <f>'Base de données'!GI55</f>
        <v>0</v>
      </c>
      <c r="D19" s="72">
        <f t="shared" si="1"/>
        <v>0</v>
      </c>
      <c r="E19" s="183">
        <f>'Base de données'!GJ55</f>
        <v>0</v>
      </c>
      <c r="F19" s="189">
        <f t="shared" si="2"/>
        <v>0</v>
      </c>
      <c r="G19" s="183">
        <f>'Base de données'!GK55</f>
        <v>0</v>
      </c>
      <c r="H19" s="71">
        <f t="shared" si="0"/>
        <v>0</v>
      </c>
      <c r="I19" s="186">
        <f>'Base de données'!GL55</f>
        <v>0</v>
      </c>
      <c r="J19" s="71">
        <f t="shared" si="3"/>
        <v>0</v>
      </c>
      <c r="K19" s="186">
        <f>'Base de données'!GM55</f>
        <v>0</v>
      </c>
      <c r="L19" s="71">
        <f t="shared" si="4"/>
        <v>0</v>
      </c>
      <c r="M19" s="195">
        <f>'Base de données'!GP55</f>
        <v>0</v>
      </c>
      <c r="N19" s="71">
        <f t="shared" si="5"/>
        <v>0</v>
      </c>
      <c r="O19" s="195">
        <f>'Base de données'!GQ55</f>
        <v>0</v>
      </c>
      <c r="P19" s="72">
        <f t="shared" si="6"/>
        <v>0</v>
      </c>
      <c r="Q19" s="480"/>
      <c r="R19" s="481"/>
      <c r="S19" s="481"/>
      <c r="T19" s="481"/>
      <c r="U19" s="502">
        <f t="shared" si="7"/>
        <v>0</v>
      </c>
      <c r="V19" s="502"/>
      <c r="W19" s="502"/>
      <c r="X19" s="503"/>
    </row>
    <row r="20" spans="1:24" ht="20.25" customHeight="1" x14ac:dyDescent="0.2">
      <c r="A20" s="26">
        <f>'Base de données'!B56</f>
        <v>0</v>
      </c>
      <c r="B20" s="69" t="str">
        <f>'Base de données'!D56</f>
        <v xml:space="preserve"> </v>
      </c>
      <c r="C20" s="183">
        <f>'Base de données'!GI56</f>
        <v>0</v>
      </c>
      <c r="D20" s="72">
        <f t="shared" si="1"/>
        <v>0</v>
      </c>
      <c r="E20" s="183">
        <f>'Base de données'!GJ56</f>
        <v>0</v>
      </c>
      <c r="F20" s="189">
        <f t="shared" si="2"/>
        <v>0</v>
      </c>
      <c r="G20" s="183">
        <f>'Base de données'!GK56</f>
        <v>0</v>
      </c>
      <c r="H20" s="71">
        <f t="shared" si="0"/>
        <v>0</v>
      </c>
      <c r="I20" s="186">
        <f>'Base de données'!GL56</f>
        <v>0</v>
      </c>
      <c r="J20" s="71">
        <f t="shared" si="3"/>
        <v>0</v>
      </c>
      <c r="K20" s="186">
        <f>'Base de données'!GM56</f>
        <v>0</v>
      </c>
      <c r="L20" s="71">
        <f t="shared" si="4"/>
        <v>0</v>
      </c>
      <c r="M20" s="195">
        <f>'Base de données'!GP56</f>
        <v>0</v>
      </c>
      <c r="N20" s="71">
        <f t="shared" si="5"/>
        <v>0</v>
      </c>
      <c r="O20" s="195">
        <f>'Base de données'!GQ56</f>
        <v>0</v>
      </c>
      <c r="P20" s="72">
        <f t="shared" si="6"/>
        <v>0</v>
      </c>
      <c r="Q20" s="480"/>
      <c r="R20" s="481"/>
      <c r="S20" s="481"/>
      <c r="T20" s="481"/>
      <c r="U20" s="502">
        <f t="shared" si="7"/>
        <v>0</v>
      </c>
      <c r="V20" s="502"/>
      <c r="W20" s="502"/>
      <c r="X20" s="503"/>
    </row>
    <row r="21" spans="1:24" ht="20.25" customHeight="1" x14ac:dyDescent="0.2">
      <c r="A21" s="26">
        <f>'Base de données'!B57</f>
        <v>0</v>
      </c>
      <c r="B21" s="69" t="str">
        <f>'Base de données'!D57</f>
        <v xml:space="preserve"> </v>
      </c>
      <c r="C21" s="183">
        <f>'Base de données'!GI57</f>
        <v>0</v>
      </c>
      <c r="D21" s="72">
        <f t="shared" si="1"/>
        <v>0</v>
      </c>
      <c r="E21" s="183">
        <f>'Base de données'!GJ57</f>
        <v>0</v>
      </c>
      <c r="F21" s="189">
        <f t="shared" si="2"/>
        <v>0</v>
      </c>
      <c r="G21" s="183">
        <f>'Base de données'!GK57</f>
        <v>0</v>
      </c>
      <c r="H21" s="71">
        <f t="shared" si="0"/>
        <v>0</v>
      </c>
      <c r="I21" s="186">
        <f>'Base de données'!GL57</f>
        <v>0</v>
      </c>
      <c r="J21" s="71">
        <f t="shared" si="3"/>
        <v>0</v>
      </c>
      <c r="K21" s="186">
        <f>'Base de données'!GM57</f>
        <v>0</v>
      </c>
      <c r="L21" s="71">
        <f t="shared" si="4"/>
        <v>0</v>
      </c>
      <c r="M21" s="195">
        <f>'Base de données'!GP57</f>
        <v>0</v>
      </c>
      <c r="N21" s="71">
        <f t="shared" si="5"/>
        <v>0</v>
      </c>
      <c r="O21" s="195">
        <f>'Base de données'!GQ57</f>
        <v>0</v>
      </c>
      <c r="P21" s="72">
        <f t="shared" si="6"/>
        <v>0</v>
      </c>
      <c r="Q21" s="480"/>
      <c r="R21" s="481"/>
      <c r="S21" s="481"/>
      <c r="T21" s="481"/>
      <c r="U21" s="502">
        <f t="shared" si="7"/>
        <v>0</v>
      </c>
      <c r="V21" s="502"/>
      <c r="W21" s="502"/>
      <c r="X21" s="503"/>
    </row>
    <row r="22" spans="1:24" ht="20.25" customHeight="1" x14ac:dyDescent="0.2">
      <c r="A22" s="26">
        <f>'Base de données'!B58</f>
        <v>0</v>
      </c>
      <c r="B22" s="69" t="str">
        <f>'Base de données'!D58</f>
        <v xml:space="preserve"> </v>
      </c>
      <c r="C22" s="183">
        <f>'Base de données'!GI58</f>
        <v>0</v>
      </c>
      <c r="D22" s="72">
        <f t="shared" si="1"/>
        <v>0</v>
      </c>
      <c r="E22" s="183">
        <f>'Base de données'!GJ58</f>
        <v>0</v>
      </c>
      <c r="F22" s="189">
        <f t="shared" si="2"/>
        <v>0</v>
      </c>
      <c r="G22" s="183">
        <f>'Base de données'!GK58</f>
        <v>0</v>
      </c>
      <c r="H22" s="71">
        <f t="shared" si="0"/>
        <v>0</v>
      </c>
      <c r="I22" s="186">
        <f>'Base de données'!GL58</f>
        <v>0</v>
      </c>
      <c r="J22" s="71">
        <f t="shared" si="3"/>
        <v>0</v>
      </c>
      <c r="K22" s="186">
        <f>'Base de données'!GM58</f>
        <v>0</v>
      </c>
      <c r="L22" s="71">
        <f t="shared" si="4"/>
        <v>0</v>
      </c>
      <c r="M22" s="195">
        <f>'Base de données'!GP58</f>
        <v>0</v>
      </c>
      <c r="N22" s="71">
        <f t="shared" si="5"/>
        <v>0</v>
      </c>
      <c r="O22" s="195">
        <f>'Base de données'!GQ58</f>
        <v>0</v>
      </c>
      <c r="P22" s="72">
        <f t="shared" si="6"/>
        <v>0</v>
      </c>
      <c r="Q22" s="480"/>
      <c r="R22" s="481"/>
      <c r="S22" s="481"/>
      <c r="T22" s="481"/>
      <c r="U22" s="502">
        <f t="shared" si="7"/>
        <v>0</v>
      </c>
      <c r="V22" s="502"/>
      <c r="W22" s="502"/>
      <c r="X22" s="503"/>
    </row>
    <row r="23" spans="1:24" ht="20.25" customHeight="1" x14ac:dyDescent="0.2">
      <c r="A23" s="26">
        <f>'Base de données'!B59</f>
        <v>0</v>
      </c>
      <c r="B23" s="69" t="str">
        <f>'Base de données'!D59</f>
        <v xml:space="preserve"> </v>
      </c>
      <c r="C23" s="183">
        <f>'Base de données'!GI59</f>
        <v>0</v>
      </c>
      <c r="D23" s="72">
        <f t="shared" si="1"/>
        <v>0</v>
      </c>
      <c r="E23" s="183">
        <f>'Base de données'!GJ59</f>
        <v>0</v>
      </c>
      <c r="F23" s="189">
        <f t="shared" si="2"/>
        <v>0</v>
      </c>
      <c r="G23" s="183">
        <f>'Base de données'!GK59</f>
        <v>0</v>
      </c>
      <c r="H23" s="71">
        <f t="shared" si="0"/>
        <v>0</v>
      </c>
      <c r="I23" s="186">
        <f>'Base de données'!GL59</f>
        <v>0</v>
      </c>
      <c r="J23" s="71">
        <f t="shared" si="3"/>
        <v>0</v>
      </c>
      <c r="K23" s="186">
        <f>'Base de données'!GM59</f>
        <v>0</v>
      </c>
      <c r="L23" s="71">
        <f t="shared" si="4"/>
        <v>0</v>
      </c>
      <c r="M23" s="195">
        <f>'Base de données'!GP59</f>
        <v>0</v>
      </c>
      <c r="N23" s="71">
        <f t="shared" si="5"/>
        <v>0</v>
      </c>
      <c r="O23" s="195">
        <f>'Base de données'!GQ59</f>
        <v>0</v>
      </c>
      <c r="P23" s="73">
        <f t="shared" si="6"/>
        <v>0</v>
      </c>
      <c r="Q23" s="516"/>
      <c r="R23" s="517"/>
      <c r="S23" s="517"/>
      <c r="T23" s="517"/>
      <c r="U23" s="502">
        <f t="shared" si="7"/>
        <v>0</v>
      </c>
      <c r="V23" s="502"/>
      <c r="W23" s="502"/>
      <c r="X23" s="503"/>
    </row>
    <row r="24" spans="1:24" ht="20.25" customHeight="1" x14ac:dyDescent="0.2">
      <c r="A24" s="26">
        <f>'Base de données'!B60</f>
        <v>0</v>
      </c>
      <c r="B24" s="69" t="str">
        <f>'Base de données'!D60</f>
        <v xml:space="preserve"> </v>
      </c>
      <c r="C24" s="183">
        <f>'Base de données'!GI60</f>
        <v>0</v>
      </c>
      <c r="D24" s="72">
        <f t="shared" si="1"/>
        <v>0</v>
      </c>
      <c r="E24" s="183">
        <f>'Base de données'!GJ60</f>
        <v>0</v>
      </c>
      <c r="F24" s="189">
        <f t="shared" si="2"/>
        <v>0</v>
      </c>
      <c r="G24" s="183">
        <f>'Base de données'!GK60</f>
        <v>0</v>
      </c>
      <c r="H24" s="71">
        <f t="shared" si="0"/>
        <v>0</v>
      </c>
      <c r="I24" s="186">
        <f>'Base de données'!GL60</f>
        <v>0</v>
      </c>
      <c r="J24" s="71">
        <f t="shared" si="3"/>
        <v>0</v>
      </c>
      <c r="K24" s="186">
        <f>'Base de données'!GM60</f>
        <v>0</v>
      </c>
      <c r="L24" s="71">
        <f t="shared" si="4"/>
        <v>0</v>
      </c>
      <c r="M24" s="195">
        <f>'Base de données'!GP60</f>
        <v>0</v>
      </c>
      <c r="N24" s="71">
        <f t="shared" si="5"/>
        <v>0</v>
      </c>
      <c r="O24" s="195">
        <f>'Base de données'!GQ60</f>
        <v>0</v>
      </c>
      <c r="P24" s="73">
        <f t="shared" si="6"/>
        <v>0</v>
      </c>
      <c r="Q24" s="516"/>
      <c r="R24" s="517"/>
      <c r="S24" s="517"/>
      <c r="T24" s="517"/>
      <c r="U24" s="502">
        <f t="shared" si="7"/>
        <v>0</v>
      </c>
      <c r="V24" s="502"/>
      <c r="W24" s="502"/>
      <c r="X24" s="503"/>
    </row>
    <row r="25" spans="1:24" ht="20.25" customHeight="1" x14ac:dyDescent="0.2">
      <c r="A25" s="26">
        <f>'Base de données'!B61</f>
        <v>0</v>
      </c>
      <c r="B25" s="69" t="str">
        <f>'Base de données'!D61</f>
        <v xml:space="preserve"> </v>
      </c>
      <c r="C25" s="183">
        <f>'Base de données'!GI61</f>
        <v>0</v>
      </c>
      <c r="D25" s="72">
        <f t="shared" si="1"/>
        <v>0</v>
      </c>
      <c r="E25" s="183">
        <f>'Base de données'!GJ61</f>
        <v>0</v>
      </c>
      <c r="F25" s="189">
        <f t="shared" si="2"/>
        <v>0</v>
      </c>
      <c r="G25" s="183">
        <f>'Base de données'!GK61</f>
        <v>0</v>
      </c>
      <c r="H25" s="71">
        <f t="shared" si="0"/>
        <v>0</v>
      </c>
      <c r="I25" s="186">
        <f>'Base de données'!GL61</f>
        <v>0</v>
      </c>
      <c r="J25" s="71">
        <f t="shared" si="3"/>
        <v>0</v>
      </c>
      <c r="K25" s="186">
        <f>'Base de données'!GM61</f>
        <v>0</v>
      </c>
      <c r="L25" s="71">
        <f t="shared" si="4"/>
        <v>0</v>
      </c>
      <c r="M25" s="195">
        <f>'Base de données'!GP61</f>
        <v>0</v>
      </c>
      <c r="N25" s="71">
        <f t="shared" si="5"/>
        <v>0</v>
      </c>
      <c r="O25" s="195">
        <f>'Base de données'!GQ61</f>
        <v>0</v>
      </c>
      <c r="P25" s="73">
        <f t="shared" si="6"/>
        <v>0</v>
      </c>
      <c r="Q25" s="516"/>
      <c r="R25" s="517"/>
      <c r="S25" s="517"/>
      <c r="T25" s="517"/>
      <c r="U25" s="502">
        <f t="shared" si="7"/>
        <v>0</v>
      </c>
      <c r="V25" s="502"/>
      <c r="W25" s="502"/>
      <c r="X25" s="503"/>
    </row>
    <row r="26" spans="1:24" ht="20.25" customHeight="1" x14ac:dyDescent="0.2">
      <c r="A26" s="26">
        <f>'Base de données'!B62</f>
        <v>0</v>
      </c>
      <c r="B26" s="69" t="str">
        <f>'Base de données'!D62</f>
        <v xml:space="preserve"> </v>
      </c>
      <c r="C26" s="183">
        <f>'Base de données'!GI62</f>
        <v>0</v>
      </c>
      <c r="D26" s="72">
        <f t="shared" si="1"/>
        <v>0</v>
      </c>
      <c r="E26" s="183">
        <f>'Base de données'!GJ62</f>
        <v>0</v>
      </c>
      <c r="F26" s="189">
        <f t="shared" si="2"/>
        <v>0</v>
      </c>
      <c r="G26" s="183">
        <f>'Base de données'!GK62</f>
        <v>0</v>
      </c>
      <c r="H26" s="71">
        <f t="shared" si="0"/>
        <v>0</v>
      </c>
      <c r="I26" s="186">
        <f>'Base de données'!GL62</f>
        <v>0</v>
      </c>
      <c r="J26" s="71">
        <f t="shared" si="3"/>
        <v>0</v>
      </c>
      <c r="K26" s="186">
        <f>'Base de données'!GM62</f>
        <v>0</v>
      </c>
      <c r="L26" s="71">
        <f t="shared" si="4"/>
        <v>0</v>
      </c>
      <c r="M26" s="195">
        <f>'Base de données'!GP62</f>
        <v>0</v>
      </c>
      <c r="N26" s="71">
        <f t="shared" si="5"/>
        <v>0</v>
      </c>
      <c r="O26" s="195">
        <f>'Base de données'!GQ62</f>
        <v>0</v>
      </c>
      <c r="P26" s="73">
        <f t="shared" si="6"/>
        <v>0</v>
      </c>
      <c r="Q26" s="516"/>
      <c r="R26" s="517"/>
      <c r="S26" s="517"/>
      <c r="T26" s="517"/>
      <c r="U26" s="502">
        <f t="shared" si="7"/>
        <v>0</v>
      </c>
      <c r="V26" s="502"/>
      <c r="W26" s="502"/>
      <c r="X26" s="503"/>
    </row>
    <row r="27" spans="1:24" ht="20.25" customHeight="1" x14ac:dyDescent="0.2">
      <c r="A27" s="26">
        <f>'Base de données'!B63</f>
        <v>0</v>
      </c>
      <c r="B27" s="69" t="str">
        <f>'Base de données'!D63</f>
        <v xml:space="preserve"> </v>
      </c>
      <c r="C27" s="183">
        <f>'Base de données'!GI63</f>
        <v>0</v>
      </c>
      <c r="D27" s="72">
        <f t="shared" si="1"/>
        <v>0</v>
      </c>
      <c r="E27" s="183">
        <f>'Base de données'!GJ63</f>
        <v>0</v>
      </c>
      <c r="F27" s="189">
        <f t="shared" si="2"/>
        <v>0</v>
      </c>
      <c r="G27" s="183">
        <f>'Base de données'!GK63</f>
        <v>0</v>
      </c>
      <c r="H27" s="71">
        <f t="shared" si="0"/>
        <v>0</v>
      </c>
      <c r="I27" s="186">
        <f>'Base de données'!GL63</f>
        <v>0</v>
      </c>
      <c r="J27" s="71">
        <f t="shared" si="3"/>
        <v>0</v>
      </c>
      <c r="K27" s="186">
        <f>'Base de données'!GM63</f>
        <v>0</v>
      </c>
      <c r="L27" s="71">
        <f t="shared" si="4"/>
        <v>0</v>
      </c>
      <c r="M27" s="195">
        <f>'Base de données'!GP63</f>
        <v>0</v>
      </c>
      <c r="N27" s="71">
        <f t="shared" si="5"/>
        <v>0</v>
      </c>
      <c r="O27" s="195">
        <f>'Base de données'!GQ63</f>
        <v>0</v>
      </c>
      <c r="P27" s="73">
        <f t="shared" si="6"/>
        <v>0</v>
      </c>
      <c r="Q27" s="516"/>
      <c r="R27" s="517"/>
      <c r="S27" s="517"/>
      <c r="T27" s="517"/>
      <c r="U27" s="502">
        <f t="shared" si="7"/>
        <v>0</v>
      </c>
      <c r="V27" s="502"/>
      <c r="W27" s="502"/>
      <c r="X27" s="503"/>
    </row>
    <row r="28" spans="1:24" ht="20.25" customHeight="1" x14ac:dyDescent="0.2">
      <c r="A28" s="26">
        <f>'Base de données'!B64</f>
        <v>0</v>
      </c>
      <c r="B28" s="69" t="str">
        <f>'Base de données'!D64</f>
        <v xml:space="preserve"> </v>
      </c>
      <c r="C28" s="183">
        <f>'Base de données'!GI64</f>
        <v>0</v>
      </c>
      <c r="D28" s="72">
        <f t="shared" si="1"/>
        <v>0</v>
      </c>
      <c r="E28" s="183">
        <f>'Base de données'!GJ64</f>
        <v>0</v>
      </c>
      <c r="F28" s="189">
        <f t="shared" si="2"/>
        <v>0</v>
      </c>
      <c r="G28" s="183">
        <f>'Base de données'!GK64</f>
        <v>0</v>
      </c>
      <c r="H28" s="71">
        <f t="shared" si="0"/>
        <v>0</v>
      </c>
      <c r="I28" s="186">
        <f>'Base de données'!GL64</f>
        <v>0</v>
      </c>
      <c r="J28" s="71">
        <f t="shared" si="3"/>
        <v>0</v>
      </c>
      <c r="K28" s="186">
        <f>'Base de données'!GM64</f>
        <v>0</v>
      </c>
      <c r="L28" s="71">
        <f t="shared" si="4"/>
        <v>0</v>
      </c>
      <c r="M28" s="195">
        <f>'Base de données'!GP64</f>
        <v>0</v>
      </c>
      <c r="N28" s="71">
        <f t="shared" si="5"/>
        <v>0</v>
      </c>
      <c r="O28" s="195">
        <f>'Base de données'!GQ64</f>
        <v>0</v>
      </c>
      <c r="P28" s="73">
        <f t="shared" si="6"/>
        <v>0</v>
      </c>
      <c r="Q28" s="516"/>
      <c r="R28" s="517"/>
      <c r="S28" s="517"/>
      <c r="T28" s="517"/>
      <c r="U28" s="502">
        <f t="shared" si="7"/>
        <v>0</v>
      </c>
      <c r="V28" s="502"/>
      <c r="W28" s="502"/>
      <c r="X28" s="503"/>
    </row>
    <row r="29" spans="1:24" ht="20.25" customHeight="1" x14ac:dyDescent="0.2">
      <c r="A29" s="26">
        <f>'Base de données'!B65</f>
        <v>0</v>
      </c>
      <c r="B29" s="69" t="str">
        <f>'Base de données'!D65</f>
        <v xml:space="preserve"> </v>
      </c>
      <c r="C29" s="183">
        <f>'Base de données'!GI65</f>
        <v>0</v>
      </c>
      <c r="D29" s="72">
        <f t="shared" si="1"/>
        <v>0</v>
      </c>
      <c r="E29" s="183">
        <f>'Base de données'!GJ65</f>
        <v>0</v>
      </c>
      <c r="F29" s="189">
        <f t="shared" si="2"/>
        <v>0</v>
      </c>
      <c r="G29" s="183">
        <f>'Base de données'!GK65</f>
        <v>0</v>
      </c>
      <c r="H29" s="71">
        <f t="shared" si="0"/>
        <v>0</v>
      </c>
      <c r="I29" s="186">
        <f>'Base de données'!GL65</f>
        <v>0</v>
      </c>
      <c r="J29" s="71">
        <f t="shared" si="3"/>
        <v>0</v>
      </c>
      <c r="K29" s="186">
        <f>'Base de données'!GM65</f>
        <v>0</v>
      </c>
      <c r="L29" s="71">
        <f t="shared" si="4"/>
        <v>0</v>
      </c>
      <c r="M29" s="195">
        <f>'Base de données'!GP65</f>
        <v>0</v>
      </c>
      <c r="N29" s="71">
        <f t="shared" si="5"/>
        <v>0</v>
      </c>
      <c r="O29" s="195">
        <f>'Base de données'!GQ65</f>
        <v>0</v>
      </c>
      <c r="P29" s="73">
        <f t="shared" si="6"/>
        <v>0</v>
      </c>
      <c r="Q29" s="516"/>
      <c r="R29" s="517"/>
      <c r="S29" s="517"/>
      <c r="T29" s="517"/>
      <c r="U29" s="502">
        <f t="shared" si="7"/>
        <v>0</v>
      </c>
      <c r="V29" s="502"/>
      <c r="W29" s="502"/>
      <c r="X29" s="503"/>
    </row>
    <row r="30" spans="1:24" ht="20.25" customHeight="1" x14ac:dyDescent="0.2">
      <c r="A30" s="26">
        <f>'Base de données'!B66</f>
        <v>0</v>
      </c>
      <c r="B30" s="69" t="str">
        <f>'Base de données'!D66</f>
        <v xml:space="preserve"> </v>
      </c>
      <c r="C30" s="183">
        <f>'Base de données'!GI66</f>
        <v>0</v>
      </c>
      <c r="D30" s="72">
        <f t="shared" si="1"/>
        <v>0</v>
      </c>
      <c r="E30" s="183">
        <f>'Base de données'!GJ66</f>
        <v>0</v>
      </c>
      <c r="F30" s="189">
        <f t="shared" si="2"/>
        <v>0</v>
      </c>
      <c r="G30" s="183">
        <f>'Base de données'!GK66</f>
        <v>0</v>
      </c>
      <c r="H30" s="71">
        <f t="shared" si="0"/>
        <v>0</v>
      </c>
      <c r="I30" s="186">
        <f>'Base de données'!GL66</f>
        <v>0</v>
      </c>
      <c r="J30" s="71">
        <f t="shared" si="3"/>
        <v>0</v>
      </c>
      <c r="K30" s="186">
        <f>'Base de données'!GM66</f>
        <v>0</v>
      </c>
      <c r="L30" s="71">
        <f t="shared" si="4"/>
        <v>0</v>
      </c>
      <c r="M30" s="195">
        <f>'Base de données'!GP66</f>
        <v>0</v>
      </c>
      <c r="N30" s="71">
        <f t="shared" si="5"/>
        <v>0</v>
      </c>
      <c r="O30" s="195">
        <f>'Base de données'!GQ66</f>
        <v>0</v>
      </c>
      <c r="P30" s="73">
        <f t="shared" si="6"/>
        <v>0</v>
      </c>
      <c r="Q30" s="516"/>
      <c r="R30" s="517"/>
      <c r="S30" s="517"/>
      <c r="T30" s="517"/>
      <c r="U30" s="502">
        <f t="shared" si="7"/>
        <v>0</v>
      </c>
      <c r="V30" s="502"/>
      <c r="W30" s="502"/>
      <c r="X30" s="503"/>
    </row>
    <row r="31" spans="1:24" ht="20.25" customHeight="1" x14ac:dyDescent="0.2">
      <c r="A31" s="26">
        <f>'Base de données'!B67</f>
        <v>0</v>
      </c>
      <c r="B31" s="69" t="str">
        <f>'Base de données'!D67</f>
        <v xml:space="preserve"> </v>
      </c>
      <c r="C31" s="183">
        <f>'Base de données'!GI67</f>
        <v>0</v>
      </c>
      <c r="D31" s="72">
        <f t="shared" si="1"/>
        <v>0</v>
      </c>
      <c r="E31" s="183">
        <f>'Base de données'!GJ67</f>
        <v>0</v>
      </c>
      <c r="F31" s="189">
        <f t="shared" si="2"/>
        <v>0</v>
      </c>
      <c r="G31" s="183">
        <f>'Base de données'!GK67</f>
        <v>0</v>
      </c>
      <c r="H31" s="71">
        <f t="shared" si="0"/>
        <v>0</v>
      </c>
      <c r="I31" s="186">
        <f>'Base de données'!GL67</f>
        <v>0</v>
      </c>
      <c r="J31" s="71">
        <f t="shared" si="3"/>
        <v>0</v>
      </c>
      <c r="K31" s="186">
        <f>'Base de données'!GM67</f>
        <v>0</v>
      </c>
      <c r="L31" s="71">
        <f t="shared" si="4"/>
        <v>0</v>
      </c>
      <c r="M31" s="195">
        <f>'Base de données'!GP67</f>
        <v>0</v>
      </c>
      <c r="N31" s="71">
        <f t="shared" si="5"/>
        <v>0</v>
      </c>
      <c r="O31" s="195">
        <f>'Base de données'!GQ67</f>
        <v>0</v>
      </c>
      <c r="P31" s="73">
        <f t="shared" si="6"/>
        <v>0</v>
      </c>
      <c r="Q31" s="516"/>
      <c r="R31" s="517"/>
      <c r="S31" s="517"/>
      <c r="T31" s="517"/>
      <c r="U31" s="502">
        <f t="shared" si="7"/>
        <v>0</v>
      </c>
      <c r="V31" s="502"/>
      <c r="W31" s="502"/>
      <c r="X31" s="503"/>
    </row>
    <row r="32" spans="1:24" ht="20.25" customHeight="1" x14ac:dyDescent="0.2">
      <c r="A32" s="26">
        <f>'Base de données'!B68</f>
        <v>0</v>
      </c>
      <c r="B32" s="69" t="str">
        <f>'Base de données'!D68</f>
        <v xml:space="preserve"> </v>
      </c>
      <c r="C32" s="183">
        <f>'Base de données'!GI68</f>
        <v>0</v>
      </c>
      <c r="D32" s="72">
        <f t="shared" si="1"/>
        <v>0</v>
      </c>
      <c r="E32" s="183">
        <f>'Base de données'!GJ68</f>
        <v>0</v>
      </c>
      <c r="F32" s="189">
        <f t="shared" si="2"/>
        <v>0</v>
      </c>
      <c r="G32" s="183">
        <f>'Base de données'!GK68</f>
        <v>0</v>
      </c>
      <c r="H32" s="71">
        <f t="shared" si="0"/>
        <v>0</v>
      </c>
      <c r="I32" s="186">
        <f>'Base de données'!GL68</f>
        <v>0</v>
      </c>
      <c r="J32" s="71">
        <f t="shared" si="3"/>
        <v>0</v>
      </c>
      <c r="K32" s="186">
        <f>'Base de données'!GM68</f>
        <v>0</v>
      </c>
      <c r="L32" s="71">
        <f t="shared" si="4"/>
        <v>0</v>
      </c>
      <c r="M32" s="195">
        <f>'Base de données'!GP68</f>
        <v>0</v>
      </c>
      <c r="N32" s="71">
        <f t="shared" si="5"/>
        <v>0</v>
      </c>
      <c r="O32" s="195">
        <f>'Base de données'!GQ68</f>
        <v>0</v>
      </c>
      <c r="P32" s="73">
        <f t="shared" si="6"/>
        <v>0</v>
      </c>
      <c r="Q32" s="516"/>
      <c r="R32" s="517"/>
      <c r="S32" s="517"/>
      <c r="T32" s="517"/>
      <c r="U32" s="502">
        <f t="shared" si="7"/>
        <v>0</v>
      </c>
      <c r="V32" s="502"/>
      <c r="W32" s="502"/>
      <c r="X32" s="503"/>
    </row>
    <row r="33" spans="1:24" ht="20.25" customHeight="1" x14ac:dyDescent="0.2">
      <c r="A33" s="26">
        <f>'Base de données'!B69</f>
        <v>0</v>
      </c>
      <c r="B33" s="69" t="str">
        <f>'Base de données'!D69</f>
        <v xml:space="preserve"> </v>
      </c>
      <c r="C33" s="183">
        <f>'Base de données'!GI69</f>
        <v>0</v>
      </c>
      <c r="D33" s="72">
        <f t="shared" si="1"/>
        <v>0</v>
      </c>
      <c r="E33" s="183">
        <f>'Base de données'!GJ69</f>
        <v>0</v>
      </c>
      <c r="F33" s="189">
        <f t="shared" si="2"/>
        <v>0</v>
      </c>
      <c r="G33" s="183">
        <f>'Base de données'!GK69</f>
        <v>0</v>
      </c>
      <c r="H33" s="71">
        <f t="shared" si="0"/>
        <v>0</v>
      </c>
      <c r="I33" s="186">
        <f>'Base de données'!GL69</f>
        <v>0</v>
      </c>
      <c r="J33" s="71">
        <f t="shared" si="3"/>
        <v>0</v>
      </c>
      <c r="K33" s="186">
        <f>'Base de données'!GM69</f>
        <v>0</v>
      </c>
      <c r="L33" s="71">
        <f t="shared" si="4"/>
        <v>0</v>
      </c>
      <c r="M33" s="195">
        <f>'Base de données'!GP69</f>
        <v>0</v>
      </c>
      <c r="N33" s="71">
        <f t="shared" si="5"/>
        <v>0</v>
      </c>
      <c r="O33" s="195">
        <f>'Base de données'!GQ69</f>
        <v>0</v>
      </c>
      <c r="P33" s="73">
        <f t="shared" si="6"/>
        <v>0</v>
      </c>
      <c r="Q33" s="516"/>
      <c r="R33" s="517"/>
      <c r="S33" s="517"/>
      <c r="T33" s="517"/>
      <c r="U33" s="502">
        <f t="shared" si="7"/>
        <v>0</v>
      </c>
      <c r="V33" s="502"/>
      <c r="W33" s="502"/>
      <c r="X33" s="503"/>
    </row>
    <row r="34" spans="1:24" ht="20.25" customHeight="1" x14ac:dyDescent="0.2">
      <c r="A34" s="26">
        <f>'Base de données'!B70</f>
        <v>0</v>
      </c>
      <c r="B34" s="69" t="str">
        <f>'Base de données'!D70</f>
        <v xml:space="preserve"> </v>
      </c>
      <c r="C34" s="183">
        <f>'Base de données'!GI70</f>
        <v>0</v>
      </c>
      <c r="D34" s="72">
        <f t="shared" si="1"/>
        <v>0</v>
      </c>
      <c r="E34" s="183">
        <f>'Base de données'!GJ70</f>
        <v>0</v>
      </c>
      <c r="F34" s="189">
        <f t="shared" si="2"/>
        <v>0</v>
      </c>
      <c r="G34" s="183">
        <f>'Base de données'!GK70</f>
        <v>0</v>
      </c>
      <c r="H34" s="71">
        <f t="shared" si="0"/>
        <v>0</v>
      </c>
      <c r="I34" s="186">
        <f>'Base de données'!GL70</f>
        <v>0</v>
      </c>
      <c r="J34" s="71">
        <f t="shared" si="3"/>
        <v>0</v>
      </c>
      <c r="K34" s="186">
        <f>'Base de données'!GM70</f>
        <v>0</v>
      </c>
      <c r="L34" s="71">
        <f t="shared" si="4"/>
        <v>0</v>
      </c>
      <c r="M34" s="195">
        <f>'Base de données'!GP70</f>
        <v>0</v>
      </c>
      <c r="N34" s="71">
        <f t="shared" si="5"/>
        <v>0</v>
      </c>
      <c r="O34" s="195">
        <f>'Base de données'!GQ70</f>
        <v>0</v>
      </c>
      <c r="P34" s="73">
        <f t="shared" si="6"/>
        <v>0</v>
      </c>
      <c r="Q34" s="516"/>
      <c r="R34" s="517"/>
      <c r="S34" s="517"/>
      <c r="T34" s="517"/>
      <c r="U34" s="502">
        <f t="shared" si="7"/>
        <v>0</v>
      </c>
      <c r="V34" s="502"/>
      <c r="W34" s="502"/>
      <c r="X34" s="503"/>
    </row>
    <row r="35" spans="1:24" ht="20.25" customHeight="1" x14ac:dyDescent="0.2">
      <c r="A35" s="26">
        <f>'Base de données'!B71</f>
        <v>0</v>
      </c>
      <c r="B35" s="69" t="str">
        <f>'Base de données'!D71</f>
        <v xml:space="preserve"> </v>
      </c>
      <c r="C35" s="183">
        <f>'Base de données'!GI71</f>
        <v>0</v>
      </c>
      <c r="D35" s="72">
        <f t="shared" si="1"/>
        <v>0</v>
      </c>
      <c r="E35" s="183">
        <f>'Base de données'!GJ71</f>
        <v>0</v>
      </c>
      <c r="F35" s="189">
        <f t="shared" si="2"/>
        <v>0</v>
      </c>
      <c r="G35" s="183">
        <f>'Base de données'!GK71</f>
        <v>0</v>
      </c>
      <c r="H35" s="71">
        <f t="shared" si="0"/>
        <v>0</v>
      </c>
      <c r="I35" s="186">
        <f>'Base de données'!GL71</f>
        <v>0</v>
      </c>
      <c r="J35" s="71">
        <f t="shared" si="3"/>
        <v>0</v>
      </c>
      <c r="K35" s="186">
        <f>'Base de données'!GM71</f>
        <v>0</v>
      </c>
      <c r="L35" s="71">
        <f t="shared" si="4"/>
        <v>0</v>
      </c>
      <c r="M35" s="195">
        <f>'Base de données'!GP71</f>
        <v>0</v>
      </c>
      <c r="N35" s="71">
        <f t="shared" si="5"/>
        <v>0</v>
      </c>
      <c r="O35" s="195">
        <f>'Base de données'!GQ71</f>
        <v>0</v>
      </c>
      <c r="P35" s="73">
        <f t="shared" si="6"/>
        <v>0</v>
      </c>
      <c r="Q35" s="516"/>
      <c r="R35" s="517"/>
      <c r="S35" s="517"/>
      <c r="T35" s="517"/>
      <c r="U35" s="502">
        <f t="shared" si="7"/>
        <v>0</v>
      </c>
      <c r="V35" s="502"/>
      <c r="W35" s="502"/>
      <c r="X35" s="503"/>
    </row>
    <row r="36" spans="1:24" ht="20.25" customHeight="1" x14ac:dyDescent="0.2">
      <c r="A36" s="26">
        <f>'Base de données'!B72</f>
        <v>0</v>
      </c>
      <c r="B36" s="69" t="str">
        <f>'Base de données'!D72</f>
        <v xml:space="preserve"> </v>
      </c>
      <c r="C36" s="183">
        <f>'Base de données'!GI72</f>
        <v>0</v>
      </c>
      <c r="D36" s="72">
        <f t="shared" si="1"/>
        <v>0</v>
      </c>
      <c r="E36" s="183">
        <f>'Base de données'!GJ72</f>
        <v>0</v>
      </c>
      <c r="F36" s="189">
        <f t="shared" si="2"/>
        <v>0</v>
      </c>
      <c r="G36" s="183">
        <f>'Base de données'!GK72</f>
        <v>0</v>
      </c>
      <c r="H36" s="71">
        <f t="shared" si="0"/>
        <v>0</v>
      </c>
      <c r="I36" s="186">
        <f>'Base de données'!GL72</f>
        <v>0</v>
      </c>
      <c r="J36" s="71">
        <f t="shared" si="3"/>
        <v>0</v>
      </c>
      <c r="K36" s="186">
        <f>'Base de données'!GM72</f>
        <v>0</v>
      </c>
      <c r="L36" s="71">
        <f t="shared" si="4"/>
        <v>0</v>
      </c>
      <c r="M36" s="195">
        <f>'Base de données'!GP72</f>
        <v>0</v>
      </c>
      <c r="N36" s="71">
        <f t="shared" si="5"/>
        <v>0</v>
      </c>
      <c r="O36" s="195">
        <f>'Base de données'!GQ72</f>
        <v>0</v>
      </c>
      <c r="P36" s="73">
        <f t="shared" si="6"/>
        <v>0</v>
      </c>
      <c r="Q36" s="516"/>
      <c r="R36" s="517"/>
      <c r="S36" s="517"/>
      <c r="T36" s="517"/>
      <c r="U36" s="502">
        <f t="shared" si="7"/>
        <v>0</v>
      </c>
      <c r="V36" s="502"/>
      <c r="W36" s="502"/>
      <c r="X36" s="503"/>
    </row>
    <row r="37" spans="1:24" ht="20.25" customHeight="1" x14ac:dyDescent="0.2">
      <c r="A37" s="26">
        <f>'Base de données'!B73</f>
        <v>0</v>
      </c>
      <c r="B37" s="69" t="str">
        <f>'Base de données'!D73</f>
        <v xml:space="preserve"> </v>
      </c>
      <c r="C37" s="183">
        <f>'Base de données'!GI73</f>
        <v>0</v>
      </c>
      <c r="D37" s="72">
        <f t="shared" si="1"/>
        <v>0</v>
      </c>
      <c r="E37" s="183">
        <f>'Base de données'!GJ73</f>
        <v>0</v>
      </c>
      <c r="F37" s="189">
        <f t="shared" si="2"/>
        <v>0</v>
      </c>
      <c r="G37" s="183">
        <f>'Base de données'!GK73</f>
        <v>0</v>
      </c>
      <c r="H37" s="71">
        <f t="shared" si="0"/>
        <v>0</v>
      </c>
      <c r="I37" s="186">
        <f>'Base de données'!GL73</f>
        <v>0</v>
      </c>
      <c r="J37" s="71">
        <f t="shared" si="3"/>
        <v>0</v>
      </c>
      <c r="K37" s="186">
        <f>'Base de données'!GM73</f>
        <v>0</v>
      </c>
      <c r="L37" s="71">
        <f t="shared" si="4"/>
        <v>0</v>
      </c>
      <c r="M37" s="195">
        <f>'Base de données'!GP73</f>
        <v>0</v>
      </c>
      <c r="N37" s="71">
        <f t="shared" si="5"/>
        <v>0</v>
      </c>
      <c r="O37" s="195">
        <f>'Base de données'!GQ73</f>
        <v>0</v>
      </c>
      <c r="P37" s="73">
        <f t="shared" si="6"/>
        <v>0</v>
      </c>
      <c r="Q37" s="516"/>
      <c r="R37" s="517"/>
      <c r="S37" s="517"/>
      <c r="T37" s="517"/>
      <c r="U37" s="502">
        <f t="shared" si="7"/>
        <v>0</v>
      </c>
      <c r="V37" s="502"/>
      <c r="W37" s="502"/>
      <c r="X37" s="503"/>
    </row>
    <row r="38" spans="1:24" ht="20.25" customHeight="1" x14ac:dyDescent="0.2">
      <c r="A38" s="26">
        <f>'Base de données'!B74</f>
        <v>0</v>
      </c>
      <c r="B38" s="69" t="str">
        <f>'Base de données'!D74</f>
        <v xml:space="preserve"> </v>
      </c>
      <c r="C38" s="183">
        <f>'Base de données'!GI74</f>
        <v>0</v>
      </c>
      <c r="D38" s="72">
        <f t="shared" si="1"/>
        <v>0</v>
      </c>
      <c r="E38" s="183">
        <f>'Base de données'!GJ74</f>
        <v>0</v>
      </c>
      <c r="F38" s="189">
        <f t="shared" si="2"/>
        <v>0</v>
      </c>
      <c r="G38" s="183">
        <f>'Base de données'!GK74</f>
        <v>0</v>
      </c>
      <c r="H38" s="71">
        <f t="shared" si="0"/>
        <v>0</v>
      </c>
      <c r="I38" s="186">
        <f>'Base de données'!GL74</f>
        <v>0</v>
      </c>
      <c r="J38" s="71">
        <f t="shared" si="3"/>
        <v>0</v>
      </c>
      <c r="K38" s="186">
        <f>'Base de données'!GM74</f>
        <v>0</v>
      </c>
      <c r="L38" s="71">
        <f t="shared" si="4"/>
        <v>0</v>
      </c>
      <c r="M38" s="195">
        <f>'Base de données'!GP74</f>
        <v>0</v>
      </c>
      <c r="N38" s="71">
        <f t="shared" si="5"/>
        <v>0</v>
      </c>
      <c r="O38" s="195">
        <f>'Base de données'!GQ74</f>
        <v>0</v>
      </c>
      <c r="P38" s="73">
        <f t="shared" si="6"/>
        <v>0</v>
      </c>
      <c r="Q38" s="507"/>
      <c r="R38" s="508"/>
      <c r="S38" s="508"/>
      <c r="T38" s="509"/>
      <c r="U38" s="502">
        <f t="shared" si="7"/>
        <v>0</v>
      </c>
      <c r="V38" s="502"/>
      <c r="W38" s="502"/>
      <c r="X38" s="503"/>
    </row>
    <row r="39" spans="1:24" ht="20.25" customHeight="1" x14ac:dyDescent="0.2">
      <c r="A39" s="26">
        <f>'Base de données'!B75</f>
        <v>0</v>
      </c>
      <c r="B39" s="69" t="str">
        <f>'Base de données'!D75</f>
        <v xml:space="preserve"> </v>
      </c>
      <c r="C39" s="183">
        <f>'Base de données'!GI75</f>
        <v>0</v>
      </c>
      <c r="D39" s="72">
        <f t="shared" si="1"/>
        <v>0</v>
      </c>
      <c r="E39" s="183">
        <f>'Base de données'!GJ75</f>
        <v>0</v>
      </c>
      <c r="F39" s="189">
        <f t="shared" si="2"/>
        <v>0</v>
      </c>
      <c r="G39" s="183">
        <f>'Base de données'!GK75</f>
        <v>0</v>
      </c>
      <c r="H39" s="71">
        <f t="shared" si="0"/>
        <v>0</v>
      </c>
      <c r="I39" s="186">
        <f>'Base de données'!GL75</f>
        <v>0</v>
      </c>
      <c r="J39" s="71">
        <f t="shared" si="3"/>
        <v>0</v>
      </c>
      <c r="K39" s="186">
        <f>'Base de données'!GM75</f>
        <v>0</v>
      </c>
      <c r="L39" s="71">
        <f t="shared" si="4"/>
        <v>0</v>
      </c>
      <c r="M39" s="195">
        <f>'Base de données'!GP75</f>
        <v>0</v>
      </c>
      <c r="N39" s="71">
        <f t="shared" si="5"/>
        <v>0</v>
      </c>
      <c r="O39" s="195">
        <f>'Base de données'!GQ75</f>
        <v>0</v>
      </c>
      <c r="P39" s="73">
        <f t="shared" si="6"/>
        <v>0</v>
      </c>
      <c r="Q39" s="507"/>
      <c r="R39" s="508"/>
      <c r="S39" s="508"/>
      <c r="T39" s="509"/>
      <c r="U39" s="502">
        <f t="shared" si="7"/>
        <v>0</v>
      </c>
      <c r="V39" s="502"/>
      <c r="W39" s="502"/>
      <c r="X39" s="503"/>
    </row>
    <row r="40" spans="1:24" ht="20.25" customHeight="1" x14ac:dyDescent="0.2">
      <c r="A40" s="26">
        <f>'Base de données'!B76</f>
        <v>0</v>
      </c>
      <c r="B40" s="69" t="str">
        <f>'Base de données'!D76</f>
        <v xml:space="preserve"> </v>
      </c>
      <c r="C40" s="183">
        <f>'Base de données'!GI76</f>
        <v>0</v>
      </c>
      <c r="D40" s="72">
        <f t="shared" si="1"/>
        <v>0</v>
      </c>
      <c r="E40" s="183">
        <f>'Base de données'!GJ76</f>
        <v>0</v>
      </c>
      <c r="F40" s="189">
        <f t="shared" si="2"/>
        <v>0</v>
      </c>
      <c r="G40" s="183">
        <f>'Base de données'!GK76</f>
        <v>0</v>
      </c>
      <c r="H40" s="71">
        <f t="shared" si="0"/>
        <v>0</v>
      </c>
      <c r="I40" s="186">
        <f>'Base de données'!GL76</f>
        <v>0</v>
      </c>
      <c r="J40" s="71">
        <f t="shared" si="3"/>
        <v>0</v>
      </c>
      <c r="K40" s="186">
        <f>'Base de données'!GM76</f>
        <v>0</v>
      </c>
      <c r="L40" s="71">
        <f t="shared" si="4"/>
        <v>0</v>
      </c>
      <c r="M40" s="195">
        <f>'Base de données'!GP76</f>
        <v>0</v>
      </c>
      <c r="N40" s="71">
        <f t="shared" si="5"/>
        <v>0</v>
      </c>
      <c r="O40" s="195">
        <f>'Base de données'!GQ76</f>
        <v>0</v>
      </c>
      <c r="P40" s="73">
        <f t="shared" si="6"/>
        <v>0</v>
      </c>
      <c r="Q40" s="507"/>
      <c r="R40" s="508"/>
      <c r="S40" s="508"/>
      <c r="T40" s="509"/>
      <c r="U40" s="502">
        <f t="shared" si="7"/>
        <v>0</v>
      </c>
      <c r="V40" s="502"/>
      <c r="W40" s="502"/>
      <c r="X40" s="503"/>
    </row>
    <row r="41" spans="1:24" ht="20.25" customHeight="1" x14ac:dyDescent="0.2">
      <c r="A41" s="26">
        <f>'Base de données'!B77</f>
        <v>0</v>
      </c>
      <c r="B41" s="69" t="str">
        <f>'Base de données'!D77</f>
        <v xml:space="preserve"> </v>
      </c>
      <c r="C41" s="183">
        <f>'Base de données'!GI77</f>
        <v>0</v>
      </c>
      <c r="D41" s="72">
        <f t="shared" si="1"/>
        <v>0</v>
      </c>
      <c r="E41" s="183">
        <f>'Base de données'!GJ77</f>
        <v>0</v>
      </c>
      <c r="F41" s="189">
        <f t="shared" si="2"/>
        <v>0</v>
      </c>
      <c r="G41" s="183">
        <f>'Base de données'!GK77</f>
        <v>0</v>
      </c>
      <c r="H41" s="71">
        <f t="shared" si="0"/>
        <v>0</v>
      </c>
      <c r="I41" s="186">
        <f>'Base de données'!GL77</f>
        <v>0</v>
      </c>
      <c r="J41" s="71">
        <f t="shared" si="3"/>
        <v>0</v>
      </c>
      <c r="K41" s="186">
        <f>'Base de données'!GM77</f>
        <v>0</v>
      </c>
      <c r="L41" s="71">
        <f t="shared" si="4"/>
        <v>0</v>
      </c>
      <c r="M41" s="195">
        <f>'Base de données'!GP77</f>
        <v>0</v>
      </c>
      <c r="N41" s="71">
        <f t="shared" si="5"/>
        <v>0</v>
      </c>
      <c r="O41" s="195">
        <f>'Base de données'!GQ77</f>
        <v>0</v>
      </c>
      <c r="P41" s="73">
        <f t="shared" si="6"/>
        <v>0</v>
      </c>
      <c r="Q41" s="507"/>
      <c r="R41" s="508"/>
      <c r="S41" s="508"/>
      <c r="T41" s="509"/>
      <c r="U41" s="502">
        <f t="shared" si="7"/>
        <v>0</v>
      </c>
      <c r="V41" s="502"/>
      <c r="W41" s="502"/>
      <c r="X41" s="503"/>
    </row>
    <row r="42" spans="1:24" ht="20.25" customHeight="1" x14ac:dyDescent="0.2">
      <c r="A42" s="26">
        <f>'Base de données'!B78</f>
        <v>0</v>
      </c>
      <c r="B42" s="69" t="str">
        <f>'Base de données'!D78</f>
        <v xml:space="preserve"> </v>
      </c>
      <c r="C42" s="183">
        <f>'Base de données'!GI78</f>
        <v>0</v>
      </c>
      <c r="D42" s="72">
        <f t="shared" si="1"/>
        <v>0</v>
      </c>
      <c r="E42" s="183">
        <f>'Base de données'!GJ78</f>
        <v>0</v>
      </c>
      <c r="F42" s="189">
        <f t="shared" si="2"/>
        <v>0</v>
      </c>
      <c r="G42" s="183">
        <f>'Base de données'!GK78</f>
        <v>0</v>
      </c>
      <c r="H42" s="71">
        <f t="shared" si="0"/>
        <v>0</v>
      </c>
      <c r="I42" s="186">
        <f>'Base de données'!GL78</f>
        <v>0</v>
      </c>
      <c r="J42" s="71">
        <f t="shared" si="3"/>
        <v>0</v>
      </c>
      <c r="K42" s="186">
        <f>'Base de données'!GM78</f>
        <v>0</v>
      </c>
      <c r="L42" s="71">
        <f t="shared" si="4"/>
        <v>0</v>
      </c>
      <c r="M42" s="195">
        <f>'Base de données'!GP78</f>
        <v>0</v>
      </c>
      <c r="N42" s="71">
        <f t="shared" si="5"/>
        <v>0</v>
      </c>
      <c r="O42" s="195">
        <f>'Base de données'!GQ78</f>
        <v>0</v>
      </c>
      <c r="P42" s="73">
        <f t="shared" si="6"/>
        <v>0</v>
      </c>
      <c r="Q42" s="507"/>
      <c r="R42" s="508"/>
      <c r="S42" s="508"/>
      <c r="T42" s="509"/>
      <c r="U42" s="502">
        <f t="shared" si="7"/>
        <v>0</v>
      </c>
      <c r="V42" s="502"/>
      <c r="W42" s="502"/>
      <c r="X42" s="503"/>
    </row>
    <row r="43" spans="1:24" ht="20.25" customHeight="1" x14ac:dyDescent="0.2">
      <c r="A43" s="26">
        <f>'Base de données'!B79</f>
        <v>0</v>
      </c>
      <c r="B43" s="69" t="str">
        <f>'Base de données'!D79</f>
        <v xml:space="preserve"> </v>
      </c>
      <c r="C43" s="183">
        <f>'Base de données'!GI79</f>
        <v>0</v>
      </c>
      <c r="D43" s="72">
        <f t="shared" si="1"/>
        <v>0</v>
      </c>
      <c r="E43" s="183">
        <f>'Base de données'!GJ79</f>
        <v>0</v>
      </c>
      <c r="F43" s="189">
        <f t="shared" si="2"/>
        <v>0</v>
      </c>
      <c r="G43" s="183">
        <f>'Base de données'!GK79</f>
        <v>0</v>
      </c>
      <c r="H43" s="71">
        <f t="shared" si="0"/>
        <v>0</v>
      </c>
      <c r="I43" s="186">
        <f>'Base de données'!GL79</f>
        <v>0</v>
      </c>
      <c r="J43" s="71">
        <f t="shared" si="3"/>
        <v>0</v>
      </c>
      <c r="K43" s="186">
        <f>'Base de données'!GM79</f>
        <v>0</v>
      </c>
      <c r="L43" s="71">
        <f t="shared" si="4"/>
        <v>0</v>
      </c>
      <c r="M43" s="195">
        <f>'Base de données'!GP79</f>
        <v>0</v>
      </c>
      <c r="N43" s="71">
        <f t="shared" si="5"/>
        <v>0</v>
      </c>
      <c r="O43" s="195">
        <f>'Base de données'!GQ79</f>
        <v>0</v>
      </c>
      <c r="P43" s="73">
        <f t="shared" si="6"/>
        <v>0</v>
      </c>
      <c r="Q43" s="507"/>
      <c r="R43" s="508"/>
      <c r="S43" s="508"/>
      <c r="T43" s="509"/>
      <c r="U43" s="502">
        <f t="shared" si="7"/>
        <v>0</v>
      </c>
      <c r="V43" s="502"/>
      <c r="W43" s="502"/>
      <c r="X43" s="503"/>
    </row>
    <row r="44" spans="1:24" ht="20.25" customHeight="1" x14ac:dyDescent="0.2">
      <c r="A44" s="26">
        <f>'Base de données'!B80</f>
        <v>0</v>
      </c>
      <c r="B44" s="69" t="str">
        <f>'Base de données'!D80</f>
        <v xml:space="preserve"> </v>
      </c>
      <c r="C44" s="183">
        <f>'Base de données'!GI80</f>
        <v>0</v>
      </c>
      <c r="D44" s="72">
        <f t="shared" si="1"/>
        <v>0</v>
      </c>
      <c r="E44" s="183">
        <f>'Base de données'!GJ80</f>
        <v>0</v>
      </c>
      <c r="F44" s="189">
        <f t="shared" si="2"/>
        <v>0</v>
      </c>
      <c r="G44" s="183">
        <f>'Base de données'!GK80</f>
        <v>0</v>
      </c>
      <c r="H44" s="71">
        <f t="shared" si="0"/>
        <v>0</v>
      </c>
      <c r="I44" s="186">
        <f>'Base de données'!GL80</f>
        <v>0</v>
      </c>
      <c r="J44" s="71">
        <f t="shared" si="3"/>
        <v>0</v>
      </c>
      <c r="K44" s="186">
        <f>'Base de données'!GM80</f>
        <v>0</v>
      </c>
      <c r="L44" s="71">
        <f t="shared" si="4"/>
        <v>0</v>
      </c>
      <c r="M44" s="195">
        <f>'Base de données'!GP80</f>
        <v>0</v>
      </c>
      <c r="N44" s="71">
        <f t="shared" si="5"/>
        <v>0</v>
      </c>
      <c r="O44" s="195">
        <f>'Base de données'!GQ80</f>
        <v>0</v>
      </c>
      <c r="P44" s="73">
        <f t="shared" si="6"/>
        <v>0</v>
      </c>
      <c r="Q44" s="507"/>
      <c r="R44" s="508"/>
      <c r="S44" s="508"/>
      <c r="T44" s="509"/>
      <c r="U44" s="502">
        <f t="shared" si="7"/>
        <v>0</v>
      </c>
      <c r="V44" s="502"/>
      <c r="W44" s="502"/>
      <c r="X44" s="503"/>
    </row>
    <row r="45" spans="1:24" ht="20.25" customHeight="1" x14ac:dyDescent="0.2">
      <c r="A45" s="26">
        <f>'Base de données'!B81</f>
        <v>0</v>
      </c>
      <c r="B45" s="69" t="str">
        <f>'Base de données'!D81</f>
        <v xml:space="preserve"> </v>
      </c>
      <c r="C45" s="183">
        <f>'Base de données'!GI81</f>
        <v>0</v>
      </c>
      <c r="D45" s="72">
        <f t="shared" si="1"/>
        <v>0</v>
      </c>
      <c r="E45" s="183">
        <f>'Base de données'!GJ81</f>
        <v>0</v>
      </c>
      <c r="F45" s="189">
        <f t="shared" si="2"/>
        <v>0</v>
      </c>
      <c r="G45" s="183">
        <f>'Base de données'!GK81</f>
        <v>0</v>
      </c>
      <c r="H45" s="71">
        <f t="shared" si="0"/>
        <v>0</v>
      </c>
      <c r="I45" s="186">
        <f>'Base de données'!GL81</f>
        <v>0</v>
      </c>
      <c r="J45" s="71">
        <f t="shared" si="3"/>
        <v>0</v>
      </c>
      <c r="K45" s="186">
        <f>'Base de données'!GM81</f>
        <v>0</v>
      </c>
      <c r="L45" s="71">
        <f t="shared" si="4"/>
        <v>0</v>
      </c>
      <c r="M45" s="195">
        <f>'Base de données'!GP81</f>
        <v>0</v>
      </c>
      <c r="N45" s="71">
        <f t="shared" si="5"/>
        <v>0</v>
      </c>
      <c r="O45" s="195">
        <f>'Base de données'!GQ81</f>
        <v>0</v>
      </c>
      <c r="P45" s="73">
        <f t="shared" si="6"/>
        <v>0</v>
      </c>
      <c r="Q45" s="507"/>
      <c r="R45" s="508"/>
      <c r="S45" s="508"/>
      <c r="T45" s="509"/>
      <c r="U45" s="502">
        <f t="shared" si="7"/>
        <v>0</v>
      </c>
      <c r="V45" s="502"/>
      <c r="W45" s="502"/>
      <c r="X45" s="503"/>
    </row>
    <row r="46" spans="1:24" ht="20.25" customHeight="1" x14ac:dyDescent="0.2">
      <c r="A46" s="26">
        <f>'Base de données'!B82</f>
        <v>0</v>
      </c>
      <c r="B46" s="69" t="str">
        <f>'Base de données'!D82</f>
        <v xml:space="preserve"> </v>
      </c>
      <c r="C46" s="183">
        <f>'Base de données'!GI82</f>
        <v>0</v>
      </c>
      <c r="D46" s="72">
        <f t="shared" si="1"/>
        <v>0</v>
      </c>
      <c r="E46" s="183">
        <f>'Base de données'!GJ82</f>
        <v>0</v>
      </c>
      <c r="F46" s="189">
        <f t="shared" si="2"/>
        <v>0</v>
      </c>
      <c r="G46" s="183">
        <f>'Base de données'!GK82</f>
        <v>0</v>
      </c>
      <c r="H46" s="71">
        <f t="shared" si="0"/>
        <v>0</v>
      </c>
      <c r="I46" s="186">
        <f>'Base de données'!GL82</f>
        <v>0</v>
      </c>
      <c r="J46" s="71">
        <f t="shared" si="3"/>
        <v>0</v>
      </c>
      <c r="K46" s="186">
        <f>'Base de données'!GM82</f>
        <v>0</v>
      </c>
      <c r="L46" s="71">
        <f t="shared" si="4"/>
        <v>0</v>
      </c>
      <c r="M46" s="195">
        <f>'Base de données'!GP82</f>
        <v>0</v>
      </c>
      <c r="N46" s="71">
        <f t="shared" si="5"/>
        <v>0</v>
      </c>
      <c r="O46" s="195">
        <f>'Base de données'!GQ82</f>
        <v>0</v>
      </c>
      <c r="P46" s="73">
        <f t="shared" si="6"/>
        <v>0</v>
      </c>
      <c r="Q46" s="507"/>
      <c r="R46" s="508"/>
      <c r="S46" s="508"/>
      <c r="T46" s="509"/>
      <c r="U46" s="502">
        <f t="shared" si="7"/>
        <v>0</v>
      </c>
      <c r="V46" s="502"/>
      <c r="W46" s="502"/>
      <c r="X46" s="503"/>
    </row>
    <row r="47" spans="1:24" ht="20.25" customHeight="1" thickBot="1" x14ac:dyDescent="0.25">
      <c r="A47" s="92">
        <f>'Base de données'!B83</f>
        <v>0</v>
      </c>
      <c r="B47" s="96" t="str">
        <f>'Base de données'!D83</f>
        <v xml:space="preserve"> </v>
      </c>
      <c r="C47" s="196">
        <f>'Base de données'!GI83</f>
        <v>0</v>
      </c>
      <c r="D47" s="199">
        <f t="shared" si="1"/>
        <v>0</v>
      </c>
      <c r="E47" s="184">
        <f>'Base de données'!GJ83</f>
        <v>0</v>
      </c>
      <c r="F47" s="190">
        <f t="shared" si="2"/>
        <v>0</v>
      </c>
      <c r="G47" s="196">
        <f>'Base de données'!GK83</f>
        <v>0</v>
      </c>
      <c r="H47" s="193">
        <f>G47*$H$9</f>
        <v>0</v>
      </c>
      <c r="I47" s="197">
        <f>'Base de données'!GL83</f>
        <v>0</v>
      </c>
      <c r="J47" s="193">
        <f t="shared" si="3"/>
        <v>0</v>
      </c>
      <c r="K47" s="197">
        <f>'Base de données'!GM83</f>
        <v>0</v>
      </c>
      <c r="L47" s="193">
        <f t="shared" si="4"/>
        <v>0</v>
      </c>
      <c r="M47" s="228">
        <f>'Base de données'!GP83</f>
        <v>0</v>
      </c>
      <c r="N47" s="193">
        <f t="shared" si="5"/>
        <v>0</v>
      </c>
      <c r="O47" s="228">
        <f>'Base de données'!GQ83</f>
        <v>0</v>
      </c>
      <c r="P47" s="194">
        <f t="shared" si="6"/>
        <v>0</v>
      </c>
      <c r="Q47" s="514"/>
      <c r="R47" s="515"/>
      <c r="S47" s="515"/>
      <c r="T47" s="515"/>
      <c r="U47" s="502">
        <f t="shared" si="7"/>
        <v>0</v>
      </c>
      <c r="V47" s="502"/>
      <c r="W47" s="502"/>
      <c r="X47" s="503"/>
    </row>
    <row r="48" spans="1:24" s="15" customFormat="1" ht="20.25" customHeight="1" thickBot="1" x14ac:dyDescent="0.25">
      <c r="A48" s="27"/>
      <c r="B48" s="27"/>
      <c r="C48" s="20"/>
      <c r="D48" s="20"/>
      <c r="E48" s="250"/>
      <c r="F48" s="250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513" t="s">
        <v>56</v>
      </c>
      <c r="R48" s="491"/>
      <c r="S48" s="491"/>
      <c r="T48" s="492"/>
      <c r="U48" s="504">
        <f>SUM(U10:U47)</f>
        <v>0</v>
      </c>
      <c r="V48" s="505"/>
      <c r="W48" s="505"/>
      <c r="X48" s="506"/>
    </row>
    <row r="49" spans="1:24" s="15" customFormat="1" ht="20.25" customHeight="1" thickBot="1" x14ac:dyDescent="0.25">
      <c r="A49" s="27"/>
      <c r="B49" s="27"/>
      <c r="C49" s="62"/>
      <c r="D49" s="62"/>
      <c r="E49" s="252"/>
      <c r="F49" s="25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510" t="s">
        <v>53</v>
      </c>
      <c r="R49" s="511"/>
      <c r="S49" s="511"/>
      <c r="T49" s="512"/>
      <c r="U49" s="504">
        <f>+U48+'PJ CONVENTIONNE'!U48:X48</f>
        <v>0</v>
      </c>
      <c r="V49" s="505"/>
      <c r="W49" s="505"/>
      <c r="X49" s="506"/>
    </row>
    <row r="50" spans="1:24" s="15" customFormat="1" ht="20.25" customHeight="1" x14ac:dyDescent="0.2">
      <c r="E50" s="176"/>
      <c r="F50" s="176"/>
    </row>
    <row r="51" spans="1:24" s="15" customFormat="1" ht="11.25" x14ac:dyDescent="0.2">
      <c r="E51" s="75"/>
      <c r="F51" s="75"/>
    </row>
    <row r="52" spans="1:24" s="15" customFormat="1" ht="11.25" x14ac:dyDescent="0.2">
      <c r="E52" s="75"/>
      <c r="F52" s="75"/>
    </row>
    <row r="53" spans="1:24" s="15" customFormat="1" ht="10.5" customHeight="1" x14ac:dyDescent="0.2"/>
    <row r="54" spans="1:24" s="15" customFormat="1" ht="11.25" x14ac:dyDescent="0.2"/>
    <row r="55" spans="1:24" s="15" customFormat="1" ht="11.25" x14ac:dyDescent="0.2"/>
    <row r="56" spans="1:24" s="15" customFormat="1" ht="11.25" x14ac:dyDescent="0.2"/>
    <row r="57" spans="1:24" s="15" customFormat="1" ht="11.25" x14ac:dyDescent="0.2"/>
    <row r="58" spans="1:24" s="15" customFormat="1" ht="13.5" customHeight="1" x14ac:dyDescent="0.2"/>
  </sheetData>
  <sheetProtection selectLockedCells="1"/>
  <mergeCells count="96">
    <mergeCell ref="A1:D1"/>
    <mergeCell ref="G1:J1"/>
    <mergeCell ref="Q1:X1"/>
    <mergeCell ref="A3:L3"/>
    <mergeCell ref="M3:X3"/>
    <mergeCell ref="E8:F8"/>
    <mergeCell ref="Q8:T9"/>
    <mergeCell ref="U8:X9"/>
    <mergeCell ref="Q10:T10"/>
    <mergeCell ref="G6:J6"/>
    <mergeCell ref="Q6:U6"/>
    <mergeCell ref="G8:H8"/>
    <mergeCell ref="I8:J8"/>
    <mergeCell ref="K8:L8"/>
    <mergeCell ref="M8:N8"/>
    <mergeCell ref="O8:P8"/>
    <mergeCell ref="U10:X10"/>
    <mergeCell ref="Q11:T11"/>
    <mergeCell ref="U11:X11"/>
    <mergeCell ref="Q17:T17"/>
    <mergeCell ref="U17:X17"/>
    <mergeCell ref="Q16:T16"/>
    <mergeCell ref="U16:X16"/>
    <mergeCell ref="U13:X13"/>
    <mergeCell ref="Q14:T14"/>
    <mergeCell ref="U14:X14"/>
    <mergeCell ref="Q12:T12"/>
    <mergeCell ref="U12:X12"/>
    <mergeCell ref="Q13:T13"/>
    <mergeCell ref="Q20:T20"/>
    <mergeCell ref="U20:X20"/>
    <mergeCell ref="Q19:T19"/>
    <mergeCell ref="U19:X19"/>
    <mergeCell ref="Q15:T15"/>
    <mergeCell ref="U15:X15"/>
    <mergeCell ref="Q18:T18"/>
    <mergeCell ref="U18:X18"/>
    <mergeCell ref="Q24:T24"/>
    <mergeCell ref="U24:X24"/>
    <mergeCell ref="Q26:T26"/>
    <mergeCell ref="U26:X26"/>
    <mergeCell ref="Q25:T25"/>
    <mergeCell ref="U25:X25"/>
    <mergeCell ref="Q21:T21"/>
    <mergeCell ref="U21:X21"/>
    <mergeCell ref="Q23:T23"/>
    <mergeCell ref="U23:X23"/>
    <mergeCell ref="Q22:T22"/>
    <mergeCell ref="U22:X22"/>
    <mergeCell ref="Q30:T30"/>
    <mergeCell ref="U30:X30"/>
    <mergeCell ref="Q32:T32"/>
    <mergeCell ref="U32:X32"/>
    <mergeCell ref="Q31:T31"/>
    <mergeCell ref="U31:X31"/>
    <mergeCell ref="Q27:T27"/>
    <mergeCell ref="U27:X27"/>
    <mergeCell ref="Q29:T29"/>
    <mergeCell ref="U29:X29"/>
    <mergeCell ref="Q28:T28"/>
    <mergeCell ref="U28:X28"/>
    <mergeCell ref="U36:X36"/>
    <mergeCell ref="Q38:T38"/>
    <mergeCell ref="U38:X38"/>
    <mergeCell ref="Q37:T37"/>
    <mergeCell ref="U37:X37"/>
    <mergeCell ref="Q36:T36"/>
    <mergeCell ref="Q33:T33"/>
    <mergeCell ref="U33:X33"/>
    <mergeCell ref="Q35:T35"/>
    <mergeCell ref="U35:X35"/>
    <mergeCell ref="Q34:T34"/>
    <mergeCell ref="U34:X34"/>
    <mergeCell ref="C8:D8"/>
    <mergeCell ref="Q49:T49"/>
    <mergeCell ref="U49:X49"/>
    <mergeCell ref="U48:X48"/>
    <mergeCell ref="Q48:T48"/>
    <mergeCell ref="Q45:T45"/>
    <mergeCell ref="U45:X45"/>
    <mergeCell ref="Q47:T47"/>
    <mergeCell ref="U47:X47"/>
    <mergeCell ref="Q46:T46"/>
    <mergeCell ref="U46:X46"/>
    <mergeCell ref="Q42:T42"/>
    <mergeCell ref="U42:X42"/>
    <mergeCell ref="Q44:T44"/>
    <mergeCell ref="U44:X44"/>
    <mergeCell ref="Q43:T43"/>
    <mergeCell ref="U43:X43"/>
    <mergeCell ref="Q39:T39"/>
    <mergeCell ref="U39:X39"/>
    <mergeCell ref="Q41:T41"/>
    <mergeCell ref="U41:X41"/>
    <mergeCell ref="Q40:T40"/>
    <mergeCell ref="U40:X40"/>
  </mergeCells>
  <phoneticPr fontId="0" type="noConversion"/>
  <conditionalFormatting sqref="L6:N6 A3 I5:V5 U10:X47 A10:D47 G10:P47">
    <cfRule type="cellIs" dxfId="13" priority="7" stopIfTrue="1" operator="equal">
      <formula>0</formula>
    </cfRule>
  </conditionalFormatting>
  <conditionalFormatting sqref="U48:X48 U49">
    <cfRule type="cellIs" dxfId="12" priority="6" stopIfTrue="1" operator="equal">
      <formula>0</formula>
    </cfRule>
  </conditionalFormatting>
  <conditionalFormatting sqref="U48:X48">
    <cfRule type="cellIs" dxfId="11" priority="5" stopIfTrue="1" operator="equal">
      <formula>0</formula>
    </cfRule>
  </conditionalFormatting>
  <conditionalFormatting sqref="E10:F47">
    <cfRule type="cellIs" dxfId="10" priority="1" stopIfTrue="1" operator="equal">
      <formula>0</formula>
    </cfRule>
  </conditionalFormatting>
  <pageMargins left="0.19685039370078741" right="0.19685039370078741" top="0" bottom="0" header="0.31496062992125984" footer="0.31496062992125984"/>
  <pageSetup paperSize="9" scale="72" orientation="portrait" r:id="rId1"/>
  <ignoredErrors>
    <ignoredError sqref="K10:L47 N10:N4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58"/>
  <sheetViews>
    <sheetView topLeftCell="A55" zoomScaleNormal="100" workbookViewId="0">
      <selection sqref="A1:D1"/>
    </sheetView>
  </sheetViews>
  <sheetFormatPr baseColWidth="10" defaultRowHeight="12.75" x14ac:dyDescent="0.2"/>
  <cols>
    <col min="1" max="1" width="18.7109375" style="7" customWidth="1"/>
    <col min="2" max="3" width="5" style="7" customWidth="1"/>
    <col min="4" max="4" width="6.85546875" style="7" customWidth="1"/>
    <col min="5" max="5" width="4.28515625" style="249" customWidth="1"/>
    <col min="6" max="6" width="6.85546875" style="249" customWidth="1"/>
    <col min="7" max="7" width="5" style="7" customWidth="1"/>
    <col min="8" max="8" width="6.85546875" style="7" customWidth="1"/>
    <col min="9" max="9" width="5" style="7" customWidth="1"/>
    <col min="10" max="10" width="6.85546875" style="7" customWidth="1"/>
    <col min="11" max="11" width="5" style="7" customWidth="1"/>
    <col min="12" max="12" width="6.85546875" style="7" customWidth="1"/>
    <col min="13" max="13" width="5" style="7" customWidth="1"/>
    <col min="14" max="14" width="6.85546875" style="7" customWidth="1"/>
    <col min="15" max="15" width="5" style="7" customWidth="1"/>
    <col min="16" max="16" width="6.85546875" style="7" customWidth="1"/>
    <col min="17" max="17" width="2.140625" style="7" customWidth="1"/>
    <col min="18" max="20" width="5.28515625" style="7" customWidth="1"/>
    <col min="21" max="21" width="2.140625" style="7" customWidth="1"/>
    <col min="22" max="22" width="3" style="7" customWidth="1"/>
    <col min="23" max="23" width="1.5703125" style="7" customWidth="1"/>
    <col min="24" max="24" width="3.85546875" style="7" customWidth="1"/>
    <col min="25" max="25" width="4.140625" style="7" customWidth="1"/>
    <col min="26" max="16384" width="11.42578125" style="7"/>
  </cols>
  <sheetData>
    <row r="1" spans="1:24" ht="23.25" customHeight="1" x14ac:dyDescent="0.2">
      <c r="A1" s="488"/>
      <c r="B1" s="488"/>
      <c r="C1" s="488"/>
      <c r="D1" s="488"/>
      <c r="E1" s="251"/>
      <c r="F1" s="251"/>
      <c r="G1" s="493">
        <f>'PJ CONVENTIONNE'!G1</f>
        <v>0</v>
      </c>
      <c r="H1" s="488"/>
      <c r="I1" s="488"/>
      <c r="J1" s="488"/>
      <c r="K1" s="191"/>
      <c r="L1" s="191"/>
      <c r="M1" s="191"/>
      <c r="N1" s="191"/>
      <c r="O1" s="191"/>
      <c r="P1" s="191"/>
      <c r="Q1" s="488" t="s">
        <v>47</v>
      </c>
      <c r="R1" s="488"/>
      <c r="S1" s="488"/>
      <c r="T1" s="488"/>
      <c r="U1" s="488"/>
      <c r="V1" s="488"/>
      <c r="W1" s="488"/>
      <c r="X1" s="488"/>
    </row>
    <row r="2" spans="1:24" ht="18.75" customHeight="1" thickBot="1" x14ac:dyDescent="0.25">
      <c r="A2" s="16"/>
      <c r="B2" s="16"/>
      <c r="C2" s="16"/>
      <c r="D2" s="16"/>
      <c r="E2" s="253"/>
      <c r="F2" s="253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23.25" customHeight="1" thickTop="1" thickBot="1" x14ac:dyDescent="0.25">
      <c r="A3" s="497">
        <f>'Base de données'!G1</f>
        <v>0</v>
      </c>
      <c r="B3" s="497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8">
        <f>'Base de données'!AT2</f>
        <v>0</v>
      </c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</row>
    <row r="4" spans="1:24" ht="15" customHeight="1" thickTop="1" x14ac:dyDescent="0.2">
      <c r="A4" s="16"/>
      <c r="B4" s="16"/>
      <c r="C4" s="16"/>
      <c r="D4" s="16"/>
      <c r="E4" s="253"/>
      <c r="F4" s="25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ht="15" customHeight="1" x14ac:dyDescent="0.2">
      <c r="A5" s="17"/>
      <c r="B5" s="17"/>
      <c r="C5" s="17"/>
      <c r="D5" s="17"/>
      <c r="E5" s="17"/>
      <c r="F5" s="17"/>
      <c r="G5" s="17"/>
      <c r="H5" s="18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20"/>
      <c r="X5" s="16"/>
    </row>
    <row r="6" spans="1:24" ht="23.25" customHeight="1" x14ac:dyDescent="0.2">
      <c r="A6" s="53"/>
      <c r="B6" s="200" t="s">
        <v>43</v>
      </c>
      <c r="C6" s="57"/>
      <c r="D6" s="57"/>
      <c r="E6" s="57"/>
      <c r="F6" s="57"/>
      <c r="G6" s="494">
        <f>'Base de données'!V3</f>
        <v>0</v>
      </c>
      <c r="H6" s="495"/>
      <c r="I6" s="495"/>
      <c r="J6" s="496"/>
      <c r="K6" s="54"/>
      <c r="L6" s="55"/>
      <c r="M6" s="55"/>
      <c r="N6" s="55"/>
      <c r="O6" s="16"/>
      <c r="P6" s="56" t="s">
        <v>44</v>
      </c>
      <c r="Q6" s="494">
        <f>'Base de données'!AC3</f>
        <v>0</v>
      </c>
      <c r="R6" s="495"/>
      <c r="S6" s="495"/>
      <c r="T6" s="495"/>
      <c r="U6" s="496"/>
      <c r="V6" s="58"/>
      <c r="W6" s="16"/>
      <c r="X6" s="16"/>
    </row>
    <row r="7" spans="1:24" ht="15" customHeight="1" thickBot="1" x14ac:dyDescent="0.25">
      <c r="A7" s="16"/>
      <c r="B7" s="16"/>
      <c r="C7" s="16"/>
      <c r="D7" s="16"/>
      <c r="E7" s="253"/>
      <c r="F7" s="253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20.25" customHeight="1" thickBot="1" x14ac:dyDescent="0.25">
      <c r="A8" s="16"/>
      <c r="B8" s="16"/>
      <c r="C8" s="520" t="s">
        <v>74</v>
      </c>
      <c r="D8" s="521"/>
      <c r="E8" s="485" t="s">
        <v>75</v>
      </c>
      <c r="F8" s="486"/>
      <c r="G8" s="478" t="s">
        <v>11</v>
      </c>
      <c r="H8" s="479"/>
      <c r="I8" s="476" t="s">
        <v>41</v>
      </c>
      <c r="J8" s="479"/>
      <c r="K8" s="476" t="s">
        <v>42</v>
      </c>
      <c r="L8" s="479"/>
      <c r="M8" s="476" t="s">
        <v>12</v>
      </c>
      <c r="N8" s="479"/>
      <c r="O8" s="476" t="s">
        <v>13</v>
      </c>
      <c r="P8" s="477"/>
      <c r="Q8" s="478" t="s">
        <v>6</v>
      </c>
      <c r="R8" s="482"/>
      <c r="S8" s="482"/>
      <c r="T8" s="482"/>
      <c r="U8" s="482" t="s">
        <v>7</v>
      </c>
      <c r="V8" s="482"/>
      <c r="W8" s="482"/>
      <c r="X8" s="499"/>
    </row>
    <row r="9" spans="1:24" ht="20.25" customHeight="1" thickBot="1" x14ac:dyDescent="0.25">
      <c r="A9" s="21" t="s">
        <v>2</v>
      </c>
      <c r="B9" s="64" t="s">
        <v>50</v>
      </c>
      <c r="C9" s="89" t="s">
        <v>5</v>
      </c>
      <c r="D9" s="90">
        <f>+'Base de données'!DK3</f>
        <v>7.62</v>
      </c>
      <c r="E9" s="94" t="s">
        <v>5</v>
      </c>
      <c r="F9" s="95">
        <v>1.5</v>
      </c>
      <c r="G9" s="22" t="s">
        <v>5</v>
      </c>
      <c r="H9" s="70">
        <f>'Base de données'!CK2</f>
        <v>0.82</v>
      </c>
      <c r="I9" s="22" t="s">
        <v>5</v>
      </c>
      <c r="J9" s="70">
        <f>'Base de données'!CK3</f>
        <v>3.1</v>
      </c>
      <c r="K9" s="22" t="s">
        <v>5</v>
      </c>
      <c r="L9" s="70">
        <f>'Base de données'!CK4</f>
        <v>3.1</v>
      </c>
      <c r="M9" s="22" t="s">
        <v>5</v>
      </c>
      <c r="N9" s="23">
        <f>'Base de données'!CV2</f>
        <v>7.62</v>
      </c>
      <c r="O9" s="22" t="s">
        <v>5</v>
      </c>
      <c r="P9" s="24">
        <f>'Base de données'!CV3</f>
        <v>11</v>
      </c>
      <c r="Q9" s="483"/>
      <c r="R9" s="484"/>
      <c r="S9" s="484"/>
      <c r="T9" s="484"/>
      <c r="U9" s="484"/>
      <c r="V9" s="484"/>
      <c r="W9" s="484"/>
      <c r="X9" s="500"/>
    </row>
    <row r="10" spans="1:24" ht="20.25" customHeight="1" x14ac:dyDescent="0.2">
      <c r="A10" s="25">
        <f>'Base de données'!B84</f>
        <v>0</v>
      </c>
      <c r="B10" s="68" t="str">
        <f>'Base de données'!D84</f>
        <v xml:space="preserve"> </v>
      </c>
      <c r="C10" s="201">
        <f>'Base de données'!GI84</f>
        <v>0</v>
      </c>
      <c r="D10" s="198">
        <f>D$9*C10</f>
        <v>0</v>
      </c>
      <c r="E10" s="182">
        <f>'Base de données'!GJ84</f>
        <v>0</v>
      </c>
      <c r="F10" s="188">
        <f>E10*$F$9</f>
        <v>0</v>
      </c>
      <c r="G10" s="201">
        <f>'Base de données'!GK84</f>
        <v>0</v>
      </c>
      <c r="H10" s="71">
        <f t="shared" ref="H10:H46" si="0">G10*$H$9</f>
        <v>0</v>
      </c>
      <c r="I10" s="203">
        <f>'Base de données'!GL84</f>
        <v>0</v>
      </c>
      <c r="J10" s="71">
        <f>I10*J$9</f>
        <v>0</v>
      </c>
      <c r="K10" s="203">
        <f>'Base de données'!GM84</f>
        <v>0</v>
      </c>
      <c r="L10" s="71">
        <f>K10*L$9</f>
        <v>0</v>
      </c>
      <c r="M10" s="204">
        <f>'Base de données'!GP84</f>
        <v>0</v>
      </c>
      <c r="N10" s="71">
        <f>M10*N$9</f>
        <v>0</v>
      </c>
      <c r="O10" s="204">
        <f>'Base de données'!GQ84</f>
        <v>0</v>
      </c>
      <c r="P10" s="72">
        <f>O10*P$9</f>
        <v>0</v>
      </c>
      <c r="Q10" s="489"/>
      <c r="R10" s="490"/>
      <c r="S10" s="490"/>
      <c r="T10" s="490"/>
      <c r="U10" s="518">
        <f>H10+J10+L10+N10+P10+D10</f>
        <v>0</v>
      </c>
      <c r="V10" s="518"/>
      <c r="W10" s="518"/>
      <c r="X10" s="519"/>
    </row>
    <row r="11" spans="1:24" ht="20.25" customHeight="1" x14ac:dyDescent="0.2">
      <c r="A11" s="26">
        <f>'Base de données'!B85</f>
        <v>0</v>
      </c>
      <c r="B11" s="69" t="str">
        <f>'Base de données'!D85</f>
        <v xml:space="preserve"> </v>
      </c>
      <c r="C11" s="202">
        <f>'Base de données'!GI85</f>
        <v>0</v>
      </c>
      <c r="D11" s="72">
        <f t="shared" ref="D11:D47" si="1">D$9*C11</f>
        <v>0</v>
      </c>
      <c r="E11" s="183">
        <f>'Base de données'!GJ85</f>
        <v>0</v>
      </c>
      <c r="F11" s="189">
        <f t="shared" ref="F11:F47" si="2">E11*$F$9</f>
        <v>0</v>
      </c>
      <c r="G11" s="202">
        <f>'Base de données'!GK85</f>
        <v>0</v>
      </c>
      <c r="H11" s="71">
        <f t="shared" si="0"/>
        <v>0</v>
      </c>
      <c r="I11" s="203">
        <f>'Base de données'!GL85</f>
        <v>0</v>
      </c>
      <c r="J11" s="71">
        <f t="shared" ref="J11:J47" si="3">I11*J$9</f>
        <v>0</v>
      </c>
      <c r="K11" s="203">
        <f>'Base de données'!GM85</f>
        <v>0</v>
      </c>
      <c r="L11" s="71">
        <f t="shared" ref="L11:L47" si="4">K11*L$9</f>
        <v>0</v>
      </c>
      <c r="M11" s="204">
        <f>'Base de données'!GP85</f>
        <v>0</v>
      </c>
      <c r="N11" s="71">
        <f t="shared" ref="N11:N47" si="5">M11*N$9</f>
        <v>0</v>
      </c>
      <c r="O11" s="204">
        <f>'Base de données'!GQ85</f>
        <v>0</v>
      </c>
      <c r="P11" s="72">
        <f t="shared" ref="P11:P47" si="6">O11*P$9</f>
        <v>0</v>
      </c>
      <c r="Q11" s="480"/>
      <c r="R11" s="481"/>
      <c r="S11" s="481"/>
      <c r="T11" s="481"/>
      <c r="U11" s="518">
        <f t="shared" ref="U11:U47" si="7">H11+J11+L11+N11+P11+D11</f>
        <v>0</v>
      </c>
      <c r="V11" s="518"/>
      <c r="W11" s="518"/>
      <c r="X11" s="519"/>
    </row>
    <row r="12" spans="1:24" ht="20.25" customHeight="1" x14ac:dyDescent="0.2">
      <c r="A12" s="26">
        <f>'Base de données'!B86</f>
        <v>0</v>
      </c>
      <c r="B12" s="69" t="str">
        <f>'Base de données'!D86</f>
        <v xml:space="preserve"> </v>
      </c>
      <c r="C12" s="202">
        <f>'Base de données'!GI86</f>
        <v>0</v>
      </c>
      <c r="D12" s="72">
        <f t="shared" si="1"/>
        <v>0</v>
      </c>
      <c r="E12" s="183">
        <f>'Base de données'!GJ86</f>
        <v>0</v>
      </c>
      <c r="F12" s="189">
        <f t="shared" si="2"/>
        <v>0</v>
      </c>
      <c r="G12" s="202">
        <f>'Base de données'!GK86</f>
        <v>0</v>
      </c>
      <c r="H12" s="71">
        <f t="shared" si="0"/>
        <v>0</v>
      </c>
      <c r="I12" s="203">
        <f>'Base de données'!GL86</f>
        <v>0</v>
      </c>
      <c r="J12" s="71">
        <f t="shared" si="3"/>
        <v>0</v>
      </c>
      <c r="K12" s="203">
        <f>'Base de données'!GM86</f>
        <v>0</v>
      </c>
      <c r="L12" s="71">
        <f t="shared" si="4"/>
        <v>0</v>
      </c>
      <c r="M12" s="204">
        <f>'Base de données'!GP86</f>
        <v>0</v>
      </c>
      <c r="N12" s="71">
        <f t="shared" si="5"/>
        <v>0</v>
      </c>
      <c r="O12" s="204">
        <f>'Base de données'!GQ86</f>
        <v>0</v>
      </c>
      <c r="P12" s="72">
        <f t="shared" si="6"/>
        <v>0</v>
      </c>
      <c r="Q12" s="480"/>
      <c r="R12" s="481"/>
      <c r="S12" s="481"/>
      <c r="T12" s="481"/>
      <c r="U12" s="518">
        <f t="shared" si="7"/>
        <v>0</v>
      </c>
      <c r="V12" s="518"/>
      <c r="W12" s="518"/>
      <c r="X12" s="519"/>
    </row>
    <row r="13" spans="1:24" ht="20.25" customHeight="1" x14ac:dyDescent="0.2">
      <c r="A13" s="26">
        <f>'Base de données'!B87</f>
        <v>0</v>
      </c>
      <c r="B13" s="69" t="str">
        <f>'Base de données'!D87</f>
        <v xml:space="preserve"> </v>
      </c>
      <c r="C13" s="202">
        <f>'Base de données'!GI87</f>
        <v>0</v>
      </c>
      <c r="D13" s="72">
        <f t="shared" si="1"/>
        <v>0</v>
      </c>
      <c r="E13" s="183">
        <f>'Base de données'!GJ87</f>
        <v>0</v>
      </c>
      <c r="F13" s="189">
        <f t="shared" si="2"/>
        <v>0</v>
      </c>
      <c r="G13" s="202">
        <f>'Base de données'!GK87</f>
        <v>0</v>
      </c>
      <c r="H13" s="71">
        <f t="shared" si="0"/>
        <v>0</v>
      </c>
      <c r="I13" s="203">
        <f>'Base de données'!GL87</f>
        <v>0</v>
      </c>
      <c r="J13" s="71">
        <f t="shared" si="3"/>
        <v>0</v>
      </c>
      <c r="K13" s="203">
        <f>'Base de données'!GM87</f>
        <v>0</v>
      </c>
      <c r="L13" s="71">
        <f t="shared" si="4"/>
        <v>0</v>
      </c>
      <c r="M13" s="204">
        <f>'Base de données'!GP87</f>
        <v>0</v>
      </c>
      <c r="N13" s="71">
        <f t="shared" si="5"/>
        <v>0</v>
      </c>
      <c r="O13" s="204">
        <f>'Base de données'!GQ87</f>
        <v>0</v>
      </c>
      <c r="P13" s="72">
        <f t="shared" si="6"/>
        <v>0</v>
      </c>
      <c r="Q13" s="480"/>
      <c r="R13" s="481"/>
      <c r="S13" s="481"/>
      <c r="T13" s="481"/>
      <c r="U13" s="518">
        <f t="shared" si="7"/>
        <v>0</v>
      </c>
      <c r="V13" s="518"/>
      <c r="W13" s="518"/>
      <c r="X13" s="519"/>
    </row>
    <row r="14" spans="1:24" ht="20.25" customHeight="1" x14ac:dyDescent="0.2">
      <c r="A14" s="26">
        <f>'Base de données'!B88</f>
        <v>0</v>
      </c>
      <c r="B14" s="69" t="str">
        <f>'Base de données'!D88</f>
        <v xml:space="preserve"> </v>
      </c>
      <c r="C14" s="202">
        <f>'Base de données'!GI88</f>
        <v>0</v>
      </c>
      <c r="D14" s="72">
        <f t="shared" si="1"/>
        <v>0</v>
      </c>
      <c r="E14" s="183">
        <f>'Base de données'!GJ88</f>
        <v>0</v>
      </c>
      <c r="F14" s="189">
        <f t="shared" si="2"/>
        <v>0</v>
      </c>
      <c r="G14" s="202">
        <f>'Base de données'!GK88</f>
        <v>0</v>
      </c>
      <c r="H14" s="71">
        <f t="shared" si="0"/>
        <v>0</v>
      </c>
      <c r="I14" s="203">
        <f>'Base de données'!GL88</f>
        <v>0</v>
      </c>
      <c r="J14" s="71">
        <f t="shared" si="3"/>
        <v>0</v>
      </c>
      <c r="K14" s="203">
        <f>'Base de données'!GM88</f>
        <v>0</v>
      </c>
      <c r="L14" s="71">
        <f t="shared" si="4"/>
        <v>0</v>
      </c>
      <c r="M14" s="204">
        <f>'Base de données'!GP88</f>
        <v>0</v>
      </c>
      <c r="N14" s="71">
        <f t="shared" si="5"/>
        <v>0</v>
      </c>
      <c r="O14" s="204">
        <f>'Base de données'!GQ88</f>
        <v>0</v>
      </c>
      <c r="P14" s="72">
        <f t="shared" si="6"/>
        <v>0</v>
      </c>
      <c r="Q14" s="480"/>
      <c r="R14" s="481"/>
      <c r="S14" s="481"/>
      <c r="T14" s="481"/>
      <c r="U14" s="518">
        <f t="shared" si="7"/>
        <v>0</v>
      </c>
      <c r="V14" s="518"/>
      <c r="W14" s="518"/>
      <c r="X14" s="519"/>
    </row>
    <row r="15" spans="1:24" ht="20.25" customHeight="1" x14ac:dyDescent="0.2">
      <c r="A15" s="26">
        <f>'Base de données'!B89</f>
        <v>0</v>
      </c>
      <c r="B15" s="69" t="str">
        <f>'Base de données'!D89</f>
        <v xml:space="preserve"> </v>
      </c>
      <c r="C15" s="202">
        <f>'Base de données'!GI89</f>
        <v>0</v>
      </c>
      <c r="D15" s="72">
        <f t="shared" si="1"/>
        <v>0</v>
      </c>
      <c r="E15" s="183">
        <f>'Base de données'!GJ89</f>
        <v>0</v>
      </c>
      <c r="F15" s="189">
        <f t="shared" si="2"/>
        <v>0</v>
      </c>
      <c r="G15" s="202">
        <f>'Base de données'!GK89</f>
        <v>0</v>
      </c>
      <c r="H15" s="71">
        <f t="shared" si="0"/>
        <v>0</v>
      </c>
      <c r="I15" s="203">
        <f>'Base de données'!GL89</f>
        <v>0</v>
      </c>
      <c r="J15" s="71">
        <f t="shared" si="3"/>
        <v>0</v>
      </c>
      <c r="K15" s="203">
        <f>'Base de données'!GM89</f>
        <v>0</v>
      </c>
      <c r="L15" s="71">
        <f t="shared" si="4"/>
        <v>0</v>
      </c>
      <c r="M15" s="204">
        <f>'Base de données'!GP89</f>
        <v>0</v>
      </c>
      <c r="N15" s="71">
        <f t="shared" si="5"/>
        <v>0</v>
      </c>
      <c r="O15" s="204">
        <f>'Base de données'!GQ89</f>
        <v>0</v>
      </c>
      <c r="P15" s="72">
        <f t="shared" si="6"/>
        <v>0</v>
      </c>
      <c r="Q15" s="480"/>
      <c r="R15" s="481"/>
      <c r="S15" s="481"/>
      <c r="T15" s="481"/>
      <c r="U15" s="518">
        <f t="shared" si="7"/>
        <v>0</v>
      </c>
      <c r="V15" s="518"/>
      <c r="W15" s="518"/>
      <c r="X15" s="519"/>
    </row>
    <row r="16" spans="1:24" ht="20.25" customHeight="1" x14ac:dyDescent="0.2">
      <c r="A16" s="26">
        <f>'Base de données'!B90</f>
        <v>0</v>
      </c>
      <c r="B16" s="69" t="str">
        <f>'Base de données'!D90</f>
        <v xml:space="preserve"> </v>
      </c>
      <c r="C16" s="202">
        <f>'Base de données'!GI90</f>
        <v>0</v>
      </c>
      <c r="D16" s="72">
        <f t="shared" si="1"/>
        <v>0</v>
      </c>
      <c r="E16" s="183">
        <f>'Base de données'!GJ90</f>
        <v>0</v>
      </c>
      <c r="F16" s="189">
        <f t="shared" si="2"/>
        <v>0</v>
      </c>
      <c r="G16" s="202">
        <f>'Base de données'!GK90</f>
        <v>0</v>
      </c>
      <c r="H16" s="71">
        <f t="shared" si="0"/>
        <v>0</v>
      </c>
      <c r="I16" s="203">
        <f>'Base de données'!GL90</f>
        <v>0</v>
      </c>
      <c r="J16" s="71">
        <f t="shared" si="3"/>
        <v>0</v>
      </c>
      <c r="K16" s="203">
        <f>'Base de données'!GM90</f>
        <v>0</v>
      </c>
      <c r="L16" s="71">
        <f t="shared" si="4"/>
        <v>0</v>
      </c>
      <c r="M16" s="204">
        <f>'Base de données'!GP90</f>
        <v>0</v>
      </c>
      <c r="N16" s="71">
        <f t="shared" si="5"/>
        <v>0</v>
      </c>
      <c r="O16" s="204">
        <f>'Base de données'!GQ90</f>
        <v>0</v>
      </c>
      <c r="P16" s="72">
        <f t="shared" si="6"/>
        <v>0</v>
      </c>
      <c r="Q16" s="480"/>
      <c r="R16" s="481"/>
      <c r="S16" s="481"/>
      <c r="T16" s="481"/>
      <c r="U16" s="518">
        <f t="shared" si="7"/>
        <v>0</v>
      </c>
      <c r="V16" s="518"/>
      <c r="W16" s="518"/>
      <c r="X16" s="519"/>
    </row>
    <row r="17" spans="1:24" ht="20.25" customHeight="1" x14ac:dyDescent="0.2">
      <c r="A17" s="26">
        <f>'Base de données'!B91</f>
        <v>0</v>
      </c>
      <c r="B17" s="69" t="str">
        <f>'Base de données'!D91</f>
        <v xml:space="preserve"> </v>
      </c>
      <c r="C17" s="202">
        <f>'Base de données'!GI91</f>
        <v>0</v>
      </c>
      <c r="D17" s="72">
        <f t="shared" si="1"/>
        <v>0</v>
      </c>
      <c r="E17" s="183">
        <f>'Base de données'!GJ91</f>
        <v>0</v>
      </c>
      <c r="F17" s="189">
        <f t="shared" si="2"/>
        <v>0</v>
      </c>
      <c r="G17" s="202">
        <f>'Base de données'!GK91</f>
        <v>0</v>
      </c>
      <c r="H17" s="71">
        <f t="shared" si="0"/>
        <v>0</v>
      </c>
      <c r="I17" s="203">
        <f>'Base de données'!GL91</f>
        <v>0</v>
      </c>
      <c r="J17" s="71">
        <f t="shared" si="3"/>
        <v>0</v>
      </c>
      <c r="K17" s="203">
        <f>'Base de données'!GM91</f>
        <v>0</v>
      </c>
      <c r="L17" s="71">
        <f t="shared" si="4"/>
        <v>0</v>
      </c>
      <c r="M17" s="204">
        <f>'Base de données'!GP91</f>
        <v>0</v>
      </c>
      <c r="N17" s="71">
        <f t="shared" si="5"/>
        <v>0</v>
      </c>
      <c r="O17" s="204">
        <f>'Base de données'!GQ91</f>
        <v>0</v>
      </c>
      <c r="P17" s="72">
        <f t="shared" si="6"/>
        <v>0</v>
      </c>
      <c r="Q17" s="480"/>
      <c r="R17" s="481"/>
      <c r="S17" s="481"/>
      <c r="T17" s="481"/>
      <c r="U17" s="518">
        <f t="shared" si="7"/>
        <v>0</v>
      </c>
      <c r="V17" s="518"/>
      <c r="W17" s="518"/>
      <c r="X17" s="519"/>
    </row>
    <row r="18" spans="1:24" ht="20.25" customHeight="1" x14ac:dyDescent="0.2">
      <c r="A18" s="26">
        <f>'Base de données'!B92</f>
        <v>0</v>
      </c>
      <c r="B18" s="69" t="str">
        <f>'Base de données'!D92</f>
        <v xml:space="preserve"> </v>
      </c>
      <c r="C18" s="202">
        <f>'Base de données'!GI92</f>
        <v>0</v>
      </c>
      <c r="D18" s="72">
        <f t="shared" si="1"/>
        <v>0</v>
      </c>
      <c r="E18" s="183">
        <f>'Base de données'!GJ92</f>
        <v>0</v>
      </c>
      <c r="F18" s="189">
        <f t="shared" si="2"/>
        <v>0</v>
      </c>
      <c r="G18" s="202">
        <f>'Base de données'!GK92</f>
        <v>0</v>
      </c>
      <c r="H18" s="71">
        <f t="shared" si="0"/>
        <v>0</v>
      </c>
      <c r="I18" s="203">
        <f>'Base de données'!GL92</f>
        <v>0</v>
      </c>
      <c r="J18" s="71">
        <f t="shared" si="3"/>
        <v>0</v>
      </c>
      <c r="K18" s="203">
        <f>'Base de données'!GM92</f>
        <v>0</v>
      </c>
      <c r="L18" s="71">
        <f t="shared" si="4"/>
        <v>0</v>
      </c>
      <c r="M18" s="204">
        <f>'Base de données'!GP92</f>
        <v>0</v>
      </c>
      <c r="N18" s="71">
        <f t="shared" si="5"/>
        <v>0</v>
      </c>
      <c r="O18" s="204">
        <f>'Base de données'!GQ92</f>
        <v>0</v>
      </c>
      <c r="P18" s="72">
        <f t="shared" si="6"/>
        <v>0</v>
      </c>
      <c r="Q18" s="480"/>
      <c r="R18" s="481"/>
      <c r="S18" s="481"/>
      <c r="T18" s="481"/>
      <c r="U18" s="518">
        <f t="shared" si="7"/>
        <v>0</v>
      </c>
      <c r="V18" s="518"/>
      <c r="W18" s="518"/>
      <c r="X18" s="519"/>
    </row>
    <row r="19" spans="1:24" ht="20.25" customHeight="1" x14ac:dyDescent="0.2">
      <c r="A19" s="26">
        <f>'Base de données'!B93</f>
        <v>0</v>
      </c>
      <c r="B19" s="69" t="str">
        <f>'Base de données'!D93</f>
        <v xml:space="preserve"> </v>
      </c>
      <c r="C19" s="202">
        <f>'Base de données'!GI93</f>
        <v>0</v>
      </c>
      <c r="D19" s="72">
        <f t="shared" si="1"/>
        <v>0</v>
      </c>
      <c r="E19" s="183">
        <f>'Base de données'!GJ93</f>
        <v>0</v>
      </c>
      <c r="F19" s="189">
        <f t="shared" si="2"/>
        <v>0</v>
      </c>
      <c r="G19" s="202">
        <f>'Base de données'!GK93</f>
        <v>0</v>
      </c>
      <c r="H19" s="71">
        <f t="shared" si="0"/>
        <v>0</v>
      </c>
      <c r="I19" s="203">
        <f>'Base de données'!GL93</f>
        <v>0</v>
      </c>
      <c r="J19" s="71">
        <f t="shared" si="3"/>
        <v>0</v>
      </c>
      <c r="K19" s="203">
        <f>'Base de données'!GM93</f>
        <v>0</v>
      </c>
      <c r="L19" s="71">
        <f t="shared" si="4"/>
        <v>0</v>
      </c>
      <c r="M19" s="204">
        <f>'Base de données'!GP93</f>
        <v>0</v>
      </c>
      <c r="N19" s="71">
        <f t="shared" si="5"/>
        <v>0</v>
      </c>
      <c r="O19" s="204">
        <f>'Base de données'!GQ93</f>
        <v>0</v>
      </c>
      <c r="P19" s="72">
        <f t="shared" si="6"/>
        <v>0</v>
      </c>
      <c r="Q19" s="480"/>
      <c r="R19" s="481"/>
      <c r="S19" s="481"/>
      <c r="T19" s="481"/>
      <c r="U19" s="518">
        <f t="shared" si="7"/>
        <v>0</v>
      </c>
      <c r="V19" s="518"/>
      <c r="W19" s="518"/>
      <c r="X19" s="519"/>
    </row>
    <row r="20" spans="1:24" ht="20.25" customHeight="1" x14ac:dyDescent="0.2">
      <c r="A20" s="26">
        <f>'Base de données'!B94</f>
        <v>0</v>
      </c>
      <c r="B20" s="69" t="str">
        <f>'Base de données'!D94</f>
        <v xml:space="preserve"> </v>
      </c>
      <c r="C20" s="202">
        <f>'Base de données'!GI94</f>
        <v>0</v>
      </c>
      <c r="D20" s="72">
        <f t="shared" si="1"/>
        <v>0</v>
      </c>
      <c r="E20" s="183">
        <f>'Base de données'!GJ94</f>
        <v>0</v>
      </c>
      <c r="F20" s="189">
        <f t="shared" si="2"/>
        <v>0</v>
      </c>
      <c r="G20" s="202">
        <f>'Base de données'!GK94</f>
        <v>0</v>
      </c>
      <c r="H20" s="71">
        <f t="shared" si="0"/>
        <v>0</v>
      </c>
      <c r="I20" s="203">
        <f>'Base de données'!GL94</f>
        <v>0</v>
      </c>
      <c r="J20" s="71">
        <f t="shared" si="3"/>
        <v>0</v>
      </c>
      <c r="K20" s="203">
        <f>'Base de données'!GM94</f>
        <v>0</v>
      </c>
      <c r="L20" s="71">
        <f t="shared" si="4"/>
        <v>0</v>
      </c>
      <c r="M20" s="204">
        <f>'Base de données'!GP94</f>
        <v>0</v>
      </c>
      <c r="N20" s="71">
        <f t="shared" si="5"/>
        <v>0</v>
      </c>
      <c r="O20" s="204">
        <f>'Base de données'!GQ94</f>
        <v>0</v>
      </c>
      <c r="P20" s="72">
        <f t="shared" si="6"/>
        <v>0</v>
      </c>
      <c r="Q20" s="480"/>
      <c r="R20" s="481"/>
      <c r="S20" s="481"/>
      <c r="T20" s="481"/>
      <c r="U20" s="518">
        <f t="shared" si="7"/>
        <v>0</v>
      </c>
      <c r="V20" s="518"/>
      <c r="W20" s="518"/>
      <c r="X20" s="519"/>
    </row>
    <row r="21" spans="1:24" ht="20.25" customHeight="1" x14ac:dyDescent="0.2">
      <c r="A21" s="26">
        <f>'Base de données'!B95</f>
        <v>0</v>
      </c>
      <c r="B21" s="69" t="str">
        <f>'Base de données'!D95</f>
        <v xml:space="preserve"> </v>
      </c>
      <c r="C21" s="202">
        <f>'Base de données'!GI95</f>
        <v>0</v>
      </c>
      <c r="D21" s="72">
        <f t="shared" si="1"/>
        <v>0</v>
      </c>
      <c r="E21" s="183">
        <f>'Base de données'!GJ95</f>
        <v>0</v>
      </c>
      <c r="F21" s="189">
        <f t="shared" si="2"/>
        <v>0</v>
      </c>
      <c r="G21" s="202">
        <f>'Base de données'!GK95</f>
        <v>0</v>
      </c>
      <c r="H21" s="71">
        <f t="shared" si="0"/>
        <v>0</v>
      </c>
      <c r="I21" s="203">
        <f>'Base de données'!GL95</f>
        <v>0</v>
      </c>
      <c r="J21" s="71">
        <f t="shared" si="3"/>
        <v>0</v>
      </c>
      <c r="K21" s="203">
        <f>'Base de données'!GM95</f>
        <v>0</v>
      </c>
      <c r="L21" s="71">
        <f t="shared" si="4"/>
        <v>0</v>
      </c>
      <c r="M21" s="204">
        <f>'Base de données'!GP95</f>
        <v>0</v>
      </c>
      <c r="N21" s="71">
        <f t="shared" si="5"/>
        <v>0</v>
      </c>
      <c r="O21" s="204">
        <f>'Base de données'!GQ95</f>
        <v>0</v>
      </c>
      <c r="P21" s="72">
        <f t="shared" si="6"/>
        <v>0</v>
      </c>
      <c r="Q21" s="480"/>
      <c r="R21" s="481"/>
      <c r="S21" s="481"/>
      <c r="T21" s="481"/>
      <c r="U21" s="518">
        <f t="shared" si="7"/>
        <v>0</v>
      </c>
      <c r="V21" s="518"/>
      <c r="W21" s="518"/>
      <c r="X21" s="519"/>
    </row>
    <row r="22" spans="1:24" ht="20.25" customHeight="1" x14ac:dyDescent="0.2">
      <c r="A22" s="26">
        <f>'Base de données'!B96</f>
        <v>0</v>
      </c>
      <c r="B22" s="69" t="str">
        <f>'Base de données'!D96</f>
        <v xml:space="preserve"> </v>
      </c>
      <c r="C22" s="202">
        <f>'Base de données'!GI96</f>
        <v>0</v>
      </c>
      <c r="D22" s="72">
        <f t="shared" si="1"/>
        <v>0</v>
      </c>
      <c r="E22" s="183">
        <f>'Base de données'!GJ96</f>
        <v>0</v>
      </c>
      <c r="F22" s="189">
        <f t="shared" si="2"/>
        <v>0</v>
      </c>
      <c r="G22" s="202">
        <f>'Base de données'!GK96</f>
        <v>0</v>
      </c>
      <c r="H22" s="71">
        <f t="shared" si="0"/>
        <v>0</v>
      </c>
      <c r="I22" s="203">
        <f>'Base de données'!GL96</f>
        <v>0</v>
      </c>
      <c r="J22" s="71">
        <f t="shared" si="3"/>
        <v>0</v>
      </c>
      <c r="K22" s="203">
        <f>'Base de données'!GM96</f>
        <v>0</v>
      </c>
      <c r="L22" s="71">
        <f t="shared" si="4"/>
        <v>0</v>
      </c>
      <c r="M22" s="204">
        <f>'Base de données'!GP96</f>
        <v>0</v>
      </c>
      <c r="N22" s="71">
        <f t="shared" si="5"/>
        <v>0</v>
      </c>
      <c r="O22" s="204">
        <f>'Base de données'!GQ96</f>
        <v>0</v>
      </c>
      <c r="P22" s="72">
        <f t="shared" si="6"/>
        <v>0</v>
      </c>
      <c r="Q22" s="480"/>
      <c r="R22" s="481"/>
      <c r="S22" s="481"/>
      <c r="T22" s="481"/>
      <c r="U22" s="518">
        <f t="shared" si="7"/>
        <v>0</v>
      </c>
      <c r="V22" s="518"/>
      <c r="W22" s="518"/>
      <c r="X22" s="519"/>
    </row>
    <row r="23" spans="1:24" ht="20.25" customHeight="1" x14ac:dyDescent="0.2">
      <c r="A23" s="26">
        <f>'Base de données'!B97</f>
        <v>0</v>
      </c>
      <c r="B23" s="69" t="str">
        <f>'Base de données'!D97</f>
        <v xml:space="preserve"> </v>
      </c>
      <c r="C23" s="202">
        <f>'Base de données'!GI97</f>
        <v>0</v>
      </c>
      <c r="D23" s="72">
        <f t="shared" si="1"/>
        <v>0</v>
      </c>
      <c r="E23" s="183">
        <f>'Base de données'!GJ97</f>
        <v>0</v>
      </c>
      <c r="F23" s="189">
        <f t="shared" si="2"/>
        <v>0</v>
      </c>
      <c r="G23" s="202">
        <f>'Base de données'!GK97</f>
        <v>0</v>
      </c>
      <c r="H23" s="71">
        <f t="shared" si="0"/>
        <v>0</v>
      </c>
      <c r="I23" s="203">
        <f>'Base de données'!GL97</f>
        <v>0</v>
      </c>
      <c r="J23" s="71">
        <f t="shared" si="3"/>
        <v>0</v>
      </c>
      <c r="K23" s="203">
        <f>'Base de données'!GM97</f>
        <v>0</v>
      </c>
      <c r="L23" s="71">
        <f t="shared" si="4"/>
        <v>0</v>
      </c>
      <c r="M23" s="204">
        <f>'Base de données'!GP97</f>
        <v>0</v>
      </c>
      <c r="N23" s="71">
        <f t="shared" si="5"/>
        <v>0</v>
      </c>
      <c r="O23" s="204">
        <f>'Base de données'!GQ97</f>
        <v>0</v>
      </c>
      <c r="P23" s="73">
        <f t="shared" si="6"/>
        <v>0</v>
      </c>
      <c r="Q23" s="516"/>
      <c r="R23" s="517"/>
      <c r="S23" s="517"/>
      <c r="T23" s="517"/>
      <c r="U23" s="518">
        <f t="shared" si="7"/>
        <v>0</v>
      </c>
      <c r="V23" s="518"/>
      <c r="W23" s="518"/>
      <c r="X23" s="519"/>
    </row>
    <row r="24" spans="1:24" ht="20.25" customHeight="1" x14ac:dyDescent="0.2">
      <c r="A24" s="26">
        <f>'Base de données'!B98</f>
        <v>0</v>
      </c>
      <c r="B24" s="69" t="str">
        <f>'Base de données'!D98</f>
        <v xml:space="preserve"> </v>
      </c>
      <c r="C24" s="202">
        <f>'Base de données'!GI98</f>
        <v>0</v>
      </c>
      <c r="D24" s="72">
        <f t="shared" si="1"/>
        <v>0</v>
      </c>
      <c r="E24" s="183">
        <f>'Base de données'!GJ98</f>
        <v>0</v>
      </c>
      <c r="F24" s="189">
        <f t="shared" si="2"/>
        <v>0</v>
      </c>
      <c r="G24" s="202">
        <f>'Base de données'!GK98</f>
        <v>0</v>
      </c>
      <c r="H24" s="71">
        <f t="shared" si="0"/>
        <v>0</v>
      </c>
      <c r="I24" s="203">
        <f>'Base de données'!GL98</f>
        <v>0</v>
      </c>
      <c r="J24" s="71">
        <f t="shared" si="3"/>
        <v>0</v>
      </c>
      <c r="K24" s="203">
        <f>'Base de données'!GM98</f>
        <v>0</v>
      </c>
      <c r="L24" s="71">
        <f t="shared" si="4"/>
        <v>0</v>
      </c>
      <c r="M24" s="204">
        <f>'Base de données'!GP98</f>
        <v>0</v>
      </c>
      <c r="N24" s="71">
        <f t="shared" si="5"/>
        <v>0</v>
      </c>
      <c r="O24" s="204">
        <f>'Base de données'!GQ98</f>
        <v>0</v>
      </c>
      <c r="P24" s="73">
        <f t="shared" si="6"/>
        <v>0</v>
      </c>
      <c r="Q24" s="516"/>
      <c r="R24" s="517"/>
      <c r="S24" s="517"/>
      <c r="T24" s="517"/>
      <c r="U24" s="518">
        <f t="shared" si="7"/>
        <v>0</v>
      </c>
      <c r="V24" s="518"/>
      <c r="W24" s="518"/>
      <c r="X24" s="519"/>
    </row>
    <row r="25" spans="1:24" ht="20.25" customHeight="1" x14ac:dyDescent="0.2">
      <c r="A25" s="26">
        <f>'Base de données'!B99</f>
        <v>0</v>
      </c>
      <c r="B25" s="69" t="str">
        <f>'Base de données'!D99</f>
        <v xml:space="preserve"> </v>
      </c>
      <c r="C25" s="202">
        <f>'Base de données'!GI99</f>
        <v>0</v>
      </c>
      <c r="D25" s="72">
        <f t="shared" si="1"/>
        <v>0</v>
      </c>
      <c r="E25" s="183">
        <f>'Base de données'!GJ99</f>
        <v>0</v>
      </c>
      <c r="F25" s="189">
        <f t="shared" si="2"/>
        <v>0</v>
      </c>
      <c r="G25" s="202">
        <f>'Base de données'!GK99</f>
        <v>0</v>
      </c>
      <c r="H25" s="71">
        <f t="shared" si="0"/>
        <v>0</v>
      </c>
      <c r="I25" s="203">
        <f>'Base de données'!GL99</f>
        <v>0</v>
      </c>
      <c r="J25" s="71">
        <f t="shared" si="3"/>
        <v>0</v>
      </c>
      <c r="K25" s="203">
        <f>'Base de données'!GM99</f>
        <v>0</v>
      </c>
      <c r="L25" s="71">
        <f t="shared" si="4"/>
        <v>0</v>
      </c>
      <c r="M25" s="204">
        <f>'Base de données'!GP99</f>
        <v>0</v>
      </c>
      <c r="N25" s="71">
        <f t="shared" si="5"/>
        <v>0</v>
      </c>
      <c r="O25" s="204">
        <f>'Base de données'!GQ99</f>
        <v>0</v>
      </c>
      <c r="P25" s="73">
        <f t="shared" si="6"/>
        <v>0</v>
      </c>
      <c r="Q25" s="516"/>
      <c r="R25" s="517"/>
      <c r="S25" s="517"/>
      <c r="T25" s="517"/>
      <c r="U25" s="518">
        <f t="shared" si="7"/>
        <v>0</v>
      </c>
      <c r="V25" s="518"/>
      <c r="W25" s="518"/>
      <c r="X25" s="519"/>
    </row>
    <row r="26" spans="1:24" ht="20.25" customHeight="1" x14ac:dyDescent="0.2">
      <c r="A26" s="26">
        <f>'Base de données'!B100</f>
        <v>0</v>
      </c>
      <c r="B26" s="69" t="str">
        <f>'Base de données'!D100</f>
        <v xml:space="preserve"> </v>
      </c>
      <c r="C26" s="202">
        <f>'Base de données'!GI100</f>
        <v>0</v>
      </c>
      <c r="D26" s="72">
        <f t="shared" si="1"/>
        <v>0</v>
      </c>
      <c r="E26" s="183">
        <f>'Base de données'!GJ100</f>
        <v>0</v>
      </c>
      <c r="F26" s="189">
        <f t="shared" si="2"/>
        <v>0</v>
      </c>
      <c r="G26" s="202">
        <f>'Base de données'!GK100</f>
        <v>0</v>
      </c>
      <c r="H26" s="71">
        <f t="shared" si="0"/>
        <v>0</v>
      </c>
      <c r="I26" s="203">
        <f>'Base de données'!GL100</f>
        <v>0</v>
      </c>
      <c r="J26" s="71">
        <f t="shared" si="3"/>
        <v>0</v>
      </c>
      <c r="K26" s="203">
        <f>'Base de données'!GM100</f>
        <v>0</v>
      </c>
      <c r="L26" s="71">
        <f t="shared" si="4"/>
        <v>0</v>
      </c>
      <c r="M26" s="204">
        <f>'Base de données'!GP100</f>
        <v>0</v>
      </c>
      <c r="N26" s="71">
        <f t="shared" si="5"/>
        <v>0</v>
      </c>
      <c r="O26" s="204">
        <f>'Base de données'!GQ100</f>
        <v>0</v>
      </c>
      <c r="P26" s="73">
        <f t="shared" si="6"/>
        <v>0</v>
      </c>
      <c r="Q26" s="516"/>
      <c r="R26" s="517"/>
      <c r="S26" s="517"/>
      <c r="T26" s="517"/>
      <c r="U26" s="518">
        <f t="shared" si="7"/>
        <v>0</v>
      </c>
      <c r="V26" s="518"/>
      <c r="W26" s="518"/>
      <c r="X26" s="519"/>
    </row>
    <row r="27" spans="1:24" ht="20.25" customHeight="1" x14ac:dyDescent="0.2">
      <c r="A27" s="26">
        <f>'Base de données'!B101</f>
        <v>0</v>
      </c>
      <c r="B27" s="69" t="str">
        <f>'Base de données'!D101</f>
        <v xml:space="preserve"> </v>
      </c>
      <c r="C27" s="202">
        <f>'Base de données'!GI101</f>
        <v>0</v>
      </c>
      <c r="D27" s="72">
        <f t="shared" si="1"/>
        <v>0</v>
      </c>
      <c r="E27" s="183">
        <f>'Base de données'!GJ101</f>
        <v>0</v>
      </c>
      <c r="F27" s="189">
        <f t="shared" si="2"/>
        <v>0</v>
      </c>
      <c r="G27" s="202">
        <f>'Base de données'!GK101</f>
        <v>0</v>
      </c>
      <c r="H27" s="71">
        <f t="shared" si="0"/>
        <v>0</v>
      </c>
      <c r="I27" s="203">
        <f>'Base de données'!GL101</f>
        <v>0</v>
      </c>
      <c r="J27" s="71">
        <f t="shared" si="3"/>
        <v>0</v>
      </c>
      <c r="K27" s="203">
        <f>'Base de données'!GM101</f>
        <v>0</v>
      </c>
      <c r="L27" s="71">
        <f t="shared" si="4"/>
        <v>0</v>
      </c>
      <c r="M27" s="204">
        <f>'Base de données'!GP101</f>
        <v>0</v>
      </c>
      <c r="N27" s="71">
        <f t="shared" si="5"/>
        <v>0</v>
      </c>
      <c r="O27" s="204">
        <f>'Base de données'!GQ101</f>
        <v>0</v>
      </c>
      <c r="P27" s="73">
        <f t="shared" si="6"/>
        <v>0</v>
      </c>
      <c r="Q27" s="516"/>
      <c r="R27" s="517"/>
      <c r="S27" s="517"/>
      <c r="T27" s="517"/>
      <c r="U27" s="518">
        <f t="shared" si="7"/>
        <v>0</v>
      </c>
      <c r="V27" s="518"/>
      <c r="W27" s="518"/>
      <c r="X27" s="519"/>
    </row>
    <row r="28" spans="1:24" ht="20.25" customHeight="1" x14ac:dyDescent="0.2">
      <c r="A28" s="26">
        <f>'Base de données'!B102</f>
        <v>0</v>
      </c>
      <c r="B28" s="69" t="str">
        <f>'Base de données'!D102</f>
        <v xml:space="preserve"> </v>
      </c>
      <c r="C28" s="202">
        <f>'Base de données'!GI102</f>
        <v>0</v>
      </c>
      <c r="D28" s="72">
        <f t="shared" si="1"/>
        <v>0</v>
      </c>
      <c r="E28" s="183">
        <f>'Base de données'!GJ102</f>
        <v>0</v>
      </c>
      <c r="F28" s="189">
        <f t="shared" si="2"/>
        <v>0</v>
      </c>
      <c r="G28" s="202">
        <f>'Base de données'!GK102</f>
        <v>0</v>
      </c>
      <c r="H28" s="71">
        <f t="shared" si="0"/>
        <v>0</v>
      </c>
      <c r="I28" s="203">
        <f>'Base de données'!GL102</f>
        <v>0</v>
      </c>
      <c r="J28" s="71">
        <f t="shared" si="3"/>
        <v>0</v>
      </c>
      <c r="K28" s="203">
        <f>'Base de données'!GM102</f>
        <v>0</v>
      </c>
      <c r="L28" s="71">
        <f t="shared" si="4"/>
        <v>0</v>
      </c>
      <c r="M28" s="204">
        <f>'Base de données'!GP102</f>
        <v>0</v>
      </c>
      <c r="N28" s="71">
        <f t="shared" si="5"/>
        <v>0</v>
      </c>
      <c r="O28" s="204">
        <f>'Base de données'!GQ102</f>
        <v>0</v>
      </c>
      <c r="P28" s="73">
        <f t="shared" si="6"/>
        <v>0</v>
      </c>
      <c r="Q28" s="516"/>
      <c r="R28" s="517"/>
      <c r="S28" s="517"/>
      <c r="T28" s="517"/>
      <c r="U28" s="518">
        <f t="shared" si="7"/>
        <v>0</v>
      </c>
      <c r="V28" s="518"/>
      <c r="W28" s="518"/>
      <c r="X28" s="519"/>
    </row>
    <row r="29" spans="1:24" ht="20.25" customHeight="1" x14ac:dyDescent="0.2">
      <c r="A29" s="26">
        <f>'Base de données'!B103</f>
        <v>0</v>
      </c>
      <c r="B29" s="69" t="str">
        <f>'Base de données'!D103</f>
        <v xml:space="preserve"> </v>
      </c>
      <c r="C29" s="202">
        <f>'Base de données'!GI103</f>
        <v>0</v>
      </c>
      <c r="D29" s="72">
        <f t="shared" si="1"/>
        <v>0</v>
      </c>
      <c r="E29" s="183">
        <f>'Base de données'!GJ103</f>
        <v>0</v>
      </c>
      <c r="F29" s="189">
        <f t="shared" si="2"/>
        <v>0</v>
      </c>
      <c r="G29" s="202">
        <f>'Base de données'!GK103</f>
        <v>0</v>
      </c>
      <c r="H29" s="71">
        <f t="shared" si="0"/>
        <v>0</v>
      </c>
      <c r="I29" s="203">
        <f>'Base de données'!GL103</f>
        <v>0</v>
      </c>
      <c r="J29" s="71">
        <f t="shared" si="3"/>
        <v>0</v>
      </c>
      <c r="K29" s="203">
        <f>'Base de données'!GM103</f>
        <v>0</v>
      </c>
      <c r="L29" s="71">
        <f t="shared" si="4"/>
        <v>0</v>
      </c>
      <c r="M29" s="204">
        <f>'Base de données'!GP103</f>
        <v>0</v>
      </c>
      <c r="N29" s="71">
        <f t="shared" si="5"/>
        <v>0</v>
      </c>
      <c r="O29" s="204">
        <f>'Base de données'!GQ103</f>
        <v>0</v>
      </c>
      <c r="P29" s="73">
        <f t="shared" si="6"/>
        <v>0</v>
      </c>
      <c r="Q29" s="516"/>
      <c r="R29" s="517"/>
      <c r="S29" s="517"/>
      <c r="T29" s="517"/>
      <c r="U29" s="518">
        <f t="shared" si="7"/>
        <v>0</v>
      </c>
      <c r="V29" s="518"/>
      <c r="W29" s="518"/>
      <c r="X29" s="519"/>
    </row>
    <row r="30" spans="1:24" ht="20.25" customHeight="1" x14ac:dyDescent="0.2">
      <c r="A30" s="26">
        <f>'Base de données'!B104</f>
        <v>0</v>
      </c>
      <c r="B30" s="69" t="str">
        <f>'Base de données'!D104</f>
        <v xml:space="preserve"> </v>
      </c>
      <c r="C30" s="202">
        <f>'Base de données'!GI104</f>
        <v>0</v>
      </c>
      <c r="D30" s="72">
        <f t="shared" si="1"/>
        <v>0</v>
      </c>
      <c r="E30" s="183">
        <f>'Base de données'!GJ104</f>
        <v>0</v>
      </c>
      <c r="F30" s="189">
        <f t="shared" si="2"/>
        <v>0</v>
      </c>
      <c r="G30" s="202">
        <f>'Base de données'!GK104</f>
        <v>0</v>
      </c>
      <c r="H30" s="71">
        <f t="shared" si="0"/>
        <v>0</v>
      </c>
      <c r="I30" s="203">
        <f>'Base de données'!GL104</f>
        <v>0</v>
      </c>
      <c r="J30" s="71">
        <f t="shared" si="3"/>
        <v>0</v>
      </c>
      <c r="K30" s="203">
        <f>'Base de données'!GM104</f>
        <v>0</v>
      </c>
      <c r="L30" s="71">
        <f t="shared" si="4"/>
        <v>0</v>
      </c>
      <c r="M30" s="204">
        <f>'Base de données'!GP104</f>
        <v>0</v>
      </c>
      <c r="N30" s="71">
        <f t="shared" si="5"/>
        <v>0</v>
      </c>
      <c r="O30" s="204">
        <f>'Base de données'!GQ104</f>
        <v>0</v>
      </c>
      <c r="P30" s="73">
        <f t="shared" si="6"/>
        <v>0</v>
      </c>
      <c r="Q30" s="516"/>
      <c r="R30" s="517"/>
      <c r="S30" s="517"/>
      <c r="T30" s="517"/>
      <c r="U30" s="518">
        <f t="shared" si="7"/>
        <v>0</v>
      </c>
      <c r="V30" s="518"/>
      <c r="W30" s="518"/>
      <c r="X30" s="519"/>
    </row>
    <row r="31" spans="1:24" ht="20.25" customHeight="1" x14ac:dyDescent="0.2">
      <c r="A31" s="26">
        <f>'Base de données'!B105</f>
        <v>0</v>
      </c>
      <c r="B31" s="69" t="str">
        <f>'Base de données'!D105</f>
        <v xml:space="preserve"> </v>
      </c>
      <c r="C31" s="202">
        <f>'Base de données'!GI105</f>
        <v>0</v>
      </c>
      <c r="D31" s="72">
        <f t="shared" si="1"/>
        <v>0</v>
      </c>
      <c r="E31" s="183">
        <f>'Base de données'!GJ105</f>
        <v>0</v>
      </c>
      <c r="F31" s="189">
        <f t="shared" si="2"/>
        <v>0</v>
      </c>
      <c r="G31" s="202">
        <f>'Base de données'!GK105</f>
        <v>0</v>
      </c>
      <c r="H31" s="71">
        <f t="shared" si="0"/>
        <v>0</v>
      </c>
      <c r="I31" s="203">
        <f>'Base de données'!GL105</f>
        <v>0</v>
      </c>
      <c r="J31" s="71">
        <f t="shared" si="3"/>
        <v>0</v>
      </c>
      <c r="K31" s="203">
        <f>'Base de données'!GM105</f>
        <v>0</v>
      </c>
      <c r="L31" s="71">
        <f t="shared" si="4"/>
        <v>0</v>
      </c>
      <c r="M31" s="204">
        <f>'Base de données'!GP105</f>
        <v>0</v>
      </c>
      <c r="N31" s="71">
        <f t="shared" si="5"/>
        <v>0</v>
      </c>
      <c r="O31" s="204">
        <f>'Base de données'!GQ105</f>
        <v>0</v>
      </c>
      <c r="P31" s="73">
        <f t="shared" si="6"/>
        <v>0</v>
      </c>
      <c r="Q31" s="516"/>
      <c r="R31" s="517"/>
      <c r="S31" s="517"/>
      <c r="T31" s="517"/>
      <c r="U31" s="518">
        <f t="shared" si="7"/>
        <v>0</v>
      </c>
      <c r="V31" s="518"/>
      <c r="W31" s="518"/>
      <c r="X31" s="519"/>
    </row>
    <row r="32" spans="1:24" ht="20.25" customHeight="1" x14ac:dyDescent="0.2">
      <c r="A32" s="26">
        <f>'Base de données'!B106</f>
        <v>0</v>
      </c>
      <c r="B32" s="69" t="str">
        <f>'Base de données'!D106</f>
        <v xml:space="preserve"> </v>
      </c>
      <c r="C32" s="202">
        <f>'Base de données'!GI106</f>
        <v>0</v>
      </c>
      <c r="D32" s="72">
        <f t="shared" si="1"/>
        <v>0</v>
      </c>
      <c r="E32" s="183">
        <f>'Base de données'!GJ106</f>
        <v>0</v>
      </c>
      <c r="F32" s="189">
        <f t="shared" si="2"/>
        <v>0</v>
      </c>
      <c r="G32" s="202">
        <f>'Base de données'!GK106</f>
        <v>0</v>
      </c>
      <c r="H32" s="71">
        <f t="shared" si="0"/>
        <v>0</v>
      </c>
      <c r="I32" s="203">
        <f>'Base de données'!GL106</f>
        <v>0</v>
      </c>
      <c r="J32" s="71">
        <f t="shared" si="3"/>
        <v>0</v>
      </c>
      <c r="K32" s="203">
        <f>'Base de données'!GM106</f>
        <v>0</v>
      </c>
      <c r="L32" s="71">
        <f t="shared" si="4"/>
        <v>0</v>
      </c>
      <c r="M32" s="204">
        <f>'Base de données'!GP106</f>
        <v>0</v>
      </c>
      <c r="N32" s="71">
        <f t="shared" si="5"/>
        <v>0</v>
      </c>
      <c r="O32" s="204">
        <f>'Base de données'!GQ106</f>
        <v>0</v>
      </c>
      <c r="P32" s="73">
        <f t="shared" si="6"/>
        <v>0</v>
      </c>
      <c r="Q32" s="516"/>
      <c r="R32" s="517"/>
      <c r="S32" s="517"/>
      <c r="T32" s="517"/>
      <c r="U32" s="518">
        <f t="shared" si="7"/>
        <v>0</v>
      </c>
      <c r="V32" s="518"/>
      <c r="W32" s="518"/>
      <c r="X32" s="519"/>
    </row>
    <row r="33" spans="1:24" ht="20.25" customHeight="1" x14ac:dyDescent="0.2">
      <c r="A33" s="26">
        <f>'Base de données'!B107</f>
        <v>0</v>
      </c>
      <c r="B33" s="69" t="str">
        <f>'Base de données'!D107</f>
        <v xml:space="preserve"> </v>
      </c>
      <c r="C33" s="202">
        <f>'Base de données'!GI107</f>
        <v>0</v>
      </c>
      <c r="D33" s="72">
        <f t="shared" si="1"/>
        <v>0</v>
      </c>
      <c r="E33" s="183">
        <f>'Base de données'!GJ107</f>
        <v>0</v>
      </c>
      <c r="F33" s="189">
        <f t="shared" si="2"/>
        <v>0</v>
      </c>
      <c r="G33" s="202">
        <f>'Base de données'!GK107</f>
        <v>0</v>
      </c>
      <c r="H33" s="71">
        <f t="shared" si="0"/>
        <v>0</v>
      </c>
      <c r="I33" s="203">
        <f>'Base de données'!GL107</f>
        <v>0</v>
      </c>
      <c r="J33" s="71">
        <f t="shared" si="3"/>
        <v>0</v>
      </c>
      <c r="K33" s="203">
        <f>'Base de données'!GM107</f>
        <v>0</v>
      </c>
      <c r="L33" s="71">
        <f t="shared" si="4"/>
        <v>0</v>
      </c>
      <c r="M33" s="204">
        <f>'Base de données'!GP107</f>
        <v>0</v>
      </c>
      <c r="N33" s="71">
        <f t="shared" si="5"/>
        <v>0</v>
      </c>
      <c r="O33" s="204">
        <f>'Base de données'!GQ107</f>
        <v>0</v>
      </c>
      <c r="P33" s="73">
        <f t="shared" si="6"/>
        <v>0</v>
      </c>
      <c r="Q33" s="516"/>
      <c r="R33" s="517"/>
      <c r="S33" s="517"/>
      <c r="T33" s="517"/>
      <c r="U33" s="518">
        <f t="shared" si="7"/>
        <v>0</v>
      </c>
      <c r="V33" s="518"/>
      <c r="W33" s="518"/>
      <c r="X33" s="519"/>
    </row>
    <row r="34" spans="1:24" ht="20.25" customHeight="1" x14ac:dyDescent="0.2">
      <c r="A34" s="26">
        <f>'Base de données'!B108</f>
        <v>0</v>
      </c>
      <c r="B34" s="69" t="str">
        <f>'Base de données'!D108</f>
        <v xml:space="preserve"> </v>
      </c>
      <c r="C34" s="202">
        <f>'Base de données'!GI108</f>
        <v>0</v>
      </c>
      <c r="D34" s="72">
        <f t="shared" si="1"/>
        <v>0</v>
      </c>
      <c r="E34" s="183">
        <f>'Base de données'!GJ108</f>
        <v>0</v>
      </c>
      <c r="F34" s="189">
        <f t="shared" si="2"/>
        <v>0</v>
      </c>
      <c r="G34" s="202">
        <f>'Base de données'!GK108</f>
        <v>0</v>
      </c>
      <c r="H34" s="71">
        <f t="shared" si="0"/>
        <v>0</v>
      </c>
      <c r="I34" s="203">
        <f>'Base de données'!GL108</f>
        <v>0</v>
      </c>
      <c r="J34" s="71">
        <f t="shared" si="3"/>
        <v>0</v>
      </c>
      <c r="K34" s="203">
        <f>'Base de données'!GM108</f>
        <v>0</v>
      </c>
      <c r="L34" s="71">
        <f t="shared" si="4"/>
        <v>0</v>
      </c>
      <c r="M34" s="204">
        <f>'Base de données'!GP108</f>
        <v>0</v>
      </c>
      <c r="N34" s="71">
        <f t="shared" si="5"/>
        <v>0</v>
      </c>
      <c r="O34" s="204">
        <f>'Base de données'!GQ108</f>
        <v>0</v>
      </c>
      <c r="P34" s="73">
        <f t="shared" si="6"/>
        <v>0</v>
      </c>
      <c r="Q34" s="516"/>
      <c r="R34" s="517"/>
      <c r="S34" s="517"/>
      <c r="T34" s="517"/>
      <c r="U34" s="518">
        <f t="shared" si="7"/>
        <v>0</v>
      </c>
      <c r="V34" s="518"/>
      <c r="W34" s="518"/>
      <c r="X34" s="519"/>
    </row>
    <row r="35" spans="1:24" ht="20.25" customHeight="1" x14ac:dyDescent="0.2">
      <c r="A35" s="26">
        <f>'Base de données'!B109</f>
        <v>0</v>
      </c>
      <c r="B35" s="69" t="str">
        <f>'Base de données'!D109</f>
        <v xml:space="preserve"> </v>
      </c>
      <c r="C35" s="202">
        <f>'Base de données'!GI109</f>
        <v>0</v>
      </c>
      <c r="D35" s="72">
        <f t="shared" si="1"/>
        <v>0</v>
      </c>
      <c r="E35" s="183">
        <f>'Base de données'!GJ109</f>
        <v>0</v>
      </c>
      <c r="F35" s="189">
        <f t="shared" si="2"/>
        <v>0</v>
      </c>
      <c r="G35" s="202">
        <f>'Base de données'!GK109</f>
        <v>0</v>
      </c>
      <c r="H35" s="71">
        <f t="shared" si="0"/>
        <v>0</v>
      </c>
      <c r="I35" s="203">
        <f>'Base de données'!GL109</f>
        <v>0</v>
      </c>
      <c r="J35" s="71">
        <f t="shared" si="3"/>
        <v>0</v>
      </c>
      <c r="K35" s="203">
        <f>'Base de données'!GM109</f>
        <v>0</v>
      </c>
      <c r="L35" s="71">
        <f t="shared" si="4"/>
        <v>0</v>
      </c>
      <c r="M35" s="204">
        <f>'Base de données'!GP109</f>
        <v>0</v>
      </c>
      <c r="N35" s="71">
        <f t="shared" si="5"/>
        <v>0</v>
      </c>
      <c r="O35" s="204">
        <f>'Base de données'!GQ109</f>
        <v>0</v>
      </c>
      <c r="P35" s="73">
        <f t="shared" si="6"/>
        <v>0</v>
      </c>
      <c r="Q35" s="516"/>
      <c r="R35" s="517"/>
      <c r="S35" s="517"/>
      <c r="T35" s="517"/>
      <c r="U35" s="518">
        <f t="shared" si="7"/>
        <v>0</v>
      </c>
      <c r="V35" s="518"/>
      <c r="W35" s="518"/>
      <c r="X35" s="519"/>
    </row>
    <row r="36" spans="1:24" ht="20.25" customHeight="1" x14ac:dyDescent="0.2">
      <c r="A36" s="26">
        <f>'Base de données'!B110</f>
        <v>0</v>
      </c>
      <c r="B36" s="69" t="str">
        <f>'Base de données'!D110</f>
        <v xml:space="preserve"> </v>
      </c>
      <c r="C36" s="202">
        <f>'Base de données'!GI110</f>
        <v>0</v>
      </c>
      <c r="D36" s="72">
        <f t="shared" si="1"/>
        <v>0</v>
      </c>
      <c r="E36" s="183">
        <f>'Base de données'!GJ110</f>
        <v>0</v>
      </c>
      <c r="F36" s="189">
        <f t="shared" si="2"/>
        <v>0</v>
      </c>
      <c r="G36" s="202">
        <f>'Base de données'!GK110</f>
        <v>0</v>
      </c>
      <c r="H36" s="71">
        <f t="shared" si="0"/>
        <v>0</v>
      </c>
      <c r="I36" s="203">
        <f>'Base de données'!GL110</f>
        <v>0</v>
      </c>
      <c r="J36" s="71">
        <f t="shared" si="3"/>
        <v>0</v>
      </c>
      <c r="K36" s="203">
        <f>'Base de données'!GM110</f>
        <v>0</v>
      </c>
      <c r="L36" s="71">
        <f t="shared" si="4"/>
        <v>0</v>
      </c>
      <c r="M36" s="204">
        <f>'Base de données'!GP110</f>
        <v>0</v>
      </c>
      <c r="N36" s="71">
        <f t="shared" si="5"/>
        <v>0</v>
      </c>
      <c r="O36" s="204">
        <f>'Base de données'!GQ110</f>
        <v>0</v>
      </c>
      <c r="P36" s="73">
        <f t="shared" si="6"/>
        <v>0</v>
      </c>
      <c r="Q36" s="516"/>
      <c r="R36" s="517"/>
      <c r="S36" s="517"/>
      <c r="T36" s="517"/>
      <c r="U36" s="518">
        <f t="shared" si="7"/>
        <v>0</v>
      </c>
      <c r="V36" s="518"/>
      <c r="W36" s="518"/>
      <c r="X36" s="519"/>
    </row>
    <row r="37" spans="1:24" ht="20.25" customHeight="1" x14ac:dyDescent="0.2">
      <c r="A37" s="26">
        <f>'Base de données'!B111</f>
        <v>0</v>
      </c>
      <c r="B37" s="69" t="str">
        <f>'Base de données'!D111</f>
        <v xml:space="preserve"> </v>
      </c>
      <c r="C37" s="202">
        <f>'Base de données'!GI111</f>
        <v>0</v>
      </c>
      <c r="D37" s="72">
        <f t="shared" si="1"/>
        <v>0</v>
      </c>
      <c r="E37" s="183">
        <f>'Base de données'!GJ111</f>
        <v>0</v>
      </c>
      <c r="F37" s="189">
        <f t="shared" si="2"/>
        <v>0</v>
      </c>
      <c r="G37" s="202">
        <f>'Base de données'!GK111</f>
        <v>0</v>
      </c>
      <c r="H37" s="71">
        <f t="shared" si="0"/>
        <v>0</v>
      </c>
      <c r="I37" s="203">
        <f>'Base de données'!GL111</f>
        <v>0</v>
      </c>
      <c r="J37" s="71">
        <f t="shared" si="3"/>
        <v>0</v>
      </c>
      <c r="K37" s="203">
        <f>'Base de données'!GM111</f>
        <v>0</v>
      </c>
      <c r="L37" s="71">
        <f t="shared" si="4"/>
        <v>0</v>
      </c>
      <c r="M37" s="204">
        <f>'Base de données'!GP111</f>
        <v>0</v>
      </c>
      <c r="N37" s="71">
        <f t="shared" si="5"/>
        <v>0</v>
      </c>
      <c r="O37" s="204">
        <f>'Base de données'!GQ111</f>
        <v>0</v>
      </c>
      <c r="P37" s="73">
        <f t="shared" si="6"/>
        <v>0</v>
      </c>
      <c r="Q37" s="516"/>
      <c r="R37" s="517"/>
      <c r="S37" s="517"/>
      <c r="T37" s="517"/>
      <c r="U37" s="518">
        <f t="shared" si="7"/>
        <v>0</v>
      </c>
      <c r="V37" s="518"/>
      <c r="W37" s="518"/>
      <c r="X37" s="519"/>
    </row>
    <row r="38" spans="1:24" ht="20.25" customHeight="1" x14ac:dyDescent="0.2">
      <c r="A38" s="26">
        <f>'Base de données'!B112</f>
        <v>0</v>
      </c>
      <c r="B38" s="69" t="str">
        <f>'Base de données'!D112</f>
        <v xml:space="preserve"> </v>
      </c>
      <c r="C38" s="202">
        <f>'Base de données'!GI112</f>
        <v>0</v>
      </c>
      <c r="D38" s="72">
        <f t="shared" si="1"/>
        <v>0</v>
      </c>
      <c r="E38" s="183">
        <f>'Base de données'!GJ112</f>
        <v>0</v>
      </c>
      <c r="F38" s="189">
        <f t="shared" si="2"/>
        <v>0</v>
      </c>
      <c r="G38" s="202">
        <f>'Base de données'!GK112</f>
        <v>0</v>
      </c>
      <c r="H38" s="71">
        <f t="shared" si="0"/>
        <v>0</v>
      </c>
      <c r="I38" s="203">
        <f>'Base de données'!GL112</f>
        <v>0</v>
      </c>
      <c r="J38" s="71">
        <f t="shared" si="3"/>
        <v>0</v>
      </c>
      <c r="K38" s="203">
        <f>'Base de données'!GM112</f>
        <v>0</v>
      </c>
      <c r="L38" s="71">
        <f t="shared" si="4"/>
        <v>0</v>
      </c>
      <c r="M38" s="204">
        <f>'Base de données'!GP112</f>
        <v>0</v>
      </c>
      <c r="N38" s="71">
        <f t="shared" si="5"/>
        <v>0</v>
      </c>
      <c r="O38" s="204">
        <f>'Base de données'!GQ112</f>
        <v>0</v>
      </c>
      <c r="P38" s="73">
        <f t="shared" si="6"/>
        <v>0</v>
      </c>
      <c r="Q38" s="507"/>
      <c r="R38" s="508"/>
      <c r="S38" s="508"/>
      <c r="T38" s="509"/>
      <c r="U38" s="518">
        <f t="shared" si="7"/>
        <v>0</v>
      </c>
      <c r="V38" s="518"/>
      <c r="W38" s="518"/>
      <c r="X38" s="519"/>
    </row>
    <row r="39" spans="1:24" ht="20.25" customHeight="1" x14ac:dyDescent="0.2">
      <c r="A39" s="26">
        <f>'Base de données'!B113</f>
        <v>0</v>
      </c>
      <c r="B39" s="69" t="str">
        <f>'Base de données'!D113</f>
        <v xml:space="preserve"> </v>
      </c>
      <c r="C39" s="202">
        <f>'Base de données'!GI113</f>
        <v>0</v>
      </c>
      <c r="D39" s="72">
        <f t="shared" si="1"/>
        <v>0</v>
      </c>
      <c r="E39" s="183">
        <f>'Base de données'!GJ113</f>
        <v>0</v>
      </c>
      <c r="F39" s="189">
        <f t="shared" si="2"/>
        <v>0</v>
      </c>
      <c r="G39" s="202">
        <f>'Base de données'!GK113</f>
        <v>0</v>
      </c>
      <c r="H39" s="71">
        <f t="shared" si="0"/>
        <v>0</v>
      </c>
      <c r="I39" s="203">
        <f>'Base de données'!GL113</f>
        <v>0</v>
      </c>
      <c r="J39" s="71">
        <f t="shared" si="3"/>
        <v>0</v>
      </c>
      <c r="K39" s="203">
        <f>'Base de données'!GM113</f>
        <v>0</v>
      </c>
      <c r="L39" s="71">
        <f t="shared" si="4"/>
        <v>0</v>
      </c>
      <c r="M39" s="204">
        <f>'Base de données'!GP113</f>
        <v>0</v>
      </c>
      <c r="N39" s="71">
        <f t="shared" si="5"/>
        <v>0</v>
      </c>
      <c r="O39" s="204">
        <f>'Base de données'!GQ113</f>
        <v>0</v>
      </c>
      <c r="P39" s="73">
        <f t="shared" si="6"/>
        <v>0</v>
      </c>
      <c r="Q39" s="507"/>
      <c r="R39" s="508"/>
      <c r="S39" s="508"/>
      <c r="T39" s="509"/>
      <c r="U39" s="518">
        <f t="shared" si="7"/>
        <v>0</v>
      </c>
      <c r="V39" s="518"/>
      <c r="W39" s="518"/>
      <c r="X39" s="519"/>
    </row>
    <row r="40" spans="1:24" ht="20.25" customHeight="1" x14ac:dyDescent="0.2">
      <c r="A40" s="26">
        <f>'Base de données'!B114</f>
        <v>0</v>
      </c>
      <c r="B40" s="69" t="str">
        <f>'Base de données'!D114</f>
        <v xml:space="preserve"> </v>
      </c>
      <c r="C40" s="202">
        <f>'Base de données'!GI114</f>
        <v>0</v>
      </c>
      <c r="D40" s="72">
        <f t="shared" si="1"/>
        <v>0</v>
      </c>
      <c r="E40" s="183">
        <f>'Base de données'!GJ114</f>
        <v>0</v>
      </c>
      <c r="F40" s="189">
        <f t="shared" si="2"/>
        <v>0</v>
      </c>
      <c r="G40" s="202">
        <f>'Base de données'!GK114</f>
        <v>0</v>
      </c>
      <c r="H40" s="71">
        <f t="shared" si="0"/>
        <v>0</v>
      </c>
      <c r="I40" s="203">
        <f>'Base de données'!GL114</f>
        <v>0</v>
      </c>
      <c r="J40" s="71">
        <f t="shared" si="3"/>
        <v>0</v>
      </c>
      <c r="K40" s="203">
        <f>'Base de données'!GM114</f>
        <v>0</v>
      </c>
      <c r="L40" s="71">
        <f t="shared" si="4"/>
        <v>0</v>
      </c>
      <c r="M40" s="204">
        <f>'Base de données'!GP114</f>
        <v>0</v>
      </c>
      <c r="N40" s="71">
        <f t="shared" si="5"/>
        <v>0</v>
      </c>
      <c r="O40" s="204">
        <f>'Base de données'!GQ114</f>
        <v>0</v>
      </c>
      <c r="P40" s="73">
        <f t="shared" si="6"/>
        <v>0</v>
      </c>
      <c r="Q40" s="507"/>
      <c r="R40" s="508"/>
      <c r="S40" s="508"/>
      <c r="T40" s="509"/>
      <c r="U40" s="518">
        <f t="shared" si="7"/>
        <v>0</v>
      </c>
      <c r="V40" s="518"/>
      <c r="W40" s="518"/>
      <c r="X40" s="519"/>
    </row>
    <row r="41" spans="1:24" ht="20.25" customHeight="1" x14ac:dyDescent="0.2">
      <c r="A41" s="26">
        <f>'Base de données'!B115</f>
        <v>0</v>
      </c>
      <c r="B41" s="69" t="str">
        <f>'Base de données'!D115</f>
        <v xml:space="preserve"> </v>
      </c>
      <c r="C41" s="202">
        <f>'Base de données'!GI115</f>
        <v>0</v>
      </c>
      <c r="D41" s="72">
        <f t="shared" si="1"/>
        <v>0</v>
      </c>
      <c r="E41" s="183">
        <f>'Base de données'!GJ115</f>
        <v>0</v>
      </c>
      <c r="F41" s="189">
        <f t="shared" si="2"/>
        <v>0</v>
      </c>
      <c r="G41" s="202">
        <f>'Base de données'!GK115</f>
        <v>0</v>
      </c>
      <c r="H41" s="71">
        <f t="shared" si="0"/>
        <v>0</v>
      </c>
      <c r="I41" s="203">
        <f>'Base de données'!GL115</f>
        <v>0</v>
      </c>
      <c r="J41" s="71">
        <f t="shared" si="3"/>
        <v>0</v>
      </c>
      <c r="K41" s="203">
        <f>'Base de données'!GM115</f>
        <v>0</v>
      </c>
      <c r="L41" s="71">
        <f t="shared" si="4"/>
        <v>0</v>
      </c>
      <c r="M41" s="204">
        <f>'Base de données'!GP115</f>
        <v>0</v>
      </c>
      <c r="N41" s="71">
        <f t="shared" si="5"/>
        <v>0</v>
      </c>
      <c r="O41" s="204">
        <f>'Base de données'!GQ115</f>
        <v>0</v>
      </c>
      <c r="P41" s="73">
        <f t="shared" si="6"/>
        <v>0</v>
      </c>
      <c r="Q41" s="507"/>
      <c r="R41" s="508"/>
      <c r="S41" s="508"/>
      <c r="T41" s="509"/>
      <c r="U41" s="518">
        <f t="shared" si="7"/>
        <v>0</v>
      </c>
      <c r="V41" s="518"/>
      <c r="W41" s="518"/>
      <c r="X41" s="519"/>
    </row>
    <row r="42" spans="1:24" ht="20.25" customHeight="1" x14ac:dyDescent="0.2">
      <c r="A42" s="26">
        <f>'Base de données'!B116</f>
        <v>0</v>
      </c>
      <c r="B42" s="69" t="str">
        <f>'Base de données'!D116</f>
        <v xml:space="preserve"> </v>
      </c>
      <c r="C42" s="202">
        <f>'Base de données'!GI116</f>
        <v>0</v>
      </c>
      <c r="D42" s="72">
        <f t="shared" si="1"/>
        <v>0</v>
      </c>
      <c r="E42" s="183">
        <f>'Base de données'!GJ116</f>
        <v>0</v>
      </c>
      <c r="F42" s="189">
        <f t="shared" si="2"/>
        <v>0</v>
      </c>
      <c r="G42" s="202">
        <f>'Base de données'!GK116</f>
        <v>0</v>
      </c>
      <c r="H42" s="71">
        <f t="shared" si="0"/>
        <v>0</v>
      </c>
      <c r="I42" s="203">
        <f>'Base de données'!GL116</f>
        <v>0</v>
      </c>
      <c r="J42" s="71">
        <f t="shared" si="3"/>
        <v>0</v>
      </c>
      <c r="K42" s="203">
        <f>'Base de données'!GM116</f>
        <v>0</v>
      </c>
      <c r="L42" s="71">
        <f t="shared" si="4"/>
        <v>0</v>
      </c>
      <c r="M42" s="204">
        <f>'Base de données'!GP116</f>
        <v>0</v>
      </c>
      <c r="N42" s="71">
        <f t="shared" si="5"/>
        <v>0</v>
      </c>
      <c r="O42" s="204">
        <f>'Base de données'!GQ116</f>
        <v>0</v>
      </c>
      <c r="P42" s="73">
        <f t="shared" si="6"/>
        <v>0</v>
      </c>
      <c r="Q42" s="507"/>
      <c r="R42" s="508"/>
      <c r="S42" s="508"/>
      <c r="T42" s="509"/>
      <c r="U42" s="518">
        <f t="shared" si="7"/>
        <v>0</v>
      </c>
      <c r="V42" s="518"/>
      <c r="W42" s="518"/>
      <c r="X42" s="519"/>
    </row>
    <row r="43" spans="1:24" ht="20.25" customHeight="1" x14ac:dyDescent="0.2">
      <c r="A43" s="26">
        <f>'Base de données'!B117</f>
        <v>0</v>
      </c>
      <c r="B43" s="69" t="str">
        <f>'Base de données'!D117</f>
        <v xml:space="preserve"> </v>
      </c>
      <c r="C43" s="202">
        <f>'Base de données'!GI117</f>
        <v>0</v>
      </c>
      <c r="D43" s="72">
        <f t="shared" si="1"/>
        <v>0</v>
      </c>
      <c r="E43" s="183">
        <f>'Base de données'!GJ117</f>
        <v>0</v>
      </c>
      <c r="F43" s="189">
        <f t="shared" si="2"/>
        <v>0</v>
      </c>
      <c r="G43" s="202">
        <f>'Base de données'!GK117</f>
        <v>0</v>
      </c>
      <c r="H43" s="71">
        <f t="shared" si="0"/>
        <v>0</v>
      </c>
      <c r="I43" s="203">
        <f>'Base de données'!GL117</f>
        <v>0</v>
      </c>
      <c r="J43" s="71">
        <f t="shared" si="3"/>
        <v>0</v>
      </c>
      <c r="K43" s="203">
        <f>'Base de données'!GM117</f>
        <v>0</v>
      </c>
      <c r="L43" s="71">
        <f t="shared" si="4"/>
        <v>0</v>
      </c>
      <c r="M43" s="204">
        <f>'Base de données'!GP117</f>
        <v>0</v>
      </c>
      <c r="N43" s="71">
        <f t="shared" si="5"/>
        <v>0</v>
      </c>
      <c r="O43" s="204">
        <f>'Base de données'!GQ117</f>
        <v>0</v>
      </c>
      <c r="P43" s="73">
        <f t="shared" si="6"/>
        <v>0</v>
      </c>
      <c r="Q43" s="507"/>
      <c r="R43" s="508"/>
      <c r="S43" s="508"/>
      <c r="T43" s="509"/>
      <c r="U43" s="518">
        <f t="shared" si="7"/>
        <v>0</v>
      </c>
      <c r="V43" s="518"/>
      <c r="W43" s="518"/>
      <c r="X43" s="519"/>
    </row>
    <row r="44" spans="1:24" ht="20.25" customHeight="1" x14ac:dyDescent="0.2">
      <c r="A44" s="26">
        <f>'Base de données'!B118</f>
        <v>0</v>
      </c>
      <c r="B44" s="69" t="str">
        <f>'Base de données'!D118</f>
        <v xml:space="preserve"> </v>
      </c>
      <c r="C44" s="202">
        <f>'Base de données'!GI118</f>
        <v>0</v>
      </c>
      <c r="D44" s="72">
        <f t="shared" si="1"/>
        <v>0</v>
      </c>
      <c r="E44" s="183">
        <f>'Base de données'!GJ118</f>
        <v>0</v>
      </c>
      <c r="F44" s="189">
        <f t="shared" si="2"/>
        <v>0</v>
      </c>
      <c r="G44" s="202">
        <f>'Base de données'!GK118</f>
        <v>0</v>
      </c>
      <c r="H44" s="71">
        <f t="shared" si="0"/>
        <v>0</v>
      </c>
      <c r="I44" s="203">
        <f>'Base de données'!GL118</f>
        <v>0</v>
      </c>
      <c r="J44" s="71">
        <f t="shared" si="3"/>
        <v>0</v>
      </c>
      <c r="K44" s="203">
        <f>'Base de données'!GM118</f>
        <v>0</v>
      </c>
      <c r="L44" s="71">
        <f t="shared" si="4"/>
        <v>0</v>
      </c>
      <c r="M44" s="204">
        <f>'Base de données'!GP118</f>
        <v>0</v>
      </c>
      <c r="N44" s="71">
        <f t="shared" si="5"/>
        <v>0</v>
      </c>
      <c r="O44" s="204">
        <f>'Base de données'!GQ118</f>
        <v>0</v>
      </c>
      <c r="P44" s="73">
        <f t="shared" si="6"/>
        <v>0</v>
      </c>
      <c r="Q44" s="507"/>
      <c r="R44" s="508"/>
      <c r="S44" s="508"/>
      <c r="T44" s="509"/>
      <c r="U44" s="518">
        <f t="shared" si="7"/>
        <v>0</v>
      </c>
      <c r="V44" s="518"/>
      <c r="W44" s="518"/>
      <c r="X44" s="519"/>
    </row>
    <row r="45" spans="1:24" ht="20.25" customHeight="1" x14ac:dyDescent="0.2">
      <c r="A45" s="26">
        <f>'Base de données'!B119</f>
        <v>0</v>
      </c>
      <c r="B45" s="69" t="str">
        <f>'Base de données'!D119</f>
        <v xml:space="preserve"> </v>
      </c>
      <c r="C45" s="202">
        <f>'Base de données'!GI119</f>
        <v>0</v>
      </c>
      <c r="D45" s="72">
        <f t="shared" si="1"/>
        <v>0</v>
      </c>
      <c r="E45" s="183">
        <f>'Base de données'!GJ119</f>
        <v>0</v>
      </c>
      <c r="F45" s="189">
        <f t="shared" si="2"/>
        <v>0</v>
      </c>
      <c r="G45" s="202">
        <f>'Base de données'!GK119</f>
        <v>0</v>
      </c>
      <c r="H45" s="71">
        <f t="shared" si="0"/>
        <v>0</v>
      </c>
      <c r="I45" s="203">
        <f>'Base de données'!GL119</f>
        <v>0</v>
      </c>
      <c r="J45" s="71">
        <f t="shared" si="3"/>
        <v>0</v>
      </c>
      <c r="K45" s="203">
        <f>'Base de données'!GM119</f>
        <v>0</v>
      </c>
      <c r="L45" s="71">
        <f t="shared" si="4"/>
        <v>0</v>
      </c>
      <c r="M45" s="204">
        <f>'Base de données'!GP119</f>
        <v>0</v>
      </c>
      <c r="N45" s="71">
        <f t="shared" si="5"/>
        <v>0</v>
      </c>
      <c r="O45" s="204">
        <f>'Base de données'!GQ119</f>
        <v>0</v>
      </c>
      <c r="P45" s="73">
        <f t="shared" si="6"/>
        <v>0</v>
      </c>
      <c r="Q45" s="507"/>
      <c r="R45" s="508"/>
      <c r="S45" s="508"/>
      <c r="T45" s="509"/>
      <c r="U45" s="518">
        <f t="shared" si="7"/>
        <v>0</v>
      </c>
      <c r="V45" s="518"/>
      <c r="W45" s="518"/>
      <c r="X45" s="519"/>
    </row>
    <row r="46" spans="1:24" ht="20.25" customHeight="1" x14ac:dyDescent="0.2">
      <c r="A46" s="26">
        <f>'Base de données'!B120</f>
        <v>0</v>
      </c>
      <c r="B46" s="69" t="str">
        <f>'Base de données'!D120</f>
        <v xml:space="preserve"> </v>
      </c>
      <c r="C46" s="202">
        <f>'Base de données'!GI120</f>
        <v>0</v>
      </c>
      <c r="D46" s="72">
        <f t="shared" si="1"/>
        <v>0</v>
      </c>
      <c r="E46" s="183">
        <f>'Base de données'!GJ120</f>
        <v>0</v>
      </c>
      <c r="F46" s="189">
        <f t="shared" si="2"/>
        <v>0</v>
      </c>
      <c r="G46" s="202">
        <f>'Base de données'!GK120</f>
        <v>0</v>
      </c>
      <c r="H46" s="71">
        <f t="shared" si="0"/>
        <v>0</v>
      </c>
      <c r="I46" s="203">
        <f>'Base de données'!GL120</f>
        <v>0</v>
      </c>
      <c r="J46" s="71">
        <f t="shared" si="3"/>
        <v>0</v>
      </c>
      <c r="K46" s="203">
        <f>'Base de données'!GM120</f>
        <v>0</v>
      </c>
      <c r="L46" s="71">
        <f t="shared" si="4"/>
        <v>0</v>
      </c>
      <c r="M46" s="204">
        <f>'Base de données'!GP120</f>
        <v>0</v>
      </c>
      <c r="N46" s="71">
        <f t="shared" si="5"/>
        <v>0</v>
      </c>
      <c r="O46" s="204">
        <f>'Base de données'!GQ120</f>
        <v>0</v>
      </c>
      <c r="P46" s="73">
        <f t="shared" si="6"/>
        <v>0</v>
      </c>
      <c r="Q46" s="507"/>
      <c r="R46" s="508"/>
      <c r="S46" s="508"/>
      <c r="T46" s="509"/>
      <c r="U46" s="518">
        <f t="shared" si="7"/>
        <v>0</v>
      </c>
      <c r="V46" s="518"/>
      <c r="W46" s="518"/>
      <c r="X46" s="519"/>
    </row>
    <row r="47" spans="1:24" ht="20.25" customHeight="1" thickBot="1" x14ac:dyDescent="0.25">
      <c r="A47" s="92">
        <f>'Base de données'!B121</f>
        <v>0</v>
      </c>
      <c r="B47" s="96" t="str">
        <f>'Base de données'!D121</f>
        <v xml:space="preserve"> </v>
      </c>
      <c r="C47" s="205">
        <f>'Base de données'!GI121</f>
        <v>0</v>
      </c>
      <c r="D47" s="199">
        <f t="shared" si="1"/>
        <v>0</v>
      </c>
      <c r="E47" s="184">
        <f>'Base de données'!GJ121</f>
        <v>0</v>
      </c>
      <c r="F47" s="190">
        <f t="shared" si="2"/>
        <v>0</v>
      </c>
      <c r="G47" s="205">
        <f>'Base de données'!GK121</f>
        <v>0</v>
      </c>
      <c r="H47" s="193">
        <f>G47*$H$9</f>
        <v>0</v>
      </c>
      <c r="I47" s="206">
        <f>'Base de données'!GL121</f>
        <v>0</v>
      </c>
      <c r="J47" s="193">
        <f t="shared" si="3"/>
        <v>0</v>
      </c>
      <c r="K47" s="206">
        <f>'Base de données'!GM121</f>
        <v>0</v>
      </c>
      <c r="L47" s="193">
        <f t="shared" si="4"/>
        <v>0</v>
      </c>
      <c r="M47" s="229">
        <f>'Base de données'!GP121</f>
        <v>0</v>
      </c>
      <c r="N47" s="193">
        <f t="shared" si="5"/>
        <v>0</v>
      </c>
      <c r="O47" s="229">
        <f>'Base de données'!GQ121</f>
        <v>0</v>
      </c>
      <c r="P47" s="194">
        <f t="shared" si="6"/>
        <v>0</v>
      </c>
      <c r="Q47" s="514"/>
      <c r="R47" s="515"/>
      <c r="S47" s="515"/>
      <c r="T47" s="515"/>
      <c r="U47" s="518">
        <f t="shared" si="7"/>
        <v>0</v>
      </c>
      <c r="V47" s="518"/>
      <c r="W47" s="518"/>
      <c r="X47" s="519"/>
    </row>
    <row r="48" spans="1:24" s="15" customFormat="1" ht="20.25" customHeight="1" thickBot="1" x14ac:dyDescent="0.25">
      <c r="A48" s="27"/>
      <c r="B48" s="27"/>
      <c r="C48" s="487"/>
      <c r="D48" s="487"/>
      <c r="E48" s="250"/>
      <c r="F48" s="250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13" t="s">
        <v>55</v>
      </c>
      <c r="R48" s="491"/>
      <c r="S48" s="491"/>
      <c r="T48" s="492"/>
      <c r="U48" s="504">
        <f>SUM(U10:U47)</f>
        <v>0</v>
      </c>
      <c r="V48" s="505"/>
      <c r="W48" s="505"/>
      <c r="X48" s="506"/>
    </row>
    <row r="49" spans="1:24" s="15" customFormat="1" ht="20.25" customHeight="1" thickBot="1" x14ac:dyDescent="0.25">
      <c r="A49" s="27"/>
      <c r="B49" s="27"/>
      <c r="C49" s="62"/>
      <c r="D49" s="62"/>
      <c r="E49" s="252"/>
      <c r="F49" s="25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510" t="s">
        <v>54</v>
      </c>
      <c r="R49" s="511"/>
      <c r="S49" s="511"/>
      <c r="T49" s="512"/>
      <c r="U49" s="504">
        <f>+'PJ CONVENTIONNE'!U48:X48+'PJ CONVENTIONNE 2'!U48:X48+'PJ CONVENTIONNE 3'!U48:X48</f>
        <v>0</v>
      </c>
      <c r="V49" s="505"/>
      <c r="W49" s="505"/>
      <c r="X49" s="506"/>
    </row>
    <row r="50" spans="1:24" s="15" customFormat="1" ht="20.25" customHeight="1" x14ac:dyDescent="0.2">
      <c r="E50" s="176"/>
      <c r="F50" s="176"/>
    </row>
    <row r="51" spans="1:24" s="15" customFormat="1" ht="11.25" customHeight="1" x14ac:dyDescent="0.2">
      <c r="E51" s="75"/>
      <c r="F51" s="75"/>
    </row>
    <row r="52" spans="1:24" s="15" customFormat="1" ht="11.25" x14ac:dyDescent="0.2">
      <c r="E52" s="75"/>
      <c r="F52" s="75"/>
    </row>
    <row r="53" spans="1:24" s="15" customFormat="1" ht="10.5" customHeight="1" x14ac:dyDescent="0.2"/>
    <row r="54" spans="1:24" s="15" customFormat="1" ht="11.25" x14ac:dyDescent="0.2"/>
    <row r="55" spans="1:24" s="15" customFormat="1" ht="11.25" x14ac:dyDescent="0.2"/>
    <row r="56" spans="1:24" s="15" customFormat="1" ht="11.25" x14ac:dyDescent="0.2"/>
    <row r="57" spans="1:24" s="15" customFormat="1" ht="11.25" x14ac:dyDescent="0.2"/>
    <row r="58" spans="1:24" s="15" customFormat="1" ht="13.5" customHeight="1" x14ac:dyDescent="0.2"/>
  </sheetData>
  <sheetProtection selectLockedCells="1"/>
  <mergeCells count="102">
    <mergeCell ref="A1:D1"/>
    <mergeCell ref="G1:J1"/>
    <mergeCell ref="Q1:X1"/>
    <mergeCell ref="A3:L3"/>
    <mergeCell ref="M3:X3"/>
    <mergeCell ref="G8:H8"/>
    <mergeCell ref="I8:J8"/>
    <mergeCell ref="K8:L8"/>
    <mergeCell ref="M8:N8"/>
    <mergeCell ref="O8:P8"/>
    <mergeCell ref="Q8:T9"/>
    <mergeCell ref="U8:X9"/>
    <mergeCell ref="C8:D8"/>
    <mergeCell ref="E8:F8"/>
    <mergeCell ref="Q10:T10"/>
    <mergeCell ref="G6:J6"/>
    <mergeCell ref="Q6:U6"/>
    <mergeCell ref="Q15:T15"/>
    <mergeCell ref="U15:X15"/>
    <mergeCell ref="Q13:T13"/>
    <mergeCell ref="Q18:T18"/>
    <mergeCell ref="U18:X18"/>
    <mergeCell ref="U10:X10"/>
    <mergeCell ref="Q11:T11"/>
    <mergeCell ref="U11:X11"/>
    <mergeCell ref="Q17:T17"/>
    <mergeCell ref="U17:X17"/>
    <mergeCell ref="Q16:T16"/>
    <mergeCell ref="U16:X16"/>
    <mergeCell ref="U13:X13"/>
    <mergeCell ref="Q14:T14"/>
    <mergeCell ref="U14:X14"/>
    <mergeCell ref="Q12:T12"/>
    <mergeCell ref="U12:X12"/>
    <mergeCell ref="Q21:T21"/>
    <mergeCell ref="U21:X21"/>
    <mergeCell ref="Q23:T23"/>
    <mergeCell ref="U23:X23"/>
    <mergeCell ref="Q22:T22"/>
    <mergeCell ref="U22:X22"/>
    <mergeCell ref="Q20:T20"/>
    <mergeCell ref="U20:X20"/>
    <mergeCell ref="Q19:T19"/>
    <mergeCell ref="U19:X19"/>
    <mergeCell ref="Q27:T27"/>
    <mergeCell ref="U27:X27"/>
    <mergeCell ref="Q29:T29"/>
    <mergeCell ref="U29:X29"/>
    <mergeCell ref="Q28:T28"/>
    <mergeCell ref="U28:X28"/>
    <mergeCell ref="Q24:T24"/>
    <mergeCell ref="U24:X24"/>
    <mergeCell ref="Q26:T26"/>
    <mergeCell ref="U26:X26"/>
    <mergeCell ref="Q25:T25"/>
    <mergeCell ref="U25:X25"/>
    <mergeCell ref="Q33:T33"/>
    <mergeCell ref="U33:X33"/>
    <mergeCell ref="Q35:T35"/>
    <mergeCell ref="U35:X35"/>
    <mergeCell ref="Q34:T34"/>
    <mergeCell ref="U34:X34"/>
    <mergeCell ref="Q30:T30"/>
    <mergeCell ref="U30:X30"/>
    <mergeCell ref="Q32:T32"/>
    <mergeCell ref="U32:X32"/>
    <mergeCell ref="Q31:T31"/>
    <mergeCell ref="U31:X31"/>
    <mergeCell ref="U39:X39"/>
    <mergeCell ref="Q41:T41"/>
    <mergeCell ref="U41:X41"/>
    <mergeCell ref="Q40:T40"/>
    <mergeCell ref="U40:X40"/>
    <mergeCell ref="Q36:T36"/>
    <mergeCell ref="U36:X36"/>
    <mergeCell ref="Q38:T38"/>
    <mergeCell ref="U38:X38"/>
    <mergeCell ref="Q37:T37"/>
    <mergeCell ref="U37:X37"/>
    <mergeCell ref="Q39:T39"/>
    <mergeCell ref="C48:D48"/>
    <mergeCell ref="Q49:T49"/>
    <mergeCell ref="U49:X49"/>
    <mergeCell ref="U48:X48"/>
    <mergeCell ref="G48:H48"/>
    <mergeCell ref="I48:J48"/>
    <mergeCell ref="K48:L48"/>
    <mergeCell ref="M48:N48"/>
    <mergeCell ref="O48:P48"/>
    <mergeCell ref="Q48:T48"/>
    <mergeCell ref="Q45:T45"/>
    <mergeCell ref="U45:X45"/>
    <mergeCell ref="Q47:T47"/>
    <mergeCell ref="U47:X47"/>
    <mergeCell ref="Q46:T46"/>
    <mergeCell ref="U46:X46"/>
    <mergeCell ref="Q42:T42"/>
    <mergeCell ref="U42:X42"/>
    <mergeCell ref="Q44:T44"/>
    <mergeCell ref="U44:X44"/>
    <mergeCell ref="Q43:T43"/>
    <mergeCell ref="U43:X43"/>
  </mergeCells>
  <phoneticPr fontId="0" type="noConversion"/>
  <conditionalFormatting sqref="L6:N6 A3 I5:V5 U10:X47 A10:D47 G10:P47">
    <cfRule type="cellIs" dxfId="9" priority="7" stopIfTrue="1" operator="equal">
      <formula>0</formula>
    </cfRule>
  </conditionalFormatting>
  <conditionalFormatting sqref="U48:X48 U49">
    <cfRule type="cellIs" dxfId="8" priority="6" stopIfTrue="1" operator="equal">
      <formula>0</formula>
    </cfRule>
  </conditionalFormatting>
  <conditionalFormatting sqref="U48:X48">
    <cfRule type="cellIs" dxfId="7" priority="5" stopIfTrue="1" operator="equal">
      <formula>0</formula>
    </cfRule>
  </conditionalFormatting>
  <conditionalFormatting sqref="E10:F47">
    <cfRule type="cellIs" dxfId="6" priority="1" stopIfTrue="1" operator="equal">
      <formula>0</formula>
    </cfRule>
  </conditionalFormatting>
  <pageMargins left="0.19685039370078741" right="0.19685039370078741" top="0" bottom="0" header="0.31496062992125984" footer="0.31496062992125984"/>
  <pageSetup paperSize="9" scale="72" orientation="portrait" r:id="rId1"/>
  <ignoredErrors>
    <ignoredError sqref="K10:L47 N10:N47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E58"/>
  <sheetViews>
    <sheetView topLeftCell="A19" zoomScaleNormal="100" workbookViewId="0">
      <selection activeCell="A40" sqref="A40:G40"/>
    </sheetView>
  </sheetViews>
  <sheetFormatPr baseColWidth="10" defaultRowHeight="12.75" x14ac:dyDescent="0.2"/>
  <cols>
    <col min="1" max="1" width="18.7109375" style="7" customWidth="1"/>
    <col min="2" max="3" width="5" style="7" customWidth="1"/>
    <col min="4" max="4" width="6.85546875" style="7" customWidth="1"/>
    <col min="5" max="5" width="4.28515625" style="249" customWidth="1"/>
    <col min="6" max="6" width="6.85546875" style="249" customWidth="1"/>
    <col min="7" max="7" width="5" style="7" customWidth="1"/>
    <col min="8" max="8" width="6.85546875" style="7" customWidth="1"/>
    <col min="9" max="9" width="5" style="7" customWidth="1"/>
    <col min="10" max="10" width="6.85546875" style="7" customWidth="1"/>
    <col min="11" max="11" width="5" style="7" customWidth="1"/>
    <col min="12" max="12" width="6.85546875" style="7" customWidth="1"/>
    <col min="13" max="13" width="4.28515625" style="7" customWidth="1"/>
    <col min="14" max="14" width="6.85546875" style="7" customWidth="1"/>
    <col min="15" max="15" width="5" style="7" customWidth="1"/>
    <col min="16" max="16" width="6.85546875" style="7" customWidth="1"/>
    <col min="17" max="17" width="2.140625" style="7" customWidth="1"/>
    <col min="18" max="20" width="5.28515625" style="7" customWidth="1"/>
    <col min="21" max="21" width="2.140625" style="7" customWidth="1"/>
    <col min="22" max="22" width="3" style="7" customWidth="1"/>
    <col min="23" max="23" width="1.5703125" style="7" customWidth="1"/>
    <col min="24" max="24" width="3.85546875" style="7" customWidth="1"/>
    <col min="25" max="25" width="4.140625" style="7" customWidth="1"/>
    <col min="26" max="16384" width="11.42578125" style="7"/>
  </cols>
  <sheetData>
    <row r="1" spans="1:24" ht="23.25" customHeight="1" x14ac:dyDescent="0.2">
      <c r="A1" s="488"/>
      <c r="B1" s="488"/>
      <c r="C1" s="488"/>
      <c r="D1" s="488"/>
      <c r="E1" s="251"/>
      <c r="F1" s="251"/>
      <c r="G1" s="493">
        <f>'PJ CONVENTIONNE'!G1</f>
        <v>0</v>
      </c>
      <c r="H1" s="488"/>
      <c r="I1" s="488"/>
      <c r="J1" s="488"/>
      <c r="K1" s="191"/>
      <c r="L1" s="191"/>
      <c r="M1" s="191"/>
      <c r="N1" s="191"/>
      <c r="O1" s="191"/>
      <c r="P1" s="191"/>
      <c r="Q1" s="488" t="s">
        <v>47</v>
      </c>
      <c r="R1" s="488"/>
      <c r="S1" s="488"/>
      <c r="T1" s="488"/>
      <c r="U1" s="488"/>
      <c r="V1" s="488"/>
      <c r="W1" s="488"/>
      <c r="X1" s="488"/>
    </row>
    <row r="2" spans="1:24" ht="18.75" customHeight="1" thickBot="1" x14ac:dyDescent="0.25">
      <c r="A2" s="16"/>
      <c r="B2" s="16"/>
      <c r="C2" s="16"/>
      <c r="D2" s="16"/>
      <c r="E2" s="253"/>
      <c r="F2" s="253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23.25" customHeight="1" thickTop="1" thickBot="1" x14ac:dyDescent="0.25">
      <c r="A3" s="497">
        <f>'PJ CONVENTIONNE 3'!A3</f>
        <v>0</v>
      </c>
      <c r="B3" s="498"/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>
        <f>'Base de données'!AT2</f>
        <v>0</v>
      </c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</row>
    <row r="4" spans="1:24" ht="15" customHeight="1" thickTop="1" x14ac:dyDescent="0.2">
      <c r="A4" s="16"/>
      <c r="B4" s="16"/>
      <c r="C4" s="16"/>
      <c r="D4" s="16"/>
      <c r="E4" s="253"/>
      <c r="F4" s="25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ht="15" customHeight="1" x14ac:dyDescent="0.2">
      <c r="A5" s="17"/>
      <c r="B5" s="17"/>
      <c r="C5" s="17"/>
      <c r="D5" s="17"/>
      <c r="E5" s="17"/>
      <c r="F5" s="17"/>
      <c r="G5" s="17"/>
      <c r="H5" s="18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20"/>
      <c r="X5" s="16"/>
    </row>
    <row r="6" spans="1:24" ht="23.25" customHeight="1" x14ac:dyDescent="0.2">
      <c r="A6" s="53"/>
      <c r="B6" s="57" t="s">
        <v>43</v>
      </c>
      <c r="C6" s="57"/>
      <c r="D6" s="57"/>
      <c r="E6" s="57"/>
      <c r="F6" s="57"/>
      <c r="G6" s="494">
        <f>'Base de données'!V3</f>
        <v>0</v>
      </c>
      <c r="H6" s="495"/>
      <c r="I6" s="495"/>
      <c r="J6" s="496"/>
      <c r="K6" s="54"/>
      <c r="L6" s="55"/>
      <c r="M6" s="55"/>
      <c r="N6" s="55"/>
      <c r="O6" s="16"/>
      <c r="P6" s="56" t="s">
        <v>44</v>
      </c>
      <c r="Q6" s="494">
        <f>'Base de données'!AC3</f>
        <v>0</v>
      </c>
      <c r="R6" s="495"/>
      <c r="S6" s="495"/>
      <c r="T6" s="495"/>
      <c r="U6" s="496"/>
      <c r="V6" s="58"/>
      <c r="W6" s="16"/>
      <c r="X6" s="16"/>
    </row>
    <row r="7" spans="1:24" ht="15" customHeight="1" thickBot="1" x14ac:dyDescent="0.25">
      <c r="A7" s="16"/>
      <c r="B7" s="16"/>
      <c r="C7" s="16"/>
      <c r="D7" s="16"/>
      <c r="E7" s="253"/>
      <c r="F7" s="253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20.25" customHeight="1" thickBot="1" x14ac:dyDescent="0.25">
      <c r="A8" s="16"/>
      <c r="B8" s="16"/>
      <c r="C8" s="485" t="s">
        <v>74</v>
      </c>
      <c r="D8" s="486"/>
      <c r="E8" s="485" t="s">
        <v>75</v>
      </c>
      <c r="F8" s="486"/>
      <c r="G8" s="476" t="s">
        <v>11</v>
      </c>
      <c r="H8" s="479"/>
      <c r="I8" s="476" t="s">
        <v>41</v>
      </c>
      <c r="J8" s="479"/>
      <c r="K8" s="476" t="s">
        <v>42</v>
      </c>
      <c r="L8" s="479"/>
      <c r="M8" s="476" t="s">
        <v>12</v>
      </c>
      <c r="N8" s="479"/>
      <c r="O8" s="476" t="s">
        <v>13</v>
      </c>
      <c r="P8" s="477"/>
      <c r="Q8" s="557" t="s">
        <v>6</v>
      </c>
      <c r="R8" s="558"/>
      <c r="S8" s="558"/>
      <c r="T8" s="559"/>
      <c r="U8" s="563" t="s">
        <v>7</v>
      </c>
      <c r="V8" s="558"/>
      <c r="W8" s="558"/>
      <c r="X8" s="564"/>
    </row>
    <row r="9" spans="1:24" ht="20.25" customHeight="1" thickBot="1" x14ac:dyDescent="0.25">
      <c r="A9" s="21" t="s">
        <v>2</v>
      </c>
      <c r="B9" s="64" t="s">
        <v>50</v>
      </c>
      <c r="C9" s="94" t="s">
        <v>5</v>
      </c>
      <c r="D9" s="95">
        <f>'Base de données'!DK3</f>
        <v>7.62</v>
      </c>
      <c r="E9" s="94" t="s">
        <v>5</v>
      </c>
      <c r="F9" s="95">
        <v>1.5</v>
      </c>
      <c r="G9" s="22" t="s">
        <v>5</v>
      </c>
      <c r="H9" s="70">
        <f>'Base de données'!CK2</f>
        <v>0.82</v>
      </c>
      <c r="I9" s="22" t="s">
        <v>5</v>
      </c>
      <c r="J9" s="70">
        <f>'Base de données'!CK3</f>
        <v>3.1</v>
      </c>
      <c r="K9" s="22" t="s">
        <v>5</v>
      </c>
      <c r="L9" s="70">
        <f>'Base de données'!CK4</f>
        <v>3.1</v>
      </c>
      <c r="M9" s="22" t="s">
        <v>5</v>
      </c>
      <c r="N9" s="23">
        <f>'Base de données'!CV2</f>
        <v>7.62</v>
      </c>
      <c r="O9" s="22" t="s">
        <v>5</v>
      </c>
      <c r="P9" s="24">
        <f>'Base de données'!CV3</f>
        <v>11</v>
      </c>
      <c r="Q9" s="560"/>
      <c r="R9" s="561"/>
      <c r="S9" s="561"/>
      <c r="T9" s="562"/>
      <c r="U9" s="565"/>
      <c r="V9" s="561"/>
      <c r="W9" s="561"/>
      <c r="X9" s="566"/>
    </row>
    <row r="10" spans="1:24" ht="20.25" customHeight="1" x14ac:dyDescent="0.2">
      <c r="A10" s="25">
        <f>'Base de données'!B122</f>
        <v>0</v>
      </c>
      <c r="B10" s="68" t="str">
        <f>'Base de données'!D122</f>
        <v xml:space="preserve"> </v>
      </c>
      <c r="C10" s="201">
        <f>'Base de données'!GI122</f>
        <v>0</v>
      </c>
      <c r="D10" s="210">
        <f t="shared" ref="D10:D15" si="0">C10*D$9</f>
        <v>0</v>
      </c>
      <c r="E10" s="182">
        <f>'Base de données'!GJ122</f>
        <v>0</v>
      </c>
      <c r="F10" s="188">
        <f>E10*$F$9</f>
        <v>0</v>
      </c>
      <c r="G10" s="203">
        <f>'Base de données'!GK122</f>
        <v>0</v>
      </c>
      <c r="H10" s="71">
        <f t="shared" ref="H10:H15" si="1">G10*$H$9</f>
        <v>0</v>
      </c>
      <c r="I10" s="203">
        <f>'Base de données'!GL122</f>
        <v>0</v>
      </c>
      <c r="J10" s="71">
        <f t="shared" ref="J10" si="2">I10*J$9</f>
        <v>0</v>
      </c>
      <c r="K10" s="203">
        <f>'Base de données'!GM122</f>
        <v>0</v>
      </c>
      <c r="L10" s="71">
        <f t="shared" ref="L10:L15" si="3">K10*L$9</f>
        <v>0</v>
      </c>
      <c r="M10" s="204">
        <f>'Base de données'!GP122</f>
        <v>0</v>
      </c>
      <c r="N10" s="71">
        <f t="shared" ref="N10:N15" si="4">M10*N$9</f>
        <v>0</v>
      </c>
      <c r="O10" s="204">
        <f>'Base de données'!GQ122</f>
        <v>0</v>
      </c>
      <c r="P10" s="72">
        <f t="shared" ref="P10:P15" si="5">O10*P$9</f>
        <v>0</v>
      </c>
      <c r="Q10" s="489"/>
      <c r="R10" s="490"/>
      <c r="S10" s="490"/>
      <c r="T10" s="490"/>
      <c r="U10" s="502">
        <f t="shared" ref="U10:U15" si="6">H10+J10+L10+N10+P10+D10</f>
        <v>0</v>
      </c>
      <c r="V10" s="502"/>
      <c r="W10" s="502"/>
      <c r="X10" s="503"/>
    </row>
    <row r="11" spans="1:24" ht="20.25" customHeight="1" x14ac:dyDescent="0.2">
      <c r="A11" s="26">
        <f>'Base de données'!B123</f>
        <v>0</v>
      </c>
      <c r="B11" s="69" t="str">
        <f>'Base de données'!D123</f>
        <v xml:space="preserve"> </v>
      </c>
      <c r="C11" s="209">
        <f>'Base de données'!GI123</f>
        <v>0</v>
      </c>
      <c r="D11" s="211">
        <f t="shared" si="0"/>
        <v>0</v>
      </c>
      <c r="E11" s="183">
        <f>'Base de données'!GJ123</f>
        <v>0</v>
      </c>
      <c r="F11" s="189">
        <f t="shared" ref="F11:F15" si="7">E11*$F$9</f>
        <v>0</v>
      </c>
      <c r="G11" s="203">
        <f>'Base de données'!GK123</f>
        <v>0</v>
      </c>
      <c r="H11" s="71">
        <f t="shared" si="1"/>
        <v>0</v>
      </c>
      <c r="I11" s="203">
        <f>'Base de données'!GL123</f>
        <v>0</v>
      </c>
      <c r="J11" s="71">
        <f t="shared" ref="J11:J15" si="8">I11*J$9</f>
        <v>0</v>
      </c>
      <c r="K11" s="203">
        <f>'Base de données'!GM123</f>
        <v>0</v>
      </c>
      <c r="L11" s="71">
        <f t="shared" si="3"/>
        <v>0</v>
      </c>
      <c r="M11" s="204">
        <f>'Base de données'!GP123</f>
        <v>0</v>
      </c>
      <c r="N11" s="71">
        <f t="shared" si="4"/>
        <v>0</v>
      </c>
      <c r="O11" s="204">
        <f>'Base de données'!GQ123</f>
        <v>0</v>
      </c>
      <c r="P11" s="72">
        <f t="shared" si="5"/>
        <v>0</v>
      </c>
      <c r="Q11" s="480"/>
      <c r="R11" s="481"/>
      <c r="S11" s="481"/>
      <c r="T11" s="481"/>
      <c r="U11" s="502">
        <f t="shared" si="6"/>
        <v>0</v>
      </c>
      <c r="V11" s="502"/>
      <c r="W11" s="502"/>
      <c r="X11" s="503"/>
    </row>
    <row r="12" spans="1:24" ht="20.25" customHeight="1" x14ac:dyDescent="0.2">
      <c r="A12" s="26">
        <f>'Base de données'!B124</f>
        <v>0</v>
      </c>
      <c r="B12" s="69" t="str">
        <f>'Base de données'!D124</f>
        <v xml:space="preserve"> </v>
      </c>
      <c r="C12" s="209">
        <f>'Base de données'!GI124</f>
        <v>0</v>
      </c>
      <c r="D12" s="211">
        <f t="shared" si="0"/>
        <v>0</v>
      </c>
      <c r="E12" s="183">
        <f>'Base de données'!GJ124</f>
        <v>0</v>
      </c>
      <c r="F12" s="189">
        <f t="shared" si="7"/>
        <v>0</v>
      </c>
      <c r="G12" s="203">
        <f>'Base de données'!GK124</f>
        <v>0</v>
      </c>
      <c r="H12" s="71">
        <f t="shared" si="1"/>
        <v>0</v>
      </c>
      <c r="I12" s="203">
        <f>'Base de données'!GL124</f>
        <v>0</v>
      </c>
      <c r="J12" s="71">
        <f t="shared" si="8"/>
        <v>0</v>
      </c>
      <c r="K12" s="203">
        <f>'Base de données'!GM124</f>
        <v>0</v>
      </c>
      <c r="L12" s="71">
        <f t="shared" si="3"/>
        <v>0</v>
      </c>
      <c r="M12" s="204">
        <f>'Base de données'!GP124</f>
        <v>0</v>
      </c>
      <c r="N12" s="71">
        <f t="shared" si="4"/>
        <v>0</v>
      </c>
      <c r="O12" s="204">
        <f>'Base de données'!GQ124</f>
        <v>0</v>
      </c>
      <c r="P12" s="72">
        <f t="shared" si="5"/>
        <v>0</v>
      </c>
      <c r="Q12" s="480"/>
      <c r="R12" s="481"/>
      <c r="S12" s="481"/>
      <c r="T12" s="481"/>
      <c r="U12" s="502">
        <f t="shared" si="6"/>
        <v>0</v>
      </c>
      <c r="V12" s="502"/>
      <c r="W12" s="502"/>
      <c r="X12" s="503"/>
    </row>
    <row r="13" spans="1:24" ht="20.25" customHeight="1" x14ac:dyDescent="0.2">
      <c r="A13" s="26">
        <f>'Base de données'!B125</f>
        <v>0</v>
      </c>
      <c r="B13" s="69" t="str">
        <f>'Base de données'!D125</f>
        <v xml:space="preserve"> </v>
      </c>
      <c r="C13" s="209">
        <f>'Base de données'!GI125</f>
        <v>0</v>
      </c>
      <c r="D13" s="211">
        <f t="shared" si="0"/>
        <v>0</v>
      </c>
      <c r="E13" s="183">
        <f>'Base de données'!GJ125</f>
        <v>0</v>
      </c>
      <c r="F13" s="189">
        <f t="shared" si="7"/>
        <v>0</v>
      </c>
      <c r="G13" s="203">
        <f>'Base de données'!GK125</f>
        <v>0</v>
      </c>
      <c r="H13" s="71">
        <f t="shared" si="1"/>
        <v>0</v>
      </c>
      <c r="I13" s="203">
        <f>'Base de données'!GL125</f>
        <v>0</v>
      </c>
      <c r="J13" s="71">
        <f t="shared" si="8"/>
        <v>0</v>
      </c>
      <c r="K13" s="203">
        <f>'Base de données'!GM125</f>
        <v>0</v>
      </c>
      <c r="L13" s="71">
        <f t="shared" si="3"/>
        <v>0</v>
      </c>
      <c r="M13" s="204">
        <f>'Base de données'!GP125</f>
        <v>0</v>
      </c>
      <c r="N13" s="71">
        <f t="shared" si="4"/>
        <v>0</v>
      </c>
      <c r="O13" s="204">
        <f>'Base de données'!GQ125</f>
        <v>0</v>
      </c>
      <c r="P13" s="72">
        <f t="shared" si="5"/>
        <v>0</v>
      </c>
      <c r="Q13" s="480"/>
      <c r="R13" s="481"/>
      <c r="S13" s="481"/>
      <c r="T13" s="481"/>
      <c r="U13" s="502">
        <f t="shared" si="6"/>
        <v>0</v>
      </c>
      <c r="V13" s="502"/>
      <c r="W13" s="502"/>
      <c r="X13" s="503"/>
    </row>
    <row r="14" spans="1:24" ht="20.25" customHeight="1" x14ac:dyDescent="0.2">
      <c r="A14" s="26">
        <f>'Base de données'!B126</f>
        <v>0</v>
      </c>
      <c r="B14" s="69" t="str">
        <f>'Base de données'!D126</f>
        <v xml:space="preserve"> </v>
      </c>
      <c r="C14" s="209">
        <f>'Base de données'!GI126</f>
        <v>0</v>
      </c>
      <c r="D14" s="211">
        <f t="shared" si="0"/>
        <v>0</v>
      </c>
      <c r="E14" s="183">
        <f>'Base de données'!GJ126</f>
        <v>0</v>
      </c>
      <c r="F14" s="189">
        <f t="shared" si="7"/>
        <v>0</v>
      </c>
      <c r="G14" s="203">
        <f>'Base de données'!GK126</f>
        <v>0</v>
      </c>
      <c r="H14" s="71">
        <f t="shared" si="1"/>
        <v>0</v>
      </c>
      <c r="I14" s="203">
        <f>'Base de données'!GL126</f>
        <v>0</v>
      </c>
      <c r="J14" s="71">
        <f t="shared" si="8"/>
        <v>0</v>
      </c>
      <c r="K14" s="203">
        <f>'Base de données'!GM126</f>
        <v>0</v>
      </c>
      <c r="L14" s="71">
        <f t="shared" si="3"/>
        <v>0</v>
      </c>
      <c r="M14" s="204">
        <f>'Base de données'!GP126</f>
        <v>0</v>
      </c>
      <c r="N14" s="71">
        <f t="shared" si="4"/>
        <v>0</v>
      </c>
      <c r="O14" s="204">
        <f>'Base de données'!GQ126</f>
        <v>0</v>
      </c>
      <c r="P14" s="72">
        <f t="shared" si="5"/>
        <v>0</v>
      </c>
      <c r="Q14" s="480"/>
      <c r="R14" s="481"/>
      <c r="S14" s="481"/>
      <c r="T14" s="481"/>
      <c r="U14" s="502">
        <f t="shared" si="6"/>
        <v>0</v>
      </c>
      <c r="V14" s="502"/>
      <c r="W14" s="502"/>
      <c r="X14" s="503"/>
    </row>
    <row r="15" spans="1:24" ht="20.25" customHeight="1" thickBot="1" x14ac:dyDescent="0.25">
      <c r="A15" s="92">
        <f>'Base de données'!B127</f>
        <v>0</v>
      </c>
      <c r="B15" s="91" t="str">
        <f>'Base de données'!D127</f>
        <v xml:space="preserve"> </v>
      </c>
      <c r="C15" s="205">
        <f>'Base de données'!GI127</f>
        <v>0</v>
      </c>
      <c r="D15" s="193">
        <f t="shared" si="0"/>
        <v>0</v>
      </c>
      <c r="E15" s="196">
        <f>'Base de données'!GJ127</f>
        <v>0</v>
      </c>
      <c r="F15" s="190">
        <f t="shared" si="7"/>
        <v>0</v>
      </c>
      <c r="G15" s="206">
        <f>'Base de données'!GK127</f>
        <v>0</v>
      </c>
      <c r="H15" s="193">
        <f t="shared" si="1"/>
        <v>0</v>
      </c>
      <c r="I15" s="206">
        <f>'Base de données'!GL127</f>
        <v>0</v>
      </c>
      <c r="J15" s="193">
        <f t="shared" si="8"/>
        <v>0</v>
      </c>
      <c r="K15" s="206">
        <f>'Base de données'!GM127</f>
        <v>0</v>
      </c>
      <c r="L15" s="193">
        <f t="shared" si="3"/>
        <v>0</v>
      </c>
      <c r="M15" s="229">
        <f>'Base de données'!GP127</f>
        <v>0</v>
      </c>
      <c r="N15" s="193">
        <f t="shared" si="4"/>
        <v>0</v>
      </c>
      <c r="O15" s="207">
        <f>'Base de données'!GQ127</f>
        <v>0</v>
      </c>
      <c r="P15" s="208">
        <f t="shared" si="5"/>
        <v>0</v>
      </c>
      <c r="Q15" s="480"/>
      <c r="R15" s="481"/>
      <c r="S15" s="481"/>
      <c r="T15" s="481"/>
      <c r="U15" s="502">
        <f t="shared" si="6"/>
        <v>0</v>
      </c>
      <c r="V15" s="502"/>
      <c r="W15" s="502"/>
      <c r="X15" s="503"/>
    </row>
    <row r="16" spans="1:24" s="15" customFormat="1" ht="20.25" customHeight="1" thickBot="1" x14ac:dyDescent="0.25">
      <c r="A16" s="27"/>
      <c r="B16" s="27"/>
      <c r="C16" s="487"/>
      <c r="D16" s="487"/>
      <c r="E16" s="276"/>
      <c r="F16" s="273"/>
      <c r="G16" s="501"/>
      <c r="H16" s="501"/>
      <c r="I16" s="501"/>
      <c r="J16" s="501"/>
      <c r="K16" s="501"/>
      <c r="L16" s="501"/>
      <c r="M16" s="501"/>
      <c r="N16" s="501"/>
      <c r="O16" s="501"/>
      <c r="P16" s="501"/>
      <c r="Q16" s="510" t="s">
        <v>4</v>
      </c>
      <c r="R16" s="511"/>
      <c r="S16" s="511"/>
      <c r="T16" s="512"/>
      <c r="U16" s="505">
        <f>SUM(U10:X15)</f>
        <v>0</v>
      </c>
      <c r="V16" s="505"/>
      <c r="W16" s="505"/>
      <c r="X16" s="506"/>
    </row>
    <row r="17" spans="1:31" s="15" customFormat="1" ht="20.25" customHeight="1" thickBot="1" x14ac:dyDescent="0.25">
      <c r="A17" s="27"/>
      <c r="B17" s="27"/>
      <c r="C17" s="62"/>
      <c r="D17" s="62"/>
      <c r="E17" s="277"/>
      <c r="F17" s="278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522" t="s">
        <v>58</v>
      </c>
      <c r="R17" s="523"/>
      <c r="S17" s="523"/>
      <c r="T17" s="524"/>
      <c r="U17" s="504">
        <f>'PJ CONVENTIONNE 3'!U48:X48+'PJ CONVENTIONNE 2'!U48:X48+'PJ CONVENTIONNE'!U48:X48+U16</f>
        <v>0</v>
      </c>
      <c r="V17" s="505"/>
      <c r="W17" s="505"/>
      <c r="X17" s="506"/>
    </row>
    <row r="18" spans="1:31" s="15" customFormat="1" ht="41.25" customHeight="1" x14ac:dyDescent="0.2">
      <c r="A18" s="27"/>
      <c r="B18" s="27"/>
      <c r="C18" s="27"/>
      <c r="D18" s="27"/>
      <c r="E18" s="277"/>
      <c r="F18" s="278"/>
      <c r="G18" s="62"/>
      <c r="H18" s="27"/>
      <c r="I18" s="62"/>
      <c r="J18" s="27"/>
      <c r="K18" s="62"/>
      <c r="L18" s="27"/>
      <c r="M18" s="62"/>
      <c r="N18" s="27"/>
      <c r="O18" s="62"/>
      <c r="P18" s="27"/>
    </row>
    <row r="19" spans="1:31" s="15" customFormat="1" ht="41.25" customHeight="1" thickBot="1" x14ac:dyDescent="0.25">
      <c r="A19" s="27"/>
      <c r="B19" s="27"/>
      <c r="C19" s="27"/>
      <c r="D19" s="27"/>
      <c r="E19" s="279"/>
      <c r="F19" s="274"/>
      <c r="G19" s="62"/>
      <c r="H19" s="27"/>
      <c r="I19" s="62"/>
      <c r="J19" s="27"/>
      <c r="K19" s="62"/>
      <c r="L19" s="27"/>
      <c r="M19" s="62"/>
      <c r="N19" s="27"/>
      <c r="O19" s="62"/>
      <c r="P19" s="27"/>
    </row>
    <row r="20" spans="1:31" s="15" customFormat="1" ht="26.25" customHeight="1" thickBot="1" x14ac:dyDescent="0.25">
      <c r="A20" s="27"/>
      <c r="B20" s="212"/>
      <c r="C20" s="573" t="s">
        <v>70</v>
      </c>
      <c r="D20" s="574"/>
      <c r="E20" s="574"/>
      <c r="F20" s="574"/>
      <c r="G20" s="574"/>
      <c r="H20" s="574"/>
      <c r="I20" s="574"/>
      <c r="J20" s="574"/>
      <c r="K20" s="574"/>
      <c r="L20" s="574"/>
      <c r="M20" s="574"/>
      <c r="N20" s="574"/>
      <c r="O20" s="574"/>
      <c r="P20" s="575"/>
    </row>
    <row r="21" spans="1:31" s="15" customFormat="1" ht="26.25" customHeight="1" thickBot="1" x14ac:dyDescent="0.25">
      <c r="A21" s="27"/>
      <c r="B21" s="212"/>
      <c r="C21" s="569" t="s">
        <v>74</v>
      </c>
      <c r="D21" s="570"/>
      <c r="E21" s="571" t="s">
        <v>75</v>
      </c>
      <c r="F21" s="572"/>
      <c r="G21" s="555" t="s">
        <v>11</v>
      </c>
      <c r="H21" s="555"/>
      <c r="I21" s="555" t="s">
        <v>41</v>
      </c>
      <c r="J21" s="555"/>
      <c r="K21" s="555" t="s">
        <v>42</v>
      </c>
      <c r="L21" s="556"/>
      <c r="M21" s="562" t="s">
        <v>12</v>
      </c>
      <c r="N21" s="555"/>
      <c r="O21" s="555" t="s">
        <v>13</v>
      </c>
      <c r="P21" s="556"/>
    </row>
    <row r="22" spans="1:31" s="15" customFormat="1" ht="26.25" customHeight="1" x14ac:dyDescent="0.2">
      <c r="A22" s="62"/>
      <c r="B22" s="212"/>
      <c r="C22" s="525">
        <f>'Base de données'!GI129</f>
        <v>0</v>
      </c>
      <c r="D22" s="526"/>
      <c r="E22" s="526">
        <f>'Base de données'!GJ129</f>
        <v>0</v>
      </c>
      <c r="F22" s="526"/>
      <c r="G22" s="526">
        <f>'Base de données'!GK129</f>
        <v>0</v>
      </c>
      <c r="H22" s="526"/>
      <c r="I22" s="526">
        <f>'Base de données'!GL129</f>
        <v>0</v>
      </c>
      <c r="J22" s="526"/>
      <c r="K22" s="526">
        <f>'Base de données'!GM129</f>
        <v>0</v>
      </c>
      <c r="L22" s="537"/>
      <c r="M22" s="586">
        <f>'Base de données'!GP129</f>
        <v>0</v>
      </c>
      <c r="N22" s="526"/>
      <c r="O22" s="526">
        <f>'Base de données'!GQ129</f>
        <v>0</v>
      </c>
      <c r="P22" s="537"/>
      <c r="W22" s="66"/>
      <c r="X22" s="66"/>
      <c r="Y22" s="66"/>
      <c r="Z22" s="66"/>
      <c r="AA22" s="66"/>
      <c r="AB22" s="66"/>
      <c r="AC22" s="66"/>
      <c r="AD22" s="66"/>
      <c r="AE22" s="66"/>
    </row>
    <row r="23" spans="1:31" s="15" customFormat="1" ht="26.25" customHeight="1" x14ac:dyDescent="0.2">
      <c r="A23" s="62"/>
      <c r="B23" s="212"/>
      <c r="C23" s="585">
        <f>C22*'Base de données'!DK3</f>
        <v>0</v>
      </c>
      <c r="D23" s="538"/>
      <c r="E23" s="538">
        <f>E22*'Base de données'!DK4</f>
        <v>0</v>
      </c>
      <c r="F23" s="538"/>
      <c r="G23" s="538">
        <f>G22*'Base de données'!CK2</f>
        <v>0</v>
      </c>
      <c r="H23" s="538"/>
      <c r="I23" s="538">
        <f>I22*'Base de données'!CK3</f>
        <v>0</v>
      </c>
      <c r="J23" s="538"/>
      <c r="K23" s="538">
        <f>K22*'Base de données'!CK4</f>
        <v>0</v>
      </c>
      <c r="L23" s="551"/>
      <c r="M23" s="552">
        <f>M22*'Base de données'!CV2</f>
        <v>0</v>
      </c>
      <c r="N23" s="538"/>
      <c r="O23" s="538">
        <f>O22*'Base de données'!CV3</f>
        <v>0</v>
      </c>
      <c r="P23" s="551"/>
      <c r="W23" s="66"/>
      <c r="X23" s="66"/>
      <c r="Y23" s="66"/>
      <c r="Z23" s="66"/>
      <c r="AA23" s="66"/>
      <c r="AB23" s="214"/>
      <c r="AC23" s="215"/>
      <c r="AD23" s="214"/>
      <c r="AE23" s="215"/>
    </row>
    <row r="24" spans="1:31" s="15" customFormat="1" ht="26.25" customHeight="1" thickBot="1" x14ac:dyDescent="0.25">
      <c r="A24" s="501"/>
      <c r="B24" s="212"/>
      <c r="C24" s="576">
        <f>C23+E23+G23+I23+K23</f>
        <v>0</v>
      </c>
      <c r="D24" s="577"/>
      <c r="E24" s="577"/>
      <c r="F24" s="577"/>
      <c r="G24" s="577"/>
      <c r="H24" s="577"/>
      <c r="I24" s="577"/>
      <c r="J24" s="577"/>
      <c r="K24" s="577"/>
      <c r="L24" s="578"/>
      <c r="M24" s="582">
        <f>M23+O23</f>
        <v>0</v>
      </c>
      <c r="N24" s="583"/>
      <c r="O24" s="583"/>
      <c r="P24" s="584"/>
      <c r="Q24" s="27"/>
      <c r="R24" s="59"/>
      <c r="S24" s="59"/>
      <c r="T24" s="59"/>
      <c r="W24" s="216"/>
      <c r="X24" s="216"/>
      <c r="Y24" s="216"/>
      <c r="Z24" s="66"/>
      <c r="AA24" s="66"/>
      <c r="AB24" s="66"/>
      <c r="AC24" s="66"/>
    </row>
    <row r="25" spans="1:31" s="15" customFormat="1" ht="26.25" customHeight="1" thickBot="1" x14ac:dyDescent="0.25">
      <c r="A25" s="501"/>
      <c r="B25" s="212"/>
      <c r="C25" s="579">
        <f>C24+M24</f>
        <v>0</v>
      </c>
      <c r="D25" s="580"/>
      <c r="E25" s="580"/>
      <c r="F25" s="580"/>
      <c r="G25" s="580"/>
      <c r="H25" s="580"/>
      <c r="I25" s="580"/>
      <c r="J25" s="580"/>
      <c r="K25" s="580"/>
      <c r="L25" s="580"/>
      <c r="M25" s="580"/>
      <c r="N25" s="580"/>
      <c r="O25" s="580"/>
      <c r="P25" s="581"/>
      <c r="Q25" s="27"/>
      <c r="R25" s="59"/>
      <c r="S25" s="59"/>
      <c r="T25" s="59"/>
      <c r="W25" s="213"/>
      <c r="X25" s="213"/>
      <c r="Y25" s="213"/>
      <c r="Z25" s="217"/>
      <c r="AA25" s="66"/>
      <c r="AB25" s="217"/>
      <c r="AC25" s="66"/>
    </row>
    <row r="26" spans="1:31" s="15" customFormat="1" ht="45" customHeight="1" x14ac:dyDescent="0.2">
      <c r="A26" s="27"/>
      <c r="B26" s="62"/>
      <c r="C26" s="62"/>
      <c r="D26" s="62"/>
      <c r="E26" s="277"/>
      <c r="F26" s="278"/>
      <c r="G26" s="62"/>
      <c r="H26" s="62"/>
      <c r="I26" s="62"/>
      <c r="J26" s="62"/>
      <c r="K26" s="62"/>
      <c r="L26" s="62"/>
      <c r="M26" s="62"/>
      <c r="N26" s="66"/>
      <c r="O26" s="66"/>
      <c r="P26" s="66"/>
      <c r="Q26" s="65"/>
      <c r="R26" s="65"/>
      <c r="S26" s="65"/>
      <c r="T26" s="66"/>
      <c r="U26" s="67"/>
      <c r="V26" s="67"/>
      <c r="Y26" s="213"/>
      <c r="Z26" s="213"/>
      <c r="AA26" s="213"/>
      <c r="AB26" s="218"/>
      <c r="AC26" s="218"/>
      <c r="AD26" s="218"/>
      <c r="AE26" s="218"/>
    </row>
    <row r="27" spans="1:31" s="15" customFormat="1" ht="26.25" customHeight="1" thickBot="1" x14ac:dyDescent="0.25">
      <c r="A27" s="65"/>
      <c r="E27" s="277"/>
      <c r="F27" s="278"/>
      <c r="K27" s="65"/>
      <c r="L27" s="65"/>
      <c r="M27" s="65"/>
      <c r="Y27" s="213"/>
      <c r="Z27" s="213"/>
      <c r="AA27" s="213"/>
      <c r="AB27" s="213"/>
      <c r="AC27" s="213"/>
      <c r="AD27" s="213"/>
      <c r="AE27" s="213"/>
    </row>
    <row r="28" spans="1:31" s="15" customFormat="1" ht="26.25" customHeight="1" thickBot="1" x14ac:dyDescent="0.25">
      <c r="A28" s="67"/>
      <c r="C28" s="267"/>
      <c r="E28" s="277"/>
      <c r="F28" s="278"/>
      <c r="G28" s="539" t="s">
        <v>61</v>
      </c>
      <c r="H28" s="540"/>
      <c r="I28" s="541"/>
      <c r="K28" s="533" t="s">
        <v>72</v>
      </c>
      <c r="L28" s="534"/>
      <c r="M28" s="534"/>
      <c r="N28" s="534"/>
      <c r="O28" s="534"/>
      <c r="P28" s="535"/>
    </row>
    <row r="29" spans="1:31" s="15" customFormat="1" ht="18" customHeight="1" x14ac:dyDescent="0.2">
      <c r="A29" s="66"/>
      <c r="C29" s="270"/>
      <c r="E29" s="277"/>
      <c r="F29" s="278"/>
      <c r="G29" s="542">
        <f>'Base de données'!DK2</f>
        <v>6</v>
      </c>
      <c r="H29" s="543"/>
      <c r="I29" s="544"/>
      <c r="K29" s="527">
        <f>C25+G31</f>
        <v>0</v>
      </c>
      <c r="L29" s="528"/>
      <c r="M29" s="528"/>
      <c r="N29" s="528"/>
      <c r="O29" s="528"/>
      <c r="P29" s="529"/>
    </row>
    <row r="30" spans="1:31" s="15" customFormat="1" ht="26.25" customHeight="1" thickBot="1" x14ac:dyDescent="0.25">
      <c r="A30" s="67"/>
      <c r="C30" s="271"/>
      <c r="E30" s="277"/>
      <c r="F30" s="278"/>
      <c r="G30" s="545">
        <f>'Base de données'!GI128</f>
        <v>0</v>
      </c>
      <c r="H30" s="546"/>
      <c r="I30" s="547"/>
      <c r="K30" s="530"/>
      <c r="L30" s="531"/>
      <c r="M30" s="531"/>
      <c r="N30" s="531"/>
      <c r="O30" s="531"/>
      <c r="P30" s="532"/>
    </row>
    <row r="31" spans="1:31" s="15" customFormat="1" ht="24.95" customHeight="1" thickBot="1" x14ac:dyDescent="0.25">
      <c r="A31" s="67"/>
      <c r="B31" s="67"/>
      <c r="C31" s="270"/>
      <c r="E31" s="277"/>
      <c r="F31" s="278"/>
      <c r="G31" s="548">
        <f>G30*G29</f>
        <v>0</v>
      </c>
      <c r="H31" s="549"/>
      <c r="I31" s="550"/>
    </row>
    <row r="32" spans="1:31" s="15" customFormat="1" ht="24.95" customHeight="1" x14ac:dyDescent="0.2">
      <c r="A32" s="67"/>
      <c r="B32" s="67"/>
      <c r="C32" s="268"/>
      <c r="D32" s="269"/>
      <c r="E32" s="277"/>
      <c r="F32" s="278"/>
      <c r="G32" s="269"/>
      <c r="H32" s="269"/>
      <c r="N32" s="272"/>
      <c r="O32" s="272"/>
      <c r="P32" s="272"/>
      <c r="Q32" s="272"/>
      <c r="R32" s="272"/>
      <c r="S32" s="272"/>
    </row>
    <row r="33" spans="1:22" s="15" customFormat="1" ht="57.75" customHeight="1" x14ac:dyDescent="0.2">
      <c r="A33" s="67"/>
      <c r="B33" s="67"/>
      <c r="C33" s="107"/>
      <c r="D33" s="106"/>
      <c r="E33" s="277"/>
      <c r="F33" s="278"/>
      <c r="G33" s="106"/>
      <c r="N33" s="272"/>
      <c r="O33" s="272"/>
      <c r="P33" s="272"/>
      <c r="Q33" s="272"/>
      <c r="R33" s="272"/>
      <c r="S33" s="272"/>
    </row>
    <row r="34" spans="1:22" s="15" customFormat="1" ht="17.25" customHeight="1" x14ac:dyDescent="0.2">
      <c r="A34" s="67"/>
      <c r="B34" s="536"/>
      <c r="C34" s="536"/>
      <c r="D34" s="536"/>
      <c r="E34" s="536"/>
      <c r="F34" s="536"/>
      <c r="G34" s="536"/>
      <c r="H34" s="536"/>
      <c r="I34" s="536"/>
      <c r="J34" s="536"/>
      <c r="K34" s="536"/>
      <c r="O34" s="536">
        <f>'Base de données'!BQ3</f>
        <v>0</v>
      </c>
      <c r="P34" s="536"/>
      <c r="Q34" s="536"/>
      <c r="R34" s="536"/>
      <c r="S34" s="536"/>
      <c r="T34" s="536"/>
      <c r="U34" s="536"/>
    </row>
    <row r="35" spans="1:22" s="15" customFormat="1" ht="17.25" customHeight="1" x14ac:dyDescent="0.2">
      <c r="A35" s="67"/>
      <c r="B35" s="536"/>
      <c r="C35" s="536"/>
      <c r="D35" s="536"/>
      <c r="E35" s="536"/>
      <c r="F35" s="536"/>
      <c r="G35" s="536"/>
      <c r="H35" s="536"/>
      <c r="I35" s="536"/>
      <c r="J35" s="536"/>
      <c r="K35" s="536"/>
      <c r="O35" s="406"/>
      <c r="P35" s="406"/>
      <c r="Q35" s="406"/>
      <c r="R35" s="406"/>
      <c r="S35" s="406"/>
      <c r="T35" s="406"/>
      <c r="U35" s="406"/>
    </row>
    <row r="36" spans="1:22" ht="17.25" customHeight="1" x14ac:dyDescent="0.2">
      <c r="A36" s="74"/>
      <c r="B36" s="62"/>
      <c r="C36" s="62"/>
      <c r="D36" s="277"/>
      <c r="E36" s="278"/>
      <c r="F36" s="7"/>
      <c r="J36" s="74"/>
      <c r="K36" s="62"/>
      <c r="O36" s="553">
        <f>'Base de données'!BQ2</f>
        <v>0</v>
      </c>
      <c r="P36" s="554"/>
      <c r="Q36" s="554"/>
      <c r="R36" s="554"/>
      <c r="S36" s="554"/>
      <c r="T36" s="554"/>
      <c r="U36" s="554"/>
    </row>
    <row r="37" spans="1:22" ht="36" customHeight="1" x14ac:dyDescent="0.2">
      <c r="A37" s="74"/>
      <c r="B37" s="62"/>
      <c r="C37" s="62"/>
      <c r="D37" s="62"/>
      <c r="E37" s="277"/>
      <c r="F37" s="278"/>
      <c r="K37" s="74"/>
      <c r="L37" s="62"/>
      <c r="P37" s="104"/>
      <c r="Q37" s="105"/>
      <c r="R37" s="105"/>
      <c r="S37" s="105"/>
      <c r="T37" s="105"/>
      <c r="U37" s="105"/>
      <c r="V37" s="105"/>
    </row>
    <row r="38" spans="1:22" ht="32.25" customHeight="1" x14ac:dyDescent="0.2">
      <c r="A38" s="74"/>
      <c r="B38" s="27"/>
      <c r="C38" s="27"/>
      <c r="D38" s="27"/>
      <c r="E38" s="277"/>
      <c r="F38" s="278"/>
      <c r="P38" s="406"/>
      <c r="Q38" s="406"/>
      <c r="R38" s="406"/>
      <c r="S38" s="406"/>
      <c r="T38" s="406"/>
      <c r="U38" s="406"/>
      <c r="V38" s="406"/>
    </row>
    <row r="39" spans="1:22" x14ac:dyDescent="0.2">
      <c r="A39" s="280" t="s">
        <v>39</v>
      </c>
      <c r="E39" s="277"/>
      <c r="F39" s="278"/>
      <c r="P39" s="406"/>
      <c r="Q39" s="406"/>
      <c r="R39" s="406"/>
      <c r="S39" s="406"/>
      <c r="T39" s="406"/>
      <c r="U39" s="406"/>
      <c r="V39" s="406"/>
    </row>
    <row r="40" spans="1:22" x14ac:dyDescent="0.2">
      <c r="A40" s="568"/>
      <c r="B40" s="568"/>
      <c r="C40" s="568"/>
      <c r="D40" s="568"/>
      <c r="E40" s="568"/>
      <c r="F40" s="568"/>
      <c r="G40" s="568"/>
      <c r="P40" s="406"/>
      <c r="Q40" s="407"/>
      <c r="R40" s="407"/>
      <c r="S40" s="407"/>
      <c r="T40" s="407"/>
      <c r="U40" s="407"/>
      <c r="V40" s="407"/>
    </row>
    <row r="41" spans="1:22" x14ac:dyDescent="0.2">
      <c r="A41" s="567"/>
      <c r="B41" s="567"/>
      <c r="C41" s="567"/>
      <c r="D41" s="88"/>
      <c r="E41" s="277"/>
      <c r="F41" s="278"/>
      <c r="G41" s="88"/>
      <c r="H41" s="15"/>
    </row>
    <row r="42" spans="1:22" x14ac:dyDescent="0.2">
      <c r="E42" s="277"/>
      <c r="F42" s="278"/>
    </row>
    <row r="43" spans="1:22" x14ac:dyDescent="0.2">
      <c r="E43" s="277"/>
      <c r="F43" s="278"/>
    </row>
    <row r="44" spans="1:22" x14ac:dyDescent="0.2">
      <c r="E44" s="277"/>
      <c r="F44" s="278"/>
    </row>
    <row r="45" spans="1:22" x14ac:dyDescent="0.2">
      <c r="E45" s="277"/>
      <c r="F45" s="278"/>
    </row>
    <row r="46" spans="1:22" x14ac:dyDescent="0.2">
      <c r="E46" s="277"/>
      <c r="F46" s="278"/>
    </row>
    <row r="47" spans="1:22" x14ac:dyDescent="0.2">
      <c r="E47" s="277"/>
      <c r="F47" s="278"/>
    </row>
    <row r="48" spans="1:22" x14ac:dyDescent="0.2">
      <c r="E48" s="250"/>
      <c r="F48" s="250"/>
    </row>
    <row r="49" spans="5:6" x14ac:dyDescent="0.2">
      <c r="E49" s="252"/>
      <c r="F49" s="252"/>
    </row>
    <row r="50" spans="5:6" x14ac:dyDescent="0.2">
      <c r="E50" s="176"/>
      <c r="F50" s="176"/>
    </row>
    <row r="51" spans="5:6" x14ac:dyDescent="0.2">
      <c r="E51" s="75"/>
      <c r="F51" s="75"/>
    </row>
    <row r="52" spans="5:6" x14ac:dyDescent="0.2">
      <c r="E52" s="75"/>
      <c r="F52" s="75"/>
    </row>
    <row r="53" spans="5:6" x14ac:dyDescent="0.2">
      <c r="E53" s="15"/>
      <c r="F53" s="15"/>
    </row>
    <row r="54" spans="5:6" x14ac:dyDescent="0.2">
      <c r="E54" s="15"/>
      <c r="F54" s="15"/>
    </row>
    <row r="55" spans="5:6" x14ac:dyDescent="0.2">
      <c r="E55" s="15"/>
      <c r="F55" s="15"/>
    </row>
    <row r="56" spans="5:6" x14ac:dyDescent="0.2">
      <c r="E56" s="15"/>
      <c r="F56" s="15"/>
    </row>
    <row r="57" spans="5:6" x14ac:dyDescent="0.2">
      <c r="E57" s="15"/>
      <c r="F57" s="15"/>
    </row>
    <row r="58" spans="5:6" x14ac:dyDescent="0.2">
      <c r="E58" s="15"/>
      <c r="F58" s="15"/>
    </row>
  </sheetData>
  <sheetProtection selectLockedCells="1"/>
  <mergeCells count="80">
    <mergeCell ref="E8:F8"/>
    <mergeCell ref="C20:P20"/>
    <mergeCell ref="C24:L24"/>
    <mergeCell ref="C25:P25"/>
    <mergeCell ref="M24:P24"/>
    <mergeCell ref="C23:D23"/>
    <mergeCell ref="M22:N22"/>
    <mergeCell ref="M21:N21"/>
    <mergeCell ref="Q1:X1"/>
    <mergeCell ref="A3:L3"/>
    <mergeCell ref="M3:X3"/>
    <mergeCell ref="G6:J6"/>
    <mergeCell ref="Q6:U6"/>
    <mergeCell ref="A41:C41"/>
    <mergeCell ref="G1:J1"/>
    <mergeCell ref="B34:K34"/>
    <mergeCell ref="G8:H8"/>
    <mergeCell ref="I8:J8"/>
    <mergeCell ref="A24:A25"/>
    <mergeCell ref="A40:G40"/>
    <mergeCell ref="A1:D1"/>
    <mergeCell ref="C21:D21"/>
    <mergeCell ref="G21:H21"/>
    <mergeCell ref="G22:H22"/>
    <mergeCell ref="I22:J22"/>
    <mergeCell ref="K22:L22"/>
    <mergeCell ref="I21:J21"/>
    <mergeCell ref="K21:L21"/>
    <mergeCell ref="E21:F21"/>
    <mergeCell ref="U15:X15"/>
    <mergeCell ref="U14:X14"/>
    <mergeCell ref="Q14:T14"/>
    <mergeCell ref="G16:H16"/>
    <mergeCell ref="K8:L8"/>
    <mergeCell ref="M8:N8"/>
    <mergeCell ref="O8:P8"/>
    <mergeCell ref="Q8:T9"/>
    <mergeCell ref="Q10:T10"/>
    <mergeCell ref="U8:X9"/>
    <mergeCell ref="Q11:T11"/>
    <mergeCell ref="U11:X11"/>
    <mergeCell ref="M16:N16"/>
    <mergeCell ref="O16:P16"/>
    <mergeCell ref="P39:V39"/>
    <mergeCell ref="C8:D8"/>
    <mergeCell ref="P40:V40"/>
    <mergeCell ref="Q16:T16"/>
    <mergeCell ref="U17:X17"/>
    <mergeCell ref="U16:X16"/>
    <mergeCell ref="O34:U34"/>
    <mergeCell ref="O35:U35"/>
    <mergeCell ref="O36:U36"/>
    <mergeCell ref="O21:P21"/>
    <mergeCell ref="U10:X10"/>
    <mergeCell ref="Q12:T12"/>
    <mergeCell ref="U12:X12"/>
    <mergeCell ref="Q13:T13"/>
    <mergeCell ref="U13:X13"/>
    <mergeCell ref="Q15:T15"/>
    <mergeCell ref="P38:V38"/>
    <mergeCell ref="K29:P30"/>
    <mergeCell ref="K28:P28"/>
    <mergeCell ref="B35:K35"/>
    <mergeCell ref="O22:P22"/>
    <mergeCell ref="E22:F22"/>
    <mergeCell ref="E23:F23"/>
    <mergeCell ref="G28:I28"/>
    <mergeCell ref="G29:I29"/>
    <mergeCell ref="G30:I30"/>
    <mergeCell ref="G31:I31"/>
    <mergeCell ref="G23:H23"/>
    <mergeCell ref="I23:J23"/>
    <mergeCell ref="K23:L23"/>
    <mergeCell ref="M23:N23"/>
    <mergeCell ref="O23:P23"/>
    <mergeCell ref="Q17:T17"/>
    <mergeCell ref="C22:D22"/>
    <mergeCell ref="K16:L16"/>
    <mergeCell ref="I16:J16"/>
    <mergeCell ref="C16:D16"/>
  </mergeCells>
  <phoneticPr fontId="0" type="noConversion"/>
  <conditionalFormatting sqref="L6:N6 A3 I5:V5 A30 U10:X16 U26:V26 R24:T25 A28 U17 A10:D15 G10:P15 E26:F33 E37:F47 D34:E36">
    <cfRule type="cellIs" dxfId="5" priority="12" stopIfTrue="1" operator="equal">
      <formula>0</formula>
    </cfRule>
  </conditionalFormatting>
  <conditionalFormatting sqref="E10:F19 E21:F21">
    <cfRule type="cellIs" dxfId="4" priority="1" stopIfTrue="1" operator="equal">
      <formula>0</formula>
    </cfRule>
  </conditionalFormatting>
  <pageMargins left="0.19685039370078741" right="0.19685039370078741" top="0" bottom="0" header="0.51181102362204722" footer="0.51181102362204722"/>
  <pageSetup paperSize="9" scale="72" orientation="portrait" r:id="rId1"/>
  <ignoredErrors>
    <ignoredError sqref="K10:L15 N10:N15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M41"/>
  <sheetViews>
    <sheetView topLeftCell="A16" workbookViewId="0">
      <selection activeCell="A38" sqref="A38:D38"/>
    </sheetView>
  </sheetViews>
  <sheetFormatPr baseColWidth="10" defaultColWidth="9.140625" defaultRowHeight="12.75" x14ac:dyDescent="0.2"/>
  <cols>
    <col min="1" max="1" width="14" style="13" customWidth="1"/>
    <col min="2" max="2" width="9.85546875" style="13" bestFit="1" customWidth="1"/>
    <col min="3" max="4" width="5.7109375" style="13" customWidth="1"/>
    <col min="5" max="5" width="10.140625" style="13" customWidth="1"/>
    <col min="6" max="8" width="9" style="13" customWidth="1"/>
    <col min="9" max="11" width="5.7109375" style="13" customWidth="1"/>
    <col min="12" max="16384" width="9.140625" style="13"/>
  </cols>
  <sheetData>
    <row r="1" spans="1:12" ht="24.75" customHeight="1" x14ac:dyDescent="0.2">
      <c r="A1" s="488"/>
      <c r="B1" s="488"/>
      <c r="C1" s="488"/>
      <c r="D1" s="192"/>
      <c r="E1" s="230"/>
      <c r="F1" s="230"/>
      <c r="G1" s="230"/>
      <c r="H1" s="608" t="s">
        <v>48</v>
      </c>
      <c r="I1" s="608"/>
      <c r="J1" s="608"/>
      <c r="K1" s="608"/>
      <c r="L1" s="7"/>
    </row>
    <row r="2" spans="1:12" ht="24.75" customHeight="1" x14ac:dyDescent="0.2">
      <c r="A2" s="624">
        <f>'PJ CONVENTIONNE 4'!G1</f>
        <v>0</v>
      </c>
      <c r="B2" s="624"/>
      <c r="C2" s="624"/>
      <c r="D2" s="192"/>
      <c r="E2" s="230"/>
      <c r="F2" s="231"/>
      <c r="G2" s="231"/>
      <c r="H2" s="191"/>
      <c r="I2" s="191"/>
      <c r="J2" s="232"/>
      <c r="K2" s="232"/>
      <c r="L2" s="7"/>
    </row>
    <row r="3" spans="1:12" ht="27.75" customHeight="1" thickBo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7"/>
    </row>
    <row r="4" spans="1:12" ht="26.25" customHeight="1" thickTop="1" thickBot="1" x14ac:dyDescent="0.25">
      <c r="A4" s="16"/>
      <c r="B4" s="29"/>
      <c r="C4" s="615">
        <f>'Base de données'!G1</f>
        <v>0</v>
      </c>
      <c r="D4" s="616"/>
      <c r="E4" s="616"/>
      <c r="F4" s="616"/>
      <c r="G4" s="616"/>
      <c r="H4" s="616"/>
      <c r="I4" s="616"/>
      <c r="J4" s="617"/>
      <c r="K4" s="29"/>
      <c r="L4" s="7"/>
    </row>
    <row r="5" spans="1:12" ht="14.25" thickTop="1" thickBot="1" x14ac:dyDescent="0.25">
      <c r="A5" s="16"/>
      <c r="B5" s="16"/>
      <c r="C5" s="16"/>
      <c r="D5" s="16"/>
      <c r="E5" s="16"/>
      <c r="F5" s="20"/>
      <c r="G5" s="16"/>
      <c r="H5" s="16"/>
      <c r="I5" s="16"/>
      <c r="J5" s="16"/>
      <c r="K5" s="16"/>
      <c r="L5" s="7"/>
    </row>
    <row r="6" spans="1:12" ht="13.5" thickTop="1" x14ac:dyDescent="0.2">
      <c r="A6" s="16"/>
      <c r="B6" s="16"/>
      <c r="C6" s="618">
        <f>'Base de données'!AT2</f>
        <v>0</v>
      </c>
      <c r="D6" s="619"/>
      <c r="E6" s="619"/>
      <c r="F6" s="619"/>
      <c r="G6" s="619"/>
      <c r="H6" s="619"/>
      <c r="I6" s="619"/>
      <c r="J6" s="620"/>
      <c r="K6" s="16"/>
      <c r="L6" s="7"/>
    </row>
    <row r="7" spans="1:12" ht="13.5" thickBot="1" x14ac:dyDescent="0.25">
      <c r="A7" s="16"/>
      <c r="B7" s="16"/>
      <c r="C7" s="621"/>
      <c r="D7" s="622"/>
      <c r="E7" s="622"/>
      <c r="F7" s="622"/>
      <c r="G7" s="622"/>
      <c r="H7" s="622"/>
      <c r="I7" s="622"/>
      <c r="J7" s="623"/>
      <c r="K7" s="16"/>
      <c r="L7" s="7"/>
    </row>
    <row r="8" spans="1:12" ht="32.25" customHeight="1" thickTop="1" thickBot="1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7"/>
    </row>
    <row r="9" spans="1:12" ht="26.25" customHeight="1" thickTop="1" thickBot="1" x14ac:dyDescent="0.25">
      <c r="A9" s="625" t="s">
        <v>14</v>
      </c>
      <c r="B9" s="626"/>
      <c r="C9" s="627">
        <f>'Base de données'!V3</f>
        <v>0</v>
      </c>
      <c r="D9" s="628"/>
      <c r="E9" s="629"/>
      <c r="F9" s="16"/>
      <c r="G9" s="19" t="s">
        <v>15</v>
      </c>
      <c r="H9" s="16"/>
      <c r="I9" s="627">
        <f>'Base de données'!AC3</f>
        <v>0</v>
      </c>
      <c r="J9" s="628"/>
      <c r="K9" s="629"/>
      <c r="L9" s="7"/>
    </row>
    <row r="10" spans="1:12" ht="13.5" thickTop="1" x14ac:dyDescent="0.2">
      <c r="A10" s="7"/>
      <c r="B10" s="7"/>
      <c r="C10" s="7"/>
      <c r="D10" s="7"/>
      <c r="E10" s="7"/>
      <c r="F10" s="16"/>
      <c r="G10" s="16"/>
      <c r="H10" s="16"/>
      <c r="I10" s="16"/>
      <c r="J10" s="16"/>
      <c r="K10" s="16"/>
      <c r="L10" s="7"/>
    </row>
    <row r="11" spans="1:12" ht="20.25" customHeight="1" x14ac:dyDescent="0.2">
      <c r="A11" s="7"/>
      <c r="B11" s="7"/>
      <c r="C11" s="7"/>
      <c r="D11" s="7"/>
      <c r="E11" s="7"/>
      <c r="F11" s="16"/>
      <c r="G11" s="16"/>
      <c r="H11" s="16"/>
      <c r="I11" s="16"/>
      <c r="J11" s="16"/>
      <c r="K11" s="16"/>
      <c r="L11" s="7"/>
    </row>
    <row r="12" spans="1:12" ht="13.5" thickBot="1" x14ac:dyDescent="0.25">
      <c r="A12" s="7"/>
      <c r="B12" s="7"/>
      <c r="C12" s="7"/>
      <c r="D12" s="7"/>
      <c r="E12" s="7"/>
      <c r="F12" s="16"/>
      <c r="G12" s="16"/>
      <c r="H12" s="16"/>
      <c r="I12" s="16"/>
      <c r="J12" s="16"/>
      <c r="K12" s="16"/>
      <c r="L12" s="7"/>
    </row>
    <row r="13" spans="1:12" ht="19.5" customHeight="1" x14ac:dyDescent="0.2">
      <c r="A13" s="7"/>
      <c r="B13" s="7"/>
      <c r="C13" s="7"/>
      <c r="D13" s="7"/>
      <c r="E13" s="7"/>
      <c r="F13" s="592" t="s">
        <v>61</v>
      </c>
      <c r="G13" s="593"/>
      <c r="H13" s="594"/>
      <c r="I13" s="7"/>
      <c r="J13" s="7"/>
      <c r="K13" s="7"/>
      <c r="L13" s="7"/>
    </row>
    <row r="14" spans="1:12" ht="18" customHeight="1" thickBot="1" x14ac:dyDescent="0.25">
      <c r="A14" s="7"/>
      <c r="B14" s="7"/>
      <c r="C14" s="7"/>
      <c r="D14" s="7"/>
      <c r="E14" s="7"/>
      <c r="F14" s="595"/>
      <c r="G14" s="596"/>
      <c r="H14" s="597"/>
      <c r="I14" s="7"/>
      <c r="J14" s="7"/>
      <c r="K14" s="7"/>
      <c r="L14" s="7"/>
    </row>
    <row r="15" spans="1:12" ht="20.25" customHeight="1" x14ac:dyDescent="0.2">
      <c r="A15" s="7"/>
      <c r="B15" s="7"/>
      <c r="C15" s="7"/>
      <c r="D15" s="7"/>
      <c r="E15" s="79" t="s">
        <v>16</v>
      </c>
      <c r="F15" s="636">
        <f>'Base de données'!DK2</f>
        <v>6</v>
      </c>
      <c r="G15" s="636"/>
      <c r="H15" s="637"/>
      <c r="I15" s="7"/>
      <c r="J15" s="7"/>
      <c r="K15" s="7"/>
      <c r="L15" s="7"/>
    </row>
    <row r="16" spans="1:12" ht="14.25" customHeight="1" x14ac:dyDescent="0.2">
      <c r="A16" s="7"/>
      <c r="B16" s="7"/>
      <c r="C16" s="7"/>
      <c r="D16" s="7"/>
      <c r="E16" s="638" t="s">
        <v>45</v>
      </c>
      <c r="F16" s="598">
        <f>'Base de données'!GI128</f>
        <v>0</v>
      </c>
      <c r="G16" s="598"/>
      <c r="H16" s="599"/>
      <c r="I16" s="7"/>
      <c r="J16" s="7"/>
      <c r="K16" s="7"/>
      <c r="L16" s="7"/>
    </row>
    <row r="17" spans="1:12" ht="21" customHeight="1" x14ac:dyDescent="0.2">
      <c r="A17" s="7"/>
      <c r="B17" s="7"/>
      <c r="C17" s="7"/>
      <c r="D17" s="7"/>
      <c r="E17" s="613"/>
      <c r="F17" s="598"/>
      <c r="G17" s="598"/>
      <c r="H17" s="599"/>
      <c r="I17" s="7"/>
      <c r="J17" s="7"/>
      <c r="K17" s="7"/>
      <c r="L17" s="7"/>
    </row>
    <row r="18" spans="1:12" ht="14.25" customHeight="1" x14ac:dyDescent="0.2">
      <c r="A18" s="7"/>
      <c r="B18" s="7"/>
      <c r="C18" s="7"/>
      <c r="D18" s="7"/>
      <c r="E18" s="613" t="s">
        <v>4</v>
      </c>
      <c r="F18" s="600">
        <f>F16*F15</f>
        <v>0</v>
      </c>
      <c r="G18" s="600"/>
      <c r="H18" s="601"/>
      <c r="I18" s="7"/>
      <c r="J18" s="7"/>
      <c r="K18" s="7"/>
      <c r="L18" s="7"/>
    </row>
    <row r="19" spans="1:12" ht="21" customHeight="1" thickBot="1" x14ac:dyDescent="0.25">
      <c r="A19" s="7"/>
      <c r="B19" s="7"/>
      <c r="C19" s="7"/>
      <c r="D19" s="7"/>
      <c r="E19" s="614"/>
      <c r="F19" s="602"/>
      <c r="G19" s="602"/>
      <c r="H19" s="603"/>
      <c r="I19" s="7"/>
      <c r="J19" s="7"/>
      <c r="K19" s="7"/>
      <c r="L19" s="7"/>
    </row>
    <row r="20" spans="1:12" ht="13.5" thickBot="1" x14ac:dyDescent="0.25">
      <c r="A20" s="7"/>
      <c r="B20" s="7"/>
      <c r="C20" s="7"/>
      <c r="D20" s="7"/>
      <c r="E20" s="7"/>
      <c r="F20" s="16"/>
      <c r="G20" s="16"/>
      <c r="H20" s="16"/>
      <c r="I20" s="16"/>
      <c r="J20" s="16"/>
      <c r="K20" s="16"/>
      <c r="L20" s="7"/>
    </row>
    <row r="21" spans="1:12" ht="10.5" customHeight="1" x14ac:dyDescent="0.2">
      <c r="A21" s="7"/>
      <c r="B21" s="7"/>
      <c r="C21" s="7"/>
      <c r="D21" s="7"/>
      <c r="E21" s="630" t="s">
        <v>37</v>
      </c>
      <c r="F21" s="631"/>
      <c r="G21" s="632">
        <f>+F18</f>
        <v>0</v>
      </c>
      <c r="H21" s="633"/>
      <c r="I21" s="7"/>
      <c r="J21" s="7"/>
      <c r="K21" s="7"/>
      <c r="L21" s="7"/>
    </row>
    <row r="22" spans="1:12" ht="10.5" customHeight="1" x14ac:dyDescent="0.2">
      <c r="A22" s="7"/>
      <c r="B22" s="7"/>
      <c r="C22" s="7"/>
      <c r="D22" s="7"/>
      <c r="E22" s="588"/>
      <c r="F22" s="589"/>
      <c r="G22" s="634"/>
      <c r="H22" s="635"/>
      <c r="I22" s="7"/>
      <c r="J22" s="7"/>
      <c r="K22" s="7"/>
      <c r="L22" s="7"/>
    </row>
    <row r="23" spans="1:12" ht="10.5" customHeight="1" x14ac:dyDescent="0.2">
      <c r="A23" s="7"/>
      <c r="B23" s="7"/>
      <c r="C23" s="7"/>
      <c r="D23" s="7"/>
      <c r="E23" s="604" t="s">
        <v>34</v>
      </c>
      <c r="F23" s="605"/>
      <c r="G23" s="606">
        <v>200</v>
      </c>
      <c r="H23" s="607"/>
      <c r="I23" s="7"/>
      <c r="J23" s="7"/>
      <c r="K23" s="7"/>
      <c r="L23" s="7"/>
    </row>
    <row r="24" spans="1:12" ht="10.5" customHeight="1" x14ac:dyDescent="0.2">
      <c r="A24" s="7"/>
      <c r="B24" s="7"/>
      <c r="C24" s="7"/>
      <c r="D24" s="7"/>
      <c r="E24" s="604"/>
      <c r="F24" s="605"/>
      <c r="G24" s="606"/>
      <c r="H24" s="607"/>
      <c r="I24" s="7"/>
      <c r="J24" s="7"/>
      <c r="K24" s="7"/>
      <c r="L24" s="7"/>
    </row>
    <row r="25" spans="1:12" ht="10.5" customHeight="1" x14ac:dyDescent="0.2">
      <c r="A25" s="7"/>
      <c r="B25" s="7"/>
      <c r="C25" s="7"/>
      <c r="D25" s="7"/>
      <c r="E25" s="604" t="s">
        <v>35</v>
      </c>
      <c r="F25" s="605"/>
      <c r="G25" s="606">
        <v>40</v>
      </c>
      <c r="H25" s="607"/>
      <c r="I25" s="7"/>
      <c r="J25" s="7"/>
      <c r="K25" s="7"/>
      <c r="L25" s="7"/>
    </row>
    <row r="26" spans="1:12" ht="10.5" customHeight="1" x14ac:dyDescent="0.2">
      <c r="A26" s="7"/>
      <c r="B26" s="7"/>
      <c r="C26" s="7"/>
      <c r="D26" s="7"/>
      <c r="E26" s="604"/>
      <c r="F26" s="605"/>
      <c r="G26" s="606"/>
      <c r="H26" s="607"/>
      <c r="I26" s="7"/>
      <c r="J26" s="7"/>
      <c r="K26" s="7"/>
      <c r="L26" s="7"/>
    </row>
    <row r="27" spans="1:12" ht="10.5" customHeight="1" x14ac:dyDescent="0.2">
      <c r="A27" s="7"/>
      <c r="B27" s="7"/>
      <c r="C27" s="7"/>
      <c r="D27" s="7"/>
      <c r="E27" s="588" t="s">
        <v>36</v>
      </c>
      <c r="F27" s="589"/>
      <c r="G27" s="609" t="str">
        <f>IF(G25+G23=G21,0,"ERREUR")</f>
        <v>ERREUR</v>
      </c>
      <c r="H27" s="610"/>
      <c r="I27" s="7"/>
      <c r="J27" s="7"/>
      <c r="K27" s="7"/>
      <c r="L27" s="7"/>
    </row>
    <row r="28" spans="1:12" ht="10.5" customHeight="1" thickBot="1" x14ac:dyDescent="0.25">
      <c r="A28" s="7"/>
      <c r="B28" s="7"/>
      <c r="C28" s="7"/>
      <c r="D28" s="7"/>
      <c r="E28" s="590"/>
      <c r="F28" s="591"/>
      <c r="G28" s="611"/>
      <c r="H28" s="612"/>
      <c r="I28" s="7"/>
      <c r="J28" s="7"/>
      <c r="K28" s="7"/>
      <c r="L28" s="7"/>
    </row>
    <row r="29" spans="1:12" x14ac:dyDescent="0.2">
      <c r="A29" s="7"/>
      <c r="B29" s="7"/>
      <c r="C29" s="7"/>
      <c r="D29" s="7"/>
      <c r="E29" s="7"/>
      <c r="F29" s="16"/>
      <c r="G29" s="16"/>
      <c r="H29" s="16"/>
      <c r="I29" s="16"/>
      <c r="J29" s="16"/>
      <c r="K29" s="16"/>
      <c r="L29" s="7"/>
    </row>
    <row r="30" spans="1:12" ht="107.25" customHeight="1" x14ac:dyDescent="0.2">
      <c r="A30" s="7"/>
      <c r="B30" s="7"/>
      <c r="C30" s="7"/>
      <c r="D30" s="7"/>
      <c r="E30" s="7"/>
      <c r="F30" s="16"/>
      <c r="G30" s="16"/>
      <c r="H30" s="16"/>
      <c r="I30" s="16"/>
      <c r="J30" s="16"/>
      <c r="K30" s="16"/>
      <c r="L30" s="7"/>
    </row>
    <row r="31" spans="1:12" x14ac:dyDescent="0.2">
      <c r="A31" s="7"/>
      <c r="B31" s="7"/>
      <c r="C31" s="7"/>
      <c r="D31" s="7"/>
      <c r="E31" s="74"/>
      <c r="F31" s="16"/>
      <c r="G31" s="16"/>
      <c r="H31" s="16"/>
      <c r="I31" s="16"/>
      <c r="J31" s="16"/>
      <c r="K31" s="16"/>
      <c r="L31" s="7"/>
    </row>
    <row r="32" spans="1:12" x14ac:dyDescent="0.2">
      <c r="A32" s="7"/>
      <c r="B32" s="7"/>
      <c r="C32" s="7"/>
      <c r="D32" s="7"/>
      <c r="E32" s="74"/>
      <c r="F32" s="16"/>
      <c r="G32" s="587">
        <f>'Base de données'!BQ3</f>
        <v>0</v>
      </c>
      <c r="H32" s="587"/>
      <c r="I32" s="587"/>
      <c r="J32" s="587"/>
      <c r="K32" s="587"/>
      <c r="L32" s="7"/>
    </row>
    <row r="33" spans="1:13" x14ac:dyDescent="0.2">
      <c r="A33" s="7"/>
      <c r="B33" s="7"/>
      <c r="C33" s="7"/>
      <c r="D33" s="7"/>
      <c r="E33" s="7"/>
      <c r="F33" s="16"/>
      <c r="G33" s="406" t="s">
        <v>38</v>
      </c>
      <c r="H33" s="406"/>
      <c r="I33" s="406"/>
      <c r="J33" s="406"/>
      <c r="K33" s="406"/>
      <c r="L33" s="76"/>
      <c r="M33" s="76"/>
    </row>
    <row r="34" spans="1:13" x14ac:dyDescent="0.2">
      <c r="A34" s="7"/>
      <c r="B34" s="7"/>
      <c r="C34" s="7"/>
      <c r="D34" s="7"/>
      <c r="E34" s="7"/>
      <c r="F34" s="16"/>
      <c r="G34" s="406">
        <f>'Base de données'!BQ2</f>
        <v>0</v>
      </c>
      <c r="H34" s="406"/>
      <c r="I34" s="406"/>
      <c r="J34" s="406"/>
      <c r="K34" s="406"/>
      <c r="L34" s="7"/>
    </row>
    <row r="35" spans="1:13" x14ac:dyDescent="0.2">
      <c r="A35" s="7"/>
      <c r="B35" s="7"/>
      <c r="C35" s="7"/>
      <c r="D35" s="7"/>
      <c r="E35" s="7"/>
      <c r="F35" s="16"/>
      <c r="G35" s="16"/>
      <c r="H35" s="16"/>
      <c r="I35" s="16"/>
      <c r="J35" s="16"/>
      <c r="K35" s="16"/>
      <c r="L35" s="7"/>
    </row>
    <row r="36" spans="1:13" ht="122.25" customHeight="1" x14ac:dyDescent="0.2">
      <c r="A36" s="7"/>
      <c r="B36" s="7"/>
      <c r="C36" s="7"/>
      <c r="D36" s="7"/>
      <c r="E36" s="7"/>
      <c r="F36" s="16"/>
      <c r="G36" s="16"/>
      <c r="H36" s="16"/>
      <c r="I36" s="16"/>
      <c r="J36" s="16"/>
      <c r="K36" s="16"/>
      <c r="L36" s="7"/>
    </row>
    <row r="37" spans="1:13" x14ac:dyDescent="0.2">
      <c r="A37" s="74" t="s">
        <v>39</v>
      </c>
      <c r="B37" s="7"/>
      <c r="C37" s="7"/>
      <c r="D37" s="7"/>
      <c r="E37" s="74"/>
      <c r="F37" s="16"/>
      <c r="G37" s="16"/>
      <c r="H37" s="16"/>
      <c r="I37" s="16"/>
      <c r="J37" s="16"/>
      <c r="K37" s="16"/>
      <c r="L37" s="7"/>
    </row>
    <row r="38" spans="1:13" x14ac:dyDescent="0.2">
      <c r="A38" s="406"/>
      <c r="B38" s="406"/>
      <c r="C38" s="406"/>
      <c r="D38" s="406"/>
      <c r="E38" s="74"/>
      <c r="F38" s="7"/>
      <c r="G38" s="7"/>
      <c r="H38" s="7"/>
      <c r="I38" s="7"/>
      <c r="J38" s="7"/>
      <c r="K38" s="7"/>
      <c r="L38" s="7"/>
    </row>
    <row r="39" spans="1:13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3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3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</sheetData>
  <mergeCells count="26">
    <mergeCell ref="H1:K1"/>
    <mergeCell ref="G27:H28"/>
    <mergeCell ref="E18:E19"/>
    <mergeCell ref="G23:H24"/>
    <mergeCell ref="C4:J4"/>
    <mergeCell ref="C6:J7"/>
    <mergeCell ref="A1:C1"/>
    <mergeCell ref="A2:C2"/>
    <mergeCell ref="A9:B9"/>
    <mergeCell ref="C9:E9"/>
    <mergeCell ref="I9:K9"/>
    <mergeCell ref="E21:F22"/>
    <mergeCell ref="G21:H22"/>
    <mergeCell ref="E23:F24"/>
    <mergeCell ref="F15:H15"/>
    <mergeCell ref="E16:E17"/>
    <mergeCell ref="F13:H14"/>
    <mergeCell ref="F16:H17"/>
    <mergeCell ref="F18:H19"/>
    <mergeCell ref="E25:F26"/>
    <mergeCell ref="G25:H26"/>
    <mergeCell ref="G34:K34"/>
    <mergeCell ref="A38:D38"/>
    <mergeCell ref="G32:K32"/>
    <mergeCell ref="G33:K33"/>
    <mergeCell ref="E27:F28"/>
  </mergeCells>
  <phoneticPr fontId="0" type="noConversion"/>
  <conditionalFormatting sqref="C9:E9 I9:K9 B4:C4 K4">
    <cfRule type="cellIs" dxfId="3" priority="4" stopIfTrue="1" operator="equal">
      <formula>0</formula>
    </cfRule>
  </conditionalFormatting>
  <conditionalFormatting sqref="G27:H28">
    <cfRule type="cellIs" dxfId="2" priority="5" stopIfTrue="1" operator="notEqual">
      <formula>0</formula>
    </cfRule>
  </conditionalFormatting>
  <pageMargins left="0.19685039370078741" right="0.19685039370078741" top="0.15748031496062992" bottom="0.15748031496062992" header="0.31496062992125984" footer="0.31496062992125984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W40"/>
  <sheetViews>
    <sheetView topLeftCell="A16" zoomScaleNormal="100" workbookViewId="0">
      <selection activeCell="N33" sqref="N33:S33"/>
    </sheetView>
  </sheetViews>
  <sheetFormatPr baseColWidth="10" defaultColWidth="9.140625" defaultRowHeight="12.75" x14ac:dyDescent="0.2"/>
  <cols>
    <col min="1" max="1" width="13.28515625" style="13" customWidth="1"/>
    <col min="2" max="2" width="6.28515625" style="13" customWidth="1"/>
    <col min="3" max="5" width="6.85546875" style="13" customWidth="1"/>
    <col min="6" max="6" width="7" style="13" customWidth="1"/>
    <col min="7" max="7" width="6" style="13" customWidth="1"/>
    <col min="8" max="8" width="7.42578125" style="13" customWidth="1"/>
    <col min="9" max="9" width="5.85546875" style="13" customWidth="1"/>
    <col min="10" max="10" width="7" style="13" customWidth="1"/>
    <col min="11" max="11" width="6" style="13" customWidth="1"/>
    <col min="12" max="14" width="7" style="13" customWidth="1"/>
    <col min="15" max="15" width="8.140625" style="13" customWidth="1"/>
    <col min="16" max="16" width="8.85546875" style="13" customWidth="1"/>
    <col min="17" max="19" width="9" style="13" customWidth="1"/>
    <col min="20" max="20" width="7.5703125" style="13" customWidth="1"/>
    <col min="21" max="16384" width="9.140625" style="13"/>
  </cols>
  <sheetData>
    <row r="1" spans="1:23" ht="24.75" customHeight="1" x14ac:dyDescent="0.2">
      <c r="A1" s="488"/>
      <c r="B1" s="488"/>
      <c r="C1" s="488"/>
      <c r="D1" s="488"/>
      <c r="E1" s="488"/>
      <c r="F1" s="488"/>
      <c r="G1" s="488"/>
      <c r="H1" s="7"/>
      <c r="I1" s="652" t="s">
        <v>49</v>
      </c>
      <c r="J1" s="652"/>
      <c r="K1" s="652"/>
      <c r="L1" s="652"/>
      <c r="M1" s="652"/>
      <c r="N1" s="652"/>
      <c r="O1" s="652"/>
      <c r="P1" s="652"/>
      <c r="Q1" s="63"/>
      <c r="R1" s="7"/>
      <c r="S1" s="7"/>
      <c r="T1" s="7"/>
      <c r="U1" s="7"/>
      <c r="V1" s="7"/>
      <c r="W1" s="7"/>
    </row>
    <row r="2" spans="1:23" ht="24.75" customHeight="1" x14ac:dyDescent="0.2">
      <c r="A2" s="643">
        <f>'PJ CONVENTIONNE'!G1</f>
        <v>0</v>
      </c>
      <c r="B2" s="643"/>
      <c r="C2" s="643"/>
      <c r="D2" s="643"/>
      <c r="E2" s="643"/>
      <c r="F2" s="643"/>
      <c r="G2" s="643"/>
      <c r="H2" s="16"/>
      <c r="I2" s="16"/>
      <c r="J2" s="28"/>
      <c r="K2" s="28"/>
      <c r="L2" s="28"/>
      <c r="M2" s="28"/>
      <c r="N2" s="28"/>
      <c r="O2" s="28"/>
      <c r="P2" s="28"/>
      <c r="Q2" s="28"/>
      <c r="R2" s="16"/>
      <c r="S2" s="16"/>
      <c r="T2" s="16"/>
      <c r="U2" s="7"/>
      <c r="V2" s="7"/>
      <c r="W2" s="7"/>
    </row>
    <row r="3" spans="1:23" ht="13.5" thickBot="1" x14ac:dyDescent="0.25">
      <c r="A3" s="10"/>
      <c r="B3" s="10"/>
      <c r="C3" s="10"/>
      <c r="D3" s="10"/>
      <c r="E3" s="1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10"/>
      <c r="V3" s="7"/>
      <c r="W3" s="7"/>
    </row>
    <row r="4" spans="1:23" ht="26.25" customHeight="1" thickTop="1" thickBot="1" x14ac:dyDescent="0.25">
      <c r="A4" s="7"/>
      <c r="B4" s="7"/>
      <c r="C4" s="7"/>
      <c r="D4" s="249"/>
      <c r="E4" s="249"/>
      <c r="F4" s="16"/>
      <c r="G4" s="16"/>
      <c r="H4" s="29"/>
      <c r="I4" s="615">
        <f>'Base de données'!G1</f>
        <v>0</v>
      </c>
      <c r="J4" s="616"/>
      <c r="K4" s="616"/>
      <c r="L4" s="616"/>
      <c r="M4" s="616"/>
      <c r="N4" s="616"/>
      <c r="O4" s="616"/>
      <c r="P4" s="617"/>
      <c r="Q4" s="29"/>
      <c r="R4" s="29"/>
      <c r="S4" s="29"/>
      <c r="T4" s="29"/>
      <c r="U4" s="7"/>
      <c r="V4" s="7"/>
      <c r="W4" s="7"/>
    </row>
    <row r="5" spans="1:23" ht="14.25" thickTop="1" thickBot="1" x14ac:dyDescent="0.25">
      <c r="A5" s="7"/>
      <c r="B5" s="7"/>
      <c r="C5" s="7"/>
      <c r="D5" s="249"/>
      <c r="E5" s="249"/>
      <c r="F5" s="16"/>
      <c r="G5" s="16"/>
      <c r="H5" s="16"/>
      <c r="I5" s="16"/>
      <c r="J5" s="16"/>
      <c r="K5" s="16"/>
      <c r="L5" s="20"/>
      <c r="M5" s="16"/>
      <c r="N5" s="16"/>
      <c r="O5" s="16"/>
      <c r="P5" s="16"/>
      <c r="Q5" s="16"/>
      <c r="R5" s="16"/>
      <c r="S5" s="16"/>
      <c r="T5" s="16"/>
      <c r="U5" s="7"/>
      <c r="V5" s="7"/>
      <c r="W5" s="7"/>
    </row>
    <row r="6" spans="1:23" ht="13.5" thickTop="1" x14ac:dyDescent="0.2">
      <c r="A6" s="7"/>
      <c r="B6" s="7"/>
      <c r="C6" s="7"/>
      <c r="D6" s="249"/>
      <c r="E6" s="249"/>
      <c r="F6" s="16"/>
      <c r="G6" s="16"/>
      <c r="H6" s="16"/>
      <c r="I6" s="618">
        <f>'Base de données'!AT2</f>
        <v>0</v>
      </c>
      <c r="J6" s="619"/>
      <c r="K6" s="619"/>
      <c r="L6" s="619"/>
      <c r="M6" s="619"/>
      <c r="N6" s="619"/>
      <c r="O6" s="619"/>
      <c r="P6" s="620"/>
      <c r="Q6" s="16"/>
      <c r="R6" s="16"/>
      <c r="S6" s="16"/>
      <c r="T6" s="16"/>
      <c r="U6" s="7"/>
      <c r="V6" s="7"/>
      <c r="W6" s="7"/>
    </row>
    <row r="7" spans="1:23" ht="13.5" thickBot="1" x14ac:dyDescent="0.25">
      <c r="A7" s="7"/>
      <c r="B7" s="7"/>
      <c r="C7" s="7"/>
      <c r="D7" s="249"/>
      <c r="E7" s="249"/>
      <c r="F7" s="16"/>
      <c r="G7" s="16"/>
      <c r="H7" s="16"/>
      <c r="I7" s="621"/>
      <c r="J7" s="622"/>
      <c r="K7" s="622"/>
      <c r="L7" s="622"/>
      <c r="M7" s="622"/>
      <c r="N7" s="622"/>
      <c r="O7" s="622"/>
      <c r="P7" s="623"/>
      <c r="Q7" s="16"/>
      <c r="R7" s="16"/>
      <c r="S7" s="16"/>
      <c r="T7" s="16"/>
      <c r="U7" s="7"/>
      <c r="V7" s="7"/>
      <c r="W7" s="7"/>
    </row>
    <row r="8" spans="1:23" ht="14.25" thickTop="1" thickBot="1" x14ac:dyDescent="0.25">
      <c r="A8" s="7"/>
      <c r="B8" s="7"/>
      <c r="C8" s="7"/>
      <c r="D8" s="249"/>
      <c r="E8" s="249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"/>
      <c r="V8" s="7"/>
      <c r="W8" s="7"/>
    </row>
    <row r="9" spans="1:23" ht="26.25" customHeight="1" thickTop="1" thickBot="1" x14ac:dyDescent="0.25">
      <c r="A9" s="7"/>
      <c r="B9" s="7"/>
      <c r="C9" s="7"/>
      <c r="D9" s="249"/>
      <c r="E9" s="249"/>
      <c r="F9" s="16"/>
      <c r="G9" s="689" t="s">
        <v>14</v>
      </c>
      <c r="H9" s="690"/>
      <c r="I9" s="655">
        <f>'Base de données'!V3</f>
        <v>0</v>
      </c>
      <c r="J9" s="656"/>
      <c r="K9" s="657"/>
      <c r="L9" s="16"/>
      <c r="M9" s="56" t="s">
        <v>15</v>
      </c>
      <c r="N9" s="16"/>
      <c r="O9" s="655">
        <f>'Base de données'!AC3</f>
        <v>0</v>
      </c>
      <c r="P9" s="656"/>
      <c r="Q9" s="657"/>
      <c r="R9" s="16"/>
      <c r="S9" s="16"/>
      <c r="T9" s="16"/>
      <c r="U9" s="7"/>
      <c r="V9" s="7"/>
      <c r="W9" s="7"/>
    </row>
    <row r="10" spans="1:23" ht="13.5" thickTop="1" x14ac:dyDescent="0.2">
      <c r="A10" s="7"/>
      <c r="B10" s="7"/>
      <c r="C10" s="7"/>
      <c r="D10" s="249"/>
      <c r="E10" s="249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"/>
      <c r="V10" s="7"/>
      <c r="W10" s="7"/>
    </row>
    <row r="11" spans="1:23" x14ac:dyDescent="0.2">
      <c r="A11" s="7"/>
      <c r="B11" s="7"/>
      <c r="C11" s="7"/>
      <c r="D11" s="249"/>
      <c r="E11" s="249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"/>
      <c r="V11" s="7"/>
      <c r="W11" s="7"/>
    </row>
    <row r="12" spans="1:23" ht="13.5" thickBot="1" x14ac:dyDescent="0.25">
      <c r="A12" s="7"/>
      <c r="B12" s="7"/>
      <c r="C12" s="7"/>
      <c r="D12" s="249"/>
      <c r="E12" s="249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"/>
      <c r="V12" s="7"/>
      <c r="W12" s="7"/>
    </row>
    <row r="13" spans="1:23" ht="19.5" customHeight="1" x14ac:dyDescent="0.2">
      <c r="A13" s="7"/>
      <c r="B13" s="693" t="s">
        <v>73</v>
      </c>
      <c r="C13" s="694"/>
      <c r="D13" s="694"/>
      <c r="E13" s="694"/>
      <c r="F13" s="694"/>
      <c r="G13" s="694"/>
      <c r="H13" s="694"/>
      <c r="I13" s="694"/>
      <c r="J13" s="694"/>
      <c r="K13" s="694"/>
      <c r="L13" s="694"/>
      <c r="M13" s="694"/>
      <c r="N13" s="694"/>
      <c r="O13" s="695"/>
      <c r="P13" s="233" t="s">
        <v>8</v>
      </c>
      <c r="Q13" s="16"/>
      <c r="R13" s="16"/>
      <c r="S13" s="7"/>
      <c r="T13" s="7"/>
    </row>
    <row r="14" spans="1:23" ht="18" customHeight="1" thickBot="1" x14ac:dyDescent="0.25">
      <c r="A14" s="7"/>
      <c r="B14" s="699" t="s">
        <v>74</v>
      </c>
      <c r="C14" s="700"/>
      <c r="D14" s="691" t="s">
        <v>75</v>
      </c>
      <c r="E14" s="692"/>
      <c r="F14" s="691" t="s">
        <v>11</v>
      </c>
      <c r="G14" s="692"/>
      <c r="H14" s="658" t="s">
        <v>41</v>
      </c>
      <c r="I14" s="658"/>
      <c r="J14" s="691" t="s">
        <v>42</v>
      </c>
      <c r="K14" s="692"/>
      <c r="L14" s="235" t="s">
        <v>3</v>
      </c>
      <c r="M14" s="236">
        <f>'Base de données'!CV2</f>
        <v>7.62</v>
      </c>
      <c r="N14" s="238" t="s">
        <v>3</v>
      </c>
      <c r="O14" s="237">
        <f>'Base de données'!CV3</f>
        <v>11</v>
      </c>
      <c r="P14" s="234"/>
      <c r="Q14" s="16"/>
      <c r="R14" s="16"/>
      <c r="S14" s="7"/>
      <c r="T14" s="7"/>
    </row>
    <row r="15" spans="1:23" ht="20.25" customHeight="1" x14ac:dyDescent="0.2">
      <c r="A15" s="77" t="s">
        <v>16</v>
      </c>
      <c r="B15" s="698">
        <f>'Base de données'!DK3</f>
        <v>7.62</v>
      </c>
      <c r="C15" s="648"/>
      <c r="D15" s="696">
        <f>'Base de données'!DK4</f>
        <v>1.5</v>
      </c>
      <c r="E15" s="697"/>
      <c r="F15" s="701">
        <f>'Base de données'!CK2</f>
        <v>0.82</v>
      </c>
      <c r="G15" s="701"/>
      <c r="H15" s="687">
        <f>'Base de données'!CK3</f>
        <v>3.1</v>
      </c>
      <c r="I15" s="688"/>
      <c r="J15" s="670">
        <f>'Base de données'!CK4</f>
        <v>3.1</v>
      </c>
      <c r="K15" s="648"/>
      <c r="L15" s="653">
        <f>+'Base de données'!CV2</f>
        <v>7.62</v>
      </c>
      <c r="M15" s="653"/>
      <c r="N15" s="653">
        <f>'Base de données'!CV3</f>
        <v>11</v>
      </c>
      <c r="O15" s="654"/>
      <c r="P15" s="86">
        <f>'Base de données'!DK2</f>
        <v>6</v>
      </c>
      <c r="Q15" s="16"/>
      <c r="R15" s="16"/>
      <c r="S15" s="7"/>
      <c r="T15" s="7"/>
    </row>
    <row r="16" spans="1:23" ht="15.75" customHeight="1" x14ac:dyDescent="0.2">
      <c r="A16" s="659" t="s">
        <v>45</v>
      </c>
      <c r="B16" s="672">
        <f>'Base de données'!GI129</f>
        <v>0</v>
      </c>
      <c r="C16" s="673"/>
      <c r="D16" s="678">
        <f>'Base de données'!GJ129</f>
        <v>0</v>
      </c>
      <c r="E16" s="673"/>
      <c r="F16" s="663">
        <f>'Base de données'!GK129</f>
        <v>0</v>
      </c>
      <c r="G16" s="663"/>
      <c r="H16" s="663">
        <f>'Base de données'!GL129</f>
        <v>0</v>
      </c>
      <c r="I16" s="663"/>
      <c r="J16" s="663">
        <f>'Base de données'!GM129</f>
        <v>0</v>
      </c>
      <c r="K16" s="663"/>
      <c r="L16" s="663">
        <f>'Base de données'!GP129</f>
        <v>0</v>
      </c>
      <c r="M16" s="663"/>
      <c r="N16" s="663">
        <f>'Base de données'!GQ129</f>
        <v>0</v>
      </c>
      <c r="O16" s="665"/>
      <c r="P16" s="685">
        <f>'Base de données'!GI128</f>
        <v>0</v>
      </c>
      <c r="Q16" s="16"/>
      <c r="R16" s="16"/>
      <c r="S16" s="7"/>
      <c r="T16" s="7"/>
    </row>
    <row r="17" spans="1:23" ht="15.75" customHeight="1" thickBot="1" x14ac:dyDescent="0.25">
      <c r="A17" s="660"/>
      <c r="B17" s="674"/>
      <c r="C17" s="675"/>
      <c r="D17" s="679"/>
      <c r="E17" s="675"/>
      <c r="F17" s="667"/>
      <c r="G17" s="667"/>
      <c r="H17" s="667"/>
      <c r="I17" s="667"/>
      <c r="J17" s="664"/>
      <c r="K17" s="664"/>
      <c r="L17" s="664"/>
      <c r="M17" s="664"/>
      <c r="N17" s="664"/>
      <c r="O17" s="666"/>
      <c r="P17" s="686"/>
      <c r="Q17" s="16"/>
      <c r="R17" s="16"/>
      <c r="S17" s="7"/>
      <c r="T17" s="7"/>
    </row>
    <row r="18" spans="1:23" ht="15.75" customHeight="1" x14ac:dyDescent="0.2">
      <c r="A18" s="661" t="s">
        <v>4</v>
      </c>
      <c r="B18" s="676">
        <f>+B16*B15</f>
        <v>0</v>
      </c>
      <c r="C18" s="640"/>
      <c r="D18" s="639">
        <f>D16*D15</f>
        <v>0</v>
      </c>
      <c r="E18" s="640"/>
      <c r="F18" s="644">
        <f>F16*F15</f>
        <v>0</v>
      </c>
      <c r="G18" s="644"/>
      <c r="H18" s="644">
        <f>(H15+I15)*H16</f>
        <v>0</v>
      </c>
      <c r="I18" s="644"/>
      <c r="J18" s="644">
        <f>(J15+K15)*J16</f>
        <v>0</v>
      </c>
      <c r="K18" s="644"/>
      <c r="L18" s="644">
        <f>L16*L15</f>
        <v>0</v>
      </c>
      <c r="M18" s="644"/>
      <c r="N18" s="644">
        <f>N16*N15</f>
        <v>0</v>
      </c>
      <c r="O18" s="670"/>
      <c r="P18" s="668">
        <f>P16*P15</f>
        <v>0</v>
      </c>
      <c r="Q18" s="648">
        <f>B18+D18+F18+H18+J18+L18+N18+P18</f>
        <v>0</v>
      </c>
      <c r="R18" s="645"/>
      <c r="S18" s="7"/>
      <c r="T18" s="7"/>
    </row>
    <row r="19" spans="1:23" ht="15.75" customHeight="1" thickBot="1" x14ac:dyDescent="0.25">
      <c r="A19" s="662"/>
      <c r="B19" s="677"/>
      <c r="C19" s="642"/>
      <c r="D19" s="641"/>
      <c r="E19" s="642"/>
      <c r="F19" s="651"/>
      <c r="G19" s="651"/>
      <c r="H19" s="651"/>
      <c r="I19" s="651"/>
      <c r="J19" s="651"/>
      <c r="K19" s="651"/>
      <c r="L19" s="651"/>
      <c r="M19" s="651"/>
      <c r="N19" s="651"/>
      <c r="O19" s="671"/>
      <c r="P19" s="669"/>
      <c r="Q19" s="649"/>
      <c r="R19" s="650"/>
      <c r="S19" s="7"/>
      <c r="T19" s="7"/>
    </row>
    <row r="20" spans="1:23" ht="24" customHeight="1" thickBot="1" x14ac:dyDescent="0.25">
      <c r="A20" s="7"/>
      <c r="B20" s="7"/>
      <c r="C20" s="7"/>
      <c r="D20" s="249"/>
      <c r="E20" s="249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78"/>
      <c r="U20" s="10"/>
      <c r="V20" s="7"/>
      <c r="W20" s="7"/>
    </row>
    <row r="21" spans="1:23" ht="10.5" customHeight="1" x14ac:dyDescent="0.2">
      <c r="A21" s="7"/>
      <c r="B21" s="7"/>
      <c r="C21" s="7"/>
      <c r="D21" s="249"/>
      <c r="E21" s="249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630" t="s">
        <v>37</v>
      </c>
      <c r="R21" s="631"/>
      <c r="S21" s="644">
        <f>Q18</f>
        <v>0</v>
      </c>
      <c r="T21" s="645"/>
      <c r="U21" s="7"/>
      <c r="V21" s="7"/>
      <c r="W21" s="7"/>
    </row>
    <row r="22" spans="1:23" ht="10.5" customHeight="1" x14ac:dyDescent="0.2">
      <c r="A22" s="7"/>
      <c r="B22" s="7"/>
      <c r="C22" s="7"/>
      <c r="D22" s="249"/>
      <c r="E22" s="249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588"/>
      <c r="R22" s="589"/>
      <c r="S22" s="646"/>
      <c r="T22" s="647"/>
      <c r="U22" s="7"/>
      <c r="V22" s="7"/>
      <c r="W22" s="7"/>
    </row>
    <row r="23" spans="1:23" ht="10.5" customHeight="1" x14ac:dyDescent="0.2">
      <c r="A23" s="7"/>
      <c r="B23" s="7"/>
      <c r="C23" s="7"/>
      <c r="D23" s="249"/>
      <c r="E23" s="249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604" t="s">
        <v>34</v>
      </c>
      <c r="R23" s="605"/>
      <c r="S23" s="680"/>
      <c r="T23" s="681"/>
      <c r="U23" s="7"/>
      <c r="V23" s="7"/>
      <c r="W23" s="7"/>
    </row>
    <row r="24" spans="1:23" ht="10.5" customHeight="1" x14ac:dyDescent="0.2">
      <c r="A24" s="7"/>
      <c r="B24" s="7"/>
      <c r="C24" s="7"/>
      <c r="D24" s="249"/>
      <c r="E24" s="249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604"/>
      <c r="R24" s="605"/>
      <c r="S24" s="680"/>
      <c r="T24" s="681"/>
      <c r="U24" s="7"/>
      <c r="V24" s="7"/>
      <c r="W24" s="7"/>
    </row>
    <row r="25" spans="1:23" ht="10.5" customHeight="1" x14ac:dyDescent="0.2">
      <c r="A25" s="7"/>
      <c r="B25" s="7"/>
      <c r="C25" s="7"/>
      <c r="D25" s="249"/>
      <c r="E25" s="249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604" t="s">
        <v>35</v>
      </c>
      <c r="R25" s="605"/>
      <c r="S25" s="682"/>
      <c r="T25" s="683"/>
      <c r="U25" s="7"/>
      <c r="V25" s="7"/>
      <c r="W25" s="7"/>
    </row>
    <row r="26" spans="1:23" ht="10.5" customHeight="1" x14ac:dyDescent="0.2">
      <c r="A26" s="7"/>
      <c r="B26" s="7"/>
      <c r="C26" s="7"/>
      <c r="D26" s="249"/>
      <c r="E26" s="249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604"/>
      <c r="R26" s="605"/>
      <c r="S26" s="682"/>
      <c r="T26" s="683"/>
      <c r="U26" s="7"/>
      <c r="V26" s="7"/>
      <c r="W26" s="7"/>
    </row>
    <row r="27" spans="1:23" ht="10.5" customHeight="1" x14ac:dyDescent="0.2">
      <c r="A27" s="7"/>
      <c r="B27" s="7"/>
      <c r="C27" s="7"/>
      <c r="D27" s="249"/>
      <c r="E27" s="249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588" t="s">
        <v>36</v>
      </c>
      <c r="R27" s="589"/>
      <c r="S27" s="609">
        <f>IF(S25+S23=S21,0,"ERREUR")</f>
        <v>0</v>
      </c>
      <c r="T27" s="610"/>
      <c r="U27" s="7"/>
      <c r="V27" s="7"/>
      <c r="W27" s="7"/>
    </row>
    <row r="28" spans="1:23" ht="10.5" customHeight="1" thickBot="1" x14ac:dyDescent="0.25">
      <c r="A28" s="7"/>
      <c r="B28" s="7"/>
      <c r="C28" s="7"/>
      <c r="D28" s="249"/>
      <c r="E28" s="249"/>
      <c r="F28" s="16"/>
      <c r="G28" s="16"/>
      <c r="H28" s="16"/>
      <c r="I28" s="20"/>
      <c r="J28" s="16"/>
      <c r="K28" s="16"/>
      <c r="L28" s="16"/>
      <c r="M28" s="16"/>
      <c r="N28" s="16"/>
      <c r="O28" s="16"/>
      <c r="P28" s="16"/>
      <c r="Q28" s="590"/>
      <c r="R28" s="591"/>
      <c r="S28" s="611"/>
      <c r="T28" s="612"/>
      <c r="U28" s="7"/>
      <c r="V28" s="7"/>
      <c r="W28" s="7"/>
    </row>
    <row r="29" spans="1:23" x14ac:dyDescent="0.2">
      <c r="A29" s="7"/>
      <c r="B29" s="7"/>
      <c r="C29" s="7"/>
      <c r="D29" s="249"/>
      <c r="E29" s="249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"/>
      <c r="V29" s="7"/>
      <c r="W29" s="7"/>
    </row>
    <row r="30" spans="1:23" ht="31.5" customHeight="1" x14ac:dyDescent="0.2">
      <c r="A30" s="7"/>
      <c r="B30" s="7"/>
      <c r="C30" s="7"/>
      <c r="D30" s="249"/>
      <c r="E30" s="249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"/>
      <c r="V30" s="7"/>
      <c r="W30" s="7"/>
    </row>
    <row r="31" spans="1:23" x14ac:dyDescent="0.2">
      <c r="A31" s="74"/>
      <c r="B31" s="74"/>
      <c r="C31" s="74"/>
      <c r="D31" s="248"/>
      <c r="E31" s="248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"/>
      <c r="V31" s="7"/>
      <c r="W31" s="7"/>
    </row>
    <row r="32" spans="1:23" x14ac:dyDescent="0.2">
      <c r="A32" s="74"/>
      <c r="B32" s="74"/>
      <c r="C32" s="74"/>
      <c r="D32" s="248"/>
      <c r="E32" s="248"/>
      <c r="F32" s="16"/>
      <c r="G32" s="16"/>
      <c r="H32" s="16"/>
      <c r="I32" s="16"/>
      <c r="J32" s="16"/>
      <c r="K32" s="16"/>
      <c r="L32" s="16"/>
      <c r="M32" s="16"/>
      <c r="N32" s="406">
        <f>'Base de données'!BQ3</f>
        <v>0</v>
      </c>
      <c r="O32" s="406"/>
      <c r="P32" s="406"/>
      <c r="Q32" s="406"/>
      <c r="R32" s="406"/>
      <c r="S32" s="406"/>
      <c r="T32" s="16"/>
      <c r="U32" s="7"/>
      <c r="V32" s="7"/>
      <c r="W32" s="7"/>
    </row>
    <row r="33" spans="1:23" x14ac:dyDescent="0.2">
      <c r="A33" s="7"/>
      <c r="B33" s="7"/>
      <c r="C33" s="7"/>
      <c r="D33" s="249"/>
      <c r="E33" s="249"/>
      <c r="F33" s="16"/>
      <c r="G33" s="16"/>
      <c r="H33" s="16"/>
      <c r="I33" s="16"/>
      <c r="J33" s="16"/>
      <c r="K33" s="16"/>
      <c r="L33" s="16"/>
      <c r="M33" s="16"/>
      <c r="N33" s="684"/>
      <c r="O33" s="684"/>
      <c r="P33" s="684"/>
      <c r="Q33" s="684"/>
      <c r="R33" s="684"/>
      <c r="S33" s="684"/>
      <c r="T33" s="16"/>
      <c r="U33" s="7"/>
      <c r="V33" s="7"/>
      <c r="W33" s="7"/>
    </row>
    <row r="34" spans="1:23" x14ac:dyDescent="0.2">
      <c r="A34" s="7"/>
      <c r="B34" s="7"/>
      <c r="C34" s="7"/>
      <c r="D34" s="249"/>
      <c r="E34" s="249"/>
      <c r="F34" s="16"/>
      <c r="G34" s="16"/>
      <c r="H34" s="16"/>
      <c r="I34" s="16"/>
      <c r="J34" s="16"/>
      <c r="K34" s="16"/>
      <c r="L34" s="16"/>
      <c r="M34" s="16"/>
      <c r="N34" s="406">
        <f>'Base de données'!BQ2</f>
        <v>0</v>
      </c>
      <c r="O34" s="406"/>
      <c r="P34" s="406"/>
      <c r="Q34" s="406"/>
      <c r="R34" s="406"/>
      <c r="S34" s="406"/>
      <c r="T34" s="16"/>
      <c r="U34" s="7"/>
      <c r="V34" s="7"/>
      <c r="W34" s="7"/>
    </row>
    <row r="35" spans="1:23" x14ac:dyDescent="0.2">
      <c r="A35" s="7"/>
      <c r="B35" s="7"/>
      <c r="C35" s="7"/>
      <c r="D35" s="249"/>
      <c r="E35" s="249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"/>
      <c r="V35" s="7"/>
      <c r="W35" s="7"/>
    </row>
    <row r="36" spans="1:23" x14ac:dyDescent="0.2">
      <c r="A36" s="7"/>
      <c r="B36" s="7"/>
      <c r="C36" s="7"/>
      <c r="D36" s="249"/>
      <c r="E36" s="249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"/>
      <c r="V36" s="7"/>
      <c r="W36" s="7"/>
    </row>
    <row r="37" spans="1:23" x14ac:dyDescent="0.2">
      <c r="A37" s="74" t="s">
        <v>39</v>
      </c>
      <c r="B37" s="74"/>
      <c r="C37" s="74"/>
      <c r="D37" s="248"/>
      <c r="E37" s="248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"/>
      <c r="V37" s="7"/>
      <c r="W37" s="7"/>
    </row>
    <row r="38" spans="1:23" x14ac:dyDescent="0.2">
      <c r="A38" s="74" t="s">
        <v>40</v>
      </c>
      <c r="B38" s="74"/>
      <c r="C38" s="74"/>
      <c r="D38" s="248"/>
      <c r="E38" s="248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x14ac:dyDescent="0.2">
      <c r="A39" s="7"/>
      <c r="B39" s="7"/>
      <c r="C39" s="7"/>
      <c r="D39" s="249"/>
      <c r="E39" s="249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x14ac:dyDescent="0.2">
      <c r="A40" s="7"/>
      <c r="B40" s="7"/>
      <c r="C40" s="7"/>
      <c r="D40" s="249"/>
      <c r="E40" s="249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</sheetData>
  <sheetProtection selectLockedCells="1"/>
  <mergeCells count="51">
    <mergeCell ref="H15:I15"/>
    <mergeCell ref="J15:K15"/>
    <mergeCell ref="G9:H9"/>
    <mergeCell ref="J14:K14"/>
    <mergeCell ref="I6:P7"/>
    <mergeCell ref="B13:O13"/>
    <mergeCell ref="D14:E14"/>
    <mergeCell ref="D15:E15"/>
    <mergeCell ref="B15:C15"/>
    <mergeCell ref="B14:C14"/>
    <mergeCell ref="F15:G15"/>
    <mergeCell ref="F14:G14"/>
    <mergeCell ref="B16:C17"/>
    <mergeCell ref="B18:C19"/>
    <mergeCell ref="D16:E17"/>
    <mergeCell ref="N34:S34"/>
    <mergeCell ref="Q25:R26"/>
    <mergeCell ref="S23:T24"/>
    <mergeCell ref="S25:T26"/>
    <mergeCell ref="S27:T28"/>
    <mergeCell ref="Q27:R28"/>
    <mergeCell ref="N32:S32"/>
    <mergeCell ref="N33:S33"/>
    <mergeCell ref="Q23:R24"/>
    <mergeCell ref="F18:G19"/>
    <mergeCell ref="H18:I19"/>
    <mergeCell ref="P16:P17"/>
    <mergeCell ref="F16:G17"/>
    <mergeCell ref="L16:M17"/>
    <mergeCell ref="N16:O17"/>
    <mergeCell ref="H16:I17"/>
    <mergeCell ref="P18:P19"/>
    <mergeCell ref="L18:M19"/>
    <mergeCell ref="N18:O19"/>
    <mergeCell ref="J16:K17"/>
    <mergeCell ref="D18:E19"/>
    <mergeCell ref="A2:G2"/>
    <mergeCell ref="A1:G1"/>
    <mergeCell ref="S21:T22"/>
    <mergeCell ref="Q21:R22"/>
    <mergeCell ref="Q18:R19"/>
    <mergeCell ref="J18:K19"/>
    <mergeCell ref="I1:P1"/>
    <mergeCell ref="L15:M15"/>
    <mergeCell ref="N15:O15"/>
    <mergeCell ref="I9:K9"/>
    <mergeCell ref="O9:Q9"/>
    <mergeCell ref="I4:P4"/>
    <mergeCell ref="H14:I14"/>
    <mergeCell ref="A16:A17"/>
    <mergeCell ref="A18:A19"/>
  </mergeCells>
  <phoneticPr fontId="12" type="noConversion"/>
  <conditionalFormatting sqref="I9:K9 O9:Q9 H4:I4 Q4:T4">
    <cfRule type="cellIs" dxfId="1" priority="1" stopIfTrue="1" operator="equal">
      <formula>0</formula>
    </cfRule>
  </conditionalFormatting>
  <conditionalFormatting sqref="S27:T28">
    <cfRule type="cellIs" dxfId="0" priority="2" stopIfTrue="1" operator="notEqual">
      <formula>0</formula>
    </cfRule>
  </conditionalFormatting>
  <pageMargins left="0.19685039370078741" right="0.19685039370078741" top="0.19685039370078741" bottom="0.19685039370078741" header="0.51181102362204722" footer="0.51181102362204722"/>
  <pageSetup paperSize="9" scale="91" orientation="landscape" r:id="rId1"/>
  <headerFooter alignWithMargins="0"/>
  <ignoredErrors>
    <ignoredError sqref="J15 H18" formula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39"/>
  <sheetViews>
    <sheetView topLeftCell="A7" zoomScaleNormal="100" workbookViewId="0">
      <selection activeCell="F35" sqref="F35:I35"/>
    </sheetView>
  </sheetViews>
  <sheetFormatPr baseColWidth="10" defaultRowHeight="12.75" x14ac:dyDescent="0.2"/>
  <cols>
    <col min="6" max="6" width="17.7109375" customWidth="1"/>
    <col min="7" max="7" width="12.7109375" bestFit="1" customWidth="1"/>
    <col min="8" max="8" width="6.28515625" customWidth="1"/>
    <col min="9" max="9" width="8.42578125" customWidth="1"/>
    <col min="10" max="10" width="4.28515625" customWidth="1"/>
  </cols>
  <sheetData>
    <row r="1" spans="1:10" ht="27" x14ac:dyDescent="0.35">
      <c r="A1" s="752"/>
      <c r="B1" s="753"/>
      <c r="C1" s="753"/>
      <c r="D1" s="753"/>
      <c r="E1" s="753"/>
      <c r="F1" s="753"/>
      <c r="G1" s="753"/>
      <c r="H1" s="753"/>
      <c r="I1" s="753"/>
      <c r="J1" s="754"/>
    </row>
    <row r="2" spans="1:10" ht="27" x14ac:dyDescent="0.35">
      <c r="A2" s="755"/>
      <c r="B2" s="756"/>
      <c r="C2" s="756"/>
      <c r="D2" s="756"/>
      <c r="E2" s="756"/>
      <c r="F2" s="756"/>
      <c r="G2" s="756"/>
      <c r="H2" s="756"/>
      <c r="I2" s="756"/>
      <c r="J2" s="757"/>
    </row>
    <row r="3" spans="1:10" ht="18.75" x14ac:dyDescent="0.3">
      <c r="A3" s="758"/>
      <c r="B3" s="759"/>
      <c r="C3" s="759"/>
      <c r="D3" s="759"/>
      <c r="E3" s="759"/>
      <c r="F3" s="759"/>
      <c r="G3" s="759"/>
      <c r="H3" s="759"/>
      <c r="I3" s="759"/>
      <c r="J3" s="760"/>
    </row>
    <row r="4" spans="1:10" ht="18.75" x14ac:dyDescent="0.3">
      <c r="A4" s="758"/>
      <c r="B4" s="759"/>
      <c r="C4" s="759"/>
      <c r="D4" s="759"/>
      <c r="E4" s="759"/>
      <c r="F4" s="759"/>
      <c r="G4" s="759"/>
      <c r="H4" s="759"/>
      <c r="I4" s="759"/>
      <c r="J4" s="760"/>
    </row>
    <row r="5" spans="1:10" ht="18.75" x14ac:dyDescent="0.3">
      <c r="A5" s="771"/>
      <c r="B5" s="772"/>
      <c r="C5" s="772"/>
      <c r="D5" s="772"/>
      <c r="E5" s="772"/>
      <c r="F5" s="772"/>
      <c r="G5" s="772"/>
      <c r="H5" s="772"/>
      <c r="I5" s="772"/>
      <c r="J5" s="773"/>
    </row>
    <row r="6" spans="1:10" x14ac:dyDescent="0.2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33" customHeight="1" x14ac:dyDescent="0.3">
      <c r="A7" s="99" t="s">
        <v>17</v>
      </c>
      <c r="B7" s="774"/>
      <c r="C7" s="774"/>
      <c r="D7" s="775"/>
      <c r="E7" s="31"/>
      <c r="F7" s="776" t="s">
        <v>18</v>
      </c>
      <c r="G7" s="777"/>
      <c r="H7" s="777"/>
      <c r="I7" s="777"/>
      <c r="J7" s="778"/>
    </row>
    <row r="8" spans="1:10" ht="29.25" customHeight="1" x14ac:dyDescent="0.2">
      <c r="A8" s="100" t="s">
        <v>19</v>
      </c>
      <c r="B8" s="766"/>
      <c r="C8" s="766"/>
      <c r="D8" s="767"/>
      <c r="E8" s="32"/>
      <c r="F8" s="788" t="e">
        <f>VLOOKUP($G$8,'Base de données'!B8:GR128,3,FALSE)</f>
        <v>#N/A</v>
      </c>
      <c r="G8" s="789"/>
      <c r="H8" s="789"/>
      <c r="I8" s="789"/>
      <c r="J8" s="790"/>
    </row>
    <row r="9" spans="1:10" ht="15.75" x14ac:dyDescent="0.25">
      <c r="A9" s="33"/>
      <c r="B9" s="34"/>
      <c r="C9" s="33"/>
      <c r="D9" s="33"/>
      <c r="E9" s="35"/>
      <c r="F9" s="788"/>
      <c r="G9" s="789"/>
      <c r="H9" s="789"/>
      <c r="I9" s="789"/>
      <c r="J9" s="790"/>
    </row>
    <row r="10" spans="1:10" ht="16.5" customHeight="1" x14ac:dyDescent="0.25">
      <c r="A10" s="768"/>
      <c r="B10" s="769"/>
      <c r="C10" s="769"/>
      <c r="D10" s="770"/>
      <c r="E10" s="35"/>
      <c r="F10" s="779"/>
      <c r="G10" s="780"/>
      <c r="H10" s="780"/>
      <c r="I10" s="780"/>
      <c r="J10" s="781"/>
    </row>
    <row r="11" spans="1:10" ht="16.5" customHeight="1" x14ac:dyDescent="0.25">
      <c r="A11" s="782"/>
      <c r="B11" s="783"/>
      <c r="C11" s="783"/>
      <c r="D11" s="784"/>
      <c r="E11" s="35"/>
      <c r="F11" s="785">
        <f>'Base de données'!AT2</f>
        <v>0</v>
      </c>
      <c r="G11" s="786"/>
      <c r="H11" s="786"/>
      <c r="I11" s="786"/>
      <c r="J11" s="787"/>
    </row>
    <row r="12" spans="1:10" ht="16.5" customHeight="1" x14ac:dyDescent="0.2">
      <c r="A12" s="80"/>
      <c r="B12" s="81"/>
      <c r="C12" s="84"/>
      <c r="D12" s="85"/>
      <c r="E12" s="36"/>
      <c r="F12" s="763"/>
      <c r="G12" s="764"/>
      <c r="H12" s="764"/>
      <c r="I12" s="764"/>
      <c r="J12" s="765"/>
    </row>
    <row r="13" spans="1:10" ht="16.5" customHeight="1" x14ac:dyDescent="0.25">
      <c r="A13" s="761"/>
      <c r="B13" s="762"/>
      <c r="C13" s="762"/>
      <c r="D13" s="82"/>
      <c r="E13" s="35"/>
      <c r="F13" s="37"/>
      <c r="G13" s="38"/>
      <c r="H13" s="38"/>
      <c r="I13" s="38"/>
      <c r="J13" s="39"/>
    </row>
    <row r="14" spans="1:10" ht="16.5" customHeight="1" x14ac:dyDescent="0.2">
      <c r="A14" s="83"/>
      <c r="B14" s="741"/>
      <c r="C14" s="741"/>
      <c r="D14" s="742"/>
      <c r="E14" s="40"/>
      <c r="F14" s="41"/>
      <c r="G14" s="42"/>
      <c r="H14" s="42"/>
      <c r="I14" s="42"/>
      <c r="J14" s="43"/>
    </row>
    <row r="15" spans="1:10" ht="18.75" customHeight="1" x14ac:dyDescent="0.25">
      <c r="A15" s="743" t="s">
        <v>20</v>
      </c>
      <c r="B15" s="743"/>
      <c r="C15" s="33"/>
      <c r="D15" s="33"/>
      <c r="E15" s="33"/>
      <c r="F15" s="33"/>
      <c r="G15" s="33"/>
      <c r="H15" s="744"/>
      <c r="I15" s="744"/>
      <c r="J15" s="744"/>
    </row>
    <row r="16" spans="1:10" ht="12.75" customHeight="1" x14ac:dyDescent="0.2">
      <c r="A16" s="44"/>
      <c r="B16" s="45"/>
      <c r="C16" s="45"/>
      <c r="D16" s="45"/>
      <c r="E16" s="45"/>
      <c r="F16" s="45"/>
      <c r="G16" s="45"/>
      <c r="H16" s="745"/>
      <c r="I16" s="745"/>
      <c r="J16" s="745"/>
    </row>
    <row r="17" spans="1:11" ht="39.75" customHeight="1" x14ac:dyDescent="0.2">
      <c r="A17" s="746" t="s">
        <v>21</v>
      </c>
      <c r="B17" s="747"/>
      <c r="C17" s="747"/>
      <c r="D17" s="747"/>
      <c r="E17" s="747"/>
      <c r="F17" s="748"/>
      <c r="G17" s="46" t="s">
        <v>22</v>
      </c>
      <c r="H17" s="749" t="s">
        <v>23</v>
      </c>
      <c r="I17" s="750"/>
      <c r="J17" s="751"/>
    </row>
    <row r="18" spans="1:11" ht="22.5" customHeight="1" x14ac:dyDescent="0.2">
      <c r="A18" s="723">
        <f>'Base de données'!G1</f>
        <v>0</v>
      </c>
      <c r="B18" s="724"/>
      <c r="C18" s="724"/>
      <c r="D18" s="724"/>
      <c r="E18" s="724"/>
      <c r="F18" s="725"/>
      <c r="G18" s="733">
        <f>'Base de données'!AC3</f>
        <v>0</v>
      </c>
      <c r="H18" s="735">
        <f>'Base de données'!BQ4</f>
        <v>0</v>
      </c>
      <c r="I18" s="737">
        <v>1</v>
      </c>
      <c r="J18" s="738"/>
      <c r="K18" s="239"/>
    </row>
    <row r="19" spans="1:11" ht="17.25" customHeight="1" x14ac:dyDescent="0.2">
      <c r="A19" s="726"/>
      <c r="B19" s="727"/>
      <c r="C19" s="727"/>
      <c r="D19" s="727"/>
      <c r="E19" s="727"/>
      <c r="F19" s="728"/>
      <c r="G19" s="734"/>
      <c r="H19" s="736"/>
      <c r="I19" s="739"/>
      <c r="J19" s="740"/>
      <c r="K19" s="239"/>
    </row>
    <row r="20" spans="1:11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</row>
    <row r="21" spans="1:11" ht="27.75" customHeight="1" x14ac:dyDescent="0.2">
      <c r="A21" s="47" t="s">
        <v>22</v>
      </c>
      <c r="B21" s="720" t="s">
        <v>24</v>
      </c>
      <c r="C21" s="722"/>
      <c r="D21" s="47" t="s">
        <v>25</v>
      </c>
      <c r="E21" s="720" t="s">
        <v>26</v>
      </c>
      <c r="F21" s="722"/>
      <c r="G21" s="720" t="s">
        <v>27</v>
      </c>
      <c r="H21" s="721"/>
      <c r="I21" s="721"/>
      <c r="J21" s="722"/>
    </row>
    <row r="22" spans="1:11" ht="18.75" customHeight="1" x14ac:dyDescent="0.2">
      <c r="A22" s="241" t="s">
        <v>43</v>
      </c>
      <c r="B22" s="732" t="s">
        <v>74</v>
      </c>
      <c r="C22" s="732"/>
      <c r="D22" s="97" t="e">
        <f>VLOOKUP(G8,'Base de données'!B8:GR128,190,FALSE)</f>
        <v>#N/A</v>
      </c>
      <c r="E22" s="718">
        <f>'Base de données'!DK3</f>
        <v>7.62</v>
      </c>
      <c r="F22" s="718"/>
      <c r="G22" s="719" t="e">
        <f t="shared" ref="G22:G26" si="0">E22*D22</f>
        <v>#N/A</v>
      </c>
      <c r="H22" s="719"/>
      <c r="I22" s="719"/>
      <c r="J22" s="719"/>
    </row>
    <row r="23" spans="1:11" ht="18.75" customHeight="1" x14ac:dyDescent="0.2">
      <c r="A23" s="281"/>
      <c r="B23" s="716" t="s">
        <v>76</v>
      </c>
      <c r="C23" s="717"/>
      <c r="D23" s="97" t="e">
        <f>VLOOKUP(G8,'Base de données'!B8:GR128,191,FALSE)</f>
        <v>#N/A</v>
      </c>
      <c r="E23" s="718">
        <f>'Base de données'!DK4</f>
        <v>1.5</v>
      </c>
      <c r="F23" s="718"/>
      <c r="G23" s="719" t="e">
        <f t="shared" ref="G23" si="1">E23*D23</f>
        <v>#N/A</v>
      </c>
      <c r="H23" s="719"/>
      <c r="I23" s="719"/>
      <c r="J23" s="719"/>
    </row>
    <row r="24" spans="1:11" ht="18.75" customHeight="1" x14ac:dyDescent="0.2">
      <c r="A24" s="61">
        <f>'Base de données'!V3</f>
        <v>0</v>
      </c>
      <c r="B24" s="730" t="s">
        <v>11</v>
      </c>
      <c r="C24" s="730"/>
      <c r="D24" s="243" t="e">
        <f>VLOOKUP(G8,'Base de données'!B8:GR128,192,FALSE)</f>
        <v>#N/A</v>
      </c>
      <c r="E24" s="731">
        <f>'Base de données'!CK2</f>
        <v>0.82</v>
      </c>
      <c r="F24" s="731"/>
      <c r="G24" s="731" t="e">
        <f t="shared" si="0"/>
        <v>#N/A</v>
      </c>
      <c r="H24" s="731"/>
      <c r="I24" s="731"/>
      <c r="J24" s="731"/>
    </row>
    <row r="25" spans="1:11" ht="18.75" customHeight="1" x14ac:dyDescent="0.2">
      <c r="A25" s="61" t="s">
        <v>44</v>
      </c>
      <c r="B25" s="729" t="s">
        <v>41</v>
      </c>
      <c r="C25" s="729"/>
      <c r="D25" s="48" t="e">
        <f>VLOOKUP(G8,'Base de données'!B8:GR128,193,FALSE)</f>
        <v>#N/A</v>
      </c>
      <c r="E25" s="719">
        <f>'Base de données'!CK3</f>
        <v>3.1</v>
      </c>
      <c r="F25" s="719"/>
      <c r="G25" s="719" t="e">
        <f t="shared" si="0"/>
        <v>#N/A</v>
      </c>
      <c r="H25" s="719"/>
      <c r="I25" s="719"/>
      <c r="J25" s="719"/>
    </row>
    <row r="26" spans="1:11" ht="18.75" customHeight="1" x14ac:dyDescent="0.2">
      <c r="A26" s="240">
        <f>'Base de données'!AC3</f>
        <v>0</v>
      </c>
      <c r="B26" s="713" t="s">
        <v>42</v>
      </c>
      <c r="C26" s="713"/>
      <c r="D26" s="242" t="e">
        <f>VLOOKUP(G8,'Base de données'!B8:GR128,194,FALSE)</f>
        <v>#N/A</v>
      </c>
      <c r="E26" s="714">
        <f>'Base de données'!CK4</f>
        <v>3.1</v>
      </c>
      <c r="F26" s="714"/>
      <c r="G26" s="715" t="e">
        <f t="shared" si="0"/>
        <v>#N/A</v>
      </c>
      <c r="H26" s="715"/>
      <c r="I26" s="715"/>
      <c r="J26" s="715"/>
    </row>
    <row r="27" spans="1:11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</row>
    <row r="28" spans="1:11" ht="15" x14ac:dyDescent="0.25">
      <c r="A28" s="707" t="s">
        <v>79</v>
      </c>
      <c r="B28" s="707"/>
      <c r="C28" s="707"/>
      <c r="D28" s="707"/>
      <c r="E28" s="703" t="s">
        <v>30</v>
      </c>
      <c r="F28" s="703"/>
      <c r="G28" s="704" t="e">
        <f>G30/1.1</f>
        <v>#N/A</v>
      </c>
      <c r="H28" s="704"/>
      <c r="I28" s="45"/>
      <c r="J28" s="45"/>
    </row>
    <row r="29" spans="1:11" ht="15" x14ac:dyDescent="0.25">
      <c r="A29" s="45"/>
      <c r="B29" s="45"/>
      <c r="C29" s="45"/>
      <c r="D29" s="45"/>
      <c r="E29" s="703" t="s">
        <v>46</v>
      </c>
      <c r="F29" s="703"/>
      <c r="G29" s="709" t="e">
        <f>G30-G28</f>
        <v>#N/A</v>
      </c>
      <c r="H29" s="709"/>
      <c r="I29" s="45"/>
      <c r="J29" s="45"/>
    </row>
    <row r="30" spans="1:11" ht="15" x14ac:dyDescent="0.25">
      <c r="A30" s="45"/>
      <c r="B30" s="13" t="e">
        <f>F8</f>
        <v>#N/A</v>
      </c>
      <c r="C30" s="13">
        <f>G8</f>
        <v>0</v>
      </c>
      <c r="D30" s="45"/>
      <c r="E30" s="703" t="s">
        <v>31</v>
      </c>
      <c r="F30" s="710"/>
      <c r="G30" s="711" t="e">
        <f>G22+G23+G24+G25+G26</f>
        <v>#N/A</v>
      </c>
      <c r="H30" s="712"/>
      <c r="I30" s="45"/>
      <c r="J30" s="45"/>
    </row>
    <row r="31" spans="1:11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</row>
    <row r="32" spans="1:11" x14ac:dyDescent="0.2">
      <c r="A32" s="45"/>
      <c r="B32" s="45"/>
      <c r="C32" s="45"/>
      <c r="D32" s="45"/>
      <c r="E32" s="45"/>
      <c r="F32" s="45"/>
      <c r="G32" s="45"/>
      <c r="H32" s="45"/>
      <c r="I32" s="45"/>
      <c r="J32" s="45"/>
    </row>
    <row r="33" spans="1:10" x14ac:dyDescent="0.2">
      <c r="A33" s="45"/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15.75" x14ac:dyDescent="0.25">
      <c r="A34" s="49"/>
      <c r="B34" s="33"/>
      <c r="C34" s="50"/>
      <c r="D34" s="33"/>
      <c r="E34" s="33"/>
      <c r="F34" s="706">
        <f>'Base de données'!BQ3</f>
        <v>0</v>
      </c>
      <c r="G34" s="706"/>
      <c r="H34" s="706"/>
      <c r="I34" s="706"/>
      <c r="J34" s="51"/>
    </row>
    <row r="35" spans="1:10" ht="15.75" x14ac:dyDescent="0.25">
      <c r="A35" s="702"/>
      <c r="B35" s="702"/>
      <c r="C35" s="702"/>
      <c r="D35" s="33"/>
      <c r="E35" s="33"/>
      <c r="F35" s="705"/>
      <c r="G35" s="705"/>
      <c r="H35" s="705"/>
      <c r="I35" s="705"/>
      <c r="J35" s="45"/>
    </row>
    <row r="36" spans="1:10" ht="15.75" x14ac:dyDescent="0.25">
      <c r="A36" s="33"/>
      <c r="B36" s="33"/>
      <c r="C36" s="33"/>
      <c r="D36" s="33"/>
      <c r="E36" s="33"/>
      <c r="F36" s="708">
        <f>'Base de données'!BQ2</f>
        <v>0</v>
      </c>
      <c r="G36" s="708"/>
      <c r="H36" s="708"/>
      <c r="I36" s="708"/>
      <c r="J36" s="51"/>
    </row>
    <row r="37" spans="1:10" x14ac:dyDescent="0.2">
      <c r="A37" s="45"/>
      <c r="B37" s="45"/>
      <c r="C37" s="45"/>
      <c r="D37" s="45"/>
      <c r="E37" s="45"/>
      <c r="F37" s="45"/>
      <c r="G37" s="45"/>
      <c r="H37" s="45"/>
      <c r="I37" s="45"/>
      <c r="J37" s="45"/>
    </row>
    <row r="38" spans="1:10" x14ac:dyDescent="0.2">
      <c r="A38" s="45"/>
      <c r="B38" s="45"/>
      <c r="C38" s="45"/>
      <c r="D38" s="45"/>
      <c r="E38" s="45"/>
      <c r="F38" s="45"/>
      <c r="G38" s="45"/>
      <c r="H38" s="45"/>
      <c r="I38" s="45"/>
      <c r="J38" s="45"/>
    </row>
    <row r="39" spans="1:1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</row>
  </sheetData>
  <sheetProtection selectLockedCells="1"/>
  <mergeCells count="54">
    <mergeCell ref="A1:J1"/>
    <mergeCell ref="A2:J2"/>
    <mergeCell ref="A3:J3"/>
    <mergeCell ref="A4:J4"/>
    <mergeCell ref="A13:C13"/>
    <mergeCell ref="F12:J12"/>
    <mergeCell ref="B8:D8"/>
    <mergeCell ref="A10:D10"/>
    <mergeCell ref="A5:J5"/>
    <mergeCell ref="B7:D7"/>
    <mergeCell ref="F7:J7"/>
    <mergeCell ref="F10:J10"/>
    <mergeCell ref="A11:D11"/>
    <mergeCell ref="F11:J11"/>
    <mergeCell ref="F8:F9"/>
    <mergeCell ref="G8:J9"/>
    <mergeCell ref="B14:D14"/>
    <mergeCell ref="A15:B15"/>
    <mergeCell ref="H15:J16"/>
    <mergeCell ref="A17:F17"/>
    <mergeCell ref="H17:J17"/>
    <mergeCell ref="G21:J21"/>
    <mergeCell ref="A18:F19"/>
    <mergeCell ref="B25:C25"/>
    <mergeCell ref="E25:F25"/>
    <mergeCell ref="G25:J25"/>
    <mergeCell ref="B24:C24"/>
    <mergeCell ref="E24:F24"/>
    <mergeCell ref="G24:J24"/>
    <mergeCell ref="B22:C22"/>
    <mergeCell ref="E22:F22"/>
    <mergeCell ref="G22:J22"/>
    <mergeCell ref="G18:G19"/>
    <mergeCell ref="H18:H19"/>
    <mergeCell ref="I18:J19"/>
    <mergeCell ref="B21:C21"/>
    <mergeCell ref="E21:F21"/>
    <mergeCell ref="B26:C26"/>
    <mergeCell ref="E26:F26"/>
    <mergeCell ref="G26:J26"/>
    <mergeCell ref="B23:C23"/>
    <mergeCell ref="E23:F23"/>
    <mergeCell ref="G23:J23"/>
    <mergeCell ref="F36:I36"/>
    <mergeCell ref="E29:F29"/>
    <mergeCell ref="G29:H29"/>
    <mergeCell ref="E30:F30"/>
    <mergeCell ref="G30:H30"/>
    <mergeCell ref="A35:C35"/>
    <mergeCell ref="E28:F28"/>
    <mergeCell ref="G28:H28"/>
    <mergeCell ref="F35:I35"/>
    <mergeCell ref="F34:I34"/>
    <mergeCell ref="A28:D28"/>
  </mergeCells>
  <phoneticPr fontId="0" type="noConversion"/>
  <dataValidations count="1">
    <dataValidation type="list" allowBlank="1" showInputMessage="1" showErrorMessage="1" sqref="G8:J9">
      <formula1>NOMS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scale="98" orientation="portrait" r:id="rId1"/>
  <ignoredErrors>
    <ignoredError sqref="F36 F34 H18" unlockedFormula="1"/>
    <ignoredError sqref="E26:F26" formula="1"/>
  </ignoredErrors>
  <drawing r:id="rId2"/>
  <legacyDrawing r:id="rId3"/>
  <controls>
    <mc:AlternateContent xmlns:mc="http://schemas.openxmlformats.org/markup-compatibility/2006">
      <mc:Choice Requires="x14">
        <control shapeId="10254" r:id="rId4" name="CommandButton1">
          <controlPr defaultSize="0" print="0" autoLine="0" autoPict="0" r:id="rId5">
            <anchor moveWithCells="1">
              <from>
                <xdr:col>10</xdr:col>
                <xdr:colOff>190500</xdr:colOff>
                <xdr:row>16</xdr:row>
                <xdr:rowOff>238125</xdr:rowOff>
              </from>
              <to>
                <xdr:col>12</xdr:col>
                <xdr:colOff>190500</xdr:colOff>
                <xdr:row>17</xdr:row>
                <xdr:rowOff>57150</xdr:rowOff>
              </to>
            </anchor>
          </controlPr>
        </control>
      </mc:Choice>
      <mc:Fallback>
        <control shapeId="10254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J37"/>
  <sheetViews>
    <sheetView topLeftCell="A16" zoomScaleNormal="100" workbookViewId="0">
      <selection activeCell="F33" sqref="F33:I33"/>
    </sheetView>
  </sheetViews>
  <sheetFormatPr baseColWidth="10" defaultRowHeight="12.75" x14ac:dyDescent="0.2"/>
  <cols>
    <col min="3" max="3" width="12.7109375" customWidth="1"/>
    <col min="5" max="5" width="10.7109375" customWidth="1"/>
    <col min="6" max="6" width="14.28515625" customWidth="1"/>
    <col min="7" max="7" width="12.7109375" bestFit="1" customWidth="1"/>
    <col min="8" max="8" width="6.28515625" customWidth="1"/>
    <col min="9" max="9" width="8.42578125" customWidth="1"/>
    <col min="10" max="10" width="4.28515625" customWidth="1"/>
  </cols>
  <sheetData>
    <row r="1" spans="1:10" ht="27" x14ac:dyDescent="0.35">
      <c r="A1" s="752"/>
      <c r="B1" s="753"/>
      <c r="C1" s="753"/>
      <c r="D1" s="753"/>
      <c r="E1" s="753"/>
      <c r="F1" s="753"/>
      <c r="G1" s="753"/>
      <c r="H1" s="753"/>
      <c r="I1" s="753"/>
      <c r="J1" s="754"/>
    </row>
    <row r="2" spans="1:10" ht="27" x14ac:dyDescent="0.35">
      <c r="A2" s="755"/>
      <c r="B2" s="756"/>
      <c r="C2" s="756"/>
      <c r="D2" s="756"/>
      <c r="E2" s="756"/>
      <c r="F2" s="756"/>
      <c r="G2" s="756"/>
      <c r="H2" s="756"/>
      <c r="I2" s="756"/>
      <c r="J2" s="757"/>
    </row>
    <row r="3" spans="1:10" ht="18.75" x14ac:dyDescent="0.3">
      <c r="A3" s="758"/>
      <c r="B3" s="759"/>
      <c r="C3" s="759"/>
      <c r="D3" s="759"/>
      <c r="E3" s="759"/>
      <c r="F3" s="759"/>
      <c r="G3" s="759"/>
      <c r="H3" s="759"/>
      <c r="I3" s="759"/>
      <c r="J3" s="760"/>
    </row>
    <row r="4" spans="1:10" ht="18.75" x14ac:dyDescent="0.3">
      <c r="A4" s="758"/>
      <c r="B4" s="759"/>
      <c r="C4" s="759"/>
      <c r="D4" s="759"/>
      <c r="E4" s="759"/>
      <c r="F4" s="759"/>
      <c r="G4" s="759"/>
      <c r="H4" s="759"/>
      <c r="I4" s="759"/>
      <c r="J4" s="760"/>
    </row>
    <row r="5" spans="1:10" ht="18.75" x14ac:dyDescent="0.3">
      <c r="A5" s="771"/>
      <c r="B5" s="772"/>
      <c r="C5" s="772"/>
      <c r="D5" s="772"/>
      <c r="E5" s="772"/>
      <c r="F5" s="772"/>
      <c r="G5" s="772"/>
      <c r="H5" s="772"/>
      <c r="I5" s="772"/>
      <c r="J5" s="773"/>
    </row>
    <row r="6" spans="1:10" x14ac:dyDescent="0.2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33" customHeight="1" x14ac:dyDescent="0.3">
      <c r="A7" s="99" t="s">
        <v>17</v>
      </c>
      <c r="B7" s="774"/>
      <c r="C7" s="774"/>
      <c r="D7" s="775"/>
      <c r="E7" s="31"/>
      <c r="F7" s="776" t="s">
        <v>18</v>
      </c>
      <c r="G7" s="777"/>
      <c r="H7" s="777"/>
      <c r="I7" s="777"/>
      <c r="J7" s="778"/>
    </row>
    <row r="8" spans="1:10" ht="29.25" customHeight="1" x14ac:dyDescent="0.2">
      <c r="A8" s="100" t="s">
        <v>19</v>
      </c>
      <c r="B8" s="766"/>
      <c r="C8" s="766"/>
      <c r="D8" s="767"/>
      <c r="E8" s="32"/>
      <c r="F8" s="814" t="e">
        <f>VLOOKUP($G$8,'Base de données'!B8:GR128,3,FALSE)</f>
        <v>#N/A</v>
      </c>
      <c r="G8" s="789"/>
      <c r="H8" s="789"/>
      <c r="I8" s="789"/>
      <c r="J8" s="790"/>
    </row>
    <row r="9" spans="1:10" ht="15.75" x14ac:dyDescent="0.25">
      <c r="A9" s="33"/>
      <c r="B9" s="34"/>
      <c r="C9" s="33"/>
      <c r="D9" s="33"/>
      <c r="E9" s="35"/>
      <c r="F9" s="814"/>
      <c r="G9" s="789"/>
      <c r="H9" s="789"/>
      <c r="I9" s="789"/>
      <c r="J9" s="790"/>
    </row>
    <row r="10" spans="1:10" ht="16.5" customHeight="1" x14ac:dyDescent="0.25">
      <c r="A10" s="768"/>
      <c r="B10" s="769"/>
      <c r="C10" s="769"/>
      <c r="D10" s="770"/>
      <c r="E10" s="35"/>
      <c r="F10" s="779"/>
      <c r="G10" s="780"/>
      <c r="H10" s="780"/>
      <c r="I10" s="780"/>
      <c r="J10" s="781"/>
    </row>
    <row r="11" spans="1:10" ht="16.5" customHeight="1" x14ac:dyDescent="0.25">
      <c r="A11" s="782"/>
      <c r="B11" s="783"/>
      <c r="C11" s="783"/>
      <c r="D11" s="784"/>
      <c r="E11" s="35"/>
      <c r="F11" s="785">
        <f>'Base de données'!AT2</f>
        <v>0</v>
      </c>
      <c r="G11" s="786"/>
      <c r="H11" s="786"/>
      <c r="I11" s="786"/>
      <c r="J11" s="787"/>
    </row>
    <row r="12" spans="1:10" ht="16.5" customHeight="1" x14ac:dyDescent="0.2">
      <c r="A12" s="80"/>
      <c r="B12" s="81"/>
      <c r="C12" s="84"/>
      <c r="D12" s="85"/>
      <c r="E12" s="36"/>
      <c r="F12" s="763"/>
      <c r="G12" s="764"/>
      <c r="H12" s="764"/>
      <c r="I12" s="764"/>
      <c r="J12" s="765"/>
    </row>
    <row r="13" spans="1:10" ht="16.5" customHeight="1" x14ac:dyDescent="0.25">
      <c r="A13" s="761"/>
      <c r="B13" s="762"/>
      <c r="C13" s="762"/>
      <c r="D13" s="82"/>
      <c r="E13" s="35"/>
      <c r="F13" s="37"/>
      <c r="G13" s="38"/>
      <c r="H13" s="38"/>
      <c r="I13" s="38"/>
      <c r="J13" s="39"/>
    </row>
    <row r="14" spans="1:10" ht="16.5" customHeight="1" x14ac:dyDescent="0.2">
      <c r="A14" s="83"/>
      <c r="B14" s="741"/>
      <c r="C14" s="741"/>
      <c r="D14" s="742"/>
      <c r="E14" s="40"/>
      <c r="F14" s="41"/>
      <c r="G14" s="42"/>
      <c r="H14" s="42"/>
      <c r="I14" s="42"/>
      <c r="J14" s="43"/>
    </row>
    <row r="15" spans="1:10" ht="18.75" customHeight="1" x14ac:dyDescent="0.25">
      <c r="A15" s="743" t="s">
        <v>20</v>
      </c>
      <c r="B15" s="743"/>
      <c r="C15" s="33"/>
      <c r="D15" s="33"/>
      <c r="E15" s="33"/>
      <c r="F15" s="33"/>
      <c r="G15" s="33"/>
      <c r="H15" s="744"/>
      <c r="I15" s="744"/>
      <c r="J15" s="744"/>
    </row>
    <row r="16" spans="1:10" ht="12.75" customHeight="1" x14ac:dyDescent="0.2">
      <c r="A16" s="44"/>
      <c r="B16" s="45"/>
      <c r="C16" s="45"/>
      <c r="D16" s="45"/>
      <c r="E16" s="45"/>
      <c r="F16" s="45"/>
      <c r="G16" s="45"/>
      <c r="H16" s="745"/>
      <c r="I16" s="745"/>
      <c r="J16" s="745"/>
    </row>
    <row r="17" spans="1:10" ht="39.75" customHeight="1" x14ac:dyDescent="0.2">
      <c r="A17" s="746" t="s">
        <v>21</v>
      </c>
      <c r="B17" s="747"/>
      <c r="C17" s="747"/>
      <c r="D17" s="747"/>
      <c r="E17" s="747"/>
      <c r="F17" s="748"/>
      <c r="G17" s="46" t="s">
        <v>22</v>
      </c>
      <c r="H17" s="749" t="s">
        <v>23</v>
      </c>
      <c r="I17" s="798"/>
      <c r="J17" s="799"/>
    </row>
    <row r="18" spans="1:10" ht="22.5" customHeight="1" x14ac:dyDescent="0.2">
      <c r="A18" s="800">
        <f>'Base de données'!G1</f>
        <v>0</v>
      </c>
      <c r="B18" s="801"/>
      <c r="C18" s="801"/>
      <c r="D18" s="801"/>
      <c r="E18" s="801"/>
      <c r="F18" s="802"/>
      <c r="G18" s="806">
        <f>'Base de données'!AC3</f>
        <v>0</v>
      </c>
      <c r="H18" s="808">
        <f>'Base de données'!BQ4</f>
        <v>0</v>
      </c>
      <c r="I18" s="810">
        <v>1</v>
      </c>
      <c r="J18" s="811"/>
    </row>
    <row r="19" spans="1:10" ht="17.25" customHeight="1" x14ac:dyDescent="0.2">
      <c r="A19" s="803"/>
      <c r="B19" s="804"/>
      <c r="C19" s="804"/>
      <c r="D19" s="804"/>
      <c r="E19" s="804"/>
      <c r="F19" s="805"/>
      <c r="G19" s="807"/>
      <c r="H19" s="809"/>
      <c r="I19" s="812"/>
      <c r="J19" s="813"/>
    </row>
    <row r="20" spans="1:10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27.75" customHeight="1" x14ac:dyDescent="0.2">
      <c r="A21" s="47" t="s">
        <v>22</v>
      </c>
      <c r="B21" s="720" t="s">
        <v>24</v>
      </c>
      <c r="C21" s="722"/>
      <c r="D21" s="47" t="s">
        <v>25</v>
      </c>
      <c r="E21" s="720" t="s">
        <v>26</v>
      </c>
      <c r="F21" s="722"/>
      <c r="G21" s="720" t="s">
        <v>27</v>
      </c>
      <c r="H21" s="721"/>
      <c r="I21" s="721"/>
      <c r="J21" s="722"/>
    </row>
    <row r="22" spans="1:10" ht="18.75" customHeight="1" x14ac:dyDescent="0.2">
      <c r="A22" s="60">
        <f>'Base de données'!V3</f>
        <v>0</v>
      </c>
      <c r="B22" s="791" t="s">
        <v>28</v>
      </c>
      <c r="C22" s="792"/>
      <c r="D22" s="245">
        <v>0</v>
      </c>
      <c r="E22" s="796">
        <f>'Base de données'!DK2</f>
        <v>6</v>
      </c>
      <c r="F22" s="797"/>
      <c r="G22" s="793">
        <f>E22*D22</f>
        <v>0</v>
      </c>
      <c r="H22" s="795"/>
      <c r="I22" s="795"/>
      <c r="J22" s="794"/>
    </row>
    <row r="23" spans="1:10" ht="18.75" customHeight="1" x14ac:dyDescent="0.2">
      <c r="A23" s="61" t="s">
        <v>44</v>
      </c>
      <c r="B23" s="791" t="s">
        <v>29</v>
      </c>
      <c r="C23" s="792"/>
      <c r="D23" s="48" t="e">
        <f>VLOOKUP(G8,'Base de données'!B8:GR128,197,FALSE)</f>
        <v>#N/A</v>
      </c>
      <c r="E23" s="793">
        <f>'Base de données'!CV2</f>
        <v>7.62</v>
      </c>
      <c r="F23" s="794"/>
      <c r="G23" s="793" t="e">
        <f>E23*D23</f>
        <v>#N/A</v>
      </c>
      <c r="H23" s="795"/>
      <c r="I23" s="795"/>
      <c r="J23" s="794"/>
    </row>
    <row r="24" spans="1:10" ht="18.75" customHeight="1" x14ac:dyDescent="0.2">
      <c r="A24" s="98">
        <f>'Base de données'!AC3</f>
        <v>0</v>
      </c>
      <c r="B24" s="791" t="s">
        <v>29</v>
      </c>
      <c r="C24" s="792"/>
      <c r="D24" s="48" t="e">
        <f>VLOOKUP(G8,'Base de données'!B8:GR128,198,FALSE)</f>
        <v>#N/A</v>
      </c>
      <c r="E24" s="793">
        <f>'Base de données'!CV3</f>
        <v>11</v>
      </c>
      <c r="F24" s="794"/>
      <c r="G24" s="793" t="e">
        <f>E24*D24</f>
        <v>#N/A</v>
      </c>
      <c r="H24" s="795"/>
      <c r="I24" s="795"/>
      <c r="J24" s="794"/>
    </row>
    <row r="25" spans="1:10" x14ac:dyDescent="0.2">
      <c r="A25" s="45"/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15" x14ac:dyDescent="0.25">
      <c r="A26" s="45"/>
      <c r="B26" s="45"/>
      <c r="C26" s="45"/>
      <c r="D26" s="45"/>
      <c r="E26" s="703" t="s">
        <v>30</v>
      </c>
      <c r="F26" s="703"/>
      <c r="G26" s="704" t="e">
        <f>G28/1.1</f>
        <v>#N/A</v>
      </c>
      <c r="H26" s="704"/>
      <c r="I26" s="45"/>
      <c r="J26" s="45"/>
    </row>
    <row r="27" spans="1:10" ht="15" x14ac:dyDescent="0.25">
      <c r="A27" s="45"/>
      <c r="B27" s="45"/>
      <c r="C27" s="45"/>
      <c r="D27" s="45"/>
      <c r="E27" s="703" t="s">
        <v>46</v>
      </c>
      <c r="F27" s="703"/>
      <c r="G27" s="709" t="e">
        <f>G28-G26</f>
        <v>#N/A</v>
      </c>
      <c r="H27" s="709"/>
      <c r="I27" s="45"/>
      <c r="J27" s="45"/>
    </row>
    <row r="28" spans="1:10" ht="15" x14ac:dyDescent="0.25">
      <c r="A28" s="45"/>
      <c r="B28" s="45"/>
      <c r="C28" s="45"/>
      <c r="D28" s="45"/>
      <c r="E28" s="703" t="s">
        <v>31</v>
      </c>
      <c r="F28" s="710"/>
      <c r="G28" s="711" t="e">
        <f>G23+G22+G24</f>
        <v>#N/A</v>
      </c>
      <c r="H28" s="712"/>
      <c r="I28" s="45"/>
      <c r="J28" s="45"/>
    </row>
    <row r="29" spans="1:10" x14ac:dyDescent="0.2">
      <c r="A29" s="45"/>
      <c r="B29" s="45"/>
      <c r="C29" s="45"/>
      <c r="D29" s="45"/>
      <c r="E29" s="45"/>
      <c r="F29" s="45"/>
      <c r="G29" s="45"/>
      <c r="H29" s="45"/>
      <c r="I29" s="45"/>
      <c r="J29" s="45"/>
    </row>
    <row r="30" spans="1:10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</row>
    <row r="31" spans="1:10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15.75" x14ac:dyDescent="0.25">
      <c r="A32" s="49"/>
      <c r="B32" s="33"/>
      <c r="C32" s="50"/>
      <c r="D32" s="33"/>
      <c r="E32" s="33"/>
      <c r="F32" s="706">
        <f>'Base de données'!BQ3</f>
        <v>0</v>
      </c>
      <c r="G32" s="706"/>
      <c r="H32" s="706"/>
      <c r="I32" s="706"/>
      <c r="J32" s="51"/>
    </row>
    <row r="33" spans="1:10" ht="15.75" x14ac:dyDescent="0.25">
      <c r="A33" s="702"/>
      <c r="B33" s="702"/>
      <c r="C33" s="702"/>
      <c r="D33" s="33"/>
      <c r="E33" s="33"/>
      <c r="F33" s="705"/>
      <c r="G33" s="705"/>
      <c r="H33" s="705"/>
      <c r="I33" s="705"/>
      <c r="J33" s="45"/>
    </row>
    <row r="34" spans="1:10" ht="15.75" x14ac:dyDescent="0.25">
      <c r="A34" s="33"/>
      <c r="B34" s="33"/>
      <c r="C34" s="33"/>
      <c r="D34" s="33"/>
      <c r="E34" s="33"/>
      <c r="F34" s="708">
        <f>'Base de données'!BQ2</f>
        <v>0</v>
      </c>
      <c r="G34" s="708"/>
      <c r="H34" s="708"/>
      <c r="I34" s="708"/>
      <c r="J34" s="51"/>
    </row>
    <row r="35" spans="1:1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</row>
    <row r="36" spans="1:10" x14ac:dyDescent="0.2">
      <c r="A36" s="45"/>
      <c r="B36" s="45"/>
      <c r="C36" s="45"/>
      <c r="D36" s="45"/>
      <c r="E36" s="45"/>
      <c r="F36" s="45"/>
      <c r="G36" s="45"/>
      <c r="H36" s="45"/>
      <c r="I36" s="45"/>
      <c r="J36" s="45"/>
    </row>
    <row r="37" spans="1:10" x14ac:dyDescent="0.2">
      <c r="A37" s="45"/>
      <c r="B37" s="45"/>
      <c r="C37" s="45"/>
      <c r="D37" s="45"/>
      <c r="E37" s="45"/>
      <c r="F37" s="45"/>
      <c r="G37" s="45"/>
      <c r="H37" s="45"/>
      <c r="I37" s="45"/>
      <c r="J37" s="45"/>
    </row>
  </sheetData>
  <sheetProtection selectLockedCells="1"/>
  <mergeCells count="47">
    <mergeCell ref="A1:J1"/>
    <mergeCell ref="A2:J2"/>
    <mergeCell ref="A3:J3"/>
    <mergeCell ref="A4:J4"/>
    <mergeCell ref="A13:C13"/>
    <mergeCell ref="F12:J12"/>
    <mergeCell ref="B8:D8"/>
    <mergeCell ref="F8:F9"/>
    <mergeCell ref="A5:J5"/>
    <mergeCell ref="B7:D7"/>
    <mergeCell ref="F7:J7"/>
    <mergeCell ref="G8:J9"/>
    <mergeCell ref="A10:D10"/>
    <mergeCell ref="F10:J10"/>
    <mergeCell ref="A11:D11"/>
    <mergeCell ref="F11:J11"/>
    <mergeCell ref="B22:C22"/>
    <mergeCell ref="E22:F22"/>
    <mergeCell ref="G22:J22"/>
    <mergeCell ref="B14:D14"/>
    <mergeCell ref="A15:B15"/>
    <mergeCell ref="H15:J16"/>
    <mergeCell ref="A17:F17"/>
    <mergeCell ref="H17:J17"/>
    <mergeCell ref="A18:F19"/>
    <mergeCell ref="G18:G19"/>
    <mergeCell ref="H18:H19"/>
    <mergeCell ref="I18:J19"/>
    <mergeCell ref="B21:C21"/>
    <mergeCell ref="E21:F21"/>
    <mergeCell ref="G21:J21"/>
    <mergeCell ref="B23:C23"/>
    <mergeCell ref="E23:F23"/>
    <mergeCell ref="G23:J23"/>
    <mergeCell ref="F32:I32"/>
    <mergeCell ref="A33:C33"/>
    <mergeCell ref="F33:I33"/>
    <mergeCell ref="B24:C24"/>
    <mergeCell ref="E24:F24"/>
    <mergeCell ref="G24:J24"/>
    <mergeCell ref="F34:I34"/>
    <mergeCell ref="E26:F26"/>
    <mergeCell ref="G26:H26"/>
    <mergeCell ref="E27:F27"/>
    <mergeCell ref="G27:H27"/>
    <mergeCell ref="E28:F28"/>
    <mergeCell ref="G28:H28"/>
  </mergeCells>
  <phoneticPr fontId="0" type="noConversion"/>
  <dataValidations count="1">
    <dataValidation type="list" allowBlank="1" showInputMessage="1" showErrorMessage="1" sqref="G8:J9">
      <formula1>NOMS</formula1>
    </dataValidation>
  </dataValidations>
  <pageMargins left="0" right="0" top="0.74803149606299213" bottom="0.74803149606299213" header="0.31496062992125984" footer="0.31496062992125984"/>
  <pageSetup paperSize="9" scale="97" orientation="portrait" r:id="rId1"/>
  <ignoredErrors>
    <ignoredError sqref="E22 F32:I32 H18 F34:I34" unlockedFormula="1"/>
  </ignoredErrors>
  <drawing r:id="rId2"/>
  <legacyDrawing r:id="rId3"/>
  <controls>
    <mc:AlternateContent xmlns:mc="http://schemas.openxmlformats.org/markup-compatibility/2006">
      <mc:Choice Requires="x14">
        <control shapeId="16451" r:id="rId4" name="CommandButton1">
          <controlPr defaultSize="0" print="0" autoLine="0" r:id="rId5">
            <anchor moveWithCells="1">
              <from>
                <xdr:col>10</xdr:col>
                <xdr:colOff>190500</xdr:colOff>
                <xdr:row>16</xdr:row>
                <xdr:rowOff>228600</xdr:rowOff>
              </from>
              <to>
                <xdr:col>12</xdr:col>
                <xdr:colOff>190500</xdr:colOff>
                <xdr:row>17</xdr:row>
                <xdr:rowOff>47625</xdr:rowOff>
              </to>
            </anchor>
          </controlPr>
        </control>
      </mc:Choice>
      <mc:Fallback>
        <control shapeId="16451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J41"/>
  <sheetViews>
    <sheetView topLeftCell="A28" workbookViewId="0">
      <selection activeCell="F37" sqref="F37:I37"/>
    </sheetView>
  </sheetViews>
  <sheetFormatPr baseColWidth="10" defaultRowHeight="12.75" x14ac:dyDescent="0.2"/>
  <cols>
    <col min="6" max="6" width="14.28515625" customWidth="1"/>
    <col min="7" max="7" width="12.7109375" bestFit="1" customWidth="1"/>
    <col min="8" max="8" width="6.28515625" customWidth="1"/>
    <col min="9" max="9" width="8.42578125" customWidth="1"/>
    <col min="10" max="10" width="4.28515625" customWidth="1"/>
  </cols>
  <sheetData>
    <row r="1" spans="1:10" ht="27" x14ac:dyDescent="0.35">
      <c r="A1" s="752"/>
      <c r="B1" s="753"/>
      <c r="C1" s="753"/>
      <c r="D1" s="753"/>
      <c r="E1" s="753"/>
      <c r="F1" s="753"/>
      <c r="G1" s="753"/>
      <c r="H1" s="753"/>
      <c r="I1" s="753"/>
      <c r="J1" s="754"/>
    </row>
    <row r="2" spans="1:10" ht="27" x14ac:dyDescent="0.35">
      <c r="A2" s="755"/>
      <c r="B2" s="756"/>
      <c r="C2" s="756"/>
      <c r="D2" s="756"/>
      <c r="E2" s="756"/>
      <c r="F2" s="756"/>
      <c r="G2" s="756"/>
      <c r="H2" s="756"/>
      <c r="I2" s="756"/>
      <c r="J2" s="757"/>
    </row>
    <row r="3" spans="1:10" ht="18.75" x14ac:dyDescent="0.3">
      <c r="A3" s="758"/>
      <c r="B3" s="759"/>
      <c r="C3" s="759"/>
      <c r="D3" s="759"/>
      <c r="E3" s="759"/>
      <c r="F3" s="759"/>
      <c r="G3" s="759"/>
      <c r="H3" s="759"/>
      <c r="I3" s="759"/>
      <c r="J3" s="760"/>
    </row>
    <row r="4" spans="1:10" ht="18.75" x14ac:dyDescent="0.3">
      <c r="A4" s="758"/>
      <c r="B4" s="759"/>
      <c r="C4" s="759"/>
      <c r="D4" s="759"/>
      <c r="E4" s="759"/>
      <c r="F4" s="759"/>
      <c r="G4" s="759"/>
      <c r="H4" s="759"/>
      <c r="I4" s="759"/>
      <c r="J4" s="760"/>
    </row>
    <row r="5" spans="1:10" ht="18.75" x14ac:dyDescent="0.3">
      <c r="A5" s="771"/>
      <c r="B5" s="772"/>
      <c r="C5" s="772"/>
      <c r="D5" s="772"/>
      <c r="E5" s="772"/>
      <c r="F5" s="772"/>
      <c r="G5" s="772"/>
      <c r="H5" s="772"/>
      <c r="I5" s="772"/>
      <c r="J5" s="773"/>
    </row>
    <row r="6" spans="1:10" x14ac:dyDescent="0.2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33" customHeight="1" x14ac:dyDescent="0.3">
      <c r="A7" s="101" t="s">
        <v>17</v>
      </c>
      <c r="B7" s="774"/>
      <c r="C7" s="774"/>
      <c r="D7" s="775"/>
      <c r="E7" s="31"/>
      <c r="F7" s="776" t="s">
        <v>18</v>
      </c>
      <c r="G7" s="777"/>
      <c r="H7" s="777"/>
      <c r="I7" s="777"/>
      <c r="J7" s="778"/>
    </row>
    <row r="8" spans="1:10" ht="29.25" customHeight="1" x14ac:dyDescent="0.2">
      <c r="A8" s="102" t="s">
        <v>19</v>
      </c>
      <c r="B8" s="766"/>
      <c r="C8" s="766"/>
      <c r="D8" s="767"/>
      <c r="E8" s="32"/>
      <c r="F8" s="788" t="e">
        <f>VLOOKUP(G8,'Base de données'!B8:GR128,3,FALSE)</f>
        <v>#N/A</v>
      </c>
      <c r="G8" s="789"/>
      <c r="H8" s="789"/>
      <c r="I8" s="789"/>
      <c r="J8" s="790"/>
    </row>
    <row r="9" spans="1:10" ht="15.75" x14ac:dyDescent="0.25">
      <c r="A9" s="33"/>
      <c r="B9" s="34"/>
      <c r="C9" s="33"/>
      <c r="D9" s="33"/>
      <c r="E9" s="35"/>
      <c r="F9" s="788"/>
      <c r="G9" s="789"/>
      <c r="H9" s="789"/>
      <c r="I9" s="789"/>
      <c r="J9" s="790"/>
    </row>
    <row r="10" spans="1:10" ht="16.5" customHeight="1" x14ac:dyDescent="0.25">
      <c r="A10" s="768"/>
      <c r="B10" s="769"/>
      <c r="C10" s="769"/>
      <c r="D10" s="770"/>
      <c r="E10" s="35"/>
      <c r="F10" s="779"/>
      <c r="G10" s="780"/>
      <c r="H10" s="780"/>
      <c r="I10" s="780"/>
      <c r="J10" s="781"/>
    </row>
    <row r="11" spans="1:10" ht="16.5" customHeight="1" x14ac:dyDescent="0.25">
      <c r="A11" s="782"/>
      <c r="B11" s="783"/>
      <c r="C11" s="783"/>
      <c r="D11" s="784"/>
      <c r="E11" s="35"/>
      <c r="F11" s="785">
        <f>'Base de données'!AT2</f>
        <v>0</v>
      </c>
      <c r="G11" s="786"/>
      <c r="H11" s="786"/>
      <c r="I11" s="786"/>
      <c r="J11" s="787"/>
    </row>
    <row r="12" spans="1:10" ht="16.5" customHeight="1" x14ac:dyDescent="0.2">
      <c r="A12" s="80"/>
      <c r="B12" s="81"/>
      <c r="C12" s="84"/>
      <c r="D12" s="85"/>
      <c r="E12" s="36"/>
      <c r="F12" s="763"/>
      <c r="G12" s="764"/>
      <c r="H12" s="764"/>
      <c r="I12" s="764"/>
      <c r="J12" s="765"/>
    </row>
    <row r="13" spans="1:10" ht="16.5" customHeight="1" x14ac:dyDescent="0.25">
      <c r="A13" s="761"/>
      <c r="B13" s="762"/>
      <c r="C13" s="762"/>
      <c r="D13" s="82"/>
      <c r="E13" s="35"/>
      <c r="F13" s="37"/>
      <c r="G13" s="38"/>
      <c r="H13" s="38"/>
      <c r="I13" s="38"/>
      <c r="J13" s="39"/>
    </row>
    <row r="14" spans="1:10" ht="16.5" customHeight="1" x14ac:dyDescent="0.2">
      <c r="A14" s="83"/>
      <c r="B14" s="741"/>
      <c r="C14" s="741"/>
      <c r="D14" s="742"/>
      <c r="E14" s="40"/>
      <c r="F14" s="41"/>
      <c r="G14" s="42"/>
      <c r="H14" s="42"/>
      <c r="I14" s="42"/>
      <c r="J14" s="43"/>
    </row>
    <row r="15" spans="1:10" ht="18.75" customHeight="1" x14ac:dyDescent="0.25">
      <c r="A15" s="743" t="s">
        <v>20</v>
      </c>
      <c r="B15" s="743"/>
      <c r="C15" s="33"/>
      <c r="D15" s="33"/>
      <c r="E15" s="33"/>
      <c r="F15" s="33"/>
      <c r="G15" s="33"/>
      <c r="H15" s="744"/>
      <c r="I15" s="744"/>
      <c r="J15" s="744"/>
    </row>
    <row r="16" spans="1:10" ht="12.75" customHeight="1" x14ac:dyDescent="0.2">
      <c r="A16" s="44"/>
      <c r="B16" s="45"/>
      <c r="C16" s="45"/>
      <c r="D16" s="45"/>
      <c r="E16" s="45"/>
      <c r="F16" s="45"/>
      <c r="G16" s="45"/>
      <c r="H16" s="745"/>
      <c r="I16" s="745"/>
      <c r="J16" s="745"/>
    </row>
    <row r="17" spans="1:10" ht="39.75" customHeight="1" x14ac:dyDescent="0.2">
      <c r="A17" s="746" t="s">
        <v>21</v>
      </c>
      <c r="B17" s="747"/>
      <c r="C17" s="747"/>
      <c r="D17" s="747"/>
      <c r="E17" s="747"/>
      <c r="F17" s="748"/>
      <c r="G17" s="46" t="s">
        <v>22</v>
      </c>
      <c r="H17" s="749" t="s">
        <v>23</v>
      </c>
      <c r="I17" s="798"/>
      <c r="J17" s="799"/>
    </row>
    <row r="18" spans="1:10" ht="22.5" customHeight="1" x14ac:dyDescent="0.2">
      <c r="A18" s="723">
        <f>'Base de données'!G1</f>
        <v>0</v>
      </c>
      <c r="B18" s="815"/>
      <c r="C18" s="815"/>
      <c r="D18" s="815"/>
      <c r="E18" s="815"/>
      <c r="F18" s="816"/>
      <c r="G18" s="733">
        <f>'Base de données'!AC3</f>
        <v>0</v>
      </c>
      <c r="H18" s="808">
        <f>'Base de données'!BQ4</f>
        <v>0</v>
      </c>
      <c r="I18" s="810">
        <v>1</v>
      </c>
      <c r="J18" s="811"/>
    </row>
    <row r="19" spans="1:10" ht="17.25" customHeight="1" x14ac:dyDescent="0.2">
      <c r="A19" s="817"/>
      <c r="B19" s="818"/>
      <c r="C19" s="818"/>
      <c r="D19" s="818"/>
      <c r="E19" s="818"/>
      <c r="F19" s="819"/>
      <c r="G19" s="734"/>
      <c r="H19" s="809"/>
      <c r="I19" s="812"/>
      <c r="J19" s="813"/>
    </row>
    <row r="20" spans="1:10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27.75" customHeight="1" x14ac:dyDescent="0.2">
      <c r="A21" s="47" t="s">
        <v>22</v>
      </c>
      <c r="B21" s="720" t="s">
        <v>24</v>
      </c>
      <c r="C21" s="722"/>
      <c r="D21" s="47" t="s">
        <v>25</v>
      </c>
      <c r="E21" s="720" t="s">
        <v>26</v>
      </c>
      <c r="F21" s="722"/>
      <c r="G21" s="720" t="s">
        <v>27</v>
      </c>
      <c r="H21" s="721"/>
      <c r="I21" s="721"/>
      <c r="J21" s="722"/>
    </row>
    <row r="22" spans="1:10" ht="18.75" customHeight="1" x14ac:dyDescent="0.2">
      <c r="A22" s="820" t="s">
        <v>64</v>
      </c>
      <c r="B22" s="729" t="s">
        <v>74</v>
      </c>
      <c r="C22" s="729"/>
      <c r="D22" s="103" t="e">
        <f>VLOOKUP(G8,'Base de données'!B8:GR128,190,FALSE)</f>
        <v>#N/A</v>
      </c>
      <c r="E22" s="718">
        <f>'Base de données'!DK3</f>
        <v>7.62</v>
      </c>
      <c r="F22" s="718"/>
      <c r="G22" s="719" t="e">
        <f t="shared" ref="G22:G28" si="0">E22*D22</f>
        <v>#N/A</v>
      </c>
      <c r="H22" s="823"/>
      <c r="I22" s="823"/>
      <c r="J22" s="823"/>
    </row>
    <row r="23" spans="1:10" ht="18.75" customHeight="1" x14ac:dyDescent="0.2">
      <c r="A23" s="821"/>
      <c r="B23" s="729" t="s">
        <v>28</v>
      </c>
      <c r="C23" s="729"/>
      <c r="D23" s="284">
        <v>0</v>
      </c>
      <c r="E23" s="822">
        <f>'Base de données'!DK2</f>
        <v>6</v>
      </c>
      <c r="F23" s="822"/>
      <c r="G23" s="719">
        <f t="shared" si="0"/>
        <v>0</v>
      </c>
      <c r="H23" s="719"/>
      <c r="I23" s="719"/>
      <c r="J23" s="719"/>
    </row>
    <row r="24" spans="1:10" ht="18.75" customHeight="1" x14ac:dyDescent="0.2">
      <c r="A24" s="821">
        <f>'Base de données'!V3</f>
        <v>0</v>
      </c>
      <c r="B24" s="729" t="s">
        <v>29</v>
      </c>
      <c r="C24" s="729"/>
      <c r="D24" s="48" t="e">
        <f>VLOOKUP(G8,'Base de données'!B8:GR128,197,FALSE)</f>
        <v>#N/A</v>
      </c>
      <c r="E24" s="719">
        <f>'Base de données'!CV2</f>
        <v>7.62</v>
      </c>
      <c r="F24" s="719"/>
      <c r="G24" s="719" t="e">
        <f t="shared" si="0"/>
        <v>#N/A</v>
      </c>
      <c r="H24" s="719"/>
      <c r="I24" s="719"/>
      <c r="J24" s="719"/>
    </row>
    <row r="25" spans="1:10" ht="18.75" customHeight="1" x14ac:dyDescent="0.2">
      <c r="A25" s="821"/>
      <c r="B25" s="729" t="s">
        <v>29</v>
      </c>
      <c r="C25" s="729"/>
      <c r="D25" s="48" t="e">
        <f>VLOOKUP(G8,'Base de données'!B8:GR128,198,FALSE)</f>
        <v>#N/A</v>
      </c>
      <c r="E25" s="719">
        <f>'Base de données'!CV3</f>
        <v>11</v>
      </c>
      <c r="F25" s="719"/>
      <c r="G25" s="719" t="e">
        <f t="shared" si="0"/>
        <v>#N/A</v>
      </c>
      <c r="H25" s="719"/>
      <c r="I25" s="719"/>
      <c r="J25" s="719"/>
    </row>
    <row r="26" spans="1:10" ht="18.75" customHeight="1" x14ac:dyDescent="0.2">
      <c r="A26" s="821"/>
      <c r="B26" s="729" t="s">
        <v>11</v>
      </c>
      <c r="C26" s="729"/>
      <c r="D26" s="48" t="e">
        <f>VLOOKUP(G8,'Base de données'!B8:GR128,192,FALSE)</f>
        <v>#N/A</v>
      </c>
      <c r="E26" s="719">
        <f>'Base de données'!CK2</f>
        <v>0.82</v>
      </c>
      <c r="F26" s="719"/>
      <c r="G26" s="719" t="e">
        <f t="shared" si="0"/>
        <v>#N/A</v>
      </c>
      <c r="H26" s="719"/>
      <c r="I26" s="719"/>
      <c r="J26" s="719"/>
    </row>
    <row r="27" spans="1:10" ht="18.75" customHeight="1" x14ac:dyDescent="0.2">
      <c r="A27" s="254" t="s">
        <v>65</v>
      </c>
      <c r="B27" s="713" t="s">
        <v>41</v>
      </c>
      <c r="C27" s="713"/>
      <c r="D27" s="48" t="e">
        <f>VLOOKUP(G8,'Base de données'!B8:GR128,193,FALSE)</f>
        <v>#N/A</v>
      </c>
      <c r="E27" s="715">
        <f>'Base de données'!CK3</f>
        <v>3.1</v>
      </c>
      <c r="F27" s="715"/>
      <c r="G27" s="715" t="e">
        <f t="shared" si="0"/>
        <v>#N/A</v>
      </c>
      <c r="H27" s="715"/>
      <c r="I27" s="715"/>
      <c r="J27" s="715"/>
    </row>
    <row r="28" spans="1:10" ht="18.75" customHeight="1" x14ac:dyDescent="0.2">
      <c r="A28" s="240">
        <f>G18</f>
        <v>0</v>
      </c>
      <c r="B28" s="729" t="s">
        <v>42</v>
      </c>
      <c r="C28" s="729"/>
      <c r="D28" s="48" t="e">
        <f>VLOOKUP(G8,'Base de données'!B8:GR128,194,FALSE)</f>
        <v>#N/A</v>
      </c>
      <c r="E28" s="824">
        <f>'Base de données'!CK4</f>
        <v>3.1</v>
      </c>
      <c r="F28" s="824"/>
      <c r="G28" s="719" t="e">
        <f t="shared" si="0"/>
        <v>#N/A</v>
      </c>
      <c r="H28" s="719"/>
      <c r="I28" s="719"/>
      <c r="J28" s="719"/>
    </row>
    <row r="29" spans="1:10" x14ac:dyDescent="0.2">
      <c r="A29" s="45"/>
      <c r="B29" s="282"/>
      <c r="C29" s="282"/>
      <c r="D29" s="282"/>
      <c r="E29" s="282"/>
      <c r="F29" s="282"/>
      <c r="G29" s="282"/>
      <c r="H29" s="282"/>
      <c r="I29" s="282"/>
      <c r="J29" s="282"/>
    </row>
    <row r="30" spans="1:10" ht="15" x14ac:dyDescent="0.25">
      <c r="A30" s="707" t="s">
        <v>80</v>
      </c>
      <c r="B30" s="707"/>
      <c r="C30" s="707"/>
      <c r="D30" s="707"/>
      <c r="E30" s="703" t="s">
        <v>30</v>
      </c>
      <c r="F30" s="703"/>
      <c r="G30" s="704" t="e">
        <f>G32/1.1</f>
        <v>#N/A</v>
      </c>
      <c r="H30" s="704"/>
      <c r="I30" s="45"/>
      <c r="J30" s="45"/>
    </row>
    <row r="31" spans="1:10" ht="15" x14ac:dyDescent="0.25">
      <c r="A31" s="45"/>
      <c r="B31" s="45"/>
      <c r="C31" s="45"/>
      <c r="D31" s="45"/>
      <c r="E31" s="703" t="s">
        <v>46</v>
      </c>
      <c r="F31" s="703"/>
      <c r="G31" s="709" t="e">
        <f>G32-G30</f>
        <v>#N/A</v>
      </c>
      <c r="H31" s="709"/>
      <c r="I31" s="45"/>
      <c r="J31" s="45"/>
    </row>
    <row r="32" spans="1:10" ht="15" x14ac:dyDescent="0.25">
      <c r="A32" s="45"/>
      <c r="B32" s="825" t="e">
        <f>F8</f>
        <v>#N/A</v>
      </c>
      <c r="C32" s="826"/>
      <c r="D32" s="45"/>
      <c r="E32" s="703" t="s">
        <v>31</v>
      </c>
      <c r="F32" s="710"/>
      <c r="G32" s="711" t="e">
        <f>SUM(G22:J28)</f>
        <v>#N/A</v>
      </c>
      <c r="H32" s="712"/>
      <c r="I32" s="45"/>
      <c r="J32" s="45"/>
    </row>
    <row r="33" spans="1:10" x14ac:dyDescent="0.2">
      <c r="A33" s="45"/>
      <c r="B33" s="826">
        <f>G8</f>
        <v>0</v>
      </c>
      <c r="C33" s="826"/>
      <c r="D33" s="45"/>
      <c r="E33" s="45"/>
      <c r="F33" s="45"/>
      <c r="G33" s="45"/>
      <c r="H33" s="45"/>
      <c r="I33" s="45"/>
      <c r="J33" s="45"/>
    </row>
    <row r="34" spans="1:10" x14ac:dyDescent="0.2">
      <c r="A34" s="45"/>
      <c r="B34" s="45"/>
      <c r="C34" s="45"/>
      <c r="D34" s="45"/>
      <c r="E34" s="45"/>
      <c r="F34" s="45"/>
      <c r="G34" s="45"/>
      <c r="H34" s="45"/>
      <c r="I34" s="45"/>
      <c r="J34" s="45"/>
    </row>
    <row r="35" spans="1:1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</row>
    <row r="36" spans="1:10" ht="15.75" x14ac:dyDescent="0.25">
      <c r="A36" s="49"/>
      <c r="B36" s="33"/>
      <c r="C36" s="50"/>
      <c r="D36" s="33"/>
      <c r="E36" s="33"/>
      <c r="F36" s="706">
        <f>'Base de données'!BQ3</f>
        <v>0</v>
      </c>
      <c r="G36" s="706"/>
      <c r="H36" s="706"/>
      <c r="I36" s="706"/>
      <c r="J36" s="51"/>
    </row>
    <row r="37" spans="1:10" ht="15.75" x14ac:dyDescent="0.25">
      <c r="A37" s="702"/>
      <c r="B37" s="702"/>
      <c r="C37" s="702"/>
      <c r="D37" s="33"/>
      <c r="E37" s="33"/>
      <c r="F37" s="705"/>
      <c r="G37" s="705"/>
      <c r="H37" s="705"/>
      <c r="I37" s="705"/>
      <c r="J37" s="45"/>
    </row>
    <row r="38" spans="1:10" ht="15.75" x14ac:dyDescent="0.25">
      <c r="A38" s="33"/>
      <c r="B38" s="33"/>
      <c r="C38" s="33"/>
      <c r="D38" s="33"/>
      <c r="E38" s="33"/>
      <c r="F38" s="706">
        <f>'Base de données'!BQ2</f>
        <v>0</v>
      </c>
      <c r="G38" s="706"/>
      <c r="H38" s="706"/>
      <c r="I38" s="706"/>
      <c r="J38" s="51"/>
    </row>
    <row r="39" spans="1:1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</row>
    <row r="40" spans="1:10" x14ac:dyDescent="0.2">
      <c r="A40" s="45"/>
      <c r="B40" s="45"/>
      <c r="C40" s="45"/>
      <c r="D40" s="45"/>
      <c r="E40" s="45"/>
      <c r="F40" s="45"/>
      <c r="G40" s="45"/>
      <c r="H40" s="45"/>
      <c r="I40" s="45"/>
      <c r="J40" s="45"/>
    </row>
    <row r="41" spans="1:10" x14ac:dyDescent="0.2">
      <c r="A41" s="45"/>
      <c r="B41" s="45"/>
      <c r="C41" s="45"/>
      <c r="D41" s="45"/>
      <c r="E41" s="45"/>
      <c r="F41" s="45"/>
      <c r="G41" s="45"/>
      <c r="H41" s="45"/>
      <c r="I41" s="45"/>
      <c r="J41" s="45"/>
    </row>
  </sheetData>
  <sheetProtection selectLockedCells="1"/>
  <mergeCells count="64">
    <mergeCell ref="E24:F24"/>
    <mergeCell ref="E27:F27"/>
    <mergeCell ref="G23:J23"/>
    <mergeCell ref="E25:F25"/>
    <mergeCell ref="G25:J25"/>
    <mergeCell ref="G24:J24"/>
    <mergeCell ref="B27:C27"/>
    <mergeCell ref="F38:I38"/>
    <mergeCell ref="E30:F30"/>
    <mergeCell ref="G30:H30"/>
    <mergeCell ref="G32:H32"/>
    <mergeCell ref="F36:I36"/>
    <mergeCell ref="E32:F32"/>
    <mergeCell ref="E28:F28"/>
    <mergeCell ref="G28:J28"/>
    <mergeCell ref="A30:D30"/>
    <mergeCell ref="B32:C32"/>
    <mergeCell ref="B33:C33"/>
    <mergeCell ref="B21:C21"/>
    <mergeCell ref="E21:F21"/>
    <mergeCell ref="G21:J21"/>
    <mergeCell ref="G22:J22"/>
    <mergeCell ref="A37:C37"/>
    <mergeCell ref="F37:I37"/>
    <mergeCell ref="B26:C26"/>
    <mergeCell ref="E26:F26"/>
    <mergeCell ref="G26:J26"/>
    <mergeCell ref="E31:F31"/>
    <mergeCell ref="G31:H31"/>
    <mergeCell ref="A24:A26"/>
    <mergeCell ref="B24:C24"/>
    <mergeCell ref="G27:J27"/>
    <mergeCell ref="B28:C28"/>
    <mergeCell ref="B25:C25"/>
    <mergeCell ref="A22:A23"/>
    <mergeCell ref="B22:C22"/>
    <mergeCell ref="E22:F22"/>
    <mergeCell ref="B23:C23"/>
    <mergeCell ref="E23:F23"/>
    <mergeCell ref="I18:J19"/>
    <mergeCell ref="F12:J12"/>
    <mergeCell ref="A13:C13"/>
    <mergeCell ref="B14:D14"/>
    <mergeCell ref="A15:B15"/>
    <mergeCell ref="H15:J16"/>
    <mergeCell ref="A17:F17"/>
    <mergeCell ref="H17:J17"/>
    <mergeCell ref="A18:F19"/>
    <mergeCell ref="G18:G19"/>
    <mergeCell ref="H18:H19"/>
    <mergeCell ref="A1:J1"/>
    <mergeCell ref="A2:J2"/>
    <mergeCell ref="A3:J3"/>
    <mergeCell ref="A4:J4"/>
    <mergeCell ref="A5:J5"/>
    <mergeCell ref="A10:D10"/>
    <mergeCell ref="F10:J10"/>
    <mergeCell ref="A11:D11"/>
    <mergeCell ref="B7:D7"/>
    <mergeCell ref="F7:J7"/>
    <mergeCell ref="B8:D8"/>
    <mergeCell ref="F8:F9"/>
    <mergeCell ref="G8:J9"/>
    <mergeCell ref="F11:J11"/>
  </mergeCells>
  <phoneticPr fontId="0" type="noConversion"/>
  <dataValidations count="1">
    <dataValidation type="list" allowBlank="1" showInputMessage="1" showErrorMessage="1" sqref="G8:J9">
      <formula1>NOMS</formula1>
    </dataValidation>
  </dataValidations>
  <pageMargins left="0" right="0" top="0.74803149606299213" bottom="0.74803149606299213" header="0.31496062992125984" footer="0.31496062992125984"/>
  <pageSetup paperSize="9" orientation="portrait" r:id="rId1"/>
  <ignoredErrors>
    <ignoredError sqref="E23" unlockedFormula="1"/>
    <ignoredError sqref="E28 G28" formula="1"/>
  </ignoredErrors>
  <drawing r:id="rId2"/>
  <legacyDrawing r:id="rId3"/>
  <controls>
    <mc:AlternateContent xmlns:mc="http://schemas.openxmlformats.org/markup-compatibility/2006">
      <mc:Choice Requires="x14">
        <control shapeId="17416" r:id="rId4" name="CommandButton1">
          <controlPr defaultSize="0" print="0" autoLine="0" r:id="rId5">
            <anchor moveWithCells="1">
              <from>
                <xdr:col>10</xdr:col>
                <xdr:colOff>161925</xdr:colOff>
                <xdr:row>16</xdr:row>
                <xdr:rowOff>457200</xdr:rowOff>
              </from>
              <to>
                <xdr:col>12</xdr:col>
                <xdr:colOff>161925</xdr:colOff>
                <xdr:row>17</xdr:row>
                <xdr:rowOff>276225</xdr:rowOff>
              </to>
            </anchor>
          </controlPr>
        </control>
      </mc:Choice>
      <mc:Fallback>
        <control shapeId="17416" r:id="rId4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J41"/>
  <sheetViews>
    <sheetView topLeftCell="A16" workbookViewId="0">
      <selection activeCell="F37" sqref="F37:I37"/>
    </sheetView>
  </sheetViews>
  <sheetFormatPr baseColWidth="10" defaultRowHeight="12.75" x14ac:dyDescent="0.2"/>
  <cols>
    <col min="6" max="6" width="14.28515625" customWidth="1"/>
    <col min="7" max="7" width="12.7109375" bestFit="1" customWidth="1"/>
    <col min="8" max="8" width="6.28515625" customWidth="1"/>
    <col min="9" max="9" width="8.42578125" customWidth="1"/>
    <col min="10" max="10" width="4.28515625" customWidth="1"/>
  </cols>
  <sheetData>
    <row r="1" spans="1:10" ht="27" x14ac:dyDescent="0.35">
      <c r="A1" s="752"/>
      <c r="B1" s="753"/>
      <c r="C1" s="753"/>
      <c r="D1" s="753"/>
      <c r="E1" s="753"/>
      <c r="F1" s="753"/>
      <c r="G1" s="753"/>
      <c r="H1" s="753"/>
      <c r="I1" s="753"/>
      <c r="J1" s="754"/>
    </row>
    <row r="2" spans="1:10" ht="27" x14ac:dyDescent="0.35">
      <c r="A2" s="755"/>
      <c r="B2" s="756"/>
      <c r="C2" s="756"/>
      <c r="D2" s="756"/>
      <c r="E2" s="756"/>
      <c r="F2" s="756"/>
      <c r="G2" s="756"/>
      <c r="H2" s="756"/>
      <c r="I2" s="756"/>
      <c r="J2" s="757"/>
    </row>
    <row r="3" spans="1:10" ht="18.75" x14ac:dyDescent="0.3">
      <c r="A3" s="758"/>
      <c r="B3" s="759"/>
      <c r="C3" s="759"/>
      <c r="D3" s="759"/>
      <c r="E3" s="759"/>
      <c r="F3" s="759"/>
      <c r="G3" s="759"/>
      <c r="H3" s="759"/>
      <c r="I3" s="759"/>
      <c r="J3" s="760"/>
    </row>
    <row r="4" spans="1:10" ht="18.75" x14ac:dyDescent="0.3">
      <c r="A4" s="758"/>
      <c r="B4" s="759"/>
      <c r="C4" s="759"/>
      <c r="D4" s="759"/>
      <c r="E4" s="759"/>
      <c r="F4" s="759"/>
      <c r="G4" s="759"/>
      <c r="H4" s="759"/>
      <c r="I4" s="759"/>
      <c r="J4" s="760"/>
    </row>
    <row r="5" spans="1:10" ht="18.75" x14ac:dyDescent="0.3">
      <c r="A5" s="771"/>
      <c r="B5" s="772"/>
      <c r="C5" s="772"/>
      <c r="D5" s="772"/>
      <c r="E5" s="772"/>
      <c r="F5" s="772"/>
      <c r="G5" s="772"/>
      <c r="H5" s="772"/>
      <c r="I5" s="772"/>
      <c r="J5" s="773"/>
    </row>
    <row r="6" spans="1:10" x14ac:dyDescent="0.2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33" customHeight="1" x14ac:dyDescent="0.3">
      <c r="A7" s="101" t="s">
        <v>17</v>
      </c>
      <c r="B7" s="774"/>
      <c r="C7" s="774"/>
      <c r="D7" s="775"/>
      <c r="E7" s="31"/>
      <c r="F7" s="776" t="s">
        <v>77</v>
      </c>
      <c r="G7" s="777"/>
      <c r="H7" s="777"/>
      <c r="I7" s="777"/>
      <c r="J7" s="778"/>
    </row>
    <row r="8" spans="1:10" ht="29.25" customHeight="1" x14ac:dyDescent="0.2">
      <c r="A8" s="102" t="s">
        <v>19</v>
      </c>
      <c r="B8" s="766"/>
      <c r="C8" s="766"/>
      <c r="D8" s="767"/>
      <c r="E8" s="32"/>
      <c r="F8" s="827"/>
      <c r="G8" s="828"/>
      <c r="H8" s="828"/>
      <c r="I8" s="828"/>
      <c r="J8" s="829"/>
    </row>
    <row r="9" spans="1:10" ht="15.75" x14ac:dyDescent="0.25">
      <c r="A9" s="33"/>
      <c r="B9" s="34"/>
      <c r="C9" s="33"/>
      <c r="D9" s="33"/>
      <c r="E9" s="35"/>
      <c r="F9" s="785"/>
      <c r="G9" s="786"/>
      <c r="H9" s="786"/>
      <c r="I9" s="786"/>
      <c r="J9" s="787"/>
    </row>
    <row r="10" spans="1:10" ht="16.5" customHeight="1" x14ac:dyDescent="0.25">
      <c r="A10" s="768"/>
      <c r="B10" s="769"/>
      <c r="C10" s="769"/>
      <c r="D10" s="770"/>
      <c r="E10" s="35"/>
      <c r="F10" s="785"/>
      <c r="G10" s="786"/>
      <c r="H10" s="786"/>
      <c r="I10" s="786"/>
      <c r="J10" s="787"/>
    </row>
    <row r="11" spans="1:10" ht="16.5" customHeight="1" x14ac:dyDescent="0.25">
      <c r="A11" s="782"/>
      <c r="B11" s="783"/>
      <c r="C11" s="783"/>
      <c r="D11" s="784"/>
      <c r="E11" s="35"/>
      <c r="F11" s="785"/>
      <c r="G11" s="786"/>
      <c r="H11" s="786"/>
      <c r="I11" s="786"/>
      <c r="J11" s="787"/>
    </row>
    <row r="12" spans="1:10" ht="16.5" customHeight="1" x14ac:dyDescent="0.2">
      <c r="A12" s="80"/>
      <c r="B12" s="81"/>
      <c r="C12" s="84"/>
      <c r="D12" s="85"/>
      <c r="E12" s="36"/>
      <c r="F12" s="785"/>
      <c r="G12" s="786"/>
      <c r="H12" s="786"/>
      <c r="I12" s="786"/>
      <c r="J12" s="787"/>
    </row>
    <row r="13" spans="1:10" ht="16.5" customHeight="1" x14ac:dyDescent="0.25">
      <c r="A13" s="761"/>
      <c r="B13" s="762"/>
      <c r="C13" s="762"/>
      <c r="D13" s="82"/>
      <c r="E13" s="35"/>
      <c r="F13" s="785"/>
      <c r="G13" s="786"/>
      <c r="H13" s="786"/>
      <c r="I13" s="786"/>
      <c r="J13" s="787"/>
    </row>
    <row r="14" spans="1:10" ht="16.5" customHeight="1" x14ac:dyDescent="0.2">
      <c r="A14" s="83"/>
      <c r="B14" s="741"/>
      <c r="C14" s="741"/>
      <c r="D14" s="742"/>
      <c r="E14" s="40"/>
      <c r="F14" s="785"/>
      <c r="G14" s="786"/>
      <c r="H14" s="786"/>
      <c r="I14" s="786"/>
      <c r="J14" s="787"/>
    </row>
    <row r="15" spans="1:10" ht="18.75" customHeight="1" x14ac:dyDescent="0.25">
      <c r="A15" s="743" t="s">
        <v>20</v>
      </c>
      <c r="B15" s="743"/>
      <c r="C15" s="33"/>
      <c r="D15" s="33"/>
      <c r="E15" s="33"/>
      <c r="F15" s="33"/>
      <c r="G15" s="33"/>
      <c r="H15" s="744"/>
      <c r="I15" s="744"/>
      <c r="J15" s="744"/>
    </row>
    <row r="16" spans="1:10" ht="12.75" customHeight="1" x14ac:dyDescent="0.2">
      <c r="A16" s="44"/>
      <c r="B16" s="45"/>
      <c r="C16" s="45"/>
      <c r="D16" s="45"/>
      <c r="E16" s="45"/>
      <c r="F16" s="45"/>
      <c r="G16" s="45"/>
      <c r="H16" s="745"/>
      <c r="I16" s="745"/>
      <c r="J16" s="745"/>
    </row>
    <row r="17" spans="1:10" ht="39.75" customHeight="1" x14ac:dyDescent="0.2">
      <c r="A17" s="746" t="s">
        <v>21</v>
      </c>
      <c r="B17" s="747"/>
      <c r="C17" s="747"/>
      <c r="D17" s="747"/>
      <c r="E17" s="747"/>
      <c r="F17" s="748"/>
      <c r="G17" s="255" t="s">
        <v>22</v>
      </c>
      <c r="H17" s="749" t="s">
        <v>78</v>
      </c>
      <c r="I17" s="798"/>
      <c r="J17" s="799"/>
    </row>
    <row r="18" spans="1:10" ht="22.5" customHeight="1" x14ac:dyDescent="0.2">
      <c r="A18" s="723">
        <f>'Base de données'!G1</f>
        <v>0</v>
      </c>
      <c r="B18" s="815"/>
      <c r="C18" s="815"/>
      <c r="D18" s="815"/>
      <c r="E18" s="815"/>
      <c r="F18" s="816"/>
      <c r="G18" s="733">
        <f>'Base de données'!AC3</f>
        <v>0</v>
      </c>
      <c r="H18" s="808">
        <f>'Base de données'!BQ4</f>
        <v>0</v>
      </c>
      <c r="I18" s="810">
        <v>1</v>
      </c>
      <c r="J18" s="811"/>
    </row>
    <row r="19" spans="1:10" ht="17.25" customHeight="1" x14ac:dyDescent="0.2">
      <c r="A19" s="817"/>
      <c r="B19" s="818"/>
      <c r="C19" s="818"/>
      <c r="D19" s="818"/>
      <c r="E19" s="818"/>
      <c r="F19" s="819"/>
      <c r="G19" s="734"/>
      <c r="H19" s="809"/>
      <c r="I19" s="812"/>
      <c r="J19" s="813"/>
    </row>
    <row r="20" spans="1:10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27.75" customHeight="1" x14ac:dyDescent="0.2">
      <c r="A21" s="47" t="s">
        <v>22</v>
      </c>
      <c r="B21" s="720" t="s">
        <v>24</v>
      </c>
      <c r="C21" s="722"/>
      <c r="D21" s="47" t="s">
        <v>25</v>
      </c>
      <c r="E21" s="720" t="s">
        <v>26</v>
      </c>
      <c r="F21" s="722"/>
      <c r="G21" s="720" t="s">
        <v>27</v>
      </c>
      <c r="H21" s="721"/>
      <c r="I21" s="721"/>
      <c r="J21" s="722"/>
    </row>
    <row r="22" spans="1:10" ht="18.75" customHeight="1" x14ac:dyDescent="0.2">
      <c r="A22" s="820" t="s">
        <v>64</v>
      </c>
      <c r="B22" s="729" t="s">
        <v>74</v>
      </c>
      <c r="C22" s="729"/>
      <c r="D22" s="257">
        <f>'Base de données'!GI129</f>
        <v>0</v>
      </c>
      <c r="E22" s="718">
        <f>'Base de données'!DK3</f>
        <v>7.62</v>
      </c>
      <c r="F22" s="718"/>
      <c r="G22" s="719">
        <f t="shared" ref="G22:G28" si="0">E22*D22</f>
        <v>0</v>
      </c>
      <c r="H22" s="823"/>
      <c r="I22" s="823"/>
      <c r="J22" s="823"/>
    </row>
    <row r="23" spans="1:10" ht="18.75" customHeight="1" x14ac:dyDescent="0.2">
      <c r="A23" s="821"/>
      <c r="B23" s="729" t="s">
        <v>28</v>
      </c>
      <c r="C23" s="729"/>
      <c r="D23" s="284">
        <v>0</v>
      </c>
      <c r="E23" s="822">
        <f>'Base de données'!DK2</f>
        <v>6</v>
      </c>
      <c r="F23" s="822"/>
      <c r="G23" s="719">
        <f t="shared" si="0"/>
        <v>0</v>
      </c>
      <c r="H23" s="719"/>
      <c r="I23" s="719"/>
      <c r="J23" s="719"/>
    </row>
    <row r="24" spans="1:10" ht="18.75" customHeight="1" x14ac:dyDescent="0.2">
      <c r="A24" s="821">
        <f>'Base de données'!V3</f>
        <v>0</v>
      </c>
      <c r="B24" s="729" t="s">
        <v>29</v>
      </c>
      <c r="C24" s="729"/>
      <c r="D24" s="283">
        <f>'Base de données'!GP129</f>
        <v>0</v>
      </c>
      <c r="E24" s="719">
        <f>'Base de données'!CV2</f>
        <v>7.62</v>
      </c>
      <c r="F24" s="719"/>
      <c r="G24" s="719">
        <f t="shared" si="0"/>
        <v>0</v>
      </c>
      <c r="H24" s="719"/>
      <c r="I24" s="719"/>
      <c r="J24" s="719"/>
    </row>
    <row r="25" spans="1:10" ht="18.75" customHeight="1" x14ac:dyDescent="0.2">
      <c r="A25" s="821"/>
      <c r="B25" s="729" t="s">
        <v>29</v>
      </c>
      <c r="C25" s="729"/>
      <c r="D25" s="48">
        <f>'Base de données'!GQ129</f>
        <v>0</v>
      </c>
      <c r="E25" s="719">
        <f>'Base de données'!CV3</f>
        <v>11</v>
      </c>
      <c r="F25" s="719"/>
      <c r="G25" s="719">
        <f t="shared" si="0"/>
        <v>0</v>
      </c>
      <c r="H25" s="719"/>
      <c r="I25" s="719"/>
      <c r="J25" s="719"/>
    </row>
    <row r="26" spans="1:10" ht="18.75" customHeight="1" x14ac:dyDescent="0.2">
      <c r="A26" s="821"/>
      <c r="B26" s="729" t="s">
        <v>11</v>
      </c>
      <c r="C26" s="729"/>
      <c r="D26" s="48">
        <f>'Base de données'!GK129</f>
        <v>0</v>
      </c>
      <c r="E26" s="719">
        <f>'Base de données'!CK2</f>
        <v>0.82</v>
      </c>
      <c r="F26" s="719"/>
      <c r="G26" s="719">
        <f t="shared" si="0"/>
        <v>0</v>
      </c>
      <c r="H26" s="719"/>
      <c r="I26" s="719"/>
      <c r="J26" s="719"/>
    </row>
    <row r="27" spans="1:10" ht="18.75" customHeight="1" x14ac:dyDescent="0.2">
      <c r="A27" s="256" t="s">
        <v>65</v>
      </c>
      <c r="B27" s="713" t="s">
        <v>41</v>
      </c>
      <c r="C27" s="713"/>
      <c r="D27" s="48">
        <f>'Base de données'!GL129</f>
        <v>0</v>
      </c>
      <c r="E27" s="715">
        <f>'Base de données'!CK3</f>
        <v>3.1</v>
      </c>
      <c r="F27" s="715"/>
      <c r="G27" s="715">
        <f t="shared" si="0"/>
        <v>0</v>
      </c>
      <c r="H27" s="715"/>
      <c r="I27" s="715"/>
      <c r="J27" s="715"/>
    </row>
    <row r="28" spans="1:10" ht="18.75" customHeight="1" x14ac:dyDescent="0.2">
      <c r="A28" s="240">
        <f>G18</f>
        <v>0</v>
      </c>
      <c r="B28" s="729" t="s">
        <v>42</v>
      </c>
      <c r="C28" s="729"/>
      <c r="D28" s="48">
        <f>'Base de données'!GM129</f>
        <v>0</v>
      </c>
      <c r="E28" s="824">
        <f>'Base de données'!CK4</f>
        <v>3.1</v>
      </c>
      <c r="F28" s="824"/>
      <c r="G28" s="719">
        <f t="shared" si="0"/>
        <v>0</v>
      </c>
      <c r="H28" s="719"/>
      <c r="I28" s="719"/>
      <c r="J28" s="719"/>
    </row>
    <row r="29" spans="1:10" x14ac:dyDescent="0.2">
      <c r="A29" s="45"/>
      <c r="B29" s="282"/>
      <c r="C29" s="282"/>
      <c r="D29" s="282"/>
      <c r="E29" s="282"/>
      <c r="F29" s="282"/>
      <c r="G29" s="282"/>
      <c r="H29" s="282"/>
      <c r="I29" s="282"/>
      <c r="J29" s="282"/>
    </row>
    <row r="30" spans="1:10" ht="15" x14ac:dyDescent="0.25">
      <c r="A30" s="45"/>
      <c r="B30" s="45"/>
      <c r="C30" s="45"/>
      <c r="D30" s="45"/>
      <c r="E30" s="703" t="s">
        <v>30</v>
      </c>
      <c r="F30" s="703"/>
      <c r="G30" s="704">
        <f>G32/1.1</f>
        <v>0</v>
      </c>
      <c r="H30" s="704"/>
      <c r="I30" s="45"/>
      <c r="J30" s="45"/>
    </row>
    <row r="31" spans="1:10" ht="15" x14ac:dyDescent="0.25">
      <c r="A31" s="45"/>
      <c r="B31" s="45"/>
      <c r="C31" s="45"/>
      <c r="D31" s="45"/>
      <c r="E31" s="703" t="s">
        <v>46</v>
      </c>
      <c r="F31" s="703"/>
      <c r="G31" s="709">
        <f>G32-G30</f>
        <v>0</v>
      </c>
      <c r="H31" s="709"/>
      <c r="I31" s="45"/>
      <c r="J31" s="45"/>
    </row>
    <row r="32" spans="1:10" ht="15" x14ac:dyDescent="0.25">
      <c r="A32" s="45"/>
      <c r="B32" s="45"/>
      <c r="C32" s="45"/>
      <c r="D32" s="45"/>
      <c r="E32" s="703" t="s">
        <v>31</v>
      </c>
      <c r="F32" s="710"/>
      <c r="G32" s="711">
        <f>SUM(G22:J28)</f>
        <v>0</v>
      </c>
      <c r="H32" s="712"/>
      <c r="I32" s="45"/>
      <c r="J32" s="45"/>
    </row>
    <row r="33" spans="1:10" x14ac:dyDescent="0.2">
      <c r="A33" s="45"/>
      <c r="B33" s="45"/>
      <c r="C33" s="45"/>
      <c r="D33" s="45"/>
      <c r="E33" s="45"/>
      <c r="F33" s="45"/>
      <c r="G33" s="45"/>
      <c r="H33" s="45"/>
      <c r="I33" s="45"/>
      <c r="J33" s="45"/>
    </row>
    <row r="34" spans="1:10" x14ac:dyDescent="0.2">
      <c r="A34" s="45"/>
      <c r="B34" s="45"/>
      <c r="C34" s="45"/>
      <c r="D34" s="45"/>
      <c r="E34" s="45"/>
      <c r="F34" s="45"/>
      <c r="G34" s="45"/>
      <c r="H34" s="45"/>
      <c r="I34" s="45"/>
      <c r="J34" s="45"/>
    </row>
    <row r="35" spans="1:1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</row>
    <row r="36" spans="1:10" ht="15.75" x14ac:dyDescent="0.25">
      <c r="A36" s="49"/>
      <c r="B36" s="33"/>
      <c r="C36" s="50"/>
      <c r="D36" s="33"/>
      <c r="E36" s="33"/>
      <c r="F36" s="706">
        <f>'Base de données'!BQ3</f>
        <v>0</v>
      </c>
      <c r="G36" s="706"/>
      <c r="H36" s="706"/>
      <c r="I36" s="706"/>
      <c r="J36" s="51"/>
    </row>
    <row r="37" spans="1:10" ht="15.75" x14ac:dyDescent="0.25">
      <c r="A37" s="702"/>
      <c r="B37" s="702"/>
      <c r="C37" s="702"/>
      <c r="D37" s="33"/>
      <c r="E37" s="33"/>
      <c r="F37" s="705"/>
      <c r="G37" s="705"/>
      <c r="H37" s="705"/>
      <c r="I37" s="705"/>
      <c r="J37" s="45"/>
    </row>
    <row r="38" spans="1:10" ht="15.75" x14ac:dyDescent="0.25">
      <c r="A38" s="33"/>
      <c r="B38" s="33"/>
      <c r="C38" s="33"/>
      <c r="D38" s="33"/>
      <c r="E38" s="33"/>
      <c r="F38" s="706">
        <f>'Base de données'!BQ2</f>
        <v>0</v>
      </c>
      <c r="G38" s="706"/>
      <c r="H38" s="706"/>
      <c r="I38" s="706"/>
      <c r="J38" s="51"/>
    </row>
    <row r="39" spans="1:1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</row>
    <row r="40" spans="1:10" x14ac:dyDescent="0.2">
      <c r="A40" s="45"/>
      <c r="B40" s="45"/>
      <c r="C40" s="45"/>
      <c r="D40" s="45"/>
      <c r="E40" s="45"/>
      <c r="F40" s="45"/>
      <c r="G40" s="45"/>
      <c r="H40" s="45"/>
      <c r="I40" s="45"/>
      <c r="J40" s="45"/>
    </row>
    <row r="41" spans="1:10" x14ac:dyDescent="0.2">
      <c r="A41" s="45"/>
      <c r="B41" s="45"/>
      <c r="C41" s="45"/>
      <c r="D41" s="45"/>
      <c r="E41" s="45"/>
      <c r="F41" s="45"/>
      <c r="G41" s="45"/>
      <c r="H41" s="45"/>
      <c r="I41" s="45"/>
      <c r="J41" s="45"/>
    </row>
  </sheetData>
  <sheetProtection selectLockedCells="1"/>
  <dataConsolidate/>
  <mergeCells count="63">
    <mergeCell ref="F12:J12"/>
    <mergeCell ref="F13:J13"/>
    <mergeCell ref="F14:J14"/>
    <mergeCell ref="B8:D8"/>
    <mergeCell ref="A10:D10"/>
    <mergeCell ref="A11:D11"/>
    <mergeCell ref="F11:J11"/>
    <mergeCell ref="A13:C13"/>
    <mergeCell ref="B14:D14"/>
    <mergeCell ref="A1:J1"/>
    <mergeCell ref="A2:J2"/>
    <mergeCell ref="A3:J3"/>
    <mergeCell ref="A4:J4"/>
    <mergeCell ref="A5:J5"/>
    <mergeCell ref="B7:D7"/>
    <mergeCell ref="F7:J7"/>
    <mergeCell ref="F8:J8"/>
    <mergeCell ref="F9:J9"/>
    <mergeCell ref="F10:J10"/>
    <mergeCell ref="A15:B15"/>
    <mergeCell ref="H15:J16"/>
    <mergeCell ref="A17:F17"/>
    <mergeCell ref="H17:J17"/>
    <mergeCell ref="A18:F19"/>
    <mergeCell ref="G18:G19"/>
    <mergeCell ref="H18:H19"/>
    <mergeCell ref="I18:J19"/>
    <mergeCell ref="B21:C21"/>
    <mergeCell ref="E21:F21"/>
    <mergeCell ref="G21:J21"/>
    <mergeCell ref="A22:A23"/>
    <mergeCell ref="B22:C22"/>
    <mergeCell ref="E22:F22"/>
    <mergeCell ref="G22:J22"/>
    <mergeCell ref="B23:C23"/>
    <mergeCell ref="E23:F23"/>
    <mergeCell ref="G23:J23"/>
    <mergeCell ref="G28:J28"/>
    <mergeCell ref="A24:A26"/>
    <mergeCell ref="B24:C24"/>
    <mergeCell ref="E24:F24"/>
    <mergeCell ref="G24:J24"/>
    <mergeCell ref="B25:C25"/>
    <mergeCell ref="E25:F25"/>
    <mergeCell ref="G25:J25"/>
    <mergeCell ref="B26:C26"/>
    <mergeCell ref="E26:F26"/>
    <mergeCell ref="G26:J26"/>
    <mergeCell ref="B27:C27"/>
    <mergeCell ref="E27:F27"/>
    <mergeCell ref="G27:J27"/>
    <mergeCell ref="B28:C28"/>
    <mergeCell ref="E28:F28"/>
    <mergeCell ref="F36:I36"/>
    <mergeCell ref="A37:C37"/>
    <mergeCell ref="F37:I37"/>
    <mergeCell ref="F38:I38"/>
    <mergeCell ref="E30:F30"/>
    <mergeCell ref="G30:H30"/>
    <mergeCell ref="E31:F31"/>
    <mergeCell ref="G31:H31"/>
    <mergeCell ref="E32:F32"/>
    <mergeCell ref="G32:H32"/>
  </mergeCells>
  <pageMargins left="0" right="0" top="0.74803149606299213" bottom="0.74803149606299213" header="0.31496062992125984" footer="0.31496062992125984"/>
  <pageSetup paperSize="9" scale="98" orientation="portrait" r:id="rId1"/>
  <drawing r:id="rId2"/>
  <legacyDrawing r:id="rId3"/>
  <controls>
    <mc:AlternateContent xmlns:mc="http://schemas.openxmlformats.org/markup-compatibility/2006">
      <mc:Choice Requires="x14">
        <control shapeId="25601" r:id="rId4" name="CommandButton1">
          <controlPr defaultSize="0" print="0" autoLine="0" r:id="rId5">
            <anchor moveWithCells="1">
              <from>
                <xdr:col>10</xdr:col>
                <xdr:colOff>161925</xdr:colOff>
                <xdr:row>16</xdr:row>
                <xdr:rowOff>457200</xdr:rowOff>
              </from>
              <to>
                <xdr:col>12</xdr:col>
                <xdr:colOff>161925</xdr:colOff>
                <xdr:row>17</xdr:row>
                <xdr:rowOff>276225</xdr:rowOff>
              </to>
            </anchor>
          </controlPr>
        </control>
      </mc:Choice>
      <mc:Fallback>
        <control shapeId="2560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PLAN DE CHAMBRE</vt:lpstr>
      <vt:lpstr>Feuil2</vt:lpstr>
      <vt:lpstr>Base de données</vt:lpstr>
      <vt:lpstr>PJ CONVENTIONNE</vt:lpstr>
      <vt:lpstr>PJ CONVENTIONNE 2</vt:lpstr>
      <vt:lpstr>PJ CONVENTIONNE 3</vt:lpstr>
      <vt:lpstr>PJ CONVENTIONNE 4</vt:lpstr>
      <vt:lpstr>PJ  Supplément</vt:lpstr>
      <vt:lpstr>PJ PAYANT</vt:lpstr>
      <vt:lpstr>FACTURE INDIV REPAS</vt:lpstr>
      <vt:lpstr>FACTURE INDIV NUITEE SUPPL</vt:lpstr>
      <vt:lpstr>FACTURE INDIV GLOBALE</vt:lpstr>
      <vt:lpstr>DEVIS</vt:lpstr>
      <vt:lpstr>GBR</vt:lpstr>
      <vt:lpstr>NOMS</vt:lpstr>
      <vt:lpstr>'FACTURE INDIV REPAS'!Zone_d_impression</vt:lpstr>
      <vt:lpstr>'PJ CONVENTIONNE'!Zone_d_impression</vt:lpstr>
      <vt:lpstr>'PJ CONVENTIONNE 2'!Zone_d_impression</vt:lpstr>
      <vt:lpstr>'PJ CONVENTIONNE 3'!Zone_d_impression</vt:lpstr>
      <vt:lpstr>'PJ CONVENTIONNE 4'!Zone_d_impression</vt:lpstr>
      <vt:lpstr>'PJ PAYANT'!Zone_d_impression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guillaume</cp:lastModifiedBy>
  <cp:lastPrinted>2019-01-24T12:43:40Z</cp:lastPrinted>
  <dcterms:created xsi:type="dcterms:W3CDTF">1996-10-21T11:03:58Z</dcterms:created>
  <dcterms:modified xsi:type="dcterms:W3CDTF">2019-01-29T14:53:15Z</dcterms:modified>
</cp:coreProperties>
</file>