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ureau\"/>
    </mc:Choice>
  </mc:AlternateContent>
  <xr:revisionPtr revIDLastSave="0" documentId="13_ncr:1_{F163586A-8D81-47A6-8C05-BE0B2BAB022A}" xr6:coauthVersionLast="45" xr6:coauthVersionMax="45" xr10:uidLastSave="{00000000-0000-0000-0000-000000000000}"/>
  <bookViews>
    <workbookView xWindow="-120" yWindow="-120" windowWidth="29040" windowHeight="15840" xr2:uid="{11AE905B-1DE3-4650-AF7C-837E10511197}"/>
  </bookViews>
  <sheets>
    <sheet name="Attribution postes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143" i="1" l="1"/>
  <c r="O114" i="1"/>
  <c r="J26" i="1" l="1"/>
  <c r="E26" i="1"/>
  <c r="J4" i="1"/>
  <c r="E6" i="1"/>
  <c r="E4" i="1"/>
  <c r="K53" i="1" l="1"/>
  <c r="K47" i="1"/>
  <c r="K52" i="1"/>
  <c r="J45" i="1"/>
  <c r="K45" i="1" s="1"/>
  <c r="J46" i="1"/>
  <c r="K46" i="1" s="1"/>
  <c r="J47" i="1"/>
  <c r="J48" i="1"/>
  <c r="K48" i="1" s="1"/>
  <c r="J49" i="1"/>
  <c r="K49" i="1" s="1"/>
  <c r="J50" i="1"/>
  <c r="K50" i="1" s="1"/>
  <c r="J51" i="1"/>
  <c r="K51" i="1" s="1"/>
  <c r="J52" i="1"/>
  <c r="J53" i="1"/>
  <c r="J44" i="1"/>
  <c r="K44" i="1" s="1"/>
  <c r="J33" i="1"/>
  <c r="K33" i="1" s="1"/>
  <c r="J28" i="1"/>
  <c r="K28" i="1" s="1"/>
  <c r="J29" i="1"/>
  <c r="K29" i="1" s="1"/>
  <c r="J30" i="1"/>
  <c r="K30" i="1" s="1"/>
  <c r="J31" i="1"/>
  <c r="K31" i="1" s="1"/>
  <c r="J32" i="1"/>
  <c r="K32" i="1" s="1"/>
  <c r="J34" i="1"/>
  <c r="J35" i="1"/>
  <c r="K35" i="1" s="1"/>
  <c r="J36" i="1"/>
  <c r="K36" i="1" s="1"/>
  <c r="J27" i="1"/>
  <c r="K27" i="1" s="1"/>
  <c r="K34" i="1"/>
  <c r="J119" i="1"/>
  <c r="K119" i="1" s="1"/>
  <c r="J122" i="1"/>
  <c r="K122" i="1" s="1"/>
  <c r="J116" i="1"/>
  <c r="K116" i="1" s="1"/>
  <c r="J117" i="1"/>
  <c r="J118" i="1"/>
  <c r="K118" i="1" s="1"/>
  <c r="J120" i="1"/>
  <c r="K120" i="1" s="1"/>
  <c r="J121" i="1"/>
  <c r="K121" i="1" s="1"/>
  <c r="J115" i="1"/>
  <c r="K115" i="1" s="1"/>
  <c r="K117" i="1"/>
</calcChain>
</file>

<file path=xl/sharedStrings.xml><?xml version="1.0" encoding="utf-8"?>
<sst xmlns="http://schemas.openxmlformats.org/spreadsheetml/2006/main" count="237" uniqueCount="84">
  <si>
    <t>Les postes 3 et 4</t>
  </si>
  <si>
    <t>Groupe travaillant de 8h00 à 17h45 cette semaine</t>
  </si>
  <si>
    <t>Groupes travaillant de 8h00 à 16h33 cette semaine</t>
  </si>
  <si>
    <t>LAVAGE</t>
  </si>
  <si>
    <t>pour</t>
  </si>
  <si>
    <t>semaine</t>
  </si>
  <si>
    <t>et</t>
  </si>
  <si>
    <t>Appartenance</t>
  </si>
  <si>
    <t>Groupe</t>
  </si>
  <si>
    <t>Lundi</t>
  </si>
  <si>
    <t>Mardi</t>
  </si>
  <si>
    <t>Mercredi</t>
  </si>
  <si>
    <t>Jeudi</t>
  </si>
  <si>
    <t>Vendredi</t>
  </si>
  <si>
    <t>Nombre de jours dans l'année que l'agent a occupé ce poste</t>
  </si>
  <si>
    <t>Poste Lavage</t>
  </si>
  <si>
    <t>Compteur annuel</t>
  </si>
  <si>
    <t>Semaine  0 à</t>
  </si>
  <si>
    <t>Temps partiel</t>
  </si>
  <si>
    <t>Correction pour équité</t>
  </si>
  <si>
    <t>total annuel</t>
  </si>
  <si>
    <t>Non</t>
  </si>
  <si>
    <t>Poste à pouvoir</t>
  </si>
  <si>
    <t>N° poste</t>
  </si>
  <si>
    <t>Poste Tri + LAVEUR soir</t>
  </si>
  <si>
    <t>Pour la semaine, désigner un agent ou 2 agents maximum (certains sont  à 80%) selon les critères suivants :</t>
  </si>
  <si>
    <t>L'agent (ou les 2 agents) fait (ou font) parti d'un des 2 groupes finissant à 16h33 ( si impossible sélectionner l'agent (ou les 2 agents) dans le goupe qui finit à 17h45)</t>
  </si>
  <si>
    <t>Tenir compte du compteur en sélectionnant celui qui a occupé ce poste le moins souvent dans l'année</t>
  </si>
  <si>
    <t>Pour la semaine, désigner un agent ou 2 agents maximum selon les critères suivants :</t>
  </si>
  <si>
    <t>L'agent (ou les 2 agents) fait (ou font)parti du groupe finissant à 17h45 ( si impossible sélectionner l'agent (ou les 2 agents) dans le goupe qui finit à 16h33)</t>
  </si>
  <si>
    <t>Les postes 45 et 46</t>
  </si>
  <si>
    <t>LINGERIE</t>
  </si>
  <si>
    <t>Présence cette semaine :</t>
  </si>
  <si>
    <t>1 = oui</t>
  </si>
  <si>
    <t>0 = non</t>
  </si>
  <si>
    <t>Liste des agents formés  pour</t>
  </si>
  <si>
    <t>ces 2 postes de travail</t>
  </si>
  <si>
    <t>mardi</t>
  </si>
  <si>
    <t>mercredi</t>
  </si>
  <si>
    <t>jeudi</t>
  </si>
  <si>
    <t>vendredi</t>
  </si>
  <si>
    <t>Présence semaine précédente</t>
  </si>
  <si>
    <t/>
  </si>
  <si>
    <t xml:space="preserve">Nombre de jours dans l'année </t>
  </si>
  <si>
    <t>que l'agent a occupé ce poste</t>
  </si>
  <si>
    <t>Pour la semaine, désigner  2 agents  selon les critères suivants :</t>
  </si>
  <si>
    <t>un des 2 agents désignés aura occupé 1 de ces 2 postes la semaine précédente pour permettre le passage des consignes</t>
  </si>
  <si>
    <t xml:space="preserve"> désigner le deuxième agent</t>
  </si>
  <si>
    <t>Tenir compte du compteur pour désigner les agents</t>
  </si>
  <si>
    <t>JEROME</t>
  </si>
  <si>
    <t>CLARISSE</t>
  </si>
  <si>
    <t>SOPHIE</t>
  </si>
  <si>
    <t>AURELIE</t>
  </si>
  <si>
    <t>KEVIN</t>
  </si>
  <si>
    <t>NOEMIE</t>
  </si>
  <si>
    <t>VINCENT</t>
  </si>
  <si>
    <t>PAULINE</t>
  </si>
  <si>
    <t>DAVID</t>
  </si>
  <si>
    <t>JACQUES</t>
  </si>
  <si>
    <t>NICOLAS</t>
  </si>
  <si>
    <t>FLORENCE</t>
  </si>
  <si>
    <t>Résultat souhaité</t>
  </si>
  <si>
    <t>Absente le lundi, car travaillant à 80%, elle est remplaçéé par PAULINE (compteur le + faible parmi les groupes 0 et 1 et présente le(s) jour(s) où NOEMIE est absente</t>
  </si>
  <si>
    <t>Parmi les agents des 2 groupes  travaillant de 8h00 à 16h33 cette semaine (groupe 0 et 1), NOEMIE a le score le plus faible, elle occupe donc ce poste tous les jours de la semaine lorsqu'elle est présente,</t>
  </si>
  <si>
    <t>PIERRE</t>
  </si>
  <si>
    <t>Parmi les agents du groupe  travaillant de 8h00 à 17h45 cette semaine (groupe 2), NICOLAS a le score le plus faible (FLORENCE étant absente), il occupe donc ce poste tous les jours de la semaine lorsqu'il est présent,</t>
  </si>
  <si>
    <t xml:space="preserve">absent jeudi et vendredi, il ne peut pas être remplacé par PIERRE (groupe 2 mais absent vendredi, (2 agents maximum sur le poste dans la semaine)), </t>
  </si>
  <si>
    <t xml:space="preserve">il faut donc aller chercher un agent d'un des autres groupes (0 et 1) : </t>
  </si>
  <si>
    <t xml:space="preserve"> NOEMIE a le score le + faible mais est déjà nommée sur le poste précédent donc impossible</t>
  </si>
  <si>
    <t>Ensuite, le score le plus faible est VINCENT et il est bien présent jeudi et vendredi, ce sera donc lui</t>
  </si>
  <si>
    <t>La semaine précédente CLARISSE et AURELIE occupaient ces 2 postes, AURELIE ayant le score le plus faible occupera le poste 45 cette semaine</t>
  </si>
  <si>
    <t>Parmi les autres agents, SOPHIE a le score le + faible mais elle es absente pour la semaine donc impossible</t>
  </si>
  <si>
    <t>Ensuite, c'est KEVIN qui a le score le + faible, ce sera donc lui pour le poste 46</t>
  </si>
  <si>
    <t xml:space="preserve">Remarque :  </t>
  </si>
  <si>
    <t>le taux d'occupation des 2 postes est de 80% donc c'est acceptable</t>
  </si>
  <si>
    <t>Taux d'occupation des 2 postes</t>
  </si>
  <si>
    <t>Mon souhait :</t>
  </si>
  <si>
    <t>Ensuite, le score le plus faible est PAULINE, mais elle est absente vendredi donc impossible (2 agents maximum sur le poste dans la semaine)</t>
  </si>
  <si>
    <t>Si certains jours, un poste est inoccupé (quelques agents travaillent à temps partiel à 80% + absences diverses) , cela n'a pas d'importance. Le taux d'occupation des 2 postes doit être au minimum de 70%</t>
  </si>
  <si>
    <t>merci</t>
  </si>
  <si>
    <t>Dick</t>
  </si>
  <si>
    <t>Cordialement</t>
  </si>
  <si>
    <t>Pour ces 2 postes (45 et 46), le facteur d'appartenance à un groupe n'intervient pas.</t>
  </si>
  <si>
    <t>Je crois qu'il faut créer dans un premier temps toutes les combinaisons possibles, ensuite ne garder que celles qui répondent aux différents facteurs  et sélectionner la plus appropriée ! Ce n'est qu'une simple suggestion.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</si>
</sst>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8"/>
      <color indexed="9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9" fontId="7" fillId="0" borderId="0" applyFont="0" applyFill="0" applyBorder="0" applyAlignment="0" applyProtection="0"/>
  </cellStyleXfs>
  <cellXfs count="75">
    <xf numFmtId="0" fontId="0" fillId="0" borderId="0" xfId="0"/>
    <xf numFmtId="0" fontId="1" fillId="2" borderId="0" xfId="0" applyFont="1" applyFill="1"/>
    <xf numFmtId="0" fontId="0" fillId="3" borderId="0" xfId="0" applyFill="1" applyAlignment="1">
      <alignment horizontal="center"/>
    </xf>
    <xf numFmtId="0" fontId="4" fillId="0" borderId="0" xfId="1" applyFont="1"/>
    <xf numFmtId="0" fontId="0" fillId="4" borderId="0" xfId="0" applyFill="1" applyAlignment="1">
      <alignment horizontal="center"/>
    </xf>
    <xf numFmtId="0" fontId="0" fillId="0" borderId="0" xfId="0" applyAlignment="1">
      <alignment horizontal="center"/>
    </xf>
    <xf numFmtId="0" fontId="4" fillId="0" borderId="2" xfId="0" applyFont="1" applyBorder="1"/>
    <xf numFmtId="0" fontId="0" fillId="0" borderId="0" xfId="0" applyAlignment="1">
      <alignment horizontal="left"/>
    </xf>
    <xf numFmtId="0" fontId="4" fillId="0" borderId="3" xfId="0" applyFont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4" fillId="0" borderId="0" xfId="0" applyFont="1"/>
    <xf numFmtId="0" fontId="0" fillId="0" borderId="4" xfId="0" applyBorder="1" applyAlignment="1">
      <alignment horizontal="center"/>
    </xf>
    <xf numFmtId="0" fontId="6" fillId="6" borderId="1" xfId="0" applyFont="1" applyFill="1" applyBorder="1"/>
    <xf numFmtId="0" fontId="6" fillId="6" borderId="5" xfId="0" applyFont="1" applyFill="1" applyBorder="1"/>
    <xf numFmtId="0" fontId="6" fillId="0" borderId="4" xfId="0" applyFont="1" applyBorder="1"/>
    <xf numFmtId="0" fontId="6" fillId="6" borderId="6" xfId="0" applyFont="1" applyFill="1" applyBorder="1"/>
    <xf numFmtId="0" fontId="6" fillId="6" borderId="7" xfId="0" applyFont="1" applyFill="1" applyBorder="1"/>
    <xf numFmtId="0" fontId="0" fillId="0" borderId="3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3" borderId="0" xfId="0" applyFill="1"/>
    <xf numFmtId="0" fontId="0" fillId="0" borderId="12" xfId="0" applyBorder="1"/>
    <xf numFmtId="0" fontId="0" fillId="0" borderId="11" xfId="0" applyBorder="1" applyAlignment="1">
      <alignment horizontal="center"/>
    </xf>
    <xf numFmtId="0" fontId="0" fillId="0" borderId="11" xfId="0" applyBorder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/>
    </xf>
    <xf numFmtId="9" fontId="0" fillId="0" borderId="0" xfId="0" applyNumberFormat="1" applyAlignment="1">
      <alignment horizontal="center"/>
    </xf>
    <xf numFmtId="0" fontId="6" fillId="0" borderId="1" xfId="0" applyFont="1" applyBorder="1"/>
    <xf numFmtId="0" fontId="0" fillId="0" borderId="1" xfId="0" applyBorder="1"/>
    <xf numFmtId="0" fontId="6" fillId="0" borderId="0" xfId="0" applyFont="1"/>
    <xf numFmtId="0" fontId="6" fillId="0" borderId="0" xfId="0" applyFont="1" applyAlignment="1">
      <alignment horizontal="center"/>
    </xf>
    <xf numFmtId="0" fontId="1" fillId="0" borderId="0" xfId="0" applyFont="1"/>
    <xf numFmtId="0" fontId="0" fillId="0" borderId="2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5" xfId="0" applyBorder="1" applyAlignment="1">
      <alignment horizontal="center"/>
    </xf>
    <xf numFmtId="0" fontId="0" fillId="0" borderId="16" xfId="0" applyBorder="1"/>
    <xf numFmtId="0" fontId="0" fillId="0" borderId="16" xfId="0" applyBorder="1" applyAlignment="1">
      <alignment horizontal="center"/>
    </xf>
    <xf numFmtId="0" fontId="0" fillId="0" borderId="17" xfId="0" applyBorder="1"/>
    <xf numFmtId="0" fontId="0" fillId="0" borderId="8" xfId="0" applyBorder="1" applyAlignment="1">
      <alignment horizontal="center"/>
    </xf>
    <xf numFmtId="0" fontId="5" fillId="5" borderId="7" xfId="0" applyFont="1" applyFill="1" applyBorder="1" applyAlignment="1">
      <alignment horizontal="center"/>
    </xf>
    <xf numFmtId="0" fontId="0" fillId="7" borderId="0" xfId="0" applyFill="1"/>
    <xf numFmtId="0" fontId="0" fillId="7" borderId="0" xfId="0" applyFill="1" applyAlignment="1">
      <alignment horizontal="center"/>
    </xf>
    <xf numFmtId="0" fontId="0" fillId="8" borderId="18" xfId="0" applyFill="1" applyBorder="1"/>
    <xf numFmtId="0" fontId="0" fillId="8" borderId="13" xfId="0" applyFill="1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14" xfId="0" applyBorder="1" applyAlignment="1">
      <alignment horizontal="center"/>
    </xf>
    <xf numFmtId="0" fontId="0" fillId="8" borderId="0" xfId="0" applyFill="1"/>
    <xf numFmtId="0" fontId="0" fillId="0" borderId="18" xfId="0" applyBorder="1"/>
    <xf numFmtId="0" fontId="0" fillId="0" borderId="20" xfId="0" applyBorder="1" applyAlignment="1">
      <alignment horizontal="center"/>
    </xf>
    <xf numFmtId="0" fontId="0" fillId="0" borderId="22" xfId="0" applyBorder="1"/>
    <xf numFmtId="0" fontId="0" fillId="0" borderId="23" xfId="0" applyBorder="1"/>
    <xf numFmtId="0" fontId="0" fillId="0" borderId="13" xfId="0" applyBorder="1" applyAlignment="1">
      <alignment horizontal="center"/>
    </xf>
    <xf numFmtId="0" fontId="4" fillId="0" borderId="13" xfId="0" applyFont="1" applyBorder="1"/>
    <xf numFmtId="0" fontId="2" fillId="6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6" borderId="1" xfId="0" applyFill="1" applyBorder="1"/>
    <xf numFmtId="0" fontId="4" fillId="0" borderId="14" xfId="0" applyFont="1" applyBorder="1"/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0" fillId="0" borderId="0" xfId="0" applyFill="1" applyBorder="1" applyAlignment="1">
      <alignment horizontal="center"/>
    </xf>
    <xf numFmtId="0" fontId="0" fillId="9" borderId="0" xfId="0" applyFill="1"/>
    <xf numFmtId="9" fontId="0" fillId="9" borderId="0" xfId="2" applyNumberFormat="1" applyFont="1" applyFill="1"/>
    <xf numFmtId="0" fontId="0" fillId="10" borderId="0" xfId="0" applyFill="1"/>
    <xf numFmtId="0" fontId="2" fillId="6" borderId="3" xfId="0" applyFont="1" applyFill="1" applyBorder="1" applyAlignment="1">
      <alignment horizontal="center"/>
    </xf>
    <xf numFmtId="0" fontId="0" fillId="0" borderId="0" xfId="0" applyBorder="1" applyAlignment="1">
      <alignment horizontal="right"/>
    </xf>
    <xf numFmtId="0" fontId="0" fillId="0" borderId="14" xfId="0" applyBorder="1" applyAlignment="1">
      <alignment horizontal="right"/>
    </xf>
  </cellXfs>
  <cellStyles count="3">
    <cellStyle name="Normal" xfId="0" builtinId="0"/>
    <cellStyle name="Normal 2" xfId="1" xr:uid="{523041B8-2F7B-45E4-8FB6-B8A841EFFA55}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25543-A88F-4D33-874B-AC88CAA46093}">
  <dimension ref="A2:Z154"/>
  <sheetViews>
    <sheetView tabSelected="1" topLeftCell="A109" workbookViewId="0">
      <selection activeCell="B85" sqref="B85"/>
    </sheetView>
  </sheetViews>
  <sheetFormatPr baseColWidth="10" defaultRowHeight="15" x14ac:dyDescent="0.25"/>
  <sheetData>
    <row r="2" spans="1:25" x14ac:dyDescent="0.25">
      <c r="A2" s="1" t="s">
        <v>0</v>
      </c>
      <c r="B2" s="1"/>
      <c r="O2" s="65"/>
      <c r="P2" s="65"/>
      <c r="Q2" s="65"/>
      <c r="R2" s="65"/>
      <c r="S2" s="66"/>
      <c r="T2" s="65"/>
      <c r="U2" s="65"/>
      <c r="V2" s="65"/>
      <c r="W2" s="65"/>
      <c r="X2" s="65"/>
    </row>
    <row r="3" spans="1:25" x14ac:dyDescent="0.25">
      <c r="D3" t="s">
        <v>2</v>
      </c>
      <c r="I3" t="s">
        <v>1</v>
      </c>
      <c r="M3" s="65"/>
      <c r="S3" s="66"/>
      <c r="T3" s="65"/>
      <c r="U3" s="65"/>
      <c r="V3" s="65"/>
      <c r="W3" s="65"/>
      <c r="X3" s="65"/>
    </row>
    <row r="4" spans="1:25" x14ac:dyDescent="0.25">
      <c r="A4" t="s">
        <v>3</v>
      </c>
      <c r="B4" t="s">
        <v>4</v>
      </c>
      <c r="E4" s="2">
        <f>MOD(B5+1,3)</f>
        <v>0</v>
      </c>
      <c r="J4" s="2">
        <f>MOD(B5,3)</f>
        <v>2</v>
      </c>
      <c r="M4" s="65"/>
      <c r="S4" s="65"/>
      <c r="T4" s="65"/>
      <c r="U4" s="65"/>
      <c r="V4" s="65"/>
      <c r="W4" s="65"/>
      <c r="X4" s="65"/>
      <c r="Y4" s="3"/>
    </row>
    <row r="5" spans="1:25" x14ac:dyDescent="0.25">
      <c r="A5" t="s">
        <v>5</v>
      </c>
      <c r="B5" s="4">
        <v>47</v>
      </c>
      <c r="E5" t="s">
        <v>6</v>
      </c>
      <c r="J5" s="66"/>
      <c r="K5" s="66"/>
      <c r="L5" s="65"/>
      <c r="M5" s="66"/>
      <c r="S5" s="65"/>
      <c r="T5" s="66"/>
      <c r="U5" s="65"/>
      <c r="V5" s="66"/>
      <c r="W5" s="65"/>
      <c r="X5" s="66"/>
    </row>
    <row r="6" spans="1:25" x14ac:dyDescent="0.25">
      <c r="E6" s="2">
        <f>MOD(B5+2,3)</f>
        <v>1</v>
      </c>
      <c r="J6" s="66"/>
      <c r="K6" s="66"/>
      <c r="L6" s="65"/>
      <c r="M6" s="66"/>
      <c r="S6" s="65"/>
      <c r="T6" s="66"/>
      <c r="U6" s="65"/>
      <c r="V6" s="66"/>
      <c r="W6" s="65"/>
      <c r="X6" s="66"/>
    </row>
    <row r="7" spans="1:25" x14ac:dyDescent="0.25">
      <c r="J7" s="66"/>
      <c r="K7" s="66"/>
      <c r="L7" s="65"/>
      <c r="M7" s="66"/>
      <c r="S7" s="65"/>
      <c r="T7" s="66"/>
      <c r="U7" s="65"/>
      <c r="V7" s="66"/>
      <c r="W7" s="65"/>
      <c r="X7" s="66"/>
    </row>
    <row r="8" spans="1:25" x14ac:dyDescent="0.25">
      <c r="O8" s="66"/>
      <c r="P8" s="66"/>
      <c r="Q8" s="65"/>
      <c r="R8" s="66"/>
      <c r="S8" s="65"/>
      <c r="T8" s="66"/>
      <c r="U8" s="65"/>
      <c r="V8" s="66"/>
      <c r="W8" s="65"/>
      <c r="X8" s="66"/>
    </row>
    <row r="9" spans="1:25" x14ac:dyDescent="0.25">
      <c r="B9" s="6" t="s">
        <v>7</v>
      </c>
      <c r="C9" s="48" t="s">
        <v>32</v>
      </c>
      <c r="D9" s="49"/>
      <c r="E9" s="49" t="s">
        <v>33</v>
      </c>
      <c r="F9" s="49"/>
      <c r="G9" s="49" t="s">
        <v>34</v>
      </c>
      <c r="O9" s="66"/>
      <c r="P9" s="66"/>
      <c r="Q9" s="65"/>
      <c r="R9" s="66"/>
      <c r="S9" s="65"/>
      <c r="T9" s="66"/>
      <c r="U9" s="65"/>
      <c r="V9" s="66"/>
      <c r="W9" s="65"/>
      <c r="X9" s="66"/>
    </row>
    <row r="10" spans="1:25" x14ac:dyDescent="0.25">
      <c r="B10" s="8" t="s">
        <v>8</v>
      </c>
      <c r="D10" s="9" t="s">
        <v>9</v>
      </c>
      <c r="F10" s="9" t="s">
        <v>10</v>
      </c>
      <c r="H10" s="9" t="s">
        <v>11</v>
      </c>
      <c r="I10" s="10"/>
      <c r="J10" s="9" t="s">
        <v>12</v>
      </c>
      <c r="K10" s="10"/>
      <c r="L10" s="9" t="s">
        <v>13</v>
      </c>
      <c r="O10" s="66"/>
      <c r="P10" s="66"/>
      <c r="Q10" s="65"/>
      <c r="R10" s="66"/>
      <c r="S10" s="65"/>
      <c r="T10" s="66"/>
      <c r="U10" s="65"/>
      <c r="V10" s="66"/>
      <c r="W10" s="65"/>
      <c r="X10" s="66"/>
    </row>
    <row r="11" spans="1:25" x14ac:dyDescent="0.25">
      <c r="B11" s="11">
        <v>0</v>
      </c>
      <c r="C11" s="12" t="s">
        <v>54</v>
      </c>
      <c r="D11" s="12">
        <v>0</v>
      </c>
      <c r="F11" s="12">
        <v>1</v>
      </c>
      <c r="H11" s="12">
        <v>1</v>
      </c>
      <c r="I11" s="10"/>
      <c r="J11" s="12">
        <v>1</v>
      </c>
      <c r="K11" s="10"/>
      <c r="L11" s="12">
        <v>1</v>
      </c>
      <c r="O11" s="66"/>
      <c r="P11" s="66"/>
      <c r="Q11" s="65"/>
      <c r="R11" s="66"/>
      <c r="S11" s="65"/>
      <c r="T11" s="66"/>
      <c r="U11" s="65"/>
      <c r="V11" s="66"/>
      <c r="W11" s="65"/>
      <c r="X11" s="66"/>
    </row>
    <row r="12" spans="1:25" x14ac:dyDescent="0.25">
      <c r="B12" s="11">
        <v>0</v>
      </c>
      <c r="C12" s="12" t="s">
        <v>55</v>
      </c>
      <c r="D12" s="12">
        <v>1</v>
      </c>
      <c r="F12" s="12">
        <v>0</v>
      </c>
      <c r="H12" s="12">
        <v>1</v>
      </c>
      <c r="I12" s="10"/>
      <c r="J12" s="12">
        <v>1</v>
      </c>
      <c r="K12" s="10"/>
      <c r="L12" s="12">
        <v>1</v>
      </c>
      <c r="O12" s="65"/>
      <c r="P12" s="65"/>
      <c r="Q12" s="65"/>
      <c r="R12" s="65"/>
      <c r="S12" s="65"/>
      <c r="T12" s="65"/>
      <c r="U12" s="65"/>
      <c r="V12" s="65"/>
      <c r="W12" s="65"/>
      <c r="X12" s="65"/>
    </row>
    <row r="13" spans="1:25" x14ac:dyDescent="0.25">
      <c r="B13" s="11">
        <v>1</v>
      </c>
      <c r="C13" s="12" t="s">
        <v>56</v>
      </c>
      <c r="D13" s="12">
        <v>1</v>
      </c>
      <c r="F13" s="12">
        <v>1</v>
      </c>
      <c r="H13" s="12">
        <v>1</v>
      </c>
      <c r="I13" s="10"/>
      <c r="J13" s="12">
        <v>1</v>
      </c>
      <c r="K13" s="10"/>
      <c r="L13" s="12">
        <v>0</v>
      </c>
    </row>
    <row r="14" spans="1:25" x14ac:dyDescent="0.25">
      <c r="B14" s="11">
        <v>1</v>
      </c>
      <c r="C14" s="12" t="s">
        <v>57</v>
      </c>
      <c r="D14" s="13">
        <v>0</v>
      </c>
      <c r="E14" s="14"/>
      <c r="F14" s="15">
        <v>0</v>
      </c>
      <c r="G14" s="14"/>
      <c r="H14" s="15">
        <v>0</v>
      </c>
      <c r="I14" s="14"/>
      <c r="J14" s="15">
        <v>0</v>
      </c>
      <c r="K14" s="14"/>
      <c r="L14" s="16">
        <v>0</v>
      </c>
    </row>
    <row r="15" spans="1:25" x14ac:dyDescent="0.25">
      <c r="B15" s="11">
        <v>1</v>
      </c>
      <c r="C15" s="12" t="s">
        <v>58</v>
      </c>
      <c r="D15" s="12">
        <v>1</v>
      </c>
      <c r="F15" s="12">
        <v>1</v>
      </c>
      <c r="H15" s="12">
        <v>1</v>
      </c>
      <c r="I15" s="10"/>
      <c r="J15" s="12">
        <v>1</v>
      </c>
      <c r="K15" s="10"/>
      <c r="L15" s="12">
        <v>1</v>
      </c>
    </row>
    <row r="16" spans="1:25" x14ac:dyDescent="0.25">
      <c r="B16" s="11">
        <v>2</v>
      </c>
      <c r="C16" s="12" t="s">
        <v>60</v>
      </c>
      <c r="D16" s="12">
        <v>0</v>
      </c>
      <c r="F16" s="12">
        <v>0</v>
      </c>
      <c r="H16" s="12">
        <v>0</v>
      </c>
      <c r="I16" s="10"/>
      <c r="J16" s="12">
        <v>0</v>
      </c>
      <c r="K16" s="10"/>
      <c r="L16" s="12">
        <v>0</v>
      </c>
    </row>
    <row r="17" spans="2:25" x14ac:dyDescent="0.25">
      <c r="B17" s="11">
        <v>2</v>
      </c>
      <c r="C17" s="12" t="s">
        <v>59</v>
      </c>
      <c r="D17" s="13">
        <v>1</v>
      </c>
      <c r="E17" s="14"/>
      <c r="F17" s="15">
        <v>1</v>
      </c>
      <c r="G17" s="14"/>
      <c r="H17" s="15">
        <v>1</v>
      </c>
      <c r="I17" s="14"/>
      <c r="J17" s="15">
        <v>0</v>
      </c>
      <c r="K17" s="14"/>
      <c r="L17" s="16">
        <v>0</v>
      </c>
    </row>
    <row r="18" spans="2:25" x14ac:dyDescent="0.25">
      <c r="B18" s="11">
        <v>2</v>
      </c>
      <c r="C18" s="12" t="s">
        <v>64</v>
      </c>
      <c r="D18" s="12">
        <v>1</v>
      </c>
      <c r="F18" s="12">
        <v>1</v>
      </c>
      <c r="H18" s="12">
        <v>1</v>
      </c>
      <c r="I18" s="10"/>
      <c r="J18" s="12">
        <v>1</v>
      </c>
      <c r="K18" s="10"/>
      <c r="L18" s="12">
        <v>0</v>
      </c>
    </row>
    <row r="19" spans="2:25" x14ac:dyDescent="0.25">
      <c r="B19" s="11"/>
      <c r="C19" s="12"/>
      <c r="D19" s="12"/>
      <c r="F19" s="12"/>
      <c r="H19" s="12"/>
      <c r="I19" s="10"/>
      <c r="J19" s="12"/>
      <c r="K19" s="10"/>
      <c r="L19" s="12"/>
    </row>
    <row r="20" spans="2:25" x14ac:dyDescent="0.25">
      <c r="B20" s="17"/>
      <c r="C20" s="12"/>
      <c r="D20" s="12"/>
      <c r="F20" s="12"/>
      <c r="H20" s="12"/>
      <c r="I20" s="10"/>
      <c r="J20" s="12"/>
      <c r="K20" s="10"/>
      <c r="L20" s="12"/>
    </row>
    <row r="22" spans="2:25" ht="15.75" thickBot="1" x14ac:dyDescent="0.3"/>
    <row r="23" spans="2:25" x14ac:dyDescent="0.25">
      <c r="D23" s="18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20"/>
      <c r="S23" s="19"/>
      <c r="T23" s="19"/>
      <c r="U23" s="19"/>
      <c r="V23" s="19"/>
      <c r="W23" s="19"/>
      <c r="X23" s="19"/>
      <c r="Y23" s="21"/>
    </row>
    <row r="24" spans="2:25" x14ac:dyDescent="0.25">
      <c r="D24" s="22" t="s">
        <v>14</v>
      </c>
      <c r="E24" s="5"/>
      <c r="G24" s="5"/>
      <c r="O24" s="23" t="s">
        <v>15</v>
      </c>
      <c r="R24" s="5"/>
      <c r="Y24" s="24"/>
    </row>
    <row r="25" spans="2:25" x14ac:dyDescent="0.25">
      <c r="D25" s="25"/>
      <c r="E25" t="s">
        <v>16</v>
      </c>
      <c r="G25" s="5"/>
      <c r="J25" t="s">
        <v>16</v>
      </c>
      <c r="R25" s="5"/>
      <c r="Y25" s="24"/>
    </row>
    <row r="26" spans="2:25" ht="23.25" x14ac:dyDescent="0.25">
      <c r="D26" s="26" t="s">
        <v>17</v>
      </c>
      <c r="E26" s="4">
        <f>B5</f>
        <v>47</v>
      </c>
      <c r="G26" s="27" t="s">
        <v>18</v>
      </c>
      <c r="H26" s="28" t="s">
        <v>19</v>
      </c>
      <c r="I26" s="29" t="s">
        <v>17</v>
      </c>
      <c r="J26" s="4">
        <f>B5+1</f>
        <v>48</v>
      </c>
      <c r="K26" s="29" t="s">
        <v>20</v>
      </c>
      <c r="R26" s="5"/>
      <c r="Y26" s="24"/>
    </row>
    <row r="27" spans="2:25" x14ac:dyDescent="0.25">
      <c r="D27" s="25"/>
      <c r="E27" s="30">
        <v>15</v>
      </c>
      <c r="F27" s="12" t="s">
        <v>54</v>
      </c>
      <c r="G27" s="31">
        <v>0.8</v>
      </c>
      <c r="H27" s="5">
        <v>1.25</v>
      </c>
      <c r="I27" s="12" t="s">
        <v>54</v>
      </c>
      <c r="J27" s="32">
        <f>COUNTIF($P$31:$X$31,I27)</f>
        <v>0</v>
      </c>
      <c r="K27" s="33">
        <f>E27+J27*H27</f>
        <v>15</v>
      </c>
      <c r="O27" s="34"/>
      <c r="P27" s="34"/>
      <c r="Q27" s="34"/>
      <c r="R27" s="35"/>
      <c r="Y27" s="24"/>
    </row>
    <row r="28" spans="2:25" x14ac:dyDescent="0.25">
      <c r="D28" s="25"/>
      <c r="E28" s="30">
        <v>20</v>
      </c>
      <c r="F28" s="12" t="s">
        <v>55</v>
      </c>
      <c r="G28" s="5" t="s">
        <v>21</v>
      </c>
      <c r="H28" s="5">
        <v>1</v>
      </c>
      <c r="I28" s="12" t="s">
        <v>55</v>
      </c>
      <c r="J28" s="32">
        <f t="shared" ref="J28:J36" si="0">COUNTIF($P$31:$X$31,I28)</f>
        <v>0</v>
      </c>
      <c r="K28" s="33">
        <f t="shared" ref="K28:K36" si="1">E28+J28*H28</f>
        <v>20</v>
      </c>
      <c r="N28" s="36" t="s">
        <v>22</v>
      </c>
      <c r="O28" s="34"/>
      <c r="Q28" s="34"/>
      <c r="R28" s="35"/>
      <c r="Y28" s="24"/>
    </row>
    <row r="29" spans="2:25" x14ac:dyDescent="0.25">
      <c r="D29" s="25"/>
      <c r="E29" s="30">
        <v>16</v>
      </c>
      <c r="F29" s="12" t="s">
        <v>56</v>
      </c>
      <c r="G29" s="5" t="s">
        <v>21</v>
      </c>
      <c r="H29" s="5">
        <v>1</v>
      </c>
      <c r="I29" s="12" t="s">
        <v>56</v>
      </c>
      <c r="J29" s="32">
        <f t="shared" si="0"/>
        <v>0</v>
      </c>
      <c r="K29" s="33">
        <f t="shared" si="1"/>
        <v>16</v>
      </c>
      <c r="R29" s="35"/>
      <c r="Y29" s="24"/>
    </row>
    <row r="30" spans="2:25" x14ac:dyDescent="0.25">
      <c r="D30" s="25"/>
      <c r="E30" s="30">
        <v>18</v>
      </c>
      <c r="F30" s="12" t="s">
        <v>57</v>
      </c>
      <c r="G30" s="5" t="s">
        <v>21</v>
      </c>
      <c r="H30" s="5">
        <v>1</v>
      </c>
      <c r="I30" s="12" t="s">
        <v>57</v>
      </c>
      <c r="J30" s="32">
        <f t="shared" si="0"/>
        <v>0</v>
      </c>
      <c r="K30" s="33">
        <f t="shared" si="1"/>
        <v>18</v>
      </c>
      <c r="O30" s="37" t="s">
        <v>23</v>
      </c>
      <c r="P30" s="9" t="s">
        <v>9</v>
      </c>
      <c r="Q30" s="38"/>
      <c r="R30" s="9" t="s">
        <v>10</v>
      </c>
      <c r="S30" s="38"/>
      <c r="T30" s="9" t="s">
        <v>11</v>
      </c>
      <c r="U30" s="38"/>
      <c r="V30" s="9" t="s">
        <v>12</v>
      </c>
      <c r="W30" s="38"/>
      <c r="X30" s="9" t="s">
        <v>13</v>
      </c>
      <c r="Y30" s="24"/>
    </row>
    <row r="31" spans="2:25" x14ac:dyDescent="0.25">
      <c r="D31" s="25"/>
      <c r="E31" s="30">
        <v>21</v>
      </c>
      <c r="F31" s="12" t="s">
        <v>58</v>
      </c>
      <c r="G31" s="5" t="s">
        <v>21</v>
      </c>
      <c r="H31" s="5">
        <v>1</v>
      </c>
      <c r="I31" s="12" t="s">
        <v>58</v>
      </c>
      <c r="J31" s="32">
        <f t="shared" si="0"/>
        <v>0</v>
      </c>
      <c r="K31" s="33">
        <f t="shared" si="1"/>
        <v>21</v>
      </c>
      <c r="O31" s="30">
        <v>3</v>
      </c>
      <c r="P31" s="12"/>
      <c r="Q31" s="39"/>
      <c r="R31" s="12"/>
      <c r="S31" s="39"/>
      <c r="T31" s="12"/>
      <c r="U31" s="39"/>
      <c r="V31" s="12"/>
      <c r="W31" s="39"/>
      <c r="X31" s="12"/>
      <c r="Y31" s="24"/>
    </row>
    <row r="32" spans="2:25" x14ac:dyDescent="0.25">
      <c r="D32" s="25"/>
      <c r="E32" s="30">
        <v>12</v>
      </c>
      <c r="F32" s="12" t="s">
        <v>60</v>
      </c>
      <c r="G32" s="31">
        <v>0.8</v>
      </c>
      <c r="H32" s="5">
        <v>1.25</v>
      </c>
      <c r="I32" s="12" t="s">
        <v>60</v>
      </c>
      <c r="J32" s="32">
        <f t="shared" si="0"/>
        <v>0</v>
      </c>
      <c r="K32" s="33">
        <f t="shared" si="1"/>
        <v>12</v>
      </c>
      <c r="R32" s="35"/>
      <c r="Y32" s="24"/>
    </row>
    <row r="33" spans="4:25" x14ac:dyDescent="0.25">
      <c r="D33" s="25"/>
      <c r="E33" s="30">
        <v>17</v>
      </c>
      <c r="F33" s="12" t="s">
        <v>59</v>
      </c>
      <c r="G33" s="5" t="s">
        <v>21</v>
      </c>
      <c r="H33" s="5">
        <v>1</v>
      </c>
      <c r="I33" s="12" t="s">
        <v>59</v>
      </c>
      <c r="J33" s="32">
        <f>COUNTIF($P$31:$X$31,I33)</f>
        <v>0</v>
      </c>
      <c r="K33" s="33">
        <f>E33+J33*H33</f>
        <v>17</v>
      </c>
      <c r="R33" s="35"/>
      <c r="Y33" s="24"/>
    </row>
    <row r="34" spans="4:25" x14ac:dyDescent="0.25">
      <c r="D34" s="25"/>
      <c r="E34" s="30"/>
      <c r="F34" s="12"/>
      <c r="G34" s="5"/>
      <c r="H34" s="5"/>
      <c r="I34" s="12"/>
      <c r="J34" s="32">
        <f t="shared" si="0"/>
        <v>0</v>
      </c>
      <c r="K34" s="33">
        <f t="shared" si="1"/>
        <v>0</v>
      </c>
      <c r="O34" s="34"/>
      <c r="P34" s="34"/>
      <c r="Q34" s="34"/>
      <c r="R34" s="35"/>
      <c r="Y34" s="24"/>
    </row>
    <row r="35" spans="4:25" x14ac:dyDescent="0.25">
      <c r="D35" s="25"/>
      <c r="E35" s="30"/>
      <c r="F35" s="12"/>
      <c r="G35" s="5"/>
      <c r="H35" s="5"/>
      <c r="I35" s="12"/>
      <c r="J35" s="32">
        <f t="shared" si="0"/>
        <v>0</v>
      </c>
      <c r="K35" s="33">
        <f t="shared" si="1"/>
        <v>0</v>
      </c>
      <c r="O35" s="34"/>
      <c r="P35" s="34"/>
      <c r="Q35" s="34"/>
      <c r="R35" s="35"/>
      <c r="Y35" s="24"/>
    </row>
    <row r="36" spans="4:25" x14ac:dyDescent="0.25">
      <c r="D36" s="25"/>
      <c r="E36" s="30"/>
      <c r="F36" s="12"/>
      <c r="G36" s="5"/>
      <c r="H36" s="5"/>
      <c r="I36" s="12"/>
      <c r="J36" s="32">
        <f t="shared" si="0"/>
        <v>0</v>
      </c>
      <c r="K36" s="33">
        <f t="shared" si="1"/>
        <v>0</v>
      </c>
      <c r="R36" s="5"/>
      <c r="Y36" s="24"/>
    </row>
    <row r="37" spans="4:25" ht="15.75" thickBot="1" x14ac:dyDescent="0.3">
      <c r="D37" s="40"/>
      <c r="E37" s="41"/>
      <c r="F37" s="41"/>
      <c r="G37" s="42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2"/>
      <c r="S37" s="41"/>
      <c r="T37" s="41"/>
      <c r="U37" s="41"/>
      <c r="V37" s="41"/>
      <c r="W37" s="41"/>
      <c r="X37" s="41"/>
      <c r="Y37" s="43"/>
    </row>
    <row r="38" spans="4:25" x14ac:dyDescent="0.25">
      <c r="D38" s="5"/>
      <c r="W38" s="5"/>
    </row>
    <row r="39" spans="4:25" ht="15.75" thickBot="1" x14ac:dyDescent="0.3">
      <c r="D39" s="5"/>
      <c r="O39" s="5"/>
      <c r="W39" s="5"/>
    </row>
    <row r="40" spans="4:25" x14ac:dyDescent="0.25">
      <c r="D40" s="44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20"/>
      <c r="S40" s="19"/>
      <c r="T40" s="19"/>
      <c r="U40" s="19"/>
      <c r="V40" s="19"/>
      <c r="W40" s="19"/>
      <c r="X40" s="19"/>
      <c r="Y40" s="21"/>
    </row>
    <row r="41" spans="4:25" x14ac:dyDescent="0.25">
      <c r="D41" s="22" t="s">
        <v>14</v>
      </c>
      <c r="E41" s="5"/>
      <c r="G41" s="5"/>
      <c r="O41" s="23" t="s">
        <v>24</v>
      </c>
      <c r="P41" s="23"/>
      <c r="R41" s="5"/>
      <c r="Y41" s="24"/>
    </row>
    <row r="42" spans="4:25" x14ac:dyDescent="0.25">
      <c r="D42" s="25"/>
      <c r="E42" t="s">
        <v>16</v>
      </c>
      <c r="G42" s="5"/>
      <c r="J42" t="s">
        <v>16</v>
      </c>
      <c r="R42" s="5"/>
      <c r="Y42" s="24"/>
    </row>
    <row r="43" spans="4:25" ht="23.25" x14ac:dyDescent="0.25">
      <c r="D43" s="26" t="s">
        <v>17</v>
      </c>
      <c r="E43" s="4">
        <v>46</v>
      </c>
      <c r="G43" s="27" t="s">
        <v>18</v>
      </c>
      <c r="H43" s="28" t="s">
        <v>19</v>
      </c>
      <c r="I43" s="29" t="s">
        <v>17</v>
      </c>
      <c r="J43" s="4">
        <v>47</v>
      </c>
      <c r="K43" s="29" t="s">
        <v>20</v>
      </c>
      <c r="R43" s="5"/>
      <c r="Y43" s="24"/>
    </row>
    <row r="44" spans="4:25" x14ac:dyDescent="0.25">
      <c r="D44" s="25"/>
      <c r="E44" s="30">
        <v>8</v>
      </c>
      <c r="F44" s="12" t="s">
        <v>54</v>
      </c>
      <c r="G44" s="31">
        <v>0.8</v>
      </c>
      <c r="H44" s="5">
        <v>1.25</v>
      </c>
      <c r="I44" s="12" t="s">
        <v>54</v>
      </c>
      <c r="J44" s="32">
        <f>COUNTIF($P$48:$X$48,I44)</f>
        <v>0</v>
      </c>
      <c r="K44" s="33">
        <f>E44+J44*H44</f>
        <v>8</v>
      </c>
      <c r="N44" s="36"/>
      <c r="O44" s="34"/>
      <c r="Q44" s="34"/>
      <c r="R44" s="35"/>
      <c r="Y44" s="24"/>
    </row>
    <row r="45" spans="4:25" x14ac:dyDescent="0.25">
      <c r="D45" s="25"/>
      <c r="E45" s="30">
        <v>12</v>
      </c>
      <c r="F45" s="12" t="s">
        <v>55</v>
      </c>
      <c r="G45" s="5" t="s">
        <v>21</v>
      </c>
      <c r="H45" s="5">
        <v>1</v>
      </c>
      <c r="I45" s="12" t="s">
        <v>55</v>
      </c>
      <c r="J45" s="32">
        <f t="shared" ref="J45:J53" si="2">COUNTIF($P$48:$X$48,I45)</f>
        <v>0</v>
      </c>
      <c r="K45" s="33">
        <f t="shared" ref="K45:K52" si="3">E45+J45*H45</f>
        <v>12</v>
      </c>
      <c r="N45" s="36" t="s">
        <v>22</v>
      </c>
      <c r="O45" s="34"/>
      <c r="P45" s="34"/>
      <c r="Q45" s="34"/>
      <c r="R45" s="35"/>
      <c r="Y45" s="24"/>
    </row>
    <row r="46" spans="4:25" x14ac:dyDescent="0.25">
      <c r="D46" s="25"/>
      <c r="E46" s="30">
        <v>11</v>
      </c>
      <c r="F46" s="12" t="s">
        <v>56</v>
      </c>
      <c r="G46" s="5" t="s">
        <v>21</v>
      </c>
      <c r="H46" s="5">
        <v>1</v>
      </c>
      <c r="I46" s="12" t="s">
        <v>56</v>
      </c>
      <c r="J46" s="32">
        <f t="shared" si="2"/>
        <v>0</v>
      </c>
      <c r="K46" s="33">
        <f t="shared" si="3"/>
        <v>11</v>
      </c>
      <c r="R46" s="35"/>
      <c r="Y46" s="24"/>
    </row>
    <row r="47" spans="4:25" x14ac:dyDescent="0.25">
      <c r="D47" s="25"/>
      <c r="E47" s="30">
        <v>19</v>
      </c>
      <c r="F47" s="12" t="s">
        <v>57</v>
      </c>
      <c r="G47" s="5" t="s">
        <v>21</v>
      </c>
      <c r="H47" s="5">
        <v>1</v>
      </c>
      <c r="I47" s="12" t="s">
        <v>57</v>
      </c>
      <c r="J47" s="32">
        <f t="shared" si="2"/>
        <v>0</v>
      </c>
      <c r="K47" s="33">
        <f t="shared" si="3"/>
        <v>19</v>
      </c>
      <c r="O47" s="37" t="s">
        <v>23</v>
      </c>
      <c r="P47" s="45" t="s">
        <v>9</v>
      </c>
      <c r="Q47" s="38"/>
      <c r="R47" s="9" t="s">
        <v>10</v>
      </c>
      <c r="S47" s="38"/>
      <c r="T47" s="9" t="s">
        <v>11</v>
      </c>
      <c r="U47" s="38"/>
      <c r="V47" s="9" t="s">
        <v>12</v>
      </c>
      <c r="W47" s="38"/>
      <c r="X47" s="9" t="s">
        <v>13</v>
      </c>
      <c r="Y47" s="24"/>
    </row>
    <row r="48" spans="4:25" x14ac:dyDescent="0.25">
      <c r="D48" s="25"/>
      <c r="E48" s="30">
        <v>21</v>
      </c>
      <c r="F48" s="12" t="s">
        <v>58</v>
      </c>
      <c r="G48" s="5" t="s">
        <v>21</v>
      </c>
      <c r="H48" s="5">
        <v>1</v>
      </c>
      <c r="I48" s="12" t="s">
        <v>58</v>
      </c>
      <c r="J48" s="32">
        <f t="shared" si="2"/>
        <v>0</v>
      </c>
      <c r="K48" s="33">
        <f t="shared" si="3"/>
        <v>21</v>
      </c>
      <c r="O48" s="30">
        <v>4</v>
      </c>
      <c r="P48" s="16"/>
      <c r="Q48" s="39"/>
      <c r="R48" s="12"/>
      <c r="S48" s="39"/>
      <c r="T48" s="12"/>
      <c r="U48" s="39"/>
      <c r="V48" s="12"/>
      <c r="W48" s="39"/>
      <c r="X48" s="12"/>
      <c r="Y48" s="24"/>
    </row>
    <row r="49" spans="2:25" x14ac:dyDescent="0.25">
      <c r="D49" s="25"/>
      <c r="E49" s="30">
        <v>9</v>
      </c>
      <c r="F49" s="12" t="s">
        <v>60</v>
      </c>
      <c r="G49" s="31">
        <v>0.8</v>
      </c>
      <c r="H49" s="5">
        <v>1.25</v>
      </c>
      <c r="I49" s="12" t="s">
        <v>60</v>
      </c>
      <c r="J49" s="32">
        <f t="shared" si="2"/>
        <v>0</v>
      </c>
      <c r="K49" s="33">
        <f t="shared" si="3"/>
        <v>9</v>
      </c>
      <c r="R49" s="35"/>
      <c r="Y49" s="24"/>
    </row>
    <row r="50" spans="2:25" x14ac:dyDescent="0.25">
      <c r="D50" s="25"/>
      <c r="E50" s="30">
        <v>11</v>
      </c>
      <c r="F50" s="12" t="s">
        <v>59</v>
      </c>
      <c r="G50" s="5" t="s">
        <v>21</v>
      </c>
      <c r="H50" s="5">
        <v>1</v>
      </c>
      <c r="I50" s="12" t="s">
        <v>59</v>
      </c>
      <c r="J50" s="32">
        <f t="shared" si="2"/>
        <v>0</v>
      </c>
      <c r="K50" s="33">
        <f t="shared" si="3"/>
        <v>11</v>
      </c>
      <c r="R50" s="35"/>
      <c r="Y50" s="24"/>
    </row>
    <row r="51" spans="2:25" x14ac:dyDescent="0.25">
      <c r="D51" s="25"/>
      <c r="E51" s="30">
        <v>14</v>
      </c>
      <c r="F51" s="12" t="s">
        <v>64</v>
      </c>
      <c r="G51" s="5"/>
      <c r="H51" s="5"/>
      <c r="I51" s="12" t="s">
        <v>64</v>
      </c>
      <c r="J51" s="32">
        <f t="shared" si="2"/>
        <v>0</v>
      </c>
      <c r="K51" s="33">
        <f t="shared" si="3"/>
        <v>14</v>
      </c>
      <c r="O51" s="34"/>
      <c r="P51" s="34"/>
      <c r="Q51" s="34"/>
      <c r="R51" s="35"/>
      <c r="Y51" s="24"/>
    </row>
    <row r="52" spans="2:25" x14ac:dyDescent="0.25">
      <c r="D52" s="25"/>
      <c r="E52" s="30"/>
      <c r="F52" s="12"/>
      <c r="G52" s="5"/>
      <c r="H52" s="5"/>
      <c r="I52" s="12"/>
      <c r="J52" s="32">
        <f t="shared" si="2"/>
        <v>0</v>
      </c>
      <c r="K52" s="33">
        <f t="shared" si="3"/>
        <v>0</v>
      </c>
      <c r="Y52" s="24"/>
    </row>
    <row r="53" spans="2:25" x14ac:dyDescent="0.25">
      <c r="D53" s="25"/>
      <c r="E53" s="30"/>
      <c r="F53" s="12"/>
      <c r="G53" s="5"/>
      <c r="H53" s="5"/>
      <c r="I53" s="12"/>
      <c r="J53" s="32">
        <f t="shared" si="2"/>
        <v>0</v>
      </c>
      <c r="K53" s="33">
        <f>E53+J53*H53</f>
        <v>0</v>
      </c>
      <c r="R53" s="5"/>
      <c r="Y53" s="24"/>
    </row>
    <row r="54" spans="2:25" ht="15.75" thickBot="1" x14ac:dyDescent="0.3">
      <c r="D54" s="40"/>
      <c r="E54" s="41"/>
      <c r="F54" s="41"/>
      <c r="G54" s="42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2"/>
      <c r="S54" s="41"/>
      <c r="T54" s="41"/>
      <c r="U54" s="41"/>
      <c r="V54" s="41"/>
      <c r="W54" s="41"/>
      <c r="X54" s="41"/>
      <c r="Y54" s="43"/>
    </row>
    <row r="55" spans="2:25" x14ac:dyDescent="0.25">
      <c r="M55" s="5"/>
    </row>
    <row r="57" spans="2:25" x14ac:dyDescent="0.25">
      <c r="B57" s="71" t="s">
        <v>76</v>
      </c>
      <c r="C57" s="71"/>
      <c r="D57" s="5">
        <v>1</v>
      </c>
      <c r="E57" t="s">
        <v>15</v>
      </c>
      <c r="L57" s="5"/>
    </row>
    <row r="58" spans="2:25" x14ac:dyDescent="0.25">
      <c r="E58" s="7" t="s">
        <v>25</v>
      </c>
      <c r="L58" s="5"/>
    </row>
    <row r="59" spans="2:25" x14ac:dyDescent="0.25">
      <c r="E59" s="5">
        <v>1</v>
      </c>
      <c r="F59" s="7" t="s">
        <v>26</v>
      </c>
      <c r="L59" s="5"/>
    </row>
    <row r="60" spans="2:25" x14ac:dyDescent="0.25">
      <c r="E60" s="5">
        <v>2</v>
      </c>
      <c r="F60" t="s">
        <v>27</v>
      </c>
      <c r="L60" s="5"/>
    </row>
    <row r="62" spans="2:25" x14ac:dyDescent="0.25">
      <c r="G62" t="s">
        <v>61</v>
      </c>
    </row>
    <row r="63" spans="2:25" x14ac:dyDescent="0.25">
      <c r="G63" s="37" t="s">
        <v>23</v>
      </c>
      <c r="H63" s="45" t="s">
        <v>9</v>
      </c>
      <c r="I63" s="38"/>
      <c r="J63" s="9" t="s">
        <v>10</v>
      </c>
      <c r="K63" s="38"/>
      <c r="L63" s="9" t="s">
        <v>11</v>
      </c>
      <c r="M63" s="38"/>
      <c r="N63" s="9" t="s">
        <v>12</v>
      </c>
      <c r="O63" s="38"/>
      <c r="P63" s="9" t="s">
        <v>13</v>
      </c>
    </row>
    <row r="64" spans="2:25" x14ac:dyDescent="0.25">
      <c r="G64" s="30">
        <v>3</v>
      </c>
      <c r="H64" s="16" t="s">
        <v>56</v>
      </c>
      <c r="I64" s="39"/>
      <c r="J64" s="12" t="s">
        <v>54</v>
      </c>
      <c r="K64" s="39"/>
      <c r="L64" s="12" t="s">
        <v>54</v>
      </c>
      <c r="M64" s="39"/>
      <c r="N64" s="12" t="s">
        <v>54</v>
      </c>
      <c r="O64" s="39"/>
      <c r="P64" s="12" t="s">
        <v>54</v>
      </c>
    </row>
    <row r="66" spans="4:16" x14ac:dyDescent="0.25">
      <c r="G66" t="s">
        <v>63</v>
      </c>
    </row>
    <row r="67" spans="4:16" x14ac:dyDescent="0.25">
      <c r="G67" t="s">
        <v>62</v>
      </c>
      <c r="O67" s="5"/>
    </row>
    <row r="68" spans="4:16" x14ac:dyDescent="0.25">
      <c r="I68" s="5"/>
    </row>
    <row r="69" spans="4:16" x14ac:dyDescent="0.25">
      <c r="D69" s="5">
        <v>2</v>
      </c>
      <c r="E69" s="7" t="s">
        <v>24</v>
      </c>
      <c r="N69" s="5"/>
    </row>
    <row r="70" spans="4:16" x14ac:dyDescent="0.25">
      <c r="E70" s="7" t="s">
        <v>28</v>
      </c>
      <c r="N70" s="5"/>
    </row>
    <row r="71" spans="4:16" x14ac:dyDescent="0.25">
      <c r="E71" s="5">
        <v>1</v>
      </c>
      <c r="F71" s="7" t="s">
        <v>29</v>
      </c>
      <c r="N71" s="5"/>
    </row>
    <row r="72" spans="4:16" x14ac:dyDescent="0.25">
      <c r="E72" s="5">
        <v>2</v>
      </c>
      <c r="F72" t="s">
        <v>27</v>
      </c>
      <c r="I72" s="5"/>
      <c r="N72" s="5"/>
    </row>
    <row r="73" spans="4:16" x14ac:dyDescent="0.25">
      <c r="E73" s="5"/>
      <c r="I73" s="5"/>
      <c r="N73" s="5"/>
    </row>
    <row r="74" spans="4:16" x14ac:dyDescent="0.25">
      <c r="G74" t="s">
        <v>61</v>
      </c>
    </row>
    <row r="75" spans="4:16" x14ac:dyDescent="0.25">
      <c r="G75" s="37" t="s">
        <v>23</v>
      </c>
      <c r="H75" s="45" t="s">
        <v>9</v>
      </c>
      <c r="I75" s="38"/>
      <c r="J75" s="9" t="s">
        <v>10</v>
      </c>
      <c r="K75" s="38"/>
      <c r="L75" s="9" t="s">
        <v>11</v>
      </c>
      <c r="M75" s="38"/>
      <c r="N75" s="9" t="s">
        <v>12</v>
      </c>
      <c r="O75" s="38"/>
      <c r="P75" s="9" t="s">
        <v>13</v>
      </c>
    </row>
    <row r="76" spans="4:16" x14ac:dyDescent="0.25">
      <c r="G76" s="30">
        <v>4</v>
      </c>
      <c r="H76" s="16" t="s">
        <v>59</v>
      </c>
      <c r="I76" s="39"/>
      <c r="J76" s="12" t="s">
        <v>59</v>
      </c>
      <c r="K76" s="39"/>
      <c r="L76" s="12" t="s">
        <v>59</v>
      </c>
      <c r="M76" s="39"/>
      <c r="N76" s="12" t="s">
        <v>55</v>
      </c>
      <c r="O76" s="39"/>
      <c r="P76" s="12" t="s">
        <v>55</v>
      </c>
    </row>
    <row r="78" spans="4:16" x14ac:dyDescent="0.25">
      <c r="G78" t="s">
        <v>65</v>
      </c>
    </row>
    <row r="79" spans="4:16" x14ac:dyDescent="0.25">
      <c r="G79" t="s">
        <v>66</v>
      </c>
    </row>
    <row r="80" spans="4:16" x14ac:dyDescent="0.25">
      <c r="G80" t="s">
        <v>67</v>
      </c>
    </row>
    <row r="81" spans="1:26" x14ac:dyDescent="0.25">
      <c r="G81" t="s">
        <v>68</v>
      </c>
    </row>
    <row r="82" spans="1:26" x14ac:dyDescent="0.25">
      <c r="G82" t="s">
        <v>77</v>
      </c>
    </row>
    <row r="83" spans="1:26" x14ac:dyDescent="0.25">
      <c r="G83" t="s">
        <v>69</v>
      </c>
    </row>
    <row r="85" spans="1:26" x14ac:dyDescent="0.25">
      <c r="B85" t="s">
        <v>83</v>
      </c>
    </row>
    <row r="86" spans="1:26" x14ac:dyDescent="0.25">
      <c r="O86" s="5"/>
    </row>
    <row r="87" spans="1:26" x14ac:dyDescent="0.25">
      <c r="A87" s="46"/>
      <c r="B87" s="46"/>
      <c r="C87" s="46"/>
      <c r="D87" s="46"/>
      <c r="E87" s="47"/>
      <c r="F87" s="46"/>
      <c r="G87" s="47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</row>
    <row r="88" spans="1:26" x14ac:dyDescent="0.25">
      <c r="A88" s="1" t="s">
        <v>30</v>
      </c>
      <c r="B88" s="1"/>
      <c r="P88" s="10"/>
      <c r="Q88" s="10"/>
      <c r="R88" s="10"/>
    </row>
    <row r="89" spans="1:26" x14ac:dyDescent="0.25">
      <c r="A89" s="5"/>
      <c r="Q89" s="10"/>
      <c r="R89" s="10"/>
    </row>
    <row r="90" spans="1:26" x14ac:dyDescent="0.25">
      <c r="A90" t="s">
        <v>31</v>
      </c>
      <c r="B90" t="s">
        <v>4</v>
      </c>
      <c r="O90" s="65"/>
      <c r="P90" s="65"/>
      <c r="Q90" s="67"/>
      <c r="R90" s="67"/>
      <c r="S90" s="65"/>
      <c r="T90" s="65"/>
      <c r="U90" s="65"/>
      <c r="V90" s="65"/>
      <c r="W90" s="65"/>
      <c r="X90" s="65"/>
      <c r="Y90" s="65"/>
    </row>
    <row r="91" spans="1:26" x14ac:dyDescent="0.25">
      <c r="A91" t="s">
        <v>5</v>
      </c>
      <c r="B91" s="4">
        <v>47</v>
      </c>
      <c r="O91" s="65"/>
      <c r="P91" s="65"/>
      <c r="Q91" s="67"/>
      <c r="R91" s="67"/>
      <c r="S91" s="65"/>
      <c r="T91" s="65"/>
      <c r="U91" s="65"/>
      <c r="V91" s="65"/>
      <c r="W91" s="65"/>
      <c r="X91" s="65"/>
      <c r="Y91" s="65"/>
    </row>
    <row r="92" spans="1:26" x14ac:dyDescent="0.25">
      <c r="A92" s="5"/>
      <c r="D92" s="48" t="s">
        <v>32</v>
      </c>
      <c r="E92" s="49"/>
      <c r="F92" s="49" t="s">
        <v>33</v>
      </c>
      <c r="G92" s="49"/>
      <c r="H92" s="49" t="s">
        <v>34</v>
      </c>
      <c r="I92" s="38"/>
      <c r="J92" s="38"/>
      <c r="K92" s="38"/>
      <c r="L92" s="38"/>
      <c r="M92" s="50"/>
      <c r="O92" s="65"/>
      <c r="P92" s="65"/>
      <c r="Q92" s="65"/>
      <c r="R92" s="65"/>
      <c r="S92" s="66"/>
      <c r="T92" s="65"/>
      <c r="U92" s="65"/>
      <c r="V92" s="65"/>
      <c r="W92" s="65"/>
      <c r="X92" s="65"/>
      <c r="Y92" s="65"/>
    </row>
    <row r="93" spans="1:26" x14ac:dyDescent="0.25">
      <c r="A93" s="5"/>
      <c r="B93" t="s">
        <v>35</v>
      </c>
      <c r="D93" s="51"/>
      <c r="M93" s="52"/>
      <c r="O93" s="65"/>
      <c r="P93" s="65"/>
      <c r="Q93" s="65"/>
      <c r="R93" s="65"/>
      <c r="S93" s="66"/>
      <c r="T93" s="65"/>
      <c r="U93" s="65"/>
      <c r="V93" s="65"/>
      <c r="W93" s="65"/>
      <c r="X93" s="65"/>
      <c r="Y93" s="65"/>
    </row>
    <row r="94" spans="1:26" x14ac:dyDescent="0.25">
      <c r="A94" s="5"/>
      <c r="B94" t="s">
        <v>36</v>
      </c>
      <c r="D94" s="51"/>
      <c r="E94" s="9" t="s">
        <v>9</v>
      </c>
      <c r="G94" s="9" t="s">
        <v>37</v>
      </c>
      <c r="I94" s="9" t="s">
        <v>38</v>
      </c>
      <c r="K94" s="9" t="s">
        <v>39</v>
      </c>
      <c r="M94" s="9" t="s">
        <v>40</v>
      </c>
      <c r="O94" s="65"/>
      <c r="P94" s="65"/>
      <c r="Q94" s="65"/>
      <c r="R94" s="65"/>
      <c r="S94" s="65"/>
      <c r="T94" s="65"/>
      <c r="U94" s="65"/>
      <c r="V94" s="65"/>
      <c r="W94" s="65"/>
      <c r="X94" s="65"/>
      <c r="Y94" s="65"/>
    </row>
    <row r="95" spans="1:26" x14ac:dyDescent="0.25">
      <c r="A95" s="5"/>
      <c r="B95" s="12" t="s">
        <v>51</v>
      </c>
      <c r="D95" s="12" t="s">
        <v>51</v>
      </c>
      <c r="E95" s="12">
        <v>0</v>
      </c>
      <c r="F95" s="5"/>
      <c r="G95" s="12">
        <v>0</v>
      </c>
      <c r="H95" s="5"/>
      <c r="I95" s="12">
        <v>0</v>
      </c>
      <c r="J95" s="5"/>
      <c r="K95" s="12">
        <v>0</v>
      </c>
      <c r="L95" s="5"/>
      <c r="M95" s="12">
        <v>0</v>
      </c>
      <c r="O95" s="66"/>
      <c r="P95" s="66"/>
      <c r="Q95" s="65"/>
      <c r="R95" s="66"/>
      <c r="S95" s="65"/>
      <c r="T95" s="66"/>
      <c r="U95" s="65"/>
      <c r="V95" s="66"/>
      <c r="W95" s="65"/>
      <c r="X95" s="66"/>
      <c r="Y95" s="65"/>
    </row>
    <row r="96" spans="1:26" x14ac:dyDescent="0.25">
      <c r="A96" s="5"/>
      <c r="B96" s="12" t="s">
        <v>52</v>
      </c>
      <c r="D96" s="12" t="s">
        <v>52</v>
      </c>
      <c r="E96" s="12">
        <v>1</v>
      </c>
      <c r="F96" s="5"/>
      <c r="G96" s="12">
        <v>1</v>
      </c>
      <c r="H96" s="5"/>
      <c r="I96" s="12">
        <v>0</v>
      </c>
      <c r="J96" s="5"/>
      <c r="K96" s="12">
        <v>1</v>
      </c>
      <c r="L96" s="5"/>
      <c r="M96" s="12">
        <v>1</v>
      </c>
      <c r="O96" s="66"/>
      <c r="P96" s="66"/>
      <c r="Q96" s="65"/>
      <c r="R96" s="66"/>
      <c r="S96" s="65"/>
      <c r="T96" s="66"/>
      <c r="U96" s="65"/>
      <c r="V96" s="66"/>
      <c r="W96" s="65"/>
      <c r="X96" s="66"/>
      <c r="Y96" s="68"/>
    </row>
    <row r="97" spans="1:25" x14ac:dyDescent="0.25">
      <c r="A97" s="5"/>
      <c r="B97" s="12" t="s">
        <v>49</v>
      </c>
      <c r="D97" s="12" t="s">
        <v>49</v>
      </c>
      <c r="E97" s="12">
        <v>0</v>
      </c>
      <c r="F97" s="5"/>
      <c r="G97" s="12">
        <v>1</v>
      </c>
      <c r="H97" s="5"/>
      <c r="I97" s="12">
        <v>0</v>
      </c>
      <c r="J97" s="5"/>
      <c r="K97" s="12">
        <v>1</v>
      </c>
      <c r="L97" s="5"/>
      <c r="M97" s="12">
        <v>1</v>
      </c>
      <c r="O97" s="66"/>
      <c r="P97" s="66"/>
      <c r="Q97" s="65"/>
      <c r="R97" s="66"/>
      <c r="S97" s="65"/>
      <c r="T97" s="66"/>
      <c r="U97" s="65"/>
      <c r="V97" s="66"/>
      <c r="W97" s="65"/>
      <c r="X97" s="66"/>
      <c r="Y97" s="65"/>
    </row>
    <row r="98" spans="1:25" x14ac:dyDescent="0.25">
      <c r="A98" s="5"/>
      <c r="B98" s="12" t="s">
        <v>50</v>
      </c>
      <c r="D98" s="12" t="s">
        <v>50</v>
      </c>
      <c r="E98" s="12">
        <v>1</v>
      </c>
      <c r="F98" s="5"/>
      <c r="G98" s="12">
        <v>1</v>
      </c>
      <c r="H98" s="5"/>
      <c r="I98" s="12">
        <v>1</v>
      </c>
      <c r="J98" s="5"/>
      <c r="K98" s="12">
        <v>1</v>
      </c>
      <c r="L98" s="5"/>
      <c r="M98" s="12">
        <v>1</v>
      </c>
      <c r="O98" s="66"/>
      <c r="P98" s="66"/>
      <c r="Q98" s="65"/>
      <c r="R98" s="66"/>
      <c r="S98" s="65"/>
      <c r="T98" s="66"/>
      <c r="U98" s="65"/>
      <c r="V98" s="66"/>
      <c r="W98" s="65"/>
      <c r="X98" s="66"/>
      <c r="Y98" s="65"/>
    </row>
    <row r="99" spans="1:25" x14ac:dyDescent="0.25">
      <c r="A99" s="5"/>
      <c r="B99" s="12" t="s">
        <v>53</v>
      </c>
      <c r="D99" s="12" t="s">
        <v>53</v>
      </c>
      <c r="E99" s="12">
        <v>1</v>
      </c>
      <c r="F99" s="5"/>
      <c r="G99" s="12">
        <v>1</v>
      </c>
      <c r="H99" s="5"/>
      <c r="I99" s="12">
        <v>0</v>
      </c>
      <c r="J99" s="5"/>
      <c r="K99" s="12">
        <v>1</v>
      </c>
      <c r="L99" s="5"/>
      <c r="M99" s="12">
        <v>1</v>
      </c>
      <c r="O99" s="66"/>
      <c r="P99" s="66"/>
      <c r="Q99" s="65"/>
      <c r="R99" s="66"/>
      <c r="S99" s="65"/>
      <c r="T99" s="66"/>
      <c r="U99" s="65"/>
      <c r="V99" s="66"/>
      <c r="W99" s="65"/>
      <c r="X99" s="66"/>
      <c r="Y99" s="65"/>
    </row>
    <row r="100" spans="1:25" x14ac:dyDescent="0.25">
      <c r="A100" s="5"/>
      <c r="B100" s="12"/>
      <c r="D100" s="12"/>
      <c r="E100" s="12"/>
      <c r="F100" s="5"/>
      <c r="G100" s="12"/>
      <c r="H100" s="5"/>
      <c r="I100" s="12"/>
      <c r="J100" s="5"/>
      <c r="K100" s="12"/>
      <c r="L100" s="5"/>
      <c r="M100" s="12"/>
      <c r="O100" s="65"/>
      <c r="P100" s="65"/>
      <c r="Q100" s="65"/>
      <c r="R100" s="65"/>
      <c r="S100" s="65"/>
      <c r="T100" s="65"/>
      <c r="U100" s="65"/>
      <c r="V100" s="65"/>
      <c r="W100" s="65"/>
      <c r="X100" s="65"/>
      <c r="Y100" s="65"/>
    </row>
    <row r="101" spans="1:25" x14ac:dyDescent="0.25">
      <c r="A101" s="5"/>
      <c r="B101" s="12"/>
      <c r="D101" s="12"/>
      <c r="E101" s="12"/>
      <c r="F101" s="5"/>
      <c r="G101" s="12"/>
      <c r="H101" s="5"/>
      <c r="I101" s="12"/>
      <c r="J101" s="5"/>
      <c r="K101" s="12"/>
      <c r="L101" s="5"/>
      <c r="M101" s="12"/>
      <c r="O101" s="65"/>
      <c r="P101" s="65"/>
      <c r="Q101" s="65"/>
      <c r="R101" s="65"/>
      <c r="S101" s="68"/>
      <c r="T101" s="65"/>
      <c r="U101" s="65"/>
      <c r="V101" s="65"/>
      <c r="W101" s="65"/>
      <c r="X101" s="65"/>
      <c r="Y101" s="65"/>
    </row>
    <row r="102" spans="1:25" x14ac:dyDescent="0.25">
      <c r="A102" s="5"/>
      <c r="B102" s="12"/>
      <c r="D102" s="12"/>
      <c r="E102" s="12"/>
      <c r="F102" s="53"/>
      <c r="G102" s="12"/>
      <c r="H102" s="53"/>
      <c r="I102" s="12"/>
      <c r="J102" s="53"/>
      <c r="K102" s="12"/>
      <c r="L102" s="53"/>
      <c r="M102" s="12"/>
    </row>
    <row r="103" spans="1:25" x14ac:dyDescent="0.25">
      <c r="A103" s="5"/>
    </row>
    <row r="104" spans="1:25" x14ac:dyDescent="0.25">
      <c r="A104" s="5"/>
    </row>
    <row r="105" spans="1:25" x14ac:dyDescent="0.25">
      <c r="A105" s="5"/>
      <c r="C105" s="54" t="s">
        <v>41</v>
      </c>
      <c r="D105" s="54"/>
      <c r="E105" s="54"/>
      <c r="O105" s="54" t="s">
        <v>22</v>
      </c>
      <c r="P105" s="54"/>
    </row>
    <row r="106" spans="1:25" x14ac:dyDescent="0.25">
      <c r="A106" s="5"/>
      <c r="C106" s="55"/>
      <c r="D106" s="45" t="s">
        <v>9</v>
      </c>
      <c r="E106" s="38"/>
      <c r="F106" s="9" t="s">
        <v>37</v>
      </c>
      <c r="G106" s="38"/>
      <c r="H106" s="9" t="s">
        <v>38</v>
      </c>
      <c r="I106" s="38"/>
      <c r="J106" s="9" t="s">
        <v>39</v>
      </c>
      <c r="K106" s="38"/>
      <c r="L106" s="9" t="s">
        <v>40</v>
      </c>
      <c r="M106" s="50"/>
      <c r="O106" s="55"/>
      <c r="P106" s="45" t="s">
        <v>9</v>
      </c>
      <c r="Q106" s="38"/>
      <c r="R106" s="9" t="s">
        <v>37</v>
      </c>
      <c r="S106" s="38"/>
      <c r="T106" s="9" t="s">
        <v>38</v>
      </c>
      <c r="U106" s="38"/>
      <c r="V106" s="9" t="s">
        <v>39</v>
      </c>
      <c r="W106" s="38"/>
      <c r="X106" s="9" t="s">
        <v>40</v>
      </c>
      <c r="Y106" s="50"/>
    </row>
    <row r="107" spans="1:25" x14ac:dyDescent="0.25">
      <c r="A107" s="5"/>
      <c r="C107" s="56">
        <v>41</v>
      </c>
      <c r="D107" s="12" t="s">
        <v>50</v>
      </c>
      <c r="E107" s="39"/>
      <c r="F107" s="12" t="s">
        <v>50</v>
      </c>
      <c r="G107" s="39"/>
      <c r="H107" s="12" t="s">
        <v>50</v>
      </c>
      <c r="I107" s="39"/>
      <c r="J107" s="12" t="s">
        <v>50</v>
      </c>
      <c r="K107" s="39"/>
      <c r="L107" s="12" t="s">
        <v>50</v>
      </c>
      <c r="M107" s="52"/>
      <c r="O107" s="56">
        <v>45</v>
      </c>
      <c r="P107" s="12"/>
      <c r="Q107" s="39"/>
      <c r="R107" s="12"/>
      <c r="S107" s="39"/>
      <c r="T107" s="12"/>
      <c r="U107" s="39"/>
      <c r="V107" s="12"/>
      <c r="W107" s="39"/>
      <c r="X107" s="12"/>
      <c r="Y107" s="52"/>
    </row>
    <row r="108" spans="1:25" x14ac:dyDescent="0.25">
      <c r="A108" s="5"/>
      <c r="C108" s="56">
        <v>42</v>
      </c>
      <c r="D108" s="12" t="s">
        <v>52</v>
      </c>
      <c r="E108" s="39"/>
      <c r="F108" s="12"/>
      <c r="G108" s="39"/>
      <c r="H108" s="12" t="s">
        <v>42</v>
      </c>
      <c r="I108" s="39"/>
      <c r="J108" s="12" t="s">
        <v>52</v>
      </c>
      <c r="K108" s="39"/>
      <c r="L108" s="12" t="s">
        <v>52</v>
      </c>
      <c r="M108" s="52"/>
      <c r="O108" s="56">
        <v>46</v>
      </c>
      <c r="P108" s="12"/>
      <c r="Q108" s="39"/>
      <c r="R108" s="12"/>
      <c r="S108" s="39"/>
      <c r="T108" s="12"/>
      <c r="U108" s="39"/>
      <c r="V108" s="12"/>
      <c r="W108" s="39"/>
      <c r="X108" s="12"/>
      <c r="Y108" s="52"/>
    </row>
    <row r="109" spans="1:25" x14ac:dyDescent="0.25">
      <c r="A109" s="5"/>
      <c r="C109" s="57"/>
      <c r="D109" s="39"/>
      <c r="E109" s="39"/>
      <c r="F109" s="39"/>
      <c r="G109" s="39"/>
      <c r="H109" s="39"/>
      <c r="I109" s="39"/>
      <c r="J109" s="39"/>
      <c r="K109" s="39"/>
      <c r="L109" s="39"/>
      <c r="M109" s="58"/>
      <c r="O109" s="57"/>
      <c r="P109" s="39"/>
      <c r="Q109" s="39"/>
      <c r="R109" s="39"/>
      <c r="S109" s="39"/>
      <c r="T109" s="39"/>
      <c r="U109" s="39"/>
      <c r="V109" s="39"/>
      <c r="W109" s="39"/>
      <c r="X109" s="39"/>
      <c r="Y109" s="58"/>
    </row>
    <row r="110" spans="1:25" x14ac:dyDescent="0.25">
      <c r="A110" s="5"/>
    </row>
    <row r="111" spans="1:25" x14ac:dyDescent="0.25">
      <c r="A111" s="5"/>
      <c r="D111" s="55"/>
      <c r="E111" s="59" t="s">
        <v>43</v>
      </c>
      <c r="F111" s="60"/>
      <c r="G111" s="60"/>
      <c r="H111" s="60"/>
      <c r="I111" s="38"/>
      <c r="J111" s="38"/>
      <c r="K111" s="38"/>
      <c r="L111" s="50"/>
    </row>
    <row r="112" spans="1:25" x14ac:dyDescent="0.25">
      <c r="A112" s="5"/>
      <c r="D112" s="51"/>
      <c r="E112" s="5" t="s">
        <v>44</v>
      </c>
      <c r="K112" s="10"/>
      <c r="L112" s="52"/>
    </row>
    <row r="113" spans="1:19" x14ac:dyDescent="0.25">
      <c r="A113" s="5"/>
      <c r="D113" s="51"/>
      <c r="E113" t="s">
        <v>16</v>
      </c>
      <c r="G113" s="5"/>
      <c r="J113" t="s">
        <v>16</v>
      </c>
      <c r="L113" s="52"/>
      <c r="O113" s="69" t="s">
        <v>75</v>
      </c>
      <c r="P113" s="69"/>
      <c r="Q113" s="69"/>
    </row>
    <row r="114" spans="1:19" ht="23.25" x14ac:dyDescent="0.25">
      <c r="A114" s="5"/>
      <c r="C114" s="52"/>
      <c r="D114" s="73" t="s">
        <v>17</v>
      </c>
      <c r="E114" s="4">
        <v>46</v>
      </c>
      <c r="G114" s="27" t="s">
        <v>18</v>
      </c>
      <c r="H114" s="28" t="s">
        <v>19</v>
      </c>
      <c r="I114" s="74" t="s">
        <v>17</v>
      </c>
      <c r="J114" s="4">
        <v>47</v>
      </c>
      <c r="K114" s="29" t="s">
        <v>20</v>
      </c>
      <c r="L114" s="52"/>
      <c r="O114" s="70">
        <f>COUNTA(P107:P108,R107:R108,T107:T108,V107:V108,X107:X108)/10</f>
        <v>0</v>
      </c>
      <c r="Q114" s="5"/>
      <c r="R114" s="10"/>
      <c r="S114" s="5"/>
    </row>
    <row r="115" spans="1:19" x14ac:dyDescent="0.25">
      <c r="A115" s="5"/>
      <c r="D115" s="51"/>
      <c r="E115" s="30">
        <v>18</v>
      </c>
      <c r="F115" s="61" t="s">
        <v>51</v>
      </c>
      <c r="G115" s="5" t="s">
        <v>21</v>
      </c>
      <c r="H115" s="5">
        <v>1</v>
      </c>
      <c r="I115" s="72" t="s">
        <v>51</v>
      </c>
      <c r="J115" s="32">
        <f>COUNTIF($P$107:$X$108,I115)</f>
        <v>0</v>
      </c>
      <c r="K115" s="33">
        <f>E115+J115*H115</f>
        <v>18</v>
      </c>
      <c r="L115" s="52"/>
      <c r="N115" s="62"/>
      <c r="O115" s="34"/>
      <c r="P115" s="5"/>
      <c r="Q115" s="5"/>
      <c r="R115" s="10"/>
      <c r="S115" s="5"/>
    </row>
    <row r="116" spans="1:19" x14ac:dyDescent="0.25">
      <c r="A116" s="5"/>
      <c r="D116" s="51"/>
      <c r="E116" s="30">
        <v>17</v>
      </c>
      <c r="F116" s="61" t="s">
        <v>52</v>
      </c>
      <c r="G116" s="31">
        <v>0.8</v>
      </c>
      <c r="H116" s="5">
        <v>1.25</v>
      </c>
      <c r="I116" s="61" t="s">
        <v>52</v>
      </c>
      <c r="J116" s="32">
        <f t="shared" ref="J116:J121" si="4">COUNTIF($P$107:$X$108,I116)</f>
        <v>0</v>
      </c>
      <c r="K116" s="33">
        <f t="shared" ref="K116:K122" si="5">E116+J116*H116</f>
        <v>17</v>
      </c>
      <c r="L116" s="52"/>
      <c r="N116" s="5"/>
      <c r="O116" s="34"/>
      <c r="P116" s="5"/>
      <c r="Q116" s="5"/>
      <c r="R116" s="10"/>
      <c r="S116" s="5"/>
    </row>
    <row r="117" spans="1:19" x14ac:dyDescent="0.25">
      <c r="A117" s="5"/>
      <c r="D117" s="51"/>
      <c r="E117" s="30">
        <v>21</v>
      </c>
      <c r="F117" s="61" t="s">
        <v>49</v>
      </c>
      <c r="G117" s="31">
        <v>0.8</v>
      </c>
      <c r="H117" s="5">
        <v>1.25</v>
      </c>
      <c r="I117" s="61" t="s">
        <v>49</v>
      </c>
      <c r="J117" s="32">
        <f t="shared" si="4"/>
        <v>0</v>
      </c>
      <c r="K117" s="33">
        <f t="shared" si="5"/>
        <v>21</v>
      </c>
      <c r="L117" s="52"/>
      <c r="N117" s="62"/>
      <c r="O117" s="34"/>
      <c r="Q117" s="5"/>
      <c r="R117" s="10"/>
      <c r="S117" s="5"/>
    </row>
    <row r="118" spans="1:19" x14ac:dyDescent="0.25">
      <c r="A118" s="5"/>
      <c r="D118" s="51"/>
      <c r="E118" s="30">
        <v>22</v>
      </c>
      <c r="F118" s="61" t="s">
        <v>50</v>
      </c>
      <c r="G118" s="5" t="s">
        <v>21</v>
      </c>
      <c r="H118" s="5">
        <v>1</v>
      </c>
      <c r="I118" s="61" t="s">
        <v>50</v>
      </c>
      <c r="J118" s="32">
        <f t="shared" si="4"/>
        <v>0</v>
      </c>
      <c r="K118" s="33">
        <f t="shared" si="5"/>
        <v>22</v>
      </c>
      <c r="L118" s="52"/>
      <c r="N118" s="62"/>
      <c r="O118" s="34"/>
      <c r="P118" s="5"/>
      <c r="R118" s="10"/>
      <c r="S118" s="5"/>
    </row>
    <row r="119" spans="1:19" x14ac:dyDescent="0.25">
      <c r="A119" s="5"/>
      <c r="D119" s="51"/>
      <c r="E119" s="30">
        <v>19</v>
      </c>
      <c r="F119" s="61" t="s">
        <v>53</v>
      </c>
      <c r="G119" s="31">
        <v>0.8</v>
      </c>
      <c r="H119" s="5">
        <v>1.25</v>
      </c>
      <c r="I119" s="61" t="s">
        <v>53</v>
      </c>
      <c r="J119" s="32">
        <f>COUNTIF($P$107:$X$108,I119)</f>
        <v>0</v>
      </c>
      <c r="K119" s="33">
        <f>E119+J119*H119</f>
        <v>19</v>
      </c>
      <c r="L119" s="52"/>
      <c r="N119" s="62"/>
      <c r="O119" s="34"/>
      <c r="P119" s="5"/>
      <c r="Q119" s="10"/>
      <c r="R119" s="10"/>
      <c r="S119" s="5"/>
    </row>
    <row r="120" spans="1:19" x14ac:dyDescent="0.25">
      <c r="A120" s="5"/>
      <c r="D120" s="51"/>
      <c r="E120" s="30"/>
      <c r="F120" s="61"/>
      <c r="I120" s="63"/>
      <c r="J120" s="32">
        <f t="shared" si="4"/>
        <v>0</v>
      </c>
      <c r="K120" s="33">
        <f t="shared" si="5"/>
        <v>0</v>
      </c>
      <c r="L120" s="52"/>
    </row>
    <row r="121" spans="1:19" x14ac:dyDescent="0.25">
      <c r="A121" s="5"/>
      <c r="D121" s="51"/>
      <c r="E121" s="30"/>
      <c r="F121" s="61"/>
      <c r="I121" s="63"/>
      <c r="J121" s="32">
        <f t="shared" si="4"/>
        <v>0</v>
      </c>
      <c r="K121" s="33">
        <f t="shared" si="5"/>
        <v>0</v>
      </c>
      <c r="L121" s="52"/>
    </row>
    <row r="122" spans="1:19" x14ac:dyDescent="0.25">
      <c r="A122" s="5"/>
      <c r="D122" s="51"/>
      <c r="E122" s="30"/>
      <c r="F122" s="61"/>
      <c r="G122" s="5"/>
      <c r="H122" s="5"/>
      <c r="I122" s="63"/>
      <c r="J122" s="32">
        <f>COUNTIF($P$107:$X$108,I122)</f>
        <v>0</v>
      </c>
      <c r="K122" s="33">
        <f t="shared" si="5"/>
        <v>0</v>
      </c>
      <c r="L122" s="52"/>
    </row>
    <row r="123" spans="1:19" x14ac:dyDescent="0.25">
      <c r="A123" s="5"/>
      <c r="D123" s="51"/>
      <c r="F123" s="10"/>
      <c r="G123" s="10"/>
      <c r="H123" s="10"/>
      <c r="L123" s="52"/>
    </row>
    <row r="124" spans="1:19" x14ac:dyDescent="0.25">
      <c r="A124" s="5"/>
      <c r="D124" s="57"/>
      <c r="E124" s="39"/>
      <c r="F124" s="64"/>
      <c r="G124" s="64"/>
      <c r="H124" s="64"/>
      <c r="I124" s="39"/>
      <c r="J124" s="39"/>
      <c r="K124" s="39"/>
      <c r="L124" s="58"/>
    </row>
    <row r="125" spans="1:19" x14ac:dyDescent="0.25">
      <c r="A125" s="5"/>
    </row>
    <row r="126" spans="1:19" x14ac:dyDescent="0.25">
      <c r="A126" s="5"/>
      <c r="B126" s="71" t="s">
        <v>76</v>
      </c>
      <c r="C126" s="71"/>
      <c r="D126" s="7" t="s">
        <v>45</v>
      </c>
      <c r="K126" s="10"/>
      <c r="L126" s="10"/>
      <c r="M126" s="10"/>
    </row>
    <row r="127" spans="1:19" x14ac:dyDescent="0.25">
      <c r="A127" s="5"/>
      <c r="D127" s="5">
        <v>1</v>
      </c>
      <c r="E127" s="7" t="s">
        <v>46</v>
      </c>
      <c r="G127" s="5"/>
      <c r="H127" s="5"/>
      <c r="I127" s="5"/>
      <c r="K127" s="10"/>
      <c r="L127" s="10"/>
      <c r="M127" s="10"/>
    </row>
    <row r="128" spans="1:19" x14ac:dyDescent="0.25">
      <c r="A128" s="5"/>
      <c r="D128" s="5">
        <v>2</v>
      </c>
      <c r="E128" t="s">
        <v>47</v>
      </c>
      <c r="I128" s="5"/>
      <c r="L128" s="10"/>
      <c r="M128" s="10"/>
    </row>
    <row r="129" spans="1:18" x14ac:dyDescent="0.25">
      <c r="A129" s="5"/>
      <c r="K129" s="10"/>
      <c r="L129" s="10"/>
      <c r="M129" s="10"/>
    </row>
    <row r="130" spans="1:18" x14ac:dyDescent="0.25">
      <c r="A130" s="5"/>
      <c r="D130" s="5"/>
      <c r="E130" t="s">
        <v>48</v>
      </c>
      <c r="I130" s="5"/>
      <c r="K130" s="10"/>
      <c r="L130" s="10"/>
      <c r="M130" s="10"/>
      <c r="P130" s="10"/>
      <c r="Q130" s="10"/>
      <c r="R130" s="10"/>
    </row>
    <row r="131" spans="1:18" x14ac:dyDescent="0.25">
      <c r="A131" s="5"/>
      <c r="E131" t="s">
        <v>78</v>
      </c>
      <c r="I131" s="5"/>
      <c r="K131" s="10"/>
      <c r="L131" s="10"/>
      <c r="M131" s="10"/>
      <c r="P131" s="10"/>
      <c r="Q131" s="10"/>
      <c r="R131" s="10"/>
    </row>
    <row r="132" spans="1:18" x14ac:dyDescent="0.25">
      <c r="A132" s="5"/>
      <c r="E132" t="s">
        <v>82</v>
      </c>
      <c r="K132" s="10"/>
      <c r="L132" s="10"/>
      <c r="M132" s="10"/>
      <c r="P132" s="10"/>
      <c r="Q132" s="10"/>
      <c r="R132" s="10"/>
    </row>
    <row r="133" spans="1:18" x14ac:dyDescent="0.25">
      <c r="D133" s="10"/>
      <c r="F133" s="10"/>
      <c r="J133" s="10"/>
      <c r="K133" s="10"/>
      <c r="L133" s="10"/>
      <c r="P133" s="10"/>
      <c r="Q133" s="10"/>
      <c r="R133" s="10"/>
    </row>
    <row r="134" spans="1:18" x14ac:dyDescent="0.25">
      <c r="C134" s="10"/>
      <c r="D134" s="10"/>
      <c r="E134" t="s">
        <v>61</v>
      </c>
      <c r="P134" s="10"/>
      <c r="Q134" s="10"/>
      <c r="R134" s="10"/>
    </row>
    <row r="135" spans="1:18" x14ac:dyDescent="0.25">
      <c r="C135" s="10"/>
      <c r="D135" s="10"/>
      <c r="E135" s="37" t="s">
        <v>23</v>
      </c>
      <c r="F135" s="45" t="s">
        <v>9</v>
      </c>
      <c r="G135" s="38"/>
      <c r="H135" s="9" t="s">
        <v>10</v>
      </c>
      <c r="I135" s="38"/>
      <c r="J135" s="9" t="s">
        <v>11</v>
      </c>
      <c r="K135" s="38"/>
      <c r="L135" s="9" t="s">
        <v>12</v>
      </c>
      <c r="M135" s="38"/>
      <c r="N135" s="9" t="s">
        <v>13</v>
      </c>
      <c r="P135" s="10"/>
      <c r="Q135" s="10"/>
      <c r="R135" s="10"/>
    </row>
    <row r="136" spans="1:18" x14ac:dyDescent="0.25">
      <c r="E136" s="30">
        <v>45</v>
      </c>
      <c r="F136" s="16" t="s">
        <v>52</v>
      </c>
      <c r="G136" s="39"/>
      <c r="H136" s="12" t="s">
        <v>52</v>
      </c>
      <c r="I136" s="39"/>
      <c r="J136" s="12"/>
      <c r="K136" s="39"/>
      <c r="L136" s="12" t="s">
        <v>52</v>
      </c>
      <c r="M136" s="39"/>
      <c r="N136" s="12" t="s">
        <v>52</v>
      </c>
    </row>
    <row r="137" spans="1:18" x14ac:dyDescent="0.25">
      <c r="E137" s="30">
        <v>46</v>
      </c>
      <c r="F137" s="16" t="s">
        <v>53</v>
      </c>
      <c r="G137" s="39"/>
      <c r="H137" s="12" t="s">
        <v>53</v>
      </c>
      <c r="I137" s="39"/>
      <c r="J137" s="12"/>
      <c r="K137" s="39"/>
      <c r="L137" s="12" t="s">
        <v>53</v>
      </c>
      <c r="M137" s="39"/>
      <c r="N137" s="12" t="s">
        <v>53</v>
      </c>
    </row>
    <row r="139" spans="1:18" x14ac:dyDescent="0.25">
      <c r="E139" t="s">
        <v>70</v>
      </c>
    </row>
    <row r="140" spans="1:18" x14ac:dyDescent="0.25">
      <c r="E140" t="s">
        <v>71</v>
      </c>
    </row>
    <row r="141" spans="1:18" x14ac:dyDescent="0.25">
      <c r="E141" t="s">
        <v>72</v>
      </c>
    </row>
    <row r="142" spans="1:18" x14ac:dyDescent="0.25">
      <c r="M142" s="69" t="s">
        <v>75</v>
      </c>
      <c r="N142" s="69"/>
      <c r="O142" s="69"/>
    </row>
    <row r="143" spans="1:18" x14ac:dyDescent="0.25">
      <c r="F143" t="s">
        <v>73</v>
      </c>
      <c r="G143" t="s">
        <v>74</v>
      </c>
      <c r="M143" s="70">
        <f>COUNTA(F136:F137,H136:H137,J136:J137,L136:L137,N136:N137)/10</f>
        <v>0.8</v>
      </c>
      <c r="O143" s="5"/>
    </row>
    <row r="152" spans="4:4" x14ac:dyDescent="0.25">
      <c r="D152" t="s">
        <v>79</v>
      </c>
    </row>
    <row r="153" spans="4:4" x14ac:dyDescent="0.25">
      <c r="D153" t="s">
        <v>81</v>
      </c>
    </row>
    <row r="154" spans="4:4" x14ac:dyDescent="0.25">
      <c r="D154" t="s">
        <v>80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Attribution postes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Acer RDC</dc:creator>
  <cp:lastModifiedBy>PC Acer RDC</cp:lastModifiedBy>
  <dcterms:created xsi:type="dcterms:W3CDTF">2019-11-11T06:49:21Z</dcterms:created>
  <dcterms:modified xsi:type="dcterms:W3CDTF">2019-11-11T14:05:48Z</dcterms:modified>
</cp:coreProperties>
</file>