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B:\Users\MOI\Desktop\"/>
    </mc:Choice>
  </mc:AlternateContent>
  <xr:revisionPtr revIDLastSave="0" documentId="13_ncr:1_{B80F4570-0063-4291-8876-42AD06C701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ponses au formulair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" i="1" l="1"/>
  <c r="P19" i="1"/>
  <c r="Q19" i="1"/>
  <c r="R19" i="1"/>
  <c r="S19" i="1"/>
  <c r="T19" i="1"/>
  <c r="U19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T17" i="1"/>
  <c r="T18" i="1"/>
  <c r="S17" i="1"/>
  <c r="S18" i="1"/>
  <c r="R17" i="1"/>
  <c r="R18" i="1"/>
  <c r="Q17" i="1"/>
  <c r="Q18" i="1"/>
  <c r="U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3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3" i="1"/>
  <c r="O2" i="1"/>
  <c r="N2" i="1"/>
  <c r="S2" i="1" l="1"/>
  <c r="U2" i="1"/>
  <c r="T2" i="1"/>
  <c r="R2" i="1"/>
  <c r="Q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MOI</author>
  </authors>
  <commentList>
    <comment ref="P2" authorId="0" shapeId="0" xr:uid="{6E832635-C9CD-4D1D-AC3D-3330540B0108}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C'est faux !
</t>
        </r>
      </text>
    </comment>
    <comment ref="P3" authorId="0" shapeId="0" xr:uid="{BF90E922-7680-4531-AE05-57AF486DB7DC}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Calcul faux !</t>
        </r>
      </text>
    </comment>
    <comment ref="H17" authorId="0" shapeId="0" xr:uid="{AF41F056-6E99-4068-B763-BFC0B665BB7E}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Faux quand choix plusieurs formules de petit déj, les formules excel sont fausses ,,,</t>
        </r>
      </text>
    </comment>
  </commentList>
</comments>
</file>

<file path=xl/sharedStrings.xml><?xml version="1.0" encoding="utf-8"?>
<sst xmlns="http://schemas.openxmlformats.org/spreadsheetml/2006/main" count="86" uniqueCount="44">
  <si>
    <t>Horodateur</t>
  </si>
  <si>
    <t>Adresse e-mail</t>
  </si>
  <si>
    <t>Votre " nom &amp; prénom "</t>
  </si>
  <si>
    <t>Votre " numéro de téléphone "</t>
  </si>
  <si>
    <t>Votre " adresse  " (numéro, rue, étage, interphone, repères si lieu-dit … ) Merci également de noter votre ancienne adresse (avant la fusion)</t>
  </si>
  <si>
    <t xml:space="preserve">Votre " Ville  " </t>
  </si>
  <si>
    <t>Horaire de livraison souhaitée (+/-15min) à partir de 7h00 jusqu'à 10h15</t>
  </si>
  <si>
    <t>Formule(s) choisie(s)</t>
  </si>
  <si>
    <t>Désirez-vous compléter votre commande par un p'tit quelque chose "Option" :  [Nombre de Viennoiseries en plus]</t>
  </si>
  <si>
    <t>Désirez-vous compléter votre commande par un p'tit quelque chose "Option" :  [Nombre de Brioches en plus]</t>
  </si>
  <si>
    <t>Désirez-vous compléter votre commande par un p'tit quelque chose "Option" :  [Nombre de Bouteilles de Jus d'Orange]</t>
  </si>
  <si>
    <t>Désirez-vous compléter votre commande par un p'tit quelque chose "Option" :  [Nombre de 12 x Chouquettes en plus]</t>
  </si>
  <si>
    <t>Désirez-vous compléter votre commande par un p'tit quelque chose "Option" :  [Nombre de Cookies en plus]</t>
  </si>
  <si>
    <t>Nombre de pain(s) au chocolat</t>
  </si>
  <si>
    <t>Nombre de croissant(s)</t>
  </si>
  <si>
    <t>Concernant le paiement</t>
  </si>
  <si>
    <t>PRECAUTIONS  COVID :</t>
  </si>
  <si>
    <t>La Question du JEU* :</t>
  </si>
  <si>
    <t xml:space="preserve">Un message à nous laisser ? </t>
  </si>
  <si>
    <t>1 x  P'tit Déj' = 2 Viennoiseries + 2 Baguettes à l'Ancienne + 12 Chouquettes = 8€00</t>
  </si>
  <si>
    <t>Je prends note que le paiement a lieu au moment de livraison (donc merci de préparer votre monnaie)</t>
  </si>
  <si>
    <t>J'ai été informé(e) des Précautions COVID.</t>
  </si>
  <si>
    <t>C est le jour de mon anniversaire 😁</t>
  </si>
  <si>
    <t>1 x  Familiale = 4 Viennoiseries + 2 Baguettes à l'Ancienne + 1 Brioche = 12€50</t>
  </si>
  <si>
    <t xml:space="preserve">Bon courage à tous et merci pour cette belle opération ! </t>
  </si>
  <si>
    <t>1 x  P'tite Faim = 2 Viennoiseries + 1 Baguette à l'Ancienne = 5€</t>
  </si>
  <si>
    <t>Merci pour cette action !</t>
  </si>
  <si>
    <t xml:space="preserve">Bravo pour cette opération gourmande et généreuse </t>
  </si>
  <si>
    <t>Bon courage aux livreurs (ses)</t>
  </si>
  <si>
    <t>2 x  P'tite Faim = 4 Viennoiseries + 2 Baguettes à l'Ancienne = 10€00</t>
  </si>
  <si>
    <t xml:space="preserve">Merci </t>
  </si>
  <si>
    <t>Bon courage</t>
  </si>
  <si>
    <t>Baguette</t>
  </si>
  <si>
    <t>Brioche</t>
  </si>
  <si>
    <t>Jus d'Orange</t>
  </si>
  <si>
    <t>Chouquette</t>
  </si>
  <si>
    <t>Total = Viennoiseries</t>
  </si>
  <si>
    <t>TARIF</t>
  </si>
  <si>
    <t>1 x  P'tit Déj' = 2 Viennoiseries + 2 Baguettes à l'Ancienne + 12 Chouquettes = 8€00, 1 x  Familiale = 4 Viennoiseries + 2 Baguettes à l'Ancienne + 1 Brioche = 12€50</t>
  </si>
  <si>
    <t>1 x  P'tite Faim = 2 Viennoiseries + 1 Baguette à l'Ancienne = 5€, 1 x  Familiale = 4 Viennoiseries + 2 Baguettes à l'Ancienne + 1 Brioche = 12€50</t>
  </si>
  <si>
    <t>2 x  P'tite Faim = 4 Viennoiseries + 2 Baguettes à l'Ancienne = 10€00, 1 x  P'tite Faim = 2 Viennoiseries + 1 Baguette à l'Ancienne = 5€</t>
  </si>
  <si>
    <t>Merci</t>
  </si>
  <si>
    <t>c'est top</t>
  </si>
  <si>
    <t xml:space="preserve">Merci à vous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</si>
</sst>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m/d/yyyy\ h:mm:ss"/>
    <numFmt numFmtId="165" formatCode="_-* #,##0.00\ [$€-40C]_-;\-* #,##0.00\ [$€-40C]_-;_-* &quot;-&quot;??\ [$€-40C]_-;_-@_-"/>
  </numFmts>
  <fonts count="11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scheme val="minor"/>
    </font>
    <font>
      <sz val="10"/>
      <color rgb="FF000000"/>
      <name val="Arial"/>
      <scheme val="minor"/>
    </font>
    <font>
      <b/>
      <sz val="10"/>
      <color rgb="FFFF0000"/>
      <name val="Arial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AD9D6"/>
        <bgColor rgb="FFFAD9D6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AD9D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5" borderId="5" xfId="0" applyFont="1" applyFill="1" applyBorder="1" applyAlignment="1">
      <alignment horizontal="center" vertical="center" wrapText="1"/>
    </xf>
    <xf numFmtId="44" fontId="2" fillId="0" borderId="0" xfId="1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quotePrefix="1" applyFont="1" applyBorder="1"/>
    <xf numFmtId="0" fontId="7" fillId="0" borderId="1" xfId="0" applyFont="1" applyBorder="1"/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/>
    <xf numFmtId="0" fontId="2" fillId="0" borderId="3" xfId="0" applyFont="1" applyBorder="1" applyAlignment="1">
      <alignment horizontal="center" vertical="center" wrapText="1"/>
    </xf>
    <xf numFmtId="165" fontId="4" fillId="0" borderId="7" xfId="0" applyNumberFormat="1" applyFont="1" applyBorder="1" applyAlignment="1">
      <alignment horizontal="left" vertical="center"/>
    </xf>
    <xf numFmtId="165" fontId="4" fillId="0" borderId="8" xfId="0" applyNumberFormat="1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44" fontId="6" fillId="4" borderId="8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4" fontId="2" fillId="0" borderId="1" xfId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E21"/>
  <sheetViews>
    <sheetView tabSelected="1" topLeftCell="H1" workbookViewId="0">
      <pane ySplit="1" topLeftCell="A2" activePane="bottomLeft" state="frozen"/>
      <selection pane="bottomLeft" activeCell="N25" sqref="N25"/>
    </sheetView>
  </sheetViews>
  <sheetFormatPr baseColWidth="10" defaultColWidth="12.5703125" defaultRowHeight="15.75" customHeight="1" x14ac:dyDescent="0.2"/>
  <cols>
    <col min="1" max="1" width="18.85546875" customWidth="1"/>
    <col min="2" max="2" width="20.28515625" customWidth="1"/>
    <col min="3" max="4" width="18.85546875" customWidth="1"/>
    <col min="5" max="5" width="31.28515625" customWidth="1"/>
    <col min="6" max="6" width="25.42578125" customWidth="1"/>
    <col min="7" max="7" width="30" customWidth="1"/>
    <col min="8" max="8" width="77.5703125" customWidth="1"/>
    <col min="9" max="13" width="15.85546875" customWidth="1"/>
    <col min="14" max="15" width="13.28515625" customWidth="1"/>
    <col min="16" max="16" width="15.28515625" customWidth="1"/>
    <col min="17" max="21" width="13.28515625" style="7" customWidth="1"/>
    <col min="22" max="22" width="13.28515625" customWidth="1"/>
    <col min="23" max="23" width="14" customWidth="1"/>
    <col min="24" max="24" width="10.85546875" customWidth="1"/>
    <col min="25" max="31" width="18.85546875" customWidth="1"/>
  </cols>
  <sheetData>
    <row r="1" spans="1:31" ht="126" customHeight="1" x14ac:dyDescent="0.2">
      <c r="A1" s="1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1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2" t="s">
        <v>13</v>
      </c>
      <c r="O1" s="31" t="s">
        <v>14</v>
      </c>
      <c r="P1" s="35" t="s">
        <v>36</v>
      </c>
      <c r="Q1" s="4" t="s">
        <v>32</v>
      </c>
      <c r="R1" s="5" t="s">
        <v>33</v>
      </c>
      <c r="S1" s="5" t="s">
        <v>34</v>
      </c>
      <c r="T1" s="5" t="s">
        <v>35</v>
      </c>
      <c r="U1" s="8" t="s">
        <v>37</v>
      </c>
      <c r="V1" s="1" t="s">
        <v>15</v>
      </c>
      <c r="W1" s="1" t="s">
        <v>16</v>
      </c>
      <c r="X1" s="1" t="s">
        <v>17</v>
      </c>
      <c r="Y1" s="1" t="s">
        <v>18</v>
      </c>
      <c r="Z1" s="1"/>
      <c r="AA1" s="1"/>
      <c r="AB1" s="1"/>
      <c r="AC1" s="1"/>
      <c r="AD1" s="1"/>
      <c r="AE1" s="1"/>
    </row>
    <row r="2" spans="1:31" ht="33.75" customHeight="1" x14ac:dyDescent="0.2">
      <c r="A2" s="12"/>
      <c r="B2" s="20"/>
      <c r="C2" s="20"/>
      <c r="D2" s="20"/>
      <c r="E2" s="20"/>
      <c r="F2" s="20"/>
      <c r="G2" s="20"/>
      <c r="H2" s="20"/>
      <c r="I2" s="21">
        <v>1.2</v>
      </c>
      <c r="J2" s="22">
        <v>5.5</v>
      </c>
      <c r="K2" s="22">
        <v>3</v>
      </c>
      <c r="L2" s="22">
        <v>3</v>
      </c>
      <c r="M2" s="22">
        <v>1.7</v>
      </c>
      <c r="N2" s="23">
        <f>SUM(N3:N599)</f>
        <v>39</v>
      </c>
      <c r="O2" s="32">
        <f>SUM(O3:O599)</f>
        <v>18</v>
      </c>
      <c r="P2" s="23">
        <f t="shared" ref="P2:U2" si="0">SUM(P3:P599)</f>
        <v>5</v>
      </c>
      <c r="Q2" s="23">
        <f t="shared" si="0"/>
        <v>30</v>
      </c>
      <c r="R2" s="23">
        <f t="shared" si="0"/>
        <v>7</v>
      </c>
      <c r="S2" s="23">
        <f t="shared" si="0"/>
        <v>3</v>
      </c>
      <c r="T2" s="23">
        <f t="shared" si="0"/>
        <v>96</v>
      </c>
      <c r="U2" s="24">
        <f t="shared" si="0"/>
        <v>196.39999999999998</v>
      </c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14.25" x14ac:dyDescent="0.2">
      <c r="A3" s="13"/>
      <c r="B3" s="14"/>
      <c r="C3" s="14"/>
      <c r="D3" s="15"/>
      <c r="E3" s="14"/>
      <c r="F3" s="14"/>
      <c r="G3" s="14"/>
      <c r="H3" s="14" t="s">
        <v>19</v>
      </c>
      <c r="I3" s="25">
        <v>1</v>
      </c>
      <c r="J3" s="25">
        <v>0</v>
      </c>
      <c r="K3" s="25">
        <v>0</v>
      </c>
      <c r="L3" s="25">
        <v>0</v>
      </c>
      <c r="M3" s="25">
        <v>0</v>
      </c>
      <c r="N3" s="25">
        <v>3</v>
      </c>
      <c r="O3" s="33">
        <v>0</v>
      </c>
      <c r="P3" s="36">
        <f>IFERROR(VALUE(SUBSTITUTE(MID($H3,SEARCH(P$1,$H3)-3,2)," ","")),0)+IF(ISNUMBER(I3),I3,0)</f>
        <v>1</v>
      </c>
      <c r="Q3" s="26">
        <f>IFERROR(VALUE(SUBSTITUTE(MID($H3,SEARCH(Q$1,$H3)-3,2)," ","")),0)</f>
        <v>2</v>
      </c>
      <c r="R3" s="26">
        <f>IFERROR(VALUE(SUBSTITUTE(MID($H3,SEARCH(R$1,$H3)-3,2)," ","")),0)+IF(ISNUMBER(J3),J3*1,0)</f>
        <v>0</v>
      </c>
      <c r="S3" s="26">
        <f>SUM(K3)</f>
        <v>0</v>
      </c>
      <c r="T3" s="26">
        <f>IFERROR(VALUE(SUBSTITUTE(MID($H3,SEARCH(T$1,$H3)-3,2)," ","")),0)+IF(ISNUMBER(L3),L3*12,0)</f>
        <v>12</v>
      </c>
      <c r="U3" s="27">
        <f>IFERROR(SUMPRODUCT(I3:M3*$I$2:$M$2)+SUBSTITUTE(RIGHT(H3,5),"€",","),SUMPRODUCT(I3:M3*$I$2:$M$2)+SUBSTITUTE(RIGHT(H3,2),"€",""))</f>
        <v>9.1999999999999993</v>
      </c>
      <c r="V3" s="14" t="s">
        <v>20</v>
      </c>
      <c r="W3" s="14" t="s">
        <v>21</v>
      </c>
      <c r="X3" s="14">
        <v>110</v>
      </c>
      <c r="Y3" s="14" t="s">
        <v>22</v>
      </c>
    </row>
    <row r="4" spans="1:31" ht="14.25" x14ac:dyDescent="0.2">
      <c r="A4" s="13"/>
      <c r="B4" s="14"/>
      <c r="C4" s="14"/>
      <c r="D4" s="15"/>
      <c r="E4" s="14"/>
      <c r="F4" s="14"/>
      <c r="G4" s="14"/>
      <c r="H4" s="14" t="s">
        <v>23</v>
      </c>
      <c r="I4" s="25">
        <v>2</v>
      </c>
      <c r="J4" s="25">
        <v>0</v>
      </c>
      <c r="K4" s="25">
        <v>0</v>
      </c>
      <c r="L4" s="25">
        <v>0</v>
      </c>
      <c r="M4" s="25">
        <v>1</v>
      </c>
      <c r="N4" s="25">
        <v>3</v>
      </c>
      <c r="O4" s="33">
        <v>3</v>
      </c>
      <c r="P4" s="36">
        <f>IFERROR(VALUE(SUBSTITUTE(MID($H4,SEARCH(P$1,$H4)-3,2)," ","")),0)+IF(ISNUMBER(I4),I4,0)</f>
        <v>2</v>
      </c>
      <c r="Q4" s="26">
        <f t="shared" ref="Q4:Q19" si="1">IFERROR(VALUE(SUBSTITUTE(MID($H4,SEARCH(Q$1,$H4)-3,2)," ","")),0)</f>
        <v>2</v>
      </c>
      <c r="R4" s="26">
        <f t="shared" ref="R4:R18" si="2">IFERROR(VALUE(SUBSTITUTE(MID($H4,SEARCH(R$1,$H4)-3,2)," ","")),0)+IF(ISNUMBER(J4),J4*1,0)</f>
        <v>1</v>
      </c>
      <c r="S4" s="26">
        <f t="shared" ref="S4:S18" si="3">SUM(K4)</f>
        <v>0</v>
      </c>
      <c r="T4" s="26">
        <f t="shared" ref="T4:T18" si="4">IFERROR(VALUE(SUBSTITUTE(MID($H4,SEARCH(T$1,$H4)-3,2)," ","")),0)+IF(ISNUMBER(L4),L4*12,0)</f>
        <v>0</v>
      </c>
      <c r="U4" s="27">
        <f t="shared" ref="U4:U18" si="5">IFERROR(SUMPRODUCT(I4:M4*$I$2:$M$2)+SUBSTITUTE(RIGHT(H4,5),"€",","),SUMPRODUCT(I4:M4*$I$2:$M$2)+SUBSTITUTE(RIGHT(H4,2),"€",""))</f>
        <v>16.600000000000001</v>
      </c>
      <c r="V4" s="14" t="s">
        <v>20</v>
      </c>
      <c r="W4" s="14" t="s">
        <v>21</v>
      </c>
      <c r="X4" s="14">
        <v>540</v>
      </c>
      <c r="Y4" s="19"/>
    </row>
    <row r="5" spans="1:31" ht="14.25" x14ac:dyDescent="0.2">
      <c r="A5" s="13"/>
      <c r="B5" s="14"/>
      <c r="C5" s="14"/>
      <c r="D5" s="15"/>
      <c r="E5" s="14"/>
      <c r="F5" s="14"/>
      <c r="G5" s="14"/>
      <c r="H5" s="14" t="s">
        <v>19</v>
      </c>
      <c r="I5" s="25">
        <v>0</v>
      </c>
      <c r="J5" s="25">
        <v>0</v>
      </c>
      <c r="K5" s="25">
        <v>0</v>
      </c>
      <c r="L5" s="25">
        <v>0</v>
      </c>
      <c r="M5" s="25">
        <v>0</v>
      </c>
      <c r="N5" s="25">
        <v>1</v>
      </c>
      <c r="O5" s="33">
        <v>1</v>
      </c>
      <c r="P5" s="36">
        <f t="shared" ref="P5:P18" si="6">IFERROR(VALUE(SUBSTITUTE(MID($H5,SEARCH(P$1,$H5)-3,2)," ","")),0)+IF(ISNUMBER(I5),I5,0)</f>
        <v>0</v>
      </c>
      <c r="Q5" s="26">
        <f t="shared" si="1"/>
        <v>2</v>
      </c>
      <c r="R5" s="26">
        <f t="shared" si="2"/>
        <v>0</v>
      </c>
      <c r="S5" s="26">
        <f t="shared" si="3"/>
        <v>0</v>
      </c>
      <c r="T5" s="26">
        <f t="shared" si="4"/>
        <v>12</v>
      </c>
      <c r="U5" s="27">
        <f t="shared" si="5"/>
        <v>8</v>
      </c>
      <c r="V5" s="14" t="s">
        <v>20</v>
      </c>
      <c r="W5" s="14" t="s">
        <v>21</v>
      </c>
      <c r="X5" s="14">
        <v>153</v>
      </c>
      <c r="Y5" s="14" t="s">
        <v>24</v>
      </c>
    </row>
    <row r="6" spans="1:31" ht="14.25" x14ac:dyDescent="0.2">
      <c r="A6" s="13"/>
      <c r="B6" s="14"/>
      <c r="C6" s="14"/>
      <c r="D6" s="15"/>
      <c r="E6" s="14"/>
      <c r="F6" s="14"/>
      <c r="G6" s="14"/>
      <c r="H6" s="14" t="s">
        <v>25</v>
      </c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25">
        <v>1</v>
      </c>
      <c r="O6" s="33">
        <v>1</v>
      </c>
      <c r="P6" s="36">
        <f t="shared" si="6"/>
        <v>0</v>
      </c>
      <c r="Q6" s="26">
        <f t="shared" si="1"/>
        <v>1</v>
      </c>
      <c r="R6" s="26">
        <f t="shared" si="2"/>
        <v>0</v>
      </c>
      <c r="S6" s="26">
        <f t="shared" si="3"/>
        <v>0</v>
      </c>
      <c r="T6" s="26">
        <f t="shared" si="4"/>
        <v>0</v>
      </c>
      <c r="U6" s="27">
        <f t="shared" si="5"/>
        <v>5</v>
      </c>
      <c r="V6" s="14" t="s">
        <v>20</v>
      </c>
      <c r="W6" s="14" t="s">
        <v>21</v>
      </c>
      <c r="X6" s="14">
        <v>285</v>
      </c>
      <c r="Y6" s="14" t="s">
        <v>26</v>
      </c>
    </row>
    <row r="7" spans="1:31" ht="14.25" x14ac:dyDescent="0.2">
      <c r="A7" s="13"/>
      <c r="B7" s="14"/>
      <c r="C7" s="14"/>
      <c r="D7" s="15"/>
      <c r="E7" s="14"/>
      <c r="F7" s="14"/>
      <c r="G7" s="14"/>
      <c r="H7" s="14" t="s">
        <v>19</v>
      </c>
      <c r="I7" s="25">
        <v>0</v>
      </c>
      <c r="J7" s="25">
        <v>0</v>
      </c>
      <c r="K7" s="25">
        <v>1</v>
      </c>
      <c r="L7" s="25">
        <v>0</v>
      </c>
      <c r="M7" s="25">
        <v>0</v>
      </c>
      <c r="N7" s="25">
        <v>2</v>
      </c>
      <c r="O7" s="33">
        <v>0</v>
      </c>
      <c r="P7" s="36">
        <f t="shared" si="6"/>
        <v>0</v>
      </c>
      <c r="Q7" s="26">
        <f t="shared" si="1"/>
        <v>2</v>
      </c>
      <c r="R7" s="26">
        <f t="shared" si="2"/>
        <v>0</v>
      </c>
      <c r="S7" s="26">
        <f t="shared" si="3"/>
        <v>1</v>
      </c>
      <c r="T7" s="26">
        <f t="shared" si="4"/>
        <v>12</v>
      </c>
      <c r="U7" s="27">
        <f t="shared" si="5"/>
        <v>11</v>
      </c>
      <c r="V7" s="14" t="s">
        <v>20</v>
      </c>
      <c r="W7" s="14" t="s">
        <v>21</v>
      </c>
      <c r="X7" s="14">
        <v>3560</v>
      </c>
      <c r="Y7" s="14" t="s">
        <v>27</v>
      </c>
    </row>
    <row r="8" spans="1:31" ht="14.25" x14ac:dyDescent="0.2">
      <c r="A8" s="13"/>
      <c r="B8" s="14"/>
      <c r="C8" s="14"/>
      <c r="D8" s="15"/>
      <c r="E8" s="14"/>
      <c r="F8" s="14"/>
      <c r="G8" s="14"/>
      <c r="H8" s="16" t="s">
        <v>23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2</v>
      </c>
      <c r="O8" s="33">
        <v>2</v>
      </c>
      <c r="P8" s="36">
        <f t="shared" si="6"/>
        <v>0</v>
      </c>
      <c r="Q8" s="26">
        <f t="shared" si="1"/>
        <v>2</v>
      </c>
      <c r="R8" s="26">
        <f t="shared" si="2"/>
        <v>1</v>
      </c>
      <c r="S8" s="26">
        <f t="shared" si="3"/>
        <v>0</v>
      </c>
      <c r="T8" s="26">
        <f t="shared" si="4"/>
        <v>0</v>
      </c>
      <c r="U8" s="27">
        <f t="shared" si="5"/>
        <v>12.5</v>
      </c>
      <c r="V8" s="14" t="s">
        <v>20</v>
      </c>
      <c r="W8" s="14" t="s">
        <v>21</v>
      </c>
      <c r="X8" s="14">
        <v>60</v>
      </c>
      <c r="Y8" s="19"/>
    </row>
    <row r="9" spans="1:31" ht="14.25" x14ac:dyDescent="0.2">
      <c r="A9" s="13"/>
      <c r="B9" s="14"/>
      <c r="C9" s="14"/>
      <c r="D9" s="15"/>
      <c r="E9" s="14"/>
      <c r="F9" s="14"/>
      <c r="G9" s="14"/>
      <c r="H9" s="14" t="s">
        <v>23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3</v>
      </c>
      <c r="O9" s="33">
        <v>1</v>
      </c>
      <c r="P9" s="36">
        <f t="shared" si="6"/>
        <v>0</v>
      </c>
      <c r="Q9" s="26">
        <f t="shared" si="1"/>
        <v>2</v>
      </c>
      <c r="R9" s="26">
        <f t="shared" si="2"/>
        <v>1</v>
      </c>
      <c r="S9" s="26">
        <f t="shared" si="3"/>
        <v>0</v>
      </c>
      <c r="T9" s="26">
        <f t="shared" si="4"/>
        <v>0</v>
      </c>
      <c r="U9" s="27">
        <f t="shared" si="5"/>
        <v>12.5</v>
      </c>
      <c r="V9" s="14" t="s">
        <v>20</v>
      </c>
      <c r="W9" s="14" t="s">
        <v>21</v>
      </c>
      <c r="X9" s="14">
        <v>99</v>
      </c>
      <c r="Y9" s="19"/>
    </row>
    <row r="10" spans="1:31" ht="14.25" x14ac:dyDescent="0.2">
      <c r="A10" s="13"/>
      <c r="B10" s="14"/>
      <c r="C10" s="14"/>
      <c r="D10" s="15"/>
      <c r="E10" s="14"/>
      <c r="F10" s="14"/>
      <c r="G10" s="14"/>
      <c r="H10" s="14" t="s">
        <v>25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33">
        <v>1</v>
      </c>
      <c r="P10" s="36">
        <f t="shared" si="6"/>
        <v>0</v>
      </c>
      <c r="Q10" s="26">
        <f t="shared" si="1"/>
        <v>1</v>
      </c>
      <c r="R10" s="26">
        <f t="shared" si="2"/>
        <v>0</v>
      </c>
      <c r="S10" s="26">
        <f t="shared" si="3"/>
        <v>0</v>
      </c>
      <c r="T10" s="26">
        <f t="shared" si="4"/>
        <v>0</v>
      </c>
      <c r="U10" s="27">
        <f t="shared" si="5"/>
        <v>5</v>
      </c>
      <c r="V10" s="14" t="s">
        <v>20</v>
      </c>
      <c r="W10" s="14" t="s">
        <v>21</v>
      </c>
      <c r="X10" s="14">
        <v>100</v>
      </c>
      <c r="Y10" s="14" t="s">
        <v>28</v>
      </c>
    </row>
    <row r="11" spans="1:31" ht="14.25" x14ac:dyDescent="0.2">
      <c r="A11" s="13"/>
      <c r="B11" s="14"/>
      <c r="C11" s="14"/>
      <c r="D11" s="15"/>
      <c r="E11" s="14"/>
      <c r="F11" s="14"/>
      <c r="G11" s="14"/>
      <c r="H11" s="14" t="s">
        <v>29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3</v>
      </c>
      <c r="O11" s="33">
        <v>1</v>
      </c>
      <c r="P11" s="36">
        <f t="shared" si="6"/>
        <v>0</v>
      </c>
      <c r="Q11" s="26">
        <f t="shared" si="1"/>
        <v>2</v>
      </c>
      <c r="R11" s="26">
        <f t="shared" si="2"/>
        <v>0</v>
      </c>
      <c r="S11" s="26">
        <f t="shared" si="3"/>
        <v>0</v>
      </c>
      <c r="T11" s="26">
        <f t="shared" si="4"/>
        <v>0</v>
      </c>
      <c r="U11" s="27">
        <f t="shared" si="5"/>
        <v>10</v>
      </c>
      <c r="V11" s="14" t="s">
        <v>20</v>
      </c>
      <c r="W11" s="14" t="s">
        <v>21</v>
      </c>
      <c r="X11" s="14">
        <v>70</v>
      </c>
      <c r="Y11" s="19"/>
    </row>
    <row r="12" spans="1:31" ht="14.25" x14ac:dyDescent="0.2">
      <c r="A12" s="13"/>
      <c r="B12" s="14"/>
      <c r="C12" s="14"/>
      <c r="D12" s="15"/>
      <c r="E12" s="14"/>
      <c r="F12" s="14"/>
      <c r="G12" s="14"/>
      <c r="H12" s="14" t="s">
        <v>29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33">
        <v>0</v>
      </c>
      <c r="P12" s="36">
        <f t="shared" si="6"/>
        <v>0</v>
      </c>
      <c r="Q12" s="26">
        <f t="shared" si="1"/>
        <v>2</v>
      </c>
      <c r="R12" s="26">
        <f t="shared" si="2"/>
        <v>0</v>
      </c>
      <c r="S12" s="26">
        <f t="shared" si="3"/>
        <v>0</v>
      </c>
      <c r="T12" s="26">
        <f t="shared" si="4"/>
        <v>0</v>
      </c>
      <c r="U12" s="27">
        <f t="shared" si="5"/>
        <v>10</v>
      </c>
      <c r="V12" s="14" t="s">
        <v>20</v>
      </c>
      <c r="W12" s="14" t="s">
        <v>21</v>
      </c>
      <c r="X12" s="19"/>
      <c r="Y12" s="19"/>
    </row>
    <row r="13" spans="1:31" ht="14.25" x14ac:dyDescent="0.2">
      <c r="A13" s="13"/>
      <c r="B13" s="14"/>
      <c r="C13" s="14"/>
      <c r="D13" s="15"/>
      <c r="E13" s="14"/>
      <c r="F13" s="14"/>
      <c r="G13" s="14"/>
      <c r="H13" s="14" t="s">
        <v>19</v>
      </c>
      <c r="I13" s="25">
        <v>0</v>
      </c>
      <c r="J13" s="25">
        <v>0</v>
      </c>
      <c r="K13" s="25">
        <v>0</v>
      </c>
      <c r="L13" s="25">
        <v>0</v>
      </c>
      <c r="M13" s="25">
        <v>2</v>
      </c>
      <c r="N13" s="25">
        <v>2</v>
      </c>
      <c r="O13" s="33">
        <v>0</v>
      </c>
      <c r="P13" s="36">
        <f t="shared" si="6"/>
        <v>0</v>
      </c>
      <c r="Q13" s="26">
        <f t="shared" si="1"/>
        <v>2</v>
      </c>
      <c r="R13" s="26">
        <f t="shared" si="2"/>
        <v>0</v>
      </c>
      <c r="S13" s="26">
        <f t="shared" si="3"/>
        <v>0</v>
      </c>
      <c r="T13" s="26">
        <f t="shared" si="4"/>
        <v>12</v>
      </c>
      <c r="U13" s="27">
        <f t="shared" si="5"/>
        <v>11.4</v>
      </c>
      <c r="V13" s="14" t="s">
        <v>20</v>
      </c>
      <c r="W13" s="14" t="s">
        <v>21</v>
      </c>
      <c r="X13" s="14">
        <v>110</v>
      </c>
      <c r="Y13" s="14" t="s">
        <v>30</v>
      </c>
    </row>
    <row r="14" spans="1:31" ht="14.25" x14ac:dyDescent="0.2">
      <c r="A14" s="13"/>
      <c r="B14" s="14"/>
      <c r="C14" s="14"/>
      <c r="D14" s="15"/>
      <c r="E14" s="14"/>
      <c r="F14" s="14"/>
      <c r="G14" s="14"/>
      <c r="H14" s="14" t="s">
        <v>19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1</v>
      </c>
      <c r="O14" s="33">
        <v>1</v>
      </c>
      <c r="P14" s="36">
        <f t="shared" si="6"/>
        <v>0</v>
      </c>
      <c r="Q14" s="26">
        <f t="shared" si="1"/>
        <v>2</v>
      </c>
      <c r="R14" s="26">
        <f t="shared" si="2"/>
        <v>0</v>
      </c>
      <c r="S14" s="26">
        <f t="shared" si="3"/>
        <v>0</v>
      </c>
      <c r="T14" s="26">
        <f t="shared" si="4"/>
        <v>12</v>
      </c>
      <c r="U14" s="27">
        <f t="shared" si="5"/>
        <v>8</v>
      </c>
      <c r="V14" s="14" t="s">
        <v>20</v>
      </c>
      <c r="W14" s="14" t="s">
        <v>21</v>
      </c>
      <c r="X14" s="19"/>
      <c r="Y14" s="19"/>
    </row>
    <row r="15" spans="1:31" ht="14.25" x14ac:dyDescent="0.2">
      <c r="A15" s="13"/>
      <c r="B15" s="14"/>
      <c r="C15" s="14"/>
      <c r="D15" s="15"/>
      <c r="E15" s="14"/>
      <c r="F15" s="14"/>
      <c r="G15" s="14"/>
      <c r="H15" s="14" t="s">
        <v>29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2</v>
      </c>
      <c r="O15" s="33">
        <v>2</v>
      </c>
      <c r="P15" s="36">
        <f t="shared" si="6"/>
        <v>0</v>
      </c>
      <c r="Q15" s="26">
        <f t="shared" si="1"/>
        <v>2</v>
      </c>
      <c r="R15" s="26">
        <f t="shared" si="2"/>
        <v>0</v>
      </c>
      <c r="S15" s="26">
        <f t="shared" si="3"/>
        <v>0</v>
      </c>
      <c r="T15" s="26">
        <f t="shared" si="4"/>
        <v>0</v>
      </c>
      <c r="U15" s="27">
        <f t="shared" si="5"/>
        <v>10</v>
      </c>
      <c r="V15" s="14" t="s">
        <v>20</v>
      </c>
      <c r="W15" s="14" t="s">
        <v>21</v>
      </c>
      <c r="X15" s="14">
        <v>407</v>
      </c>
      <c r="Y15" s="14" t="s">
        <v>31</v>
      </c>
    </row>
    <row r="16" spans="1:31" ht="14.25" x14ac:dyDescent="0.2">
      <c r="A16" s="13"/>
      <c r="B16" s="14"/>
      <c r="C16" s="14"/>
      <c r="D16" s="15"/>
      <c r="E16" s="14"/>
      <c r="F16" s="14"/>
      <c r="G16" s="14"/>
      <c r="H16" s="14" t="s">
        <v>25</v>
      </c>
      <c r="I16" s="25">
        <v>0</v>
      </c>
      <c r="J16" s="25">
        <v>0</v>
      </c>
      <c r="K16" s="25">
        <v>0</v>
      </c>
      <c r="L16" s="25">
        <v>0</v>
      </c>
      <c r="M16" s="25">
        <v>1</v>
      </c>
      <c r="N16" s="25">
        <v>2</v>
      </c>
      <c r="O16" s="33">
        <v>0</v>
      </c>
      <c r="P16" s="36">
        <f t="shared" si="6"/>
        <v>0</v>
      </c>
      <c r="Q16" s="26">
        <f t="shared" si="1"/>
        <v>1</v>
      </c>
      <c r="R16" s="26">
        <f t="shared" si="2"/>
        <v>0</v>
      </c>
      <c r="S16" s="26">
        <f t="shared" si="3"/>
        <v>0</v>
      </c>
      <c r="T16" s="26">
        <f t="shared" si="4"/>
        <v>0</v>
      </c>
      <c r="U16" s="27">
        <f t="shared" si="5"/>
        <v>6.7</v>
      </c>
      <c r="V16" s="14" t="s">
        <v>20</v>
      </c>
      <c r="W16" s="14" t="s">
        <v>21</v>
      </c>
      <c r="X16" s="14">
        <v>444</v>
      </c>
      <c r="Y16" s="19"/>
    </row>
    <row r="17" spans="1:25" s="10" customFormat="1" ht="34.5" customHeight="1" x14ac:dyDescent="0.2">
      <c r="A17" s="17"/>
      <c r="B17" s="17"/>
      <c r="C17" s="17"/>
      <c r="D17" s="17"/>
      <c r="E17" s="17"/>
      <c r="F17" s="17"/>
      <c r="G17" s="16"/>
      <c r="H17" s="18" t="s">
        <v>38</v>
      </c>
      <c r="I17" s="28">
        <v>1</v>
      </c>
      <c r="J17" s="25">
        <v>1</v>
      </c>
      <c r="K17" s="28">
        <v>1</v>
      </c>
      <c r="L17" s="28">
        <v>0</v>
      </c>
      <c r="M17" s="28">
        <v>1</v>
      </c>
      <c r="N17" s="28">
        <v>4</v>
      </c>
      <c r="O17" s="34">
        <v>2</v>
      </c>
      <c r="P17" s="36">
        <f t="shared" si="6"/>
        <v>1</v>
      </c>
      <c r="Q17" s="29">
        <f t="shared" si="1"/>
        <v>2</v>
      </c>
      <c r="R17" s="29">
        <f t="shared" si="2"/>
        <v>2</v>
      </c>
      <c r="S17" s="29">
        <f t="shared" si="3"/>
        <v>1</v>
      </c>
      <c r="T17" s="29">
        <f t="shared" si="4"/>
        <v>12</v>
      </c>
      <c r="U17" s="30">
        <f t="shared" si="5"/>
        <v>23.9</v>
      </c>
      <c r="V17" s="14" t="s">
        <v>20</v>
      </c>
      <c r="W17" s="14" t="s">
        <v>21</v>
      </c>
      <c r="X17" s="17">
        <v>124</v>
      </c>
      <c r="Y17" s="40" t="s">
        <v>41</v>
      </c>
    </row>
    <row r="18" spans="1:25" ht="27" customHeight="1" x14ac:dyDescent="0.2">
      <c r="A18" s="19"/>
      <c r="B18" s="19"/>
      <c r="C18" s="19"/>
      <c r="D18" s="19"/>
      <c r="E18" s="19"/>
      <c r="F18" s="19"/>
      <c r="G18" s="16"/>
      <c r="H18" s="18" t="s">
        <v>39</v>
      </c>
      <c r="I18" s="25">
        <v>1</v>
      </c>
      <c r="J18" s="25">
        <v>0</v>
      </c>
      <c r="K18" s="25">
        <v>0</v>
      </c>
      <c r="L18" s="25">
        <v>1</v>
      </c>
      <c r="M18" s="25">
        <v>0</v>
      </c>
      <c r="N18" s="25">
        <v>6</v>
      </c>
      <c r="O18" s="33">
        <v>1</v>
      </c>
      <c r="P18" s="36">
        <f t="shared" si="6"/>
        <v>1</v>
      </c>
      <c r="Q18" s="26">
        <f t="shared" si="1"/>
        <v>1</v>
      </c>
      <c r="R18" s="26">
        <f t="shared" si="2"/>
        <v>1</v>
      </c>
      <c r="S18" s="26">
        <f t="shared" si="3"/>
        <v>0</v>
      </c>
      <c r="T18" s="26">
        <f t="shared" si="4"/>
        <v>12</v>
      </c>
      <c r="U18" s="27">
        <f t="shared" si="5"/>
        <v>16.7</v>
      </c>
      <c r="V18" s="14" t="s">
        <v>20</v>
      </c>
      <c r="W18" s="14" t="s">
        <v>21</v>
      </c>
      <c r="X18" s="19">
        <v>521</v>
      </c>
      <c r="Y18" s="41" t="s">
        <v>42</v>
      </c>
    </row>
    <row r="19" spans="1:25" s="10" customFormat="1" ht="27.75" customHeight="1" x14ac:dyDescent="0.2">
      <c r="A19" s="17"/>
      <c r="B19" s="17"/>
      <c r="C19" s="17"/>
      <c r="D19" s="17"/>
      <c r="E19" s="17"/>
      <c r="F19" s="17"/>
      <c r="G19" s="39"/>
      <c r="H19" s="18" t="s">
        <v>40</v>
      </c>
      <c r="I19" s="28">
        <v>0</v>
      </c>
      <c r="J19" s="28">
        <v>1</v>
      </c>
      <c r="K19" s="28">
        <v>1</v>
      </c>
      <c r="L19" s="28">
        <v>1</v>
      </c>
      <c r="M19" s="28">
        <v>2</v>
      </c>
      <c r="N19" s="28">
        <v>4</v>
      </c>
      <c r="O19" s="37">
        <v>2</v>
      </c>
      <c r="P19" s="38">
        <f t="shared" ref="P19" si="7">IFERROR(VALUE(SUBSTITUTE(MID($H19,SEARCH(P$1,$H19)-3,2)," ","")),0)+IF(ISNUMBER(I19),I19,0)</f>
        <v>0</v>
      </c>
      <c r="Q19" s="29">
        <f t="shared" si="1"/>
        <v>2</v>
      </c>
      <c r="R19" s="29">
        <f t="shared" ref="R19" si="8">IFERROR(VALUE(SUBSTITUTE(MID($H19,SEARCH(R$1,$H19)-3,2)," ","")),0)+IF(ISNUMBER(J19),J19*1,0)</f>
        <v>1</v>
      </c>
      <c r="S19" s="29">
        <f t="shared" ref="S19" si="9">SUM(K19)</f>
        <v>1</v>
      </c>
      <c r="T19" s="29">
        <f t="shared" ref="T19" si="10">IFERROR(VALUE(SUBSTITUTE(MID($H19,SEARCH(T$1,$H19)-3,2)," ","")),0)+IF(ISNUMBER(L19),L19*12,0)</f>
        <v>12</v>
      </c>
      <c r="U19" s="30">
        <f t="shared" ref="U19" si="11">IFERROR(SUMPRODUCT(I19:M19*$I$2:$M$2)+SUBSTITUTE(RIGHT(H19,5),"€",","),SUMPRODUCT(I19:M19*$I$2:$M$2)+SUBSTITUTE(RIGHT(H19,2),"€",""))</f>
        <v>19.899999999999999</v>
      </c>
      <c r="V19" s="14" t="s">
        <v>20</v>
      </c>
      <c r="W19" s="14" t="s">
        <v>21</v>
      </c>
      <c r="X19" s="17">
        <v>245</v>
      </c>
      <c r="Y19" s="40" t="s">
        <v>43</v>
      </c>
    </row>
    <row r="20" spans="1:25" ht="15.75" customHeight="1" x14ac:dyDescent="0.2">
      <c r="P20" s="6"/>
      <c r="Q20" s="6"/>
      <c r="R20" s="6"/>
      <c r="S20" s="6"/>
      <c r="T20" s="6"/>
      <c r="U20" s="9"/>
    </row>
    <row r="21" spans="1:25" ht="15.75" customHeight="1" x14ac:dyDescent="0.2">
      <c r="P21" s="6"/>
      <c r="Q21" s="6"/>
      <c r="R21" s="6"/>
      <c r="S21" s="6"/>
      <c r="T21" s="6"/>
      <c r="U21" s="9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Réponses au formulaire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2022-10-02T08:49:37Z</dcterms:created>
  <dcterms:modified xsi:type="dcterms:W3CDTF">2022-10-02T09:04:37Z</dcterms:modified>
</cp:coreProperties>
</file>