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"/>
    </mc:Choice>
  </mc:AlternateContent>
  <bookViews>
    <workbookView xWindow="0" yWindow="0" windowWidth="28800" windowHeight="12135"/>
  </bookViews>
  <sheets>
    <sheet name="sinistre" sheetId="1" r:id="rId1"/>
    <sheet name="base" sheetId="2" r:id="rId2"/>
    <sheet name="clos" sheetId="3" r:id="rId3"/>
  </sheets>
  <definedNames>
    <definedName name="Boxer_11M3">base!$U$2:$U$5</definedName>
    <definedName name="Boxer_15M3">base!$V$2:$V$5</definedName>
    <definedName name="Boxer_17M3">base!$W$2:$W$5</definedName>
    <definedName name="Boxer_8M3">base!$T$2:$T$5</definedName>
    <definedName name="Boxer_Benne">base!$Y$2:$Y$3</definedName>
    <definedName name="camion">base!$A$12:$A$19</definedName>
    <definedName name="caution">OFFSET(base!$B$2,,,COUNTA(base!$B:$B)-1,1)</definedName>
    <definedName name="choix">base!$F$5:$F$6</definedName>
    <definedName name="Expert_6M3">base!$S$2:$S$3</definedName>
    <definedName name="Fiat_500X">base!$K$2:$K$5</definedName>
    <definedName name="Fiat_Tipo">base!$L$2:$L$5</definedName>
    <definedName name="Fiat_Tipo_SW">base!$M$2:$M$5</definedName>
    <definedName name="Jeep_Renegade">base!$N$2:$N$5</definedName>
    <definedName name="listeclos">clos!$A$2:$AJ$2</definedName>
    <definedName name="listedossier">sinistre!$A$2:$AJ$7</definedName>
    <definedName name="Master_20M3">base!$X$2:$X$3</definedName>
    <definedName name="Opel_Vivaro">base!$Q$2:$Q$4</definedName>
    <definedName name="Renault_Clio">base!$J$2:$J$5</definedName>
    <definedName name="Renault_Talisman">base!$O$2:$O$3</definedName>
    <definedName name="Renault_Twingo">base!$I$2:$I$5</definedName>
    <definedName name="reparateur">base!$AA$2:$AA$4</definedName>
    <definedName name="Seat_Alhambra">base!$P$2:$P$3</definedName>
    <definedName name="vehicule">base!$F$8:$G$8</definedName>
    <definedName name="voiture">base!$A$2:$A$11</definedName>
    <definedName name="VW_6m3">base!$S$2:$S$3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14" i="2" s="1"/>
  <c r="F16" i="2" s="1"/>
  <c r="G14" i="2"/>
  <c r="H14" i="2"/>
  <c r="F14" i="2"/>
  <c r="G3" i="2" l="1"/>
</calcChain>
</file>

<file path=xl/sharedStrings.xml><?xml version="1.0" encoding="utf-8"?>
<sst xmlns="http://schemas.openxmlformats.org/spreadsheetml/2006/main" count="248" uniqueCount="145">
  <si>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</si>
  <si>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</si>
  <si>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</si>
  <si>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</si>
  <si>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</si>
  <si>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</si>
  <si>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</si>
  <si>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</si>
  <si>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</si>
  <si>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</si>
  <si>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</si>
  <si>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</si>
  <si>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</si>
  <si>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</si>
  <si>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</si>
  <si>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</si>
  <si>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</si>
  <si>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</si>
  <si>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</si>
  <si>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</si>
  <si>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</si>
  <si>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</si>
  <si>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</si>
  <si>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</si>
  <si>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</si>
  <si>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</si>
  <si>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</si>
  <si>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</si>
  <si>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</si>
  <si>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</si>
  <si>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</si>
  <si>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</si>
  <si>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</si>
  <si>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</si>
  <si>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</si>
  <si>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</si>
  <si>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</si>
  <si>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</si>
  <si>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</si>
  <si>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</si>
  <si>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</si>
  <si>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</si>
  <si>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</si>
  <si>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</si>
  <si>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</si>
  <si>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</si>
  <si>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</si>
  <si>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</si>
  <si>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</si>
  <si>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</si>
  <si>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</si>
  <si>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</si>
  <si>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</si>
  <si>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</si>
  <si>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</si>
  <si>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</si>
  <si>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</si>
  <si>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</si>
  <si>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</si>
  <si>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</si>
  <si>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</si>
  <si>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</si>
  <si>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</si>
  <si>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</si>
  <si>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</si>
  <si>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</si>
  <si>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</si>
  <si>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</si>
  <si>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</si>
  <si>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</si>
  <si>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</si>
  <si>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</si>
  <si>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</si>
  <si>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</si>
  <si>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</si>
  <si>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</si>
  <si>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</si>
  <si>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</si>
  <si>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</si>
  <si>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</si>
  <si>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</si>
  <si>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</si>
  <si>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</si>
  <si>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</si>
  <si>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</si>
  <si>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</si>
  <si>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</si>
  <si>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</si>
  <si>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</si>
  <si>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</si>
  <si>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</si>
  <si>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</si>
  <si>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</si>
  <si>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reparation</t>
  </si>
  <si>
    <t>Montant  retenue</t>
  </si>
  <si>
    <t>Montant  retenue ht</t>
  </si>
  <si>
    <t>pub</t>
  </si>
  <si>
    <t>total reparation</t>
  </si>
  <si>
    <t>Bris de glace</t>
  </si>
  <si>
    <t>Caution retenue</t>
  </si>
  <si>
    <t/>
  </si>
  <si>
    <t>N° contrat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</si>
  <si>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</si>
  <si>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</si>
  <si>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</si>
  <si>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</si>
  <si>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</si>
  <si>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</si>
  <si>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</si>
  <si>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Montant payé par le client</t>
  </si>
  <si>
    <t>Payé par le client</t>
  </si>
  <si>
    <t>Caution prise le</t>
  </si>
  <si>
    <t>test</t>
  </si>
  <si>
    <t>Payé le9</t>
  </si>
  <si>
    <t>24/10/2019</t>
  </si>
  <si>
    <t>27/10/2019</t>
  </si>
  <si>
    <t>300</t>
  </si>
  <si>
    <t>13/10/2019</t>
  </si>
  <si>
    <t>123</t>
  </si>
  <si>
    <t>31/10/2019</t>
  </si>
  <si>
    <t>20/10/2019</t>
  </si>
  <si>
    <t>26/10/2019</t>
  </si>
  <si>
    <t>lcd2</t>
  </si>
  <si>
    <t>TITI</t>
  </si>
  <si>
    <t>29/10/2019</t>
  </si>
  <si>
    <t>pare choc</t>
  </si>
  <si>
    <t>18/10/2019</t>
  </si>
  <si>
    <t>384167,5</t>
  </si>
  <si>
    <t>lcd3</t>
  </si>
  <si>
    <t>TUTU</t>
  </si>
  <si>
    <t>phare</t>
  </si>
  <si>
    <t>17/10/2019</t>
  </si>
  <si>
    <t>ttut</t>
  </si>
  <si>
    <t>NOUVEAU INSERT</t>
  </si>
  <si>
    <t>lcd nouveau</t>
  </si>
  <si>
    <t>TEST</t>
  </si>
  <si>
    <t>10/10/2019</t>
  </si>
  <si>
    <t>nouveau</t>
  </si>
  <si>
    <t>14/10/2019</t>
  </si>
  <si>
    <t>1213</t>
  </si>
  <si>
    <t>205</t>
  </si>
  <si>
    <t>lcd13468</t>
  </si>
  <si>
    <t>JIMJIM</t>
  </si>
  <si>
    <t>test bris de glace</t>
  </si>
  <si>
    <t>38037,5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</si>
</sst>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/>
      <bottom/>
      <diagonal/>
    </border>
    <border>
      <left/>
      <right style="thin">
        <color theme="6" tint="0.39997558519241921"/>
      </right>
      <top/>
      <bottom/>
      <diagonal/>
    </border>
    <border>
      <left style="medium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left" vertical="center"/>
    </xf>
    <xf numFmtId="0" fontId="0" fillId="0" borderId="1" xfId="0" applyFill="1" applyBorder="1"/>
    <xf numFmtId="0" fontId="0" fillId="0" borderId="1" xfId="0" quotePrefix="1" applyBorder="1"/>
    <xf numFmtId="0" fontId="0" fillId="0" borderId="0" xfId="0" applyFont="1" applyBorder="1"/>
    <xf numFmtId="0" fontId="0" fillId="0" borderId="0" xfId="0" applyFont="1" applyFill="1" applyBorder="1"/>
    <xf numFmtId="164" fontId="0" fillId="0" borderId="1" xfId="0" applyNumberFormat="1" applyBorder="1"/>
    <xf numFmtId="164" fontId="0" fillId="0" borderId="0" xfId="0" applyNumberFormat="1"/>
    <xf numFmtId="0" fontId="0" fillId="0" borderId="0" xfId="0" applyFill="1"/>
    <xf numFmtId="0" fontId="3" fillId="2" borderId="2" xfId="0" applyFont="1" applyFill="1" applyBorder="1"/>
    <xf numFmtId="0" fontId="3" fillId="2" borderId="0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3" fontId="0" fillId="0" borderId="0" xfId="0" applyNumberFormat="1" applyFill="1"/>
    <xf numFmtId="14" fontId="0" fillId="0" borderId="0" xfId="0" applyNumberFormat="1" applyFill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theme="6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123825</xdr:rowOff>
        </xdr:from>
        <xdr:to>
          <xdr:col>2</xdr:col>
          <xdr:colOff>9525</xdr:colOff>
          <xdr:row>16</xdr:row>
          <xdr:rowOff>57150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J7" totalsRowShown="0" headerRowDxfId="2" tableBorderDxfId="1">
  <autoFilter ref="A1:AJ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name="N° contrat"/>
    <tableColumn id="2" name="Nom Client"/>
    <tableColumn id="3" name="Date sinistre"/>
    <tableColumn id="4" name="Véhicule"/>
    <tableColumn id="5" name="Modele"/>
    <tableColumn id="6" name="Immatriculation"/>
    <tableColumn id="7" name="Bris de glace"/>
    <tableColumn id="8" name="RPF"/>
    <tableColumn id="9" name="Caution retenue"/>
    <tableColumn id="10" name="Dommage"/>
    <tableColumn id="11" name="Réparateur"/>
    <tableColumn id="12" name="N°devis"/>
    <tableColumn id="13" name="date devis"/>
    <tableColumn id="14" name="Montant HT"/>
    <tableColumn id="15" name="Montant TTC"/>
    <tableColumn id="16" name="Date réparation"/>
    <tableColumn id="17" name="N° facture"/>
    <tableColumn id="18" name="Date facture"/>
    <tableColumn id="19" name="Payé le"/>
    <tableColumn id="20" name="N° devis"/>
    <tableColumn id="21" name="date devis2"/>
    <tableColumn id="22" name="Montant HT3"/>
    <tableColumn id="23" name="Montant TTC4"/>
    <tableColumn id="24" name="Date réparation5"/>
    <tableColumn id="25" name="N° facture6"/>
    <tableColumn id="26" name="Date facture7"/>
    <tableColumn id="27" name="Payé le8"/>
    <tableColumn id="28" name="Montant Total réparation"/>
    <tableColumn id="29" name="Déclaration assurance?"/>
    <tableColumn id="30" name="N° dossier"/>
    <tableColumn id="31" name="Date declaration"/>
    <tableColumn id="32" name="Du par assurance"/>
    <tableColumn id="33" name="Remboursé le"/>
    <tableColumn id="34" name="Dossier cloturé le "/>
    <tableColumn id="35" name="Montant payé par le client"/>
    <tableColumn id="36" name="Payé le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J2" totalsRowShown="0" headerRowDxfId="0">
  <autoFilter ref="A1:AJ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name="N° contrat"/>
    <tableColumn id="2" name="Nom Client"/>
    <tableColumn id="3" name="Date sinistre"/>
    <tableColumn id="4" name="Véhicule"/>
    <tableColumn id="5" name="Modele"/>
    <tableColumn id="6" name="Immatriculation"/>
    <tableColumn id="7" name="Bris de glace"/>
    <tableColumn id="8" name="RPF"/>
    <tableColumn id="9" name="Caution retenue"/>
    <tableColumn id="10" name="Dommage"/>
    <tableColumn id="11" name="Réparateur"/>
    <tableColumn id="12" name="N°devis"/>
    <tableColumn id="13" name="date devis"/>
    <tableColumn id="14" name="Montant HT"/>
    <tableColumn id="15" name="Montant TTC"/>
    <tableColumn id="16" name="Date réparation"/>
    <tableColumn id="17" name="N° facture"/>
    <tableColumn id="18" name="Date facture"/>
    <tableColumn id="19" name="Payé le"/>
    <tableColumn id="20" name="N° devis"/>
    <tableColumn id="21" name="date devis2"/>
    <tableColumn id="22" name="Montant HT3"/>
    <tableColumn id="23" name="Montant TTC4"/>
    <tableColumn id="24" name="Date réparation5"/>
    <tableColumn id="25" name="N° facture6"/>
    <tableColumn id="26" name="Date facture7"/>
    <tableColumn id="27" name="Payé le8"/>
    <tableColumn id="28" name="Montant Total réparation"/>
    <tableColumn id="29" name="Déclaration assurance?"/>
    <tableColumn id="30" name="N° dossier"/>
    <tableColumn id="31" name="Date declaration"/>
    <tableColumn id="32" name="Du par assurance"/>
    <tableColumn id="33" name="Remboursé le"/>
    <tableColumn id="34" name="Dossier cloturé le "/>
    <tableColumn id="35" name="Payé par le client"/>
    <tableColumn id="36" name="Caution prise l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J7"/>
  <sheetViews>
    <sheetView tabSelected="1" zoomScaleNormal="100" workbookViewId="0">
      <selection activeCell="I8" sqref="I8"/>
    </sheetView>
  </sheetViews>
  <sheetFormatPr baseColWidth="10" defaultRowHeight="15" x14ac:dyDescent="0.25"/>
  <cols>
    <col min="1" max="1" width="12" style="9" customWidth="1"/>
    <col min="2" max="2" width="13.140625" style="9" customWidth="1"/>
    <col min="3" max="3" width="14.28515625" style="9" customWidth="1"/>
    <col min="4" max="4" width="11" style="9" customWidth="1"/>
    <col min="5" max="5" width="17.42578125" style="9" customWidth="1"/>
    <col min="6" max="6" width="17.28515625" style="9" customWidth="1"/>
    <col min="7" max="7" width="15.42578125" style="9" customWidth="1"/>
    <col min="8" max="8" width="11.5703125" style="9" customWidth="1"/>
    <col min="9" max="9" width="17.5703125" style="9" customWidth="1"/>
    <col min="10" max="10" width="12.140625" style="9" customWidth="1"/>
    <col min="11" max="11" width="13" style="9" customWidth="1"/>
    <col min="12" max="12" width="10" style="9" customWidth="1"/>
    <col min="13" max="14" width="13.85546875" style="9" customWidth="1"/>
    <col min="15" max="15" width="14.42578125" style="9" customWidth="1"/>
    <col min="16" max="16" width="17" style="9" customWidth="1"/>
    <col min="17" max="17" width="12" style="9" customWidth="1"/>
    <col min="18" max="18" width="14" style="9" customWidth="1"/>
    <col min="19" max="19" width="9.5703125" style="9" customWidth="1"/>
    <col min="20" max="20" width="10.42578125" style="9" customWidth="1"/>
    <col min="21" max="21" width="13.85546875" style="9" customWidth="1"/>
    <col min="22" max="22" width="14.5703125" style="9" customWidth="1"/>
    <col min="23" max="23" width="15.42578125" style="9" customWidth="1"/>
    <col min="24" max="24" width="18" style="9" customWidth="1"/>
    <col min="25" max="25" width="13" style="9" customWidth="1"/>
    <col min="26" max="26" width="15" style="9" customWidth="1"/>
    <col min="27" max="27" width="10.5703125" style="9" customWidth="1"/>
    <col min="28" max="28" width="25.42578125" style="9" customWidth="1"/>
    <col min="29" max="29" width="24" style="9" bestFit="1" customWidth="1"/>
    <col min="30" max="30" width="12.140625" style="9" customWidth="1"/>
    <col min="31" max="31" width="17.7109375" style="9" customWidth="1"/>
    <col min="32" max="32" width="18" style="9" customWidth="1"/>
    <col min="33" max="33" width="15.42578125" style="9" customWidth="1"/>
    <col min="34" max="34" width="19" style="9" customWidth="1"/>
    <col min="35" max="35" width="26.42578125" style="9" customWidth="1"/>
    <col min="36" max="16384" width="11.42578125" style="9"/>
  </cols>
  <sheetData>
    <row r="1" spans="1:36" x14ac:dyDescent="0.25">
      <c r="A1" s="10" t="s">
        <v>101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98</v>
      </c>
      <c r="H1" s="11" t="s">
        <v>65</v>
      </c>
      <c r="I1" s="11" t="s">
        <v>99</v>
      </c>
      <c r="J1" s="11" t="s">
        <v>8</v>
      </c>
      <c r="K1" s="11" t="s">
        <v>66</v>
      </c>
      <c r="L1" s="11" t="s">
        <v>67</v>
      </c>
      <c r="M1" s="11" t="s">
        <v>68</v>
      </c>
      <c r="N1" s="11" t="s">
        <v>10</v>
      </c>
      <c r="O1" s="11" t="s">
        <v>11</v>
      </c>
      <c r="P1" s="11" t="s">
        <v>14</v>
      </c>
      <c r="Q1" s="11" t="s">
        <v>12</v>
      </c>
      <c r="R1" s="11" t="s">
        <v>69</v>
      </c>
      <c r="S1" s="11" t="s">
        <v>13</v>
      </c>
      <c r="T1" s="11" t="s">
        <v>9</v>
      </c>
      <c r="U1" s="11" t="s">
        <v>102</v>
      </c>
      <c r="V1" s="11" t="s">
        <v>103</v>
      </c>
      <c r="W1" s="11" t="s">
        <v>104</v>
      </c>
      <c r="X1" s="11" t="s">
        <v>105</v>
      </c>
      <c r="Y1" s="11" t="s">
        <v>106</v>
      </c>
      <c r="Z1" s="11" t="s">
        <v>107</v>
      </c>
      <c r="AA1" s="11" t="s">
        <v>108</v>
      </c>
      <c r="AB1" s="11" t="s">
        <v>70</v>
      </c>
      <c r="AC1" s="11" t="s">
        <v>71</v>
      </c>
      <c r="AD1" s="11" t="s">
        <v>5</v>
      </c>
      <c r="AE1" s="11" t="s">
        <v>72</v>
      </c>
      <c r="AF1" s="11" t="s">
        <v>73</v>
      </c>
      <c r="AG1" s="11" t="s">
        <v>7</v>
      </c>
      <c r="AH1" s="11" t="s">
        <v>74</v>
      </c>
      <c r="AI1" s="11" t="s">
        <v>109</v>
      </c>
      <c r="AJ1" s="12" t="s">
        <v>113</v>
      </c>
    </row>
    <row r="2" spans="1:36" x14ac:dyDescent="0.25">
      <c r="A2" s="9" t="s">
        <v>112</v>
      </c>
      <c r="B2" s="9" t="s">
        <v>133</v>
      </c>
      <c r="J2" s="9" t="s">
        <v>60</v>
      </c>
      <c r="K2" s="9" t="s">
        <v>60</v>
      </c>
      <c r="L2" s="9">
        <v>123</v>
      </c>
      <c r="M2" s="9" t="s">
        <v>114</v>
      </c>
      <c r="O2" s="9">
        <v>250</v>
      </c>
      <c r="P2" s="9" t="s">
        <v>119</v>
      </c>
      <c r="S2" s="9">
        <v>124</v>
      </c>
      <c r="T2" s="9" t="s">
        <v>120</v>
      </c>
      <c r="V2" s="9">
        <v>454</v>
      </c>
      <c r="W2" s="9" t="s">
        <v>119</v>
      </c>
      <c r="AA2" s="17">
        <v>5866667</v>
      </c>
      <c r="AC2" s="9">
        <v>4545</v>
      </c>
      <c r="AD2" s="9" t="s">
        <v>121</v>
      </c>
      <c r="AF2" s="9" t="s">
        <v>115</v>
      </c>
    </row>
    <row r="3" spans="1:36" x14ac:dyDescent="0.25">
      <c r="A3" s="9" t="s">
        <v>122</v>
      </c>
      <c r="B3" s="9" t="s">
        <v>123</v>
      </c>
      <c r="C3" s="9" t="s">
        <v>124</v>
      </c>
      <c r="D3" s="9" t="s">
        <v>16</v>
      </c>
      <c r="E3" s="9" t="s">
        <v>47</v>
      </c>
      <c r="F3" s="9" t="s">
        <v>36</v>
      </c>
      <c r="G3" s="9" t="s">
        <v>64</v>
      </c>
      <c r="H3" s="9" t="s">
        <v>63</v>
      </c>
      <c r="I3" s="9">
        <v>300</v>
      </c>
      <c r="J3" s="9" t="s">
        <v>125</v>
      </c>
      <c r="K3" s="9" t="s">
        <v>61</v>
      </c>
      <c r="L3" s="9">
        <v>456</v>
      </c>
      <c r="M3" s="9" t="s">
        <v>126</v>
      </c>
      <c r="O3" s="9">
        <v>4545</v>
      </c>
      <c r="P3" s="9" t="s">
        <v>126</v>
      </c>
      <c r="S3" s="9">
        <v>455</v>
      </c>
      <c r="T3" s="9" t="s">
        <v>117</v>
      </c>
      <c r="V3" s="9">
        <v>456456</v>
      </c>
      <c r="AA3" s="9" t="s">
        <v>127</v>
      </c>
    </row>
    <row r="4" spans="1:36" x14ac:dyDescent="0.25">
      <c r="A4" s="9" t="s">
        <v>128</v>
      </c>
      <c r="B4" s="9" t="s">
        <v>129</v>
      </c>
      <c r="C4" s="9" t="s">
        <v>117</v>
      </c>
      <c r="D4" s="9" t="s">
        <v>15</v>
      </c>
      <c r="E4" s="9" t="s">
        <v>37</v>
      </c>
      <c r="F4" s="9" t="s">
        <v>56</v>
      </c>
      <c r="G4" s="9" t="s">
        <v>63</v>
      </c>
      <c r="H4" s="9" t="s">
        <v>63</v>
      </c>
      <c r="I4" s="9">
        <v>50</v>
      </c>
      <c r="J4" s="9" t="s">
        <v>130</v>
      </c>
      <c r="L4" s="9">
        <v>546</v>
      </c>
      <c r="M4" s="9" t="s">
        <v>131</v>
      </c>
      <c r="O4" s="9">
        <v>454</v>
      </c>
      <c r="R4" s="9">
        <v>454</v>
      </c>
      <c r="S4" s="9" t="s">
        <v>117</v>
      </c>
      <c r="U4" s="9">
        <v>4545</v>
      </c>
      <c r="Z4" s="17">
        <v>41658333</v>
      </c>
    </row>
    <row r="5" spans="1:36" x14ac:dyDescent="0.25">
      <c r="A5" s="9" t="s">
        <v>134</v>
      </c>
      <c r="B5" s="9" t="s">
        <v>135</v>
      </c>
      <c r="C5" s="9" t="s">
        <v>136</v>
      </c>
      <c r="D5" s="9" t="s">
        <v>100</v>
      </c>
      <c r="E5" s="9" t="s">
        <v>100</v>
      </c>
      <c r="F5" s="9" t="s">
        <v>100</v>
      </c>
      <c r="G5" s="9" t="s">
        <v>100</v>
      </c>
      <c r="H5" s="9" t="s">
        <v>100</v>
      </c>
      <c r="I5" s="9" t="s">
        <v>100</v>
      </c>
    </row>
    <row r="6" spans="1:36" x14ac:dyDescent="0.25">
      <c r="A6" s="9" t="s">
        <v>137</v>
      </c>
      <c r="B6" s="9" t="s">
        <v>135</v>
      </c>
      <c r="C6" s="9" t="s">
        <v>138</v>
      </c>
      <c r="D6" s="9" t="s">
        <v>16</v>
      </c>
      <c r="E6" s="9" t="s">
        <v>55</v>
      </c>
      <c r="F6" s="9" t="s">
        <v>53</v>
      </c>
      <c r="G6" s="9" t="s">
        <v>64</v>
      </c>
      <c r="H6" s="9" t="s">
        <v>63</v>
      </c>
      <c r="I6" s="9" t="s">
        <v>116</v>
      </c>
      <c r="J6" s="9" t="s">
        <v>60</v>
      </c>
      <c r="K6" s="9" t="s">
        <v>60</v>
      </c>
      <c r="L6" s="9" t="s">
        <v>118</v>
      </c>
      <c r="M6" s="9" t="s">
        <v>138</v>
      </c>
      <c r="N6" s="9" t="s">
        <v>100</v>
      </c>
      <c r="O6" s="9" t="s">
        <v>118</v>
      </c>
      <c r="P6" s="9" t="s">
        <v>138</v>
      </c>
      <c r="Q6" s="9" t="s">
        <v>118</v>
      </c>
      <c r="R6" s="9" t="s">
        <v>138</v>
      </c>
      <c r="S6" s="9" t="s">
        <v>138</v>
      </c>
      <c r="T6" s="9" t="s">
        <v>139</v>
      </c>
      <c r="U6" s="9" t="s">
        <v>138</v>
      </c>
      <c r="V6" s="9" t="s">
        <v>100</v>
      </c>
      <c r="W6" s="9" t="s">
        <v>118</v>
      </c>
      <c r="X6" s="9" t="s">
        <v>138</v>
      </c>
      <c r="Y6" s="9" t="s">
        <v>118</v>
      </c>
      <c r="Z6" s="9" t="s">
        <v>138</v>
      </c>
      <c r="AA6" s="9" t="s">
        <v>138</v>
      </c>
      <c r="AB6" s="9" t="s">
        <v>140</v>
      </c>
      <c r="AC6" s="9" t="s">
        <v>100</v>
      </c>
      <c r="AD6" s="9" t="s">
        <v>139</v>
      </c>
      <c r="AE6" s="9" t="s">
        <v>138</v>
      </c>
      <c r="AF6" s="9" t="s">
        <v>100</v>
      </c>
      <c r="AG6" s="9" t="s">
        <v>138</v>
      </c>
      <c r="AH6" s="9" t="s">
        <v>100</v>
      </c>
      <c r="AI6" s="9" t="s">
        <v>100</v>
      </c>
    </row>
    <row r="7" spans="1:36" x14ac:dyDescent="0.25">
      <c r="A7" s="9" t="s">
        <v>141</v>
      </c>
      <c r="B7" s="9" t="s">
        <v>142</v>
      </c>
      <c r="C7" s="9" t="s">
        <v>119</v>
      </c>
      <c r="D7" s="9" t="s">
        <v>16</v>
      </c>
      <c r="E7" s="9" t="s">
        <v>43</v>
      </c>
      <c r="F7" s="9" t="s">
        <v>17</v>
      </c>
      <c r="G7" s="9" t="s">
        <v>63</v>
      </c>
      <c r="H7" s="9" t="s">
        <v>64</v>
      </c>
      <c r="I7" s="9">
        <v>150</v>
      </c>
      <c r="J7" s="9" t="s">
        <v>60</v>
      </c>
      <c r="K7" s="9" t="s">
        <v>143</v>
      </c>
      <c r="L7" s="9">
        <v>45645</v>
      </c>
      <c r="M7" s="9" t="s">
        <v>119</v>
      </c>
      <c r="O7" s="9">
        <v>45645</v>
      </c>
      <c r="P7" s="9" t="s">
        <v>131</v>
      </c>
      <c r="R7" s="9" t="s">
        <v>114</v>
      </c>
      <c r="S7" s="9" t="s">
        <v>121</v>
      </c>
      <c r="AB7" s="9" t="s">
        <v>144</v>
      </c>
      <c r="AD7" s="9">
        <v>456</v>
      </c>
      <c r="AG7" s="18">
        <v>43779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14</xdr:row>
                    <xdr:rowOff>123825</xdr:rowOff>
                  </from>
                  <to>
                    <xdr:col>2</xdr:col>
                    <xdr:colOff>9525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workbookViewId="0">
      <selection activeCell="J13" sqref="J13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5" max="5" width="23.42578125" bestFit="1" customWidth="1"/>
    <col min="6" max="6" width="15.42578125" bestFit="1" customWidth="1"/>
    <col min="7" max="7" width="14.42578125" bestFit="1" customWidth="1"/>
    <col min="9" max="9" width="14.85546875" bestFit="1" customWidth="1"/>
  </cols>
  <sheetData>
    <row r="1" spans="1:27" x14ac:dyDescent="0.25">
      <c r="A1" t="s">
        <v>90</v>
      </c>
      <c r="B1" t="s">
        <v>6</v>
      </c>
      <c r="I1" s="5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  <c r="P1" t="s">
        <v>82</v>
      </c>
      <c r="Q1" t="s">
        <v>83</v>
      </c>
      <c r="R1" t="s">
        <v>84</v>
      </c>
      <c r="S1" t="s">
        <v>84</v>
      </c>
      <c r="T1" t="s">
        <v>85</v>
      </c>
      <c r="U1" t="s">
        <v>86</v>
      </c>
      <c r="V1" t="s">
        <v>87</v>
      </c>
      <c r="W1" t="s">
        <v>88</v>
      </c>
      <c r="X1" t="s">
        <v>91</v>
      </c>
      <c r="Y1" t="s">
        <v>89</v>
      </c>
      <c r="AA1" t="s">
        <v>66</v>
      </c>
    </row>
    <row r="2" spans="1:27" x14ac:dyDescent="0.25">
      <c r="A2" t="s">
        <v>18</v>
      </c>
      <c r="B2">
        <v>1200</v>
      </c>
      <c r="F2" s="1" t="s">
        <v>57</v>
      </c>
      <c r="G2" s="1" t="s">
        <v>18</v>
      </c>
      <c r="I2" s="6" t="s">
        <v>19</v>
      </c>
      <c r="J2" t="s">
        <v>25</v>
      </c>
      <c r="K2" t="s">
        <v>38</v>
      </c>
      <c r="L2" t="s">
        <v>44</v>
      </c>
      <c r="M2" t="s">
        <v>48</v>
      </c>
      <c r="N2" t="s">
        <v>52</v>
      </c>
      <c r="O2" t="s">
        <v>56</v>
      </c>
      <c r="P2" t="s">
        <v>58</v>
      </c>
      <c r="Q2" t="s">
        <v>59</v>
      </c>
      <c r="R2" t="s">
        <v>22</v>
      </c>
      <c r="S2" t="s">
        <v>17</v>
      </c>
      <c r="T2" t="s">
        <v>26</v>
      </c>
      <c r="U2" t="s">
        <v>34</v>
      </c>
      <c r="V2" t="s">
        <v>41</v>
      </c>
      <c r="W2" t="s">
        <v>45</v>
      </c>
      <c r="X2" t="s">
        <v>49</v>
      </c>
      <c r="Y2" t="s">
        <v>53</v>
      </c>
      <c r="AA2" t="s">
        <v>60</v>
      </c>
    </row>
    <row r="3" spans="1:27" x14ac:dyDescent="0.25">
      <c r="A3" t="s">
        <v>20</v>
      </c>
      <c r="B3">
        <v>1200</v>
      </c>
      <c r="F3" s="1" t="s">
        <v>6</v>
      </c>
      <c r="G3" s="4">
        <f>IF(G2="","",INDEX(B2:B20,MATCH(G2,A2:A20,0)))</f>
        <v>1200</v>
      </c>
      <c r="I3" s="5" t="s">
        <v>21</v>
      </c>
      <c r="J3" t="s">
        <v>28</v>
      </c>
      <c r="K3" t="s">
        <v>40</v>
      </c>
      <c r="T3" t="s">
        <v>29</v>
      </c>
      <c r="U3" t="s">
        <v>36</v>
      </c>
      <c r="AA3" t="s">
        <v>61</v>
      </c>
    </row>
    <row r="4" spans="1:27" x14ac:dyDescent="0.25">
      <c r="A4" t="s">
        <v>23</v>
      </c>
      <c r="B4">
        <v>1200</v>
      </c>
      <c r="J4" t="s">
        <v>31</v>
      </c>
      <c r="AA4" t="s">
        <v>62</v>
      </c>
    </row>
    <row r="5" spans="1:27" x14ac:dyDescent="0.25">
      <c r="A5" t="s">
        <v>24</v>
      </c>
      <c r="B5">
        <v>1200</v>
      </c>
      <c r="F5" t="s">
        <v>63</v>
      </c>
      <c r="J5" t="s">
        <v>33</v>
      </c>
    </row>
    <row r="6" spans="1:27" x14ac:dyDescent="0.25">
      <c r="A6" t="s">
        <v>27</v>
      </c>
      <c r="B6">
        <v>1200</v>
      </c>
      <c r="F6" t="s">
        <v>64</v>
      </c>
    </row>
    <row r="7" spans="1:27" x14ac:dyDescent="0.25">
      <c r="A7" t="s">
        <v>30</v>
      </c>
      <c r="B7">
        <v>1200</v>
      </c>
    </row>
    <row r="8" spans="1:27" x14ac:dyDescent="0.25">
      <c r="A8" t="s">
        <v>32</v>
      </c>
      <c r="B8">
        <v>1200</v>
      </c>
      <c r="F8" t="s">
        <v>15</v>
      </c>
      <c r="G8" t="s">
        <v>16</v>
      </c>
    </row>
    <row r="9" spans="1:27" x14ac:dyDescent="0.25">
      <c r="A9" t="s">
        <v>35</v>
      </c>
      <c r="B9">
        <v>1200</v>
      </c>
    </row>
    <row r="10" spans="1:27" x14ac:dyDescent="0.25">
      <c r="A10" t="s">
        <v>37</v>
      </c>
      <c r="B10">
        <v>1200</v>
      </c>
    </row>
    <row r="11" spans="1:27" x14ac:dyDescent="0.25">
      <c r="A11" t="s">
        <v>39</v>
      </c>
      <c r="B11">
        <v>1500</v>
      </c>
    </row>
    <row r="12" spans="1:27" x14ac:dyDescent="0.25">
      <c r="A12" t="s">
        <v>42</v>
      </c>
      <c r="B12">
        <v>1200</v>
      </c>
      <c r="E12" s="1"/>
      <c r="F12" s="1" t="s">
        <v>92</v>
      </c>
      <c r="G12" s="1" t="s">
        <v>93</v>
      </c>
      <c r="H12" s="1" t="s">
        <v>96</v>
      </c>
      <c r="I12" s="3" t="s">
        <v>97</v>
      </c>
    </row>
    <row r="13" spans="1:27" x14ac:dyDescent="0.25">
      <c r="A13" t="s">
        <v>43</v>
      </c>
      <c r="B13">
        <v>1200</v>
      </c>
      <c r="E13" s="1" t="s">
        <v>94</v>
      </c>
      <c r="F13" s="7">
        <v>50</v>
      </c>
      <c r="G13" s="7">
        <v>250</v>
      </c>
      <c r="H13" s="7" t="s">
        <v>119</v>
      </c>
      <c r="I13" s="7">
        <f>G13+H13</f>
        <v>44019</v>
      </c>
    </row>
    <row r="14" spans="1:27" x14ac:dyDescent="0.25">
      <c r="A14" t="s">
        <v>46</v>
      </c>
      <c r="B14">
        <v>1500</v>
      </c>
      <c r="E14" s="1" t="s">
        <v>95</v>
      </c>
      <c r="F14" s="7">
        <f>IF(F13="","",F13/1.2)</f>
        <v>41.666666666666671</v>
      </c>
      <c r="G14" s="7">
        <f t="shared" ref="G14:I14" si="0">IF(G13="","",G13/1.2)</f>
        <v>208.33333333333334</v>
      </c>
      <c r="H14" s="7">
        <f t="shared" si="0"/>
        <v>36474.166666666672</v>
      </c>
      <c r="I14" s="7">
        <f t="shared" si="0"/>
        <v>36682.5</v>
      </c>
    </row>
    <row r="15" spans="1:27" x14ac:dyDescent="0.25">
      <c r="A15" t="s">
        <v>47</v>
      </c>
      <c r="B15">
        <v>1500</v>
      </c>
    </row>
    <row r="16" spans="1:27" x14ac:dyDescent="0.25">
      <c r="A16" t="s">
        <v>50</v>
      </c>
      <c r="B16">
        <v>1500</v>
      </c>
      <c r="E16" t="s">
        <v>73</v>
      </c>
      <c r="F16" s="8">
        <f>I14-F13</f>
        <v>36632.5</v>
      </c>
    </row>
    <row r="17" spans="1:11" x14ac:dyDescent="0.25">
      <c r="A17" t="s">
        <v>51</v>
      </c>
      <c r="B17">
        <v>1500</v>
      </c>
    </row>
    <row r="18" spans="1:11" x14ac:dyDescent="0.25">
      <c r="A18" t="s">
        <v>54</v>
      </c>
      <c r="B18">
        <v>1500</v>
      </c>
    </row>
    <row r="19" spans="1:11" x14ac:dyDescent="0.25">
      <c r="A19" t="s">
        <v>55</v>
      </c>
      <c r="B19">
        <v>1500</v>
      </c>
    </row>
    <row r="29" spans="1:11" x14ac:dyDescent="0.25">
      <c r="K2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2"/>
  <sheetViews>
    <sheetView workbookViewId="0">
      <selection activeCell="I12" sqref="I12"/>
    </sheetView>
  </sheetViews>
  <sheetFormatPr baseColWidth="10" defaultRowHeight="15" x14ac:dyDescent="0.25"/>
  <cols>
    <col min="1" max="1" width="12" customWidth="1"/>
    <col min="2" max="2" width="13.140625" customWidth="1"/>
    <col min="3" max="3" width="14.28515625" customWidth="1"/>
    <col min="6" max="6" width="17.28515625" customWidth="1"/>
    <col min="7" max="7" width="14.140625" customWidth="1"/>
    <col min="9" max="9" width="17.5703125" customWidth="1"/>
    <col min="10" max="10" width="12.140625" customWidth="1"/>
    <col min="11" max="11" width="13" customWidth="1"/>
    <col min="13" max="13" width="12.28515625" customWidth="1"/>
    <col min="14" max="14" width="13.5703125" customWidth="1"/>
    <col min="15" max="15" width="14.42578125" customWidth="1"/>
    <col min="16" max="16" width="17" customWidth="1"/>
    <col min="17" max="17" width="12" customWidth="1"/>
    <col min="18" max="18" width="14" customWidth="1"/>
    <col min="21" max="21" width="13.28515625" customWidth="1"/>
    <col min="22" max="22" width="14.5703125" customWidth="1"/>
    <col min="23" max="23" width="15.42578125" customWidth="1"/>
    <col min="24" max="24" width="18" customWidth="1"/>
    <col min="25" max="25" width="13" customWidth="1"/>
    <col min="26" max="26" width="15" customWidth="1"/>
    <col min="28" max="28" width="25.42578125" customWidth="1"/>
    <col min="29" max="29" width="23.42578125" customWidth="1"/>
    <col min="30" max="30" width="12.140625" customWidth="1"/>
    <col min="31" max="31" width="17.7109375" customWidth="1"/>
    <col min="32" max="32" width="18" customWidth="1"/>
    <col min="33" max="33" width="15.42578125" customWidth="1"/>
    <col min="34" max="34" width="19" customWidth="1"/>
    <col min="35" max="35" width="18.28515625" customWidth="1"/>
    <col min="36" max="36" width="17" customWidth="1"/>
  </cols>
  <sheetData>
    <row r="1" spans="1:36" s="9" customFormat="1" x14ac:dyDescent="0.25">
      <c r="A1" s="13" t="s">
        <v>101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98</v>
      </c>
      <c r="H1" s="14" t="s">
        <v>65</v>
      </c>
      <c r="I1" s="14" t="s">
        <v>99</v>
      </c>
      <c r="J1" s="13" t="s">
        <v>8</v>
      </c>
      <c r="K1" s="13" t="s">
        <v>66</v>
      </c>
      <c r="L1" s="14" t="s">
        <v>67</v>
      </c>
      <c r="M1" s="14" t="s">
        <v>68</v>
      </c>
      <c r="N1" s="14" t="s">
        <v>10</v>
      </c>
      <c r="O1" s="14" t="s">
        <v>11</v>
      </c>
      <c r="P1" s="14" t="s">
        <v>14</v>
      </c>
      <c r="Q1" s="14" t="s">
        <v>12</v>
      </c>
      <c r="R1" s="14" t="s">
        <v>69</v>
      </c>
      <c r="S1" s="14" t="s">
        <v>13</v>
      </c>
      <c r="T1" s="13" t="s">
        <v>9</v>
      </c>
      <c r="U1" s="14" t="s">
        <v>102</v>
      </c>
      <c r="V1" s="14" t="s">
        <v>103</v>
      </c>
      <c r="W1" s="14" t="s">
        <v>104</v>
      </c>
      <c r="X1" s="14" t="s">
        <v>105</v>
      </c>
      <c r="Y1" s="14" t="s">
        <v>106</v>
      </c>
      <c r="Z1" s="14" t="s">
        <v>107</v>
      </c>
      <c r="AA1" s="14" t="s">
        <v>108</v>
      </c>
      <c r="AB1" s="13" t="s">
        <v>70</v>
      </c>
      <c r="AC1" s="14" t="s">
        <v>71</v>
      </c>
      <c r="AD1" s="13" t="s">
        <v>5</v>
      </c>
      <c r="AE1" s="14" t="s">
        <v>72</v>
      </c>
      <c r="AF1" s="14" t="s">
        <v>73</v>
      </c>
      <c r="AG1" s="14" t="s">
        <v>7</v>
      </c>
      <c r="AH1" s="13" t="s">
        <v>74</v>
      </c>
      <c r="AI1" s="15" t="s">
        <v>110</v>
      </c>
      <c r="AJ1" s="16" t="s">
        <v>111</v>
      </c>
    </row>
    <row r="2" spans="1:36" x14ac:dyDescent="0.25">
      <c r="A2" t="s">
        <v>112</v>
      </c>
      <c r="B2" t="s">
        <v>132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sinistre</vt:lpstr>
      <vt:lpstr>base</vt:lpstr>
      <vt:lpstr>clos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listeclos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2019-10-14T08:55:23Z</dcterms:modified>
</cp:coreProperties>
</file>