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\Desktop\"/>
    </mc:Choice>
  </mc:AlternateContent>
  <xr:revisionPtr revIDLastSave="0" documentId="8_{A3C2FE6D-787F-48F4-8FFD-441EDCFC7DF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lient" sheetId="1" r:id="rId1"/>
    <sheet name="info" sheetId="2" r:id="rId2"/>
  </sheets>
  <definedNames>
    <definedName name="fourche_cadre">Tableau8[Fourche_cadre]</definedName>
    <definedName name="frein">Tableau10[Frein]</definedName>
    <definedName name="poste">Tableau11[Poste]</definedName>
    <definedName name="roue_pneu">Tableau12[Roue_pneu]</definedName>
    <definedName name="tabref">Tableau7[référence]</definedName>
    <definedName name="transmission">Tableau9[Transmission]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0" i="1" l="1"/>
  <c r="G22" i="1"/>
  <c r="G23" i="1"/>
  <c r="G24" i="1"/>
  <c r="G19" i="1"/>
  <c r="E20" i="1"/>
  <c r="F19" i="1"/>
  <c r="E19" i="1"/>
  <c r="F21" i="1"/>
  <c r="G21" i="1" s="1"/>
  <c r="F22" i="1"/>
  <c r="F23" i="1"/>
  <c r="F24" i="1"/>
  <c r="F20" i="1"/>
  <c r="E21" i="1"/>
  <c r="E22" i="1"/>
  <c r="E23" i="1"/>
  <c r="E24" i="1"/>
  <c r="G26" i="1" l="1"/>
  <c r="G29" i="1" s="1"/>
  <c r="K3" i="1"/>
  <c r="G27" i="1" l="1"/>
  <c r="G28" i="1" s="1"/>
  <c r="G30" i="1" s="1"/>
</calcChain>
</file>

<file path=xl/sharedStrings.xml><?xml version="1.0" encoding="utf-8"?>
<sst xmlns="http://schemas.openxmlformats.org/spreadsheetml/2006/main" count="98" uniqueCount="62">
  <si>
    <t>Prénom :</t>
  </si>
  <si>
    <t>Date de naissance :</t>
  </si>
  <si>
    <t>Lieu de naissance</t>
  </si>
  <si>
    <t xml:space="preserve"> @mail :</t>
  </si>
  <si>
    <t xml:space="preserve">Ville : </t>
  </si>
  <si>
    <t>Nom :</t>
  </si>
  <si>
    <t>N° Tél :</t>
  </si>
  <si>
    <t xml:space="preserve">N° marquage / N° série / N° lot : </t>
  </si>
  <si>
    <t>Marque vélo :</t>
  </si>
  <si>
    <t>Facture</t>
  </si>
  <si>
    <t>Ref Client</t>
  </si>
  <si>
    <t>Date</t>
  </si>
  <si>
    <t>Code postal :</t>
  </si>
  <si>
    <t xml:space="preserve">Objet : Entretien vélo dans le cadre du « Coup de pouce Vélo </t>
  </si>
  <si>
    <t>Devis</t>
  </si>
  <si>
    <t>Référence</t>
  </si>
  <si>
    <t>Libellé de chaque opération</t>
  </si>
  <si>
    <t>Qté</t>
  </si>
  <si>
    <t>PU HT</t>
  </si>
  <si>
    <t>Total HT</t>
  </si>
  <si>
    <t>EAN</t>
  </si>
  <si>
    <t>TVA 20%</t>
  </si>
  <si>
    <t>Total TTC</t>
  </si>
  <si>
    <t>Déduction prime
coup de pouce réparation</t>
  </si>
  <si>
    <t>Payé</t>
  </si>
  <si>
    <t>Mode règlement</t>
  </si>
  <si>
    <t>Espèce</t>
  </si>
  <si>
    <t>Carte Bancaire</t>
  </si>
  <si>
    <t>Chèque</t>
  </si>
  <si>
    <t xml:space="preserve">Mention légales : </t>
  </si>
  <si>
    <t>Vidange Fourche</t>
  </si>
  <si>
    <t>Révision fourche</t>
  </si>
  <si>
    <t>Révision amrtisseur Arriere à air</t>
  </si>
  <si>
    <t>Changement fourche</t>
  </si>
  <si>
    <t>prix</t>
  </si>
  <si>
    <t>Transmission</t>
  </si>
  <si>
    <t>Régler un dérailleur</t>
  </si>
  <si>
    <t>Changement cable/gaine + reglage</t>
  </si>
  <si>
    <t>Réparation chaine</t>
  </si>
  <si>
    <t>Ean</t>
  </si>
  <si>
    <t>Changement plateau à l'unité</t>
  </si>
  <si>
    <t>Réglage frein</t>
  </si>
  <si>
    <t>Changement paire de patin</t>
  </si>
  <si>
    <t>changement cable / gaine + reglage</t>
  </si>
  <si>
    <t>Purge frein</t>
  </si>
  <si>
    <t>Changement guidon</t>
  </si>
  <si>
    <t>Changement potence</t>
  </si>
  <si>
    <t>Changement grip</t>
  </si>
  <si>
    <t>Changement manette vtt</t>
  </si>
  <si>
    <t>Changement pneu ou chambre à air</t>
  </si>
  <si>
    <t>insatllation kit tubeless</t>
  </si>
  <si>
    <t>Dévoilage une roue</t>
  </si>
  <si>
    <t>Changement rayon</t>
  </si>
  <si>
    <t>3700000000001</t>
  </si>
  <si>
    <t>PU TTC</t>
  </si>
  <si>
    <t>TVA</t>
  </si>
  <si>
    <t>TOTAL HT</t>
  </si>
  <si>
    <t>Fourche_cadre</t>
  </si>
  <si>
    <t>Frein</t>
  </si>
  <si>
    <t>Poste</t>
  </si>
  <si>
    <t>Roue_pneu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</si>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</sst>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0.0"/>
    <numFmt numFmtId="165" formatCode="#,##0.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EAN-13"/>
    </font>
    <font>
      <b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Fill="1" applyBorder="1"/>
    <xf numFmtId="164" fontId="0" fillId="0" borderId="1" xfId="0" applyNumberFormat="1" applyBorder="1" applyProtection="1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14" fontId="0" fillId="0" borderId="2" xfId="0" applyNumberFormat="1" applyBorder="1" applyProtection="1"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right"/>
      <protection locked="0"/>
    </xf>
    <xf numFmtId="165" fontId="0" fillId="0" borderId="1" xfId="0" applyNumberFormat="1" applyBorder="1" applyAlignment="1" applyProtection="1">
      <alignment horizontal="right" vertical="center"/>
    </xf>
    <xf numFmtId="165" fontId="0" fillId="0" borderId="1" xfId="0" applyNumberFormat="1" applyBorder="1" applyAlignment="1" applyProtection="1">
      <alignment horizontal="right" vertical="center" wrapText="1"/>
    </xf>
    <xf numFmtId="165" fontId="0" fillId="0" borderId="1" xfId="0" applyNumberFormat="1" applyBorder="1" applyProtection="1"/>
    <xf numFmtId="0" fontId="0" fillId="0" borderId="1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4" xfId="0" applyBorder="1" applyAlignment="1" applyProtection="1">
      <alignment horizontal="right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6" fontId="0" fillId="4" borderId="6" xfId="0" applyNumberFormat="1" applyFont="1" applyFill="1" applyBorder="1"/>
    <xf numFmtId="6" fontId="0" fillId="0" borderId="6" xfId="0" applyNumberFormat="1" applyFont="1" applyBorder="1"/>
    <xf numFmtId="6" fontId="0" fillId="5" borderId="6" xfId="0" applyNumberFormat="1" applyFont="1" applyFill="1" applyBorder="1"/>
    <xf numFmtId="0" fontId="0" fillId="3" borderId="7" xfId="0" applyFont="1" applyFill="1" applyBorder="1"/>
    <xf numFmtId="0" fontId="2" fillId="2" borderId="0" xfId="0" applyFont="1" applyFill="1" applyBorder="1"/>
    <xf numFmtId="0" fontId="4" fillId="4" borderId="7" xfId="0" applyFont="1" applyFill="1" applyBorder="1"/>
    <xf numFmtId="0" fontId="4" fillId="0" borderId="7" xfId="0" applyFont="1" applyBorder="1"/>
    <xf numFmtId="49" fontId="4" fillId="4" borderId="6" xfId="0" applyNumberFormat="1" applyFont="1" applyFill="1" applyBorder="1"/>
    <xf numFmtId="49" fontId="4" fillId="0" borderId="6" xfId="0" applyNumberFormat="1" applyFont="1" applyBorder="1"/>
    <xf numFmtId="0" fontId="3" fillId="2" borderId="0" xfId="0" applyFont="1" applyFill="1" applyBorder="1"/>
    <xf numFmtId="0" fontId="3" fillId="2" borderId="8" xfId="0" applyFont="1" applyFill="1" applyBorder="1"/>
    <xf numFmtId="0" fontId="6" fillId="5" borderId="7" xfId="0" applyFont="1" applyFill="1" applyBorder="1"/>
    <xf numFmtId="0" fontId="6" fillId="0" borderId="7" xfId="0" applyFont="1" applyBorder="1"/>
    <xf numFmtId="49" fontId="6" fillId="5" borderId="6" xfId="0" applyNumberFormat="1" applyFont="1" applyFill="1" applyBorder="1"/>
    <xf numFmtId="49" fontId="6" fillId="0" borderId="6" xfId="0" applyNumberFormat="1" applyFont="1" applyBorder="1"/>
    <xf numFmtId="0" fontId="5" fillId="2" borderId="0" xfId="0" applyFont="1" applyFill="1" applyBorder="1"/>
    <xf numFmtId="0" fontId="5" fillId="2" borderId="8" xfId="0" applyFont="1" applyFill="1" applyBorder="1"/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F06C166-E01F-4729-B7E2-CF614466F78A}" name="Tableau7" displayName="Tableau7" ref="E1:E6" totalsRowShown="0" headerRowDxfId="10" dataDxfId="11" tableBorderDxfId="13">
  <autoFilter ref="E1:E6" xr:uid="{B00CA1E2-8D99-414B-9D15-1E28D0F3BE64}"/>
  <tableColumns count="1">
    <tableColumn id="1" xr3:uid="{08FA648A-1EDF-412D-B7D9-3958E4447E42}" name="référence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5356086-BC93-48E2-A03A-F707EEC2B393}" name="Tableau8" displayName="Tableau8" ref="A16:C20" totalsRowShown="0" headerRowDxfId="8" tableBorderDxfId="9">
  <autoFilter ref="A16:C20" xr:uid="{B421AE5E-F965-4608-9B28-B2CF62DDDF97}"/>
  <tableColumns count="3">
    <tableColumn id="1" xr3:uid="{3BDE18ED-10AB-4D20-88F9-4FCE783AD351}" name="Fourche_cadre"/>
    <tableColumn id="2" xr3:uid="{3AEBD2DB-12F8-44BD-886D-47D7999F7D6C}" name="prix"/>
    <tableColumn id="3" xr3:uid="{7248A3A3-946E-4EE9-B412-E6BB2F10A3B2}" name="Ean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723C96C-1B32-426B-B7CF-EE57704A5B98}" name="Tableau9" displayName="Tableau9" ref="E16:G20" totalsRowShown="0" headerRowDxfId="6" tableBorderDxfId="7">
  <autoFilter ref="E16:G20" xr:uid="{A7E9A029-9368-4465-BF47-0AFDA7B68F59}"/>
  <tableColumns count="3">
    <tableColumn id="1" xr3:uid="{07668855-28D7-4BD2-8926-2597DC174711}" name="Transmission"/>
    <tableColumn id="2" xr3:uid="{E22D4FFD-5835-4F7D-86A2-B49D1D5FB62C}" name="prix"/>
    <tableColumn id="3" xr3:uid="{89BB2330-68E9-4CCF-ADEB-34CFCE8AB16C}" name="Ean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5420CF8-1641-441C-9E8E-F88EB3C8A99F}" name="Tableau10" displayName="Tableau10" ref="I16:K20" totalsRowShown="0" headerRowDxfId="4" tableBorderDxfId="5">
  <autoFilter ref="I16:K20" xr:uid="{934CB248-1508-4D06-80BA-BE6B28D91913}"/>
  <tableColumns count="3">
    <tableColumn id="1" xr3:uid="{8AC2B790-2B0F-417A-AA11-635F51F691BA}" name="Frein"/>
    <tableColumn id="2" xr3:uid="{86CD3877-2754-4C2B-83DB-8082D7B57C27}" name="prix"/>
    <tableColumn id="3" xr3:uid="{BFC858F8-7C55-4481-89D4-2AB964119421}" name="Ean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B1230B7-08F1-47D2-A679-65377D854FF8}" name="Tableau11" displayName="Tableau11" ref="A30:C34" totalsRowShown="0" headerRowDxfId="2" tableBorderDxfId="3">
  <autoFilter ref="A30:C34" xr:uid="{5107967A-EBFE-43C2-9C9C-9ECF04BB3B8F}"/>
  <tableColumns count="3">
    <tableColumn id="1" xr3:uid="{BC061E85-415E-4DEF-8E49-FA00C14A0167}" name="Poste"/>
    <tableColumn id="2" xr3:uid="{0EEC62DB-EE53-4B13-98E8-FA6145BC7E91}" name="prix"/>
    <tableColumn id="3" xr3:uid="{E8DFE152-07F5-4EA0-9BDC-272F6A5CFECC}" name="Ean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CE76B13E-4C30-4540-ACDD-C1594BB8E886}" name="Tableau12" displayName="Tableau12" ref="E30:G34" totalsRowShown="0" headerRowDxfId="0" tableBorderDxfId="1">
  <autoFilter ref="E30:G34" xr:uid="{C3C3AB0E-69C8-4594-B23E-29A8932F6C39}"/>
  <tableColumns count="3">
    <tableColumn id="1" xr3:uid="{CA2B00CC-840C-4228-969F-9CD482C7A711}" name="Roue_pneu"/>
    <tableColumn id="2" xr3:uid="{651A36D3-5A70-478B-94D6-CFBF6DAF36F2}" name="prix"/>
    <tableColumn id="3" xr3:uid="{BCE29BF1-3D67-423B-9BF7-35CB27752A2A}" name="Ean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.@%20mai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2"/>
  <sheetViews>
    <sheetView tabSelected="1" workbookViewId="0">
      <selection sqref="A1:A9"/>
    </sheetView>
  </sheetViews>
  <sheetFormatPr baseColWidth="10" defaultRowHeight="15" x14ac:dyDescent="0.25"/>
  <cols>
    <col min="1" max="1" width="16.5703125" style="4" customWidth="1"/>
    <col min="2" max="2" width="32.140625" style="4" bestFit="1" customWidth="1"/>
    <col min="3" max="3" width="6.140625" style="4" customWidth="1"/>
    <col min="4" max="4" width="7.7109375" style="4" customWidth="1"/>
    <col min="5" max="5" width="6.5703125" style="4" bestFit="1" customWidth="1"/>
    <col min="6" max="6" width="8.140625" style="4" customWidth="1"/>
    <col min="7" max="7" width="9.42578125" style="4" bestFit="1" customWidth="1"/>
    <col min="8" max="8" width="8.5703125" style="4" customWidth="1"/>
    <col min="9" max="16384" width="11.42578125" style="4"/>
  </cols>
  <sheetData>
    <row r="1" spans="1:11" x14ac:dyDescent="0.25">
      <c r="J1" s="13" t="s">
        <v>9</v>
      </c>
      <c r="K1" s="13"/>
    </row>
    <row r="2" spans="1:11" x14ac:dyDescent="0.25">
      <c r="J2" s="5" t="s">
        <v>10</v>
      </c>
      <c r="K2" s="5" t="s">
        <v>11</v>
      </c>
    </row>
    <row r="3" spans="1:11" x14ac:dyDescent="0.25">
      <c r="J3" s="6"/>
      <c r="K3" s="7">
        <f ca="1">TODAY()</f>
        <v>44021</v>
      </c>
    </row>
    <row r="4" spans="1:11" x14ac:dyDescent="0.25">
      <c r="H4" s="14" t="s">
        <v>5</v>
      </c>
      <c r="I4" s="15"/>
      <c r="J4" s="13"/>
      <c r="K4" s="13"/>
    </row>
    <row r="5" spans="1:11" x14ac:dyDescent="0.25">
      <c r="H5" s="16" t="s">
        <v>0</v>
      </c>
      <c r="I5" s="17"/>
      <c r="J5" s="13"/>
      <c r="K5" s="13"/>
    </row>
    <row r="6" spans="1:11" x14ac:dyDescent="0.25">
      <c r="H6" s="14" t="s">
        <v>1</v>
      </c>
      <c r="I6" s="15"/>
      <c r="J6" s="13"/>
      <c r="K6" s="13"/>
    </row>
    <row r="7" spans="1:11" x14ac:dyDescent="0.25">
      <c r="H7" s="16" t="s">
        <v>2</v>
      </c>
      <c r="I7" s="17"/>
      <c r="J7" s="13"/>
      <c r="K7" s="13"/>
    </row>
    <row r="8" spans="1:11" x14ac:dyDescent="0.25">
      <c r="H8" s="14" t="s">
        <v>6</v>
      </c>
      <c r="I8" s="15"/>
      <c r="J8" s="13"/>
      <c r="K8" s="13"/>
    </row>
    <row r="9" spans="1:11" x14ac:dyDescent="0.25">
      <c r="H9" s="16" t="s">
        <v>3</v>
      </c>
      <c r="I9" s="17"/>
      <c r="J9" s="13"/>
      <c r="K9" s="13"/>
    </row>
    <row r="10" spans="1:11" x14ac:dyDescent="0.25">
      <c r="H10" s="14" t="s">
        <v>12</v>
      </c>
      <c r="I10" s="15"/>
      <c r="J10" s="13"/>
      <c r="K10" s="13"/>
    </row>
    <row r="11" spans="1:11" x14ac:dyDescent="0.25">
      <c r="H11" s="16" t="s">
        <v>4</v>
      </c>
      <c r="I11" s="17"/>
      <c r="J11" s="13"/>
      <c r="K11" s="13"/>
    </row>
    <row r="14" spans="1:11" x14ac:dyDescent="0.25">
      <c r="A14" s="8" t="s">
        <v>7</v>
      </c>
      <c r="B14" s="8"/>
      <c r="F14" s="9" t="s">
        <v>8</v>
      </c>
      <c r="G14" s="9"/>
    </row>
    <row r="16" spans="1:11" x14ac:dyDescent="0.25">
      <c r="A16" s="4" t="s">
        <v>13</v>
      </c>
    </row>
    <row r="18" spans="1:11" x14ac:dyDescent="0.25">
      <c r="A18" s="5" t="s">
        <v>15</v>
      </c>
      <c r="B18" s="5" t="s">
        <v>16</v>
      </c>
      <c r="C18" s="5" t="s">
        <v>17</v>
      </c>
      <c r="D18" s="5" t="s">
        <v>54</v>
      </c>
      <c r="E18" s="5" t="s">
        <v>55</v>
      </c>
      <c r="F18" s="5" t="s">
        <v>18</v>
      </c>
      <c r="G18" s="5" t="s">
        <v>56</v>
      </c>
      <c r="H18" s="21" t="s">
        <v>20</v>
      </c>
      <c r="I18" s="21"/>
      <c r="J18" s="21"/>
      <c r="K18" s="21"/>
    </row>
    <row r="19" spans="1:11" ht="20.25" x14ac:dyDescent="0.4">
      <c r="A19" s="5" t="s">
        <v>58</v>
      </c>
      <c r="B19" s="5" t="s">
        <v>43</v>
      </c>
      <c r="C19" s="5"/>
      <c r="D19" s="5"/>
      <c r="E19" s="3" t="str">
        <f>IF(D19="","",(D19/120)*20)</f>
        <v/>
      </c>
      <c r="F19" s="12" t="str">
        <f>IF(D19="","",D19/1.2)</f>
        <v/>
      </c>
      <c r="G19" s="12" t="str">
        <f>IF(C19="","",F19*C19)</f>
        <v/>
      </c>
      <c r="H19" s="20"/>
      <c r="I19" s="20"/>
      <c r="J19" s="20"/>
      <c r="K19" s="20"/>
    </row>
    <row r="20" spans="1:11" ht="20.25" x14ac:dyDescent="0.4">
      <c r="A20" s="5"/>
      <c r="B20" s="5"/>
      <c r="C20" s="5"/>
      <c r="D20" s="5"/>
      <c r="E20" s="3" t="str">
        <f>IF(D20="","",(D20/120)*20)</f>
        <v/>
      </c>
      <c r="F20" s="12" t="str">
        <f>IF(D20="","",D20/1.2)</f>
        <v/>
      </c>
      <c r="G20" s="12" t="str">
        <f t="shared" ref="G20:G24" si="0">IF(C20="","",F20*C20)</f>
        <v/>
      </c>
      <c r="H20" s="20"/>
      <c r="I20" s="20"/>
      <c r="J20" s="20"/>
      <c r="K20" s="20"/>
    </row>
    <row r="21" spans="1:11" ht="20.25" x14ac:dyDescent="0.4">
      <c r="A21" s="5"/>
      <c r="B21" s="5"/>
      <c r="C21" s="5"/>
      <c r="D21" s="5"/>
      <c r="E21" s="3" t="str">
        <f t="shared" ref="E21:E24" si="1">IF(D21="","",(D21/120)*20)</f>
        <v/>
      </c>
      <c r="F21" s="12" t="str">
        <f t="shared" ref="F21:F24" si="2">IF(D21="","",D21/1.2)</f>
        <v/>
      </c>
      <c r="G21" s="12" t="str">
        <f t="shared" si="0"/>
        <v/>
      </c>
      <c r="H21" s="20"/>
      <c r="I21" s="20"/>
      <c r="J21" s="20"/>
      <c r="K21" s="20"/>
    </row>
    <row r="22" spans="1:11" ht="20.25" x14ac:dyDescent="0.4">
      <c r="A22" s="5"/>
      <c r="B22" s="5"/>
      <c r="C22" s="5"/>
      <c r="D22" s="5"/>
      <c r="E22" s="3" t="str">
        <f t="shared" si="1"/>
        <v/>
      </c>
      <c r="F22" s="12" t="str">
        <f t="shared" si="2"/>
        <v/>
      </c>
      <c r="G22" s="12" t="str">
        <f t="shared" si="0"/>
        <v/>
      </c>
      <c r="H22" s="20"/>
      <c r="I22" s="20"/>
      <c r="J22" s="20"/>
      <c r="K22" s="20"/>
    </row>
    <row r="23" spans="1:11" ht="20.25" x14ac:dyDescent="0.4">
      <c r="A23" s="5"/>
      <c r="B23" s="5"/>
      <c r="C23" s="5"/>
      <c r="D23" s="5"/>
      <c r="E23" s="3" t="str">
        <f t="shared" si="1"/>
        <v/>
      </c>
      <c r="F23" s="12" t="str">
        <f t="shared" si="2"/>
        <v/>
      </c>
      <c r="G23" s="12" t="str">
        <f t="shared" si="0"/>
        <v/>
      </c>
      <c r="H23" s="20"/>
      <c r="I23" s="20"/>
      <c r="J23" s="20"/>
      <c r="K23" s="20"/>
    </row>
    <row r="24" spans="1:11" ht="20.25" x14ac:dyDescent="0.4">
      <c r="A24" s="5"/>
      <c r="B24" s="5"/>
      <c r="C24" s="5"/>
      <c r="D24" s="5"/>
      <c r="E24" s="3" t="str">
        <f t="shared" si="1"/>
        <v/>
      </c>
      <c r="F24" s="12" t="str">
        <f t="shared" si="2"/>
        <v/>
      </c>
      <c r="G24" s="12" t="str">
        <f t="shared" si="0"/>
        <v/>
      </c>
      <c r="H24" s="20"/>
      <c r="I24" s="20"/>
      <c r="J24" s="20"/>
      <c r="K24" s="20"/>
    </row>
    <row r="26" spans="1:11" x14ac:dyDescent="0.25">
      <c r="D26" s="22" t="s">
        <v>19</v>
      </c>
      <c r="E26" s="23"/>
      <c r="F26" s="24"/>
      <c r="G26" s="10" t="str">
        <f>IF(D19="","",SUM(G19:G24))</f>
        <v/>
      </c>
      <c r="I26" s="18" t="s">
        <v>25</v>
      </c>
      <c r="J26" s="19"/>
    </row>
    <row r="27" spans="1:11" x14ac:dyDescent="0.25">
      <c r="D27" s="22" t="s">
        <v>21</v>
      </c>
      <c r="E27" s="23"/>
      <c r="F27" s="24"/>
      <c r="G27" s="10" t="str">
        <f>IF(G26="","",G26*20%)</f>
        <v/>
      </c>
      <c r="I27" s="18" t="s">
        <v>26</v>
      </c>
      <c r="J27" s="19"/>
    </row>
    <row r="28" spans="1:11" x14ac:dyDescent="0.25">
      <c r="D28" s="22" t="s">
        <v>22</v>
      </c>
      <c r="E28" s="23"/>
      <c r="F28" s="24"/>
      <c r="G28" s="10" t="str">
        <f>IF(G26="","",G26+G27)</f>
        <v/>
      </c>
    </row>
    <row r="29" spans="1:11" ht="27.75" customHeight="1" x14ac:dyDescent="0.25">
      <c r="D29" s="25" t="s">
        <v>23</v>
      </c>
      <c r="E29" s="23"/>
      <c r="F29" s="24"/>
      <c r="G29" s="11" t="str">
        <f>IF(G26="","",IF(G26&lt;50,G26,50))</f>
        <v/>
      </c>
    </row>
    <row r="30" spans="1:11" x14ac:dyDescent="0.25">
      <c r="D30" s="22" t="s">
        <v>24</v>
      </c>
      <c r="E30" s="23"/>
      <c r="F30" s="24"/>
      <c r="G30" s="10" t="str">
        <f>IF(G26="","",G28-G29)</f>
        <v/>
      </c>
    </row>
    <row r="32" spans="1:11" x14ac:dyDescent="0.25">
      <c r="A32" s="4" t="s">
        <v>29</v>
      </c>
    </row>
  </sheetData>
  <dataConsolidate/>
  <mergeCells count="31">
    <mergeCell ref="D26:F26"/>
    <mergeCell ref="D27:F27"/>
    <mergeCell ref="D28:F28"/>
    <mergeCell ref="D29:F29"/>
    <mergeCell ref="D30:F30"/>
    <mergeCell ref="H18:K18"/>
    <mergeCell ref="H19:K19"/>
    <mergeCell ref="H20:K20"/>
    <mergeCell ref="H21:K21"/>
    <mergeCell ref="H22:K22"/>
    <mergeCell ref="I26:J26"/>
    <mergeCell ref="I27:J27"/>
    <mergeCell ref="H11:I11"/>
    <mergeCell ref="J4:K4"/>
    <mergeCell ref="J5:K5"/>
    <mergeCell ref="J6:K6"/>
    <mergeCell ref="J7:K7"/>
    <mergeCell ref="J8:K8"/>
    <mergeCell ref="J9:K9"/>
    <mergeCell ref="J10:K10"/>
    <mergeCell ref="J11:K11"/>
    <mergeCell ref="H8:I8"/>
    <mergeCell ref="H9:I9"/>
    <mergeCell ref="H10:I10"/>
    <mergeCell ref="H23:K23"/>
    <mergeCell ref="H24:K24"/>
    <mergeCell ref="J1:K1"/>
    <mergeCell ref="H4:I4"/>
    <mergeCell ref="H5:I5"/>
    <mergeCell ref="H6:I6"/>
    <mergeCell ref="H7:I7"/>
  </mergeCells>
  <dataValidations count="1">
    <dataValidation type="list" allowBlank="1" showInputMessage="1" showErrorMessage="1" sqref="A19" xr:uid="{10C7E58D-C567-4202-9789-43B2F1342B40}">
      <formula1>tabref</formula1>
    </dataValidation>
  </dataValidations>
  <hyperlinks>
    <hyperlink ref="H9" r:id="rId1" display=".@ mail" xr:uid="{00000000-0004-0000-0000-000000000000}"/>
  </hyperlinks>
  <pageMargins left="0.7" right="0.7" top="0.75" bottom="0.75" header="0.3" footer="0.3"/>
  <pageSetup paperSize="9" orientation="landscape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000-000000000000}">
          <x14:formula1>
            <xm:f>info!$A$1:$A$3</xm:f>
          </x14:formula1>
          <xm:sqref>J1:K1</xm:sqref>
        </x14:dataValidation>
        <x14:dataValidation type="list" allowBlank="1" showInputMessage="1" showErrorMessage="1" xr:uid="{00000000-0002-0000-0000-000002000000}">
          <x14:formula1>
            <xm:f>info!$B$1:$B$4</xm:f>
          </x14:formula1>
          <xm:sqref>I27:J27</xm:sqref>
        </x14:dataValidation>
        <x14:dataValidation type="list" allowBlank="1" showInputMessage="1" showErrorMessage="1" xr:uid="{00000000-0002-0000-0000-000001000000}">
          <x14:formula1>
            <xm:f>info!$E$2:$E$6</xm:f>
          </x14:formula1>
          <xm:sqref>A20:A24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34"/>
  <sheetViews>
    <sheetView workbookViewId="0">
      <selection activeCell="I25" sqref="I25"/>
    </sheetView>
  </sheetViews>
  <sheetFormatPr baseColWidth="10" defaultRowHeight="15" x14ac:dyDescent="0.25"/>
  <cols>
    <col min="1" max="1" width="29.7109375" bestFit="1" customWidth="1"/>
    <col min="2" max="2" width="13.7109375" bestFit="1" customWidth="1"/>
    <col min="3" max="3" width="14" bestFit="1" customWidth="1"/>
    <col min="4" max="4" width="4.42578125" customWidth="1"/>
    <col min="5" max="5" width="32.140625" bestFit="1" customWidth="1"/>
    <col min="7" max="7" width="14" bestFit="1" customWidth="1"/>
    <col min="8" max="8" width="4" customWidth="1"/>
    <col min="9" max="9" width="32.7109375" bestFit="1" customWidth="1"/>
    <col min="10" max="10" width="6.5703125" customWidth="1"/>
    <col min="11" max="11" width="14" bestFit="1" customWidth="1"/>
  </cols>
  <sheetData>
    <row r="1" spans="1:11" x14ac:dyDescent="0.25">
      <c r="E1" s="30" t="s">
        <v>61</v>
      </c>
    </row>
    <row r="2" spans="1:11" x14ac:dyDescent="0.25">
      <c r="A2" t="s">
        <v>9</v>
      </c>
      <c r="B2" t="s">
        <v>26</v>
      </c>
      <c r="E2" s="29" t="s">
        <v>57</v>
      </c>
    </row>
    <row r="3" spans="1:11" x14ac:dyDescent="0.25">
      <c r="A3" t="s">
        <v>14</v>
      </c>
      <c r="B3" t="s">
        <v>27</v>
      </c>
      <c r="E3" s="29" t="s">
        <v>35</v>
      </c>
    </row>
    <row r="4" spans="1:11" x14ac:dyDescent="0.25">
      <c r="B4" t="s">
        <v>28</v>
      </c>
      <c r="E4" s="29" t="s">
        <v>58</v>
      </c>
    </row>
    <row r="5" spans="1:11" x14ac:dyDescent="0.25">
      <c r="E5" s="29" t="s">
        <v>59</v>
      </c>
    </row>
    <row r="6" spans="1:11" x14ac:dyDescent="0.25">
      <c r="E6" s="29" t="s">
        <v>60</v>
      </c>
    </row>
    <row r="7" spans="1:11" x14ac:dyDescent="0.25">
      <c r="B7" s="2"/>
    </row>
    <row r="8" spans="1:11" x14ac:dyDescent="0.25">
      <c r="B8" s="1"/>
    </row>
    <row r="9" spans="1:11" x14ac:dyDescent="0.25">
      <c r="B9" s="1"/>
    </row>
    <row r="10" spans="1:11" x14ac:dyDescent="0.25">
      <c r="B10" s="1"/>
    </row>
    <row r="11" spans="1:11" x14ac:dyDescent="0.25">
      <c r="B11" s="1"/>
    </row>
    <row r="12" spans="1:11" x14ac:dyDescent="0.25">
      <c r="B12" s="1"/>
    </row>
    <row r="13" spans="1:11" x14ac:dyDescent="0.25">
      <c r="B13" s="1"/>
    </row>
    <row r="14" spans="1:11" x14ac:dyDescent="0.25">
      <c r="B14" s="1"/>
    </row>
    <row r="15" spans="1:11" x14ac:dyDescent="0.25">
      <c r="B15" s="1"/>
    </row>
    <row r="16" spans="1:11" x14ac:dyDescent="0.25">
      <c r="A16" s="35" t="s">
        <v>57</v>
      </c>
      <c r="B16" s="36" t="s">
        <v>34</v>
      </c>
      <c r="C16" s="36" t="s">
        <v>39</v>
      </c>
      <c r="E16" s="41" t="s">
        <v>35</v>
      </c>
      <c r="F16" s="42" t="s">
        <v>34</v>
      </c>
      <c r="G16" s="42" t="s">
        <v>39</v>
      </c>
      <c r="I16" s="35" t="s">
        <v>58</v>
      </c>
      <c r="J16" s="36" t="s">
        <v>34</v>
      </c>
      <c r="K16" s="36" t="s">
        <v>39</v>
      </c>
    </row>
    <row r="17" spans="1:11" x14ac:dyDescent="0.25">
      <c r="A17" s="31" t="s">
        <v>30</v>
      </c>
      <c r="B17" s="26">
        <v>35</v>
      </c>
      <c r="C17" s="33" t="s">
        <v>53</v>
      </c>
      <c r="E17" s="37" t="s">
        <v>36</v>
      </c>
      <c r="F17" s="28">
        <v>8</v>
      </c>
      <c r="G17" s="39" t="s">
        <v>53</v>
      </c>
      <c r="I17" s="31" t="s">
        <v>41</v>
      </c>
      <c r="J17" s="26">
        <v>8</v>
      </c>
      <c r="K17" s="33" t="s">
        <v>53</v>
      </c>
    </row>
    <row r="18" spans="1:11" x14ac:dyDescent="0.25">
      <c r="A18" s="32" t="s">
        <v>31</v>
      </c>
      <c r="B18" s="27">
        <v>45</v>
      </c>
      <c r="C18" s="34" t="s">
        <v>53</v>
      </c>
      <c r="E18" s="38" t="s">
        <v>37</v>
      </c>
      <c r="F18" s="27">
        <v>12</v>
      </c>
      <c r="G18" s="40" t="s">
        <v>53</v>
      </c>
      <c r="I18" s="32" t="s">
        <v>42</v>
      </c>
      <c r="J18" s="27">
        <v>10</v>
      </c>
      <c r="K18" s="34" t="s">
        <v>53</v>
      </c>
    </row>
    <row r="19" spans="1:11" x14ac:dyDescent="0.25">
      <c r="A19" s="31" t="s">
        <v>32</v>
      </c>
      <c r="B19" s="26">
        <v>30</v>
      </c>
      <c r="C19" s="33" t="s">
        <v>53</v>
      </c>
      <c r="E19" s="37" t="s">
        <v>38</v>
      </c>
      <c r="F19" s="28">
        <v>8</v>
      </c>
      <c r="G19" s="39" t="s">
        <v>53</v>
      </c>
      <c r="I19" s="31" t="s">
        <v>43</v>
      </c>
      <c r="J19" s="26">
        <v>12</v>
      </c>
      <c r="K19" s="33" t="s">
        <v>53</v>
      </c>
    </row>
    <row r="20" spans="1:11" x14ac:dyDescent="0.25">
      <c r="A20" s="32" t="s">
        <v>33</v>
      </c>
      <c r="B20" s="27">
        <v>30</v>
      </c>
      <c r="C20" s="34" t="s">
        <v>53</v>
      </c>
      <c r="E20" s="38" t="s">
        <v>40</v>
      </c>
      <c r="F20" s="27">
        <v>12</v>
      </c>
      <c r="G20" s="40" t="s">
        <v>53</v>
      </c>
      <c r="I20" s="32" t="s">
        <v>44</v>
      </c>
      <c r="J20" s="27">
        <v>15</v>
      </c>
      <c r="K20" s="34" t="s">
        <v>53</v>
      </c>
    </row>
    <row r="21" spans="1:11" x14ac:dyDescent="0.25">
      <c r="B21" s="1"/>
    </row>
    <row r="22" spans="1:11" x14ac:dyDescent="0.25">
      <c r="B22" s="1"/>
    </row>
    <row r="23" spans="1:11" x14ac:dyDescent="0.25">
      <c r="B23" s="1"/>
    </row>
    <row r="24" spans="1:11" x14ac:dyDescent="0.25">
      <c r="B24" s="1"/>
    </row>
    <row r="25" spans="1:11" x14ac:dyDescent="0.25">
      <c r="B25" s="1"/>
    </row>
    <row r="26" spans="1:11" x14ac:dyDescent="0.25">
      <c r="B26" s="1"/>
    </row>
    <row r="27" spans="1:11" x14ac:dyDescent="0.25">
      <c r="B27" s="1"/>
    </row>
    <row r="30" spans="1:11" x14ac:dyDescent="0.25">
      <c r="A30" s="41" t="s">
        <v>59</v>
      </c>
      <c r="B30" s="42" t="s">
        <v>34</v>
      </c>
      <c r="C30" s="42" t="s">
        <v>39</v>
      </c>
      <c r="E30" s="35" t="s">
        <v>60</v>
      </c>
      <c r="F30" s="36" t="s">
        <v>34</v>
      </c>
      <c r="G30" s="36" t="s">
        <v>39</v>
      </c>
    </row>
    <row r="31" spans="1:11" x14ac:dyDescent="0.25">
      <c r="A31" s="37" t="s">
        <v>45</v>
      </c>
      <c r="B31" s="28">
        <v>20</v>
      </c>
      <c r="C31" s="39" t="s">
        <v>53</v>
      </c>
      <c r="E31" s="31" t="s">
        <v>49</v>
      </c>
      <c r="F31" s="26">
        <v>6</v>
      </c>
      <c r="G31" s="33" t="s">
        <v>53</v>
      </c>
    </row>
    <row r="32" spans="1:11" x14ac:dyDescent="0.25">
      <c r="A32" s="38" t="s">
        <v>46</v>
      </c>
      <c r="B32" s="27">
        <v>8</v>
      </c>
      <c r="C32" s="40" t="s">
        <v>53</v>
      </c>
      <c r="E32" s="32" t="s">
        <v>50</v>
      </c>
      <c r="F32" s="27">
        <v>15</v>
      </c>
      <c r="G32" s="34" t="s">
        <v>53</v>
      </c>
    </row>
    <row r="33" spans="1:7" x14ac:dyDescent="0.25">
      <c r="A33" s="37" t="s">
        <v>47</v>
      </c>
      <c r="B33" s="28">
        <v>3</v>
      </c>
      <c r="C33" s="39" t="s">
        <v>53</v>
      </c>
      <c r="E33" s="31" t="s">
        <v>51</v>
      </c>
      <c r="F33" s="26">
        <v>8</v>
      </c>
      <c r="G33" s="33" t="s">
        <v>53</v>
      </c>
    </row>
    <row r="34" spans="1:7" x14ac:dyDescent="0.25">
      <c r="A34" s="38" t="s">
        <v>48</v>
      </c>
      <c r="B34" s="27">
        <v>12</v>
      </c>
      <c r="C34" s="40" t="s">
        <v>53</v>
      </c>
      <c r="E34" s="32" t="s">
        <v>52</v>
      </c>
      <c r="F34" s="27">
        <v>3</v>
      </c>
      <c r="G34" s="34" t="s">
        <v>53</v>
      </c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client</vt:lpstr>
      <vt:lpstr>info</vt:lpstr>
      <vt:lpstr>fourche_cadre</vt:lpstr>
      <vt:lpstr>frein</vt:lpstr>
      <vt:lpstr>poste</vt:lpstr>
      <vt:lpstr>roue_pneu</vt:lpstr>
      <vt:lpstr>tabref</vt:lpstr>
      <vt:lpstr>transmission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2020-07-09T10:27:35Z</cp:lastPrinted>
  <dcterms:created xsi:type="dcterms:W3CDTF">2020-07-04T13:33:47Z</dcterms:created>
  <dcterms:modified xsi:type="dcterms:W3CDTF">2020-07-09T10:45:46Z</dcterms:modified>
</cp:coreProperties>
</file>