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073F2A40-0F9D-493B-B575-3B07F52F9C87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Feuil2" sheetId="2" r:id="rId1"/>
    <sheet name="Feuil1" sheetId="1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4" i="2" l="1"/>
  <c r="U4" i="2"/>
  <c r="U5" i="2" s="1"/>
  <c r="W5" i="2"/>
  <c r="F2" i="1"/>
  <c r="W3" i="2"/>
  <c r="W2" i="2"/>
  <c r="U3" i="2"/>
  <c r="U2" i="2"/>
  <c r="U6" i="2" l="1"/>
  <c r="W6" i="2"/>
  <c r="F3" i="1"/>
</calcChain>
</file>

<file path=xl/sharedStrings.xml><?xml version="1.0" encoding="utf-8"?>
<sst xmlns="http://schemas.openxmlformats.org/spreadsheetml/2006/main" count="47" uniqueCount="34">
  <si>
    <t>Ville</t>
  </si>
  <si>
    <t>Lille</t>
  </si>
  <si>
    <t>Nombre d'habitants</t>
  </si>
  <si>
    <t>Enfants</t>
  </si>
  <si>
    <t>Adultes</t>
  </si>
  <si>
    <t>Roubaix</t>
  </si>
  <si>
    <t>Période</t>
  </si>
  <si>
    <t>2021-2022</t>
  </si>
  <si>
    <t>Étiquettes de lignes</t>
  </si>
  <si>
    <t>Total général</t>
  </si>
  <si>
    <t>(Tous)</t>
  </si>
  <si>
    <t>Somme de Nombre d'habitants</t>
  </si>
  <si>
    <t>Somme de Enfants</t>
  </si>
  <si>
    <t>Somme de Adultes</t>
  </si>
  <si>
    <t>Nombre d'adultes</t>
  </si>
  <si>
    <t>Nombre d'enfants</t>
  </si>
  <si>
    <t>Graphique à obtenir :</t>
  </si>
  <si>
    <t>Taux de présence d'enfants sur la zone étudée</t>
  </si>
  <si>
    <t>Somme de Taux de présence d'enfants sur la zone étudée</t>
  </si>
  <si>
    <t>Taux de présence d'enfants sur la zone étudiée</t>
  </si>
  <si>
    <t>Bonjour,</t>
  </si>
  <si>
    <t>• Les graphiques sont "Groupés" : sélectionnez le graphique, cliquez dans le ruban sur "Format de la forme"</t>
  </si>
  <si>
    <t xml:space="preserve">   et dans "Organiser", cliquez sur "Grouper", puis "Dissocier".</t>
  </si>
  <si>
    <t>Désolé, je n'ai pas utilisé le GCD (Graphique Croisé Dynamique) qui ne m'a pas convaincu...</t>
  </si>
  <si>
    <t>Les données rajoutées dans la feuille peuvent être déplacées ou cachées.</t>
  </si>
  <si>
    <t>AL 22</t>
  </si>
  <si>
    <t>• Le graphique 2 grâce à un "Nuage de points" permet de créer le taux de présence pour chaque ville</t>
  </si>
  <si>
    <t>Je me suis permis d'extrapoler votre demande car je n'ai pas réussi à combiner votre tableau de données.</t>
  </si>
  <si>
    <t>Attention, il s'agit de deux graphiques superposés.</t>
  </si>
  <si>
    <t>• Le graphique 1 permet de créer les barres groupées;</t>
  </si>
  <si>
    <t xml:space="preserve">   le total (en bleu) englobe les adultes (en orange) et les enfants (en jaune).</t>
  </si>
  <si>
    <t xml:space="preserve">   car il y a impossibilité d'associer ce taux au premier graphique (l'axe secondaire est déjà pris dans le premier).</t>
  </si>
  <si>
    <t>• Ne pas oublier de regrouper si vous modifiez quoique ce soit dans les graphiques (cela devient plus facile à déplacer).</t>
  </si>
  <si>
    <t>Elles sont dans la plage T1:W6.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</si>
</sst>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19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/>
      <diagonal/>
    </border>
    <border>
      <left/>
      <right style="thin">
        <color rgb="FF999999"/>
      </right>
      <top style="thin">
        <color indexed="65"/>
      </top>
      <bottom/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/>
      <diagonal/>
    </border>
    <border>
      <left/>
      <right/>
      <top style="thin">
        <color indexed="65"/>
      </top>
      <bottom/>
      <diagonal/>
    </border>
    <border>
      <left/>
      <right/>
      <top style="thin">
        <color rgb="FF999999"/>
      </top>
      <bottom style="thin">
        <color rgb="FF999999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8">
    <xf numFmtId="0" fontId="0" fillId="0" borderId="0" xfId="0"/>
    <xf numFmtId="0" fontId="0" fillId="0" borderId="1" xfId="0" applyBorder="1"/>
    <xf numFmtId="0" fontId="0" fillId="0" borderId="3" xfId="0" pivotButton="1" applyBorder="1"/>
    <xf numFmtId="0" fontId="0" fillId="0" borderId="3" xfId="0" applyBorder="1"/>
    <xf numFmtId="0" fontId="0" fillId="0" borderId="1" xfId="0" pivotButton="1" applyBorder="1"/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/>
    <xf numFmtId="0" fontId="0" fillId="0" borderId="2" xfId="0" applyBorder="1"/>
    <xf numFmtId="0" fontId="0" fillId="0" borderId="6" xfId="0" applyBorder="1"/>
    <xf numFmtId="0" fontId="0" fillId="0" borderId="4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0" xfId="0" applyAlignment="1">
      <alignment horizontal="left"/>
    </xf>
    <xf numFmtId="3" fontId="0" fillId="0" borderId="0" xfId="0" applyNumberFormat="1" applyAlignment="1">
      <alignment horizontal="left"/>
    </xf>
    <xf numFmtId="0" fontId="0" fillId="2" borderId="14" xfId="0" applyFill="1" applyBorder="1"/>
    <xf numFmtId="0" fontId="0" fillId="2" borderId="0" xfId="0" applyFill="1"/>
    <xf numFmtId="0" fontId="0" fillId="3" borderId="14" xfId="0" applyFill="1" applyBorder="1"/>
    <xf numFmtId="0" fontId="0" fillId="3" borderId="0" xfId="0" applyFill="1"/>
    <xf numFmtId="0" fontId="0" fillId="4" borderId="0" xfId="0" applyFill="1"/>
    <xf numFmtId="9" fontId="0" fillId="0" borderId="0" xfId="0" applyNumberFormat="1" applyAlignment="1">
      <alignment horizontal="left"/>
    </xf>
    <xf numFmtId="0" fontId="0" fillId="5" borderId="0" xfId="0" applyFill="1"/>
    <xf numFmtId="9" fontId="0" fillId="0" borderId="0" xfId="1" applyFont="1"/>
    <xf numFmtId="0" fontId="0" fillId="0" borderId="0" xfId="1" applyNumberFormat="1" applyFont="1"/>
    <xf numFmtId="164" fontId="0" fillId="0" borderId="0" xfId="1" applyNumberFormat="1" applyFont="1"/>
    <xf numFmtId="164" fontId="0" fillId="0" borderId="0" xfId="0" applyNumberFormat="1"/>
    <xf numFmtId="0" fontId="2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[Manon141 - test-graph.xlsx]Feuil2!Tableau croisé dynamique6</c:name>
    <c:fmtId val="14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Somme de Adultes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Feuil2!$A$4:$A$6</c:f>
              <c:strCache>
                <c:ptCount val="2"/>
                <c:pt idx="0">
                  <c:v>Lille</c:v>
                </c:pt>
                <c:pt idx="1">
                  <c:v>Roubaix</c:v>
                </c:pt>
              </c:strCache>
            </c:strRef>
          </c:cat>
          <c:val>
            <c:numRef>
              <c:f>Feuil2!$B$4:$B$6</c:f>
              <c:numCache>
                <c:formatCode>General</c:formatCode>
                <c:ptCount val="2"/>
                <c:pt idx="0">
                  <c:v>206234</c:v>
                </c:pt>
                <c:pt idx="1">
                  <c:v>89089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3A8-4B7E-B9A0-06003C6DFCBE}"/>
            </c:ext>
          </c:extLst>
        </c:ser>
        <c:ser>
          <c:idx val="1"/>
          <c:order val="1"/>
          <c:tx>
            <c:strRef>
              <c:f>Feuil2!$C$3</c:f>
              <c:strCache>
                <c:ptCount val="1"/>
                <c:pt idx="0">
                  <c:v>Somme de Enfants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Feuil2!$A$4:$A$6</c:f>
              <c:strCache>
                <c:ptCount val="2"/>
                <c:pt idx="0">
                  <c:v>Lille</c:v>
                </c:pt>
                <c:pt idx="1">
                  <c:v>Roubaix</c:v>
                </c:pt>
              </c:strCache>
            </c:strRef>
          </c:cat>
          <c:val>
            <c:numRef>
              <c:f>Feuil2!$C$4:$C$6</c:f>
              <c:numCache>
                <c:formatCode>General</c:formatCode>
                <c:ptCount val="2"/>
                <c:pt idx="0">
                  <c:v>30000</c:v>
                </c:pt>
                <c:pt idx="1">
                  <c:v>5000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3A8-4B7E-B9A0-06003C6DFCBE}"/>
            </c:ext>
          </c:extLst>
        </c:ser>
        <c:ser>
          <c:idx val="2"/>
          <c:order val="2"/>
          <c:tx>
            <c:strRef>
              <c:f>Feuil2!$D$3</c:f>
              <c:strCache>
                <c:ptCount val="1"/>
                <c:pt idx="0">
                  <c:v>Somme de Nombre d'habitants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Feuil2!$A$4:$A$6</c:f>
              <c:strCache>
                <c:ptCount val="2"/>
                <c:pt idx="0">
                  <c:v>Lille</c:v>
                </c:pt>
                <c:pt idx="1">
                  <c:v>Roubaix</c:v>
                </c:pt>
              </c:strCache>
            </c:strRef>
          </c:cat>
          <c:val>
            <c:numRef>
              <c:f>Feuil2!$D$4:$D$6</c:f>
              <c:numCache>
                <c:formatCode>General</c:formatCode>
                <c:ptCount val="2"/>
                <c:pt idx="0">
                  <c:v>236234</c:v>
                </c:pt>
                <c:pt idx="1">
                  <c:v>98089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3A8-4B7E-B9A0-06003C6DFCBE}"/>
            </c:ext>
          </c:extLst>
        </c:ser>
        <c:ser>
          <c:idx val="3"/>
          <c:order val="3"/>
          <c:tx>
            <c:strRef>
              <c:f>Feuil2!$E$3</c:f>
              <c:strCache>
                <c:ptCount val="1"/>
                <c:pt idx="0">
                  <c:v>Somme de Taux de présence d'enfants sur la zone étudée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Feuil2!$A$4:$A$6</c:f>
              <c:strCache>
                <c:ptCount val="2"/>
                <c:pt idx="0">
                  <c:v>Lille</c:v>
                </c:pt>
                <c:pt idx="1">
                  <c:v>Roubaix</c:v>
                </c:pt>
              </c:strCache>
            </c:strRef>
          </c:cat>
          <c:val>
            <c:numRef>
              <c:f>Feuil2!$E$4:$E$6</c:f>
              <c:numCache>
                <c:formatCode>General</c:formatCode>
                <c:ptCount val="2"/>
                <c:pt idx="0">
                  <c:v>0.12699272754980231</c:v>
                </c:pt>
                <c:pt idx="1">
                  <c:v>5.0974115344228202E-2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3A8-4B7E-B9A0-06003C6DFCB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68744048"/>
        <c:axId val="1168742968"/>
      </c:barChart>
      <c:catAx>
        <c:axId val="116874404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8742968"/>
        <c:crosses val="autoZero"/>
        <c:auto val="1"/>
        <c:lblAlgn val="ctr"/>
        <c:lblOffset val="100"/>
        <c:noMultiLvlLbl val="0"/>
      </c:catAx>
      <c:valAx>
        <c:axId val="11687429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87440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882012643893697"/>
          <c:y val="0.17836056323578445"/>
          <c:w val="0.66757107416367478"/>
          <c:h val="0.7030839467542126"/>
        </c:manualLayout>
      </c:layout>
      <c:barChart>
        <c:barDir val="bar"/>
        <c:grouping val="clustered"/>
        <c:varyColors val="0"/>
        <c:ser>
          <c:idx val="3"/>
          <c:order val="2"/>
          <c:tx>
            <c:strRef>
              <c:f>Feuil2!$T$4</c:f>
              <c:strCache>
                <c:ptCount val="1"/>
                <c:pt idx="0">
                  <c:v>Nombre d'habitants</c:v>
                </c:pt>
              </c:strCache>
            </c:strRef>
          </c:tx>
          <c:spPr>
            <a:solidFill>
              <a:schemeClr val="accent1"/>
            </a:solidFill>
            <a:ln>
              <a:solidFill>
                <a:schemeClr val="accen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Feuil2!$U$1:$W$1</c:f>
              <c:strCache>
                <c:ptCount val="3"/>
                <c:pt idx="0">
                  <c:v>Lille</c:v>
                </c:pt>
                <c:pt idx="2">
                  <c:v>Roubaix</c:v>
                </c:pt>
              </c:strCache>
            </c:strRef>
          </c:cat>
          <c:val>
            <c:numRef>
              <c:f>Feuil2!$U$4:$W$4</c:f>
              <c:numCache>
                <c:formatCode>General</c:formatCode>
                <c:ptCount val="3"/>
                <c:pt idx="0">
                  <c:v>236234</c:v>
                </c:pt>
                <c:pt idx="2">
                  <c:v>94089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7F4-4DB1-8482-E4C0A06287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556734072"/>
        <c:axId val="556738392"/>
      </c:barChart>
      <c:barChart>
        <c:barDir val="bar"/>
        <c:grouping val="clustered"/>
        <c:varyColors val="0"/>
        <c:ser>
          <c:idx val="2"/>
          <c:order val="0"/>
          <c:tx>
            <c:strRef>
              <c:f>Feuil2!$T$3</c:f>
              <c:strCache>
                <c:ptCount val="1"/>
                <c:pt idx="0">
                  <c:v>Nombre d'enfants</c:v>
                </c:pt>
              </c:strCache>
            </c:strRef>
          </c:tx>
          <c:spPr>
            <a:solidFill>
              <a:srgbClr val="FFFF00"/>
            </a:solidFill>
            <a:ln>
              <a:solidFill>
                <a:srgbClr val="FFFF00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Feuil2!$U$1:$W$1</c:f>
              <c:strCache>
                <c:ptCount val="3"/>
                <c:pt idx="0">
                  <c:v>Lille</c:v>
                </c:pt>
                <c:pt idx="2">
                  <c:v>Roubaix</c:v>
                </c:pt>
              </c:strCache>
            </c:strRef>
          </c:cat>
          <c:val>
            <c:numRef>
              <c:f>Feuil2!$U$3:$W$3</c:f>
              <c:numCache>
                <c:formatCode>General</c:formatCode>
                <c:ptCount val="3"/>
                <c:pt idx="0">
                  <c:v>30000</c:v>
                </c:pt>
                <c:pt idx="2">
                  <c:v>5000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7F4-4DB1-8482-E4C0A062874D}"/>
            </c:ext>
          </c:extLst>
        </c:ser>
        <c:ser>
          <c:idx val="1"/>
          <c:order val="1"/>
          <c:tx>
            <c:strRef>
              <c:f>Feuil2!$T$2</c:f>
              <c:strCache>
                <c:ptCount val="1"/>
                <c:pt idx="0">
                  <c:v>Nombre d'adultes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Feuil2!$U$1:$W$1</c:f>
              <c:strCache>
                <c:ptCount val="3"/>
                <c:pt idx="0">
                  <c:v>Lille</c:v>
                </c:pt>
                <c:pt idx="2">
                  <c:v>Roubaix</c:v>
                </c:pt>
              </c:strCache>
            </c:strRef>
          </c:cat>
          <c:val>
            <c:numRef>
              <c:f>Feuil2!$U$2:$W$2</c:f>
              <c:numCache>
                <c:formatCode>General</c:formatCode>
                <c:ptCount val="3"/>
                <c:pt idx="0">
                  <c:v>206234</c:v>
                </c:pt>
                <c:pt idx="2">
                  <c:v>89089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7F4-4DB1-8482-E4C0A06287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15"/>
        <c:axId val="358831328"/>
        <c:axId val="358894688"/>
      </c:barChart>
      <c:catAx>
        <c:axId val="55673407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6738392"/>
        <c:crosses val="autoZero"/>
        <c:auto val="1"/>
        <c:lblAlgn val="ctr"/>
        <c:lblOffset val="100"/>
        <c:noMultiLvlLbl val="0"/>
      </c:catAx>
      <c:valAx>
        <c:axId val="556738392"/>
        <c:scaling>
          <c:orientation val="minMax"/>
        </c:scaling>
        <c:delete val="0"/>
        <c:axPos val="b"/>
        <c:majorGridlines>
          <c:spPr>
            <a:ln w="6350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6734072"/>
        <c:crosses val="autoZero"/>
        <c:crossBetween val="between"/>
      </c:valAx>
      <c:valAx>
        <c:axId val="358894688"/>
        <c:scaling>
          <c:orientation val="minMax"/>
        </c:scaling>
        <c:delete val="1"/>
        <c:axPos val="t"/>
        <c:numFmt formatCode="General" sourceLinked="1"/>
        <c:majorTickMark val="out"/>
        <c:minorTickMark val="none"/>
        <c:tickLblPos val="nextTo"/>
        <c:crossAx val="358831328"/>
        <c:crosses val="max"/>
        <c:crossBetween val="between"/>
      </c:valAx>
      <c:catAx>
        <c:axId val="358831328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35889468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1378322572692108"/>
          <c:y val="0.26633644299897297"/>
          <c:w val="0.17447509129851918"/>
          <c:h val="0.2218853187706375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208340756048026"/>
          <c:y val="0.14387939312463993"/>
          <c:w val="0.66372010683415306"/>
          <c:h val="0.85612060687536007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Feuil2!$T$5</c:f>
              <c:strCache>
                <c:ptCount val="1"/>
                <c:pt idx="0">
                  <c:v>Taux de présence d'enfants sur la zone étudiée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picture"/>
            <c:spPr>
              <a:blipFill>
                <a:blip xmlns:r="http://schemas.openxmlformats.org/officeDocument/2006/relationships" r:embed="rId1"/>
                <a:stretch>
                  <a:fillRect/>
                </a:stretch>
              </a:blipFill>
              <a:ln w="25400">
                <a:noFill/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D3F2C86B-BF37-4016-9928-BCB61E9B167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FC96-4B24-98CD-A427EAD18325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FC96-4B24-98CD-A427EAD18325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CE0B7D70-D76D-4B19-83C1-8B8D6954F92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FC96-4B24-98CD-A427EAD1832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Feuil2!$U$5:$W$5</c:f>
              <c:numCache>
                <c:formatCode>0.0%</c:formatCode>
                <c:ptCount val="3"/>
                <c:pt idx="0">
                  <c:v>0.12699272754980231</c:v>
                </c:pt>
                <c:pt idx="2">
                  <c:v>5.3141174845093474E-2</c:v>
                </c:pt>
              </c:numCache>
            </c:numRef>
          </c:xVal>
          <c:yVal>
            <c:numRef>
              <c:f>Feuil2!$U$6:$W$6</c:f>
              <c:numCache>
                <c:formatCode>0.0%</c:formatCode>
                <c:ptCount val="3"/>
                <c:pt idx="0">
                  <c:v>5.3141174845093474E-2</c:v>
                </c:pt>
                <c:pt idx="2">
                  <c:v>0.12699272754980231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Feuil2!$U$5:$W$5</c15:f>
                <c15:dlblRangeCache>
                  <c:ptCount val="3"/>
                  <c:pt idx="0">
                    <c:v>12,7%</c:v>
                  </c:pt>
                  <c:pt idx="2">
                    <c:v>5,3%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FC96-4B24-98CD-A427EAD183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58886048"/>
        <c:axId val="358878488"/>
      </c:scatterChart>
      <c:valAx>
        <c:axId val="358886048"/>
        <c:scaling>
          <c:orientation val="minMax"/>
          <c:max val="0.4"/>
          <c:min val="0"/>
        </c:scaling>
        <c:delete val="0"/>
        <c:axPos val="b"/>
        <c:numFmt formatCode="0%" sourceLinked="0"/>
        <c:majorTickMark val="none"/>
        <c:minorTickMark val="none"/>
        <c:tickLblPos val="high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8878488"/>
        <c:crosses val="autoZero"/>
        <c:crossBetween val="midCat"/>
      </c:valAx>
      <c:valAx>
        <c:axId val="358878488"/>
        <c:scaling>
          <c:orientation val="minMax"/>
          <c:max val="0.15000000000000002"/>
          <c:min val="0"/>
        </c:scaling>
        <c:delete val="1"/>
        <c:axPos val="l"/>
        <c:numFmt formatCode="0.0%" sourceLinked="1"/>
        <c:majorTickMark val="out"/>
        <c:minorTickMark val="none"/>
        <c:tickLblPos val="nextTo"/>
        <c:crossAx val="35888604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0192440021243683"/>
          <c:y val="0.45761176022352035"/>
          <c:w val="0.1980755997875632"/>
          <c:h val="0.1510410845821691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13</xdr:row>
      <xdr:rowOff>0</xdr:rowOff>
    </xdr:from>
    <xdr:to>
      <xdr:col>6</xdr:col>
      <xdr:colOff>298450</xdr:colOff>
      <xdr:row>16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33AA5F5E-7C13-6987-ABCB-9C01A37C0A92}"/>
            </a:ext>
          </a:extLst>
        </xdr:cNvPr>
        <xdr:cNvSpPr txBox="1"/>
      </xdr:nvSpPr>
      <xdr:spPr>
        <a:xfrm>
          <a:off x="7442200" y="2393950"/>
          <a:ext cx="298450" cy="552450"/>
        </a:xfrm>
        <a:prstGeom prst="rect">
          <a:avLst/>
        </a:prstGeom>
        <a:solidFill>
          <a:srgbClr val="FFFF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6</xdr:col>
      <xdr:colOff>6350</xdr:colOff>
      <xdr:row>6</xdr:row>
      <xdr:rowOff>0</xdr:rowOff>
    </xdr:from>
    <xdr:to>
      <xdr:col>6</xdr:col>
      <xdr:colOff>527050</xdr:colOff>
      <xdr:row>9</xdr:row>
      <xdr:rowOff>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B6635C76-56E7-4A94-97D5-8112FA3E4EF0}"/>
            </a:ext>
          </a:extLst>
        </xdr:cNvPr>
        <xdr:cNvSpPr txBox="1"/>
      </xdr:nvSpPr>
      <xdr:spPr>
        <a:xfrm>
          <a:off x="7448550" y="1104900"/>
          <a:ext cx="520700" cy="552450"/>
        </a:xfrm>
        <a:prstGeom prst="rect">
          <a:avLst/>
        </a:prstGeom>
        <a:solidFill>
          <a:schemeClr val="accent2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6</xdr:col>
      <xdr:colOff>0</xdr:colOff>
      <xdr:row>6</xdr:row>
      <xdr:rowOff>6350</xdr:rowOff>
    </xdr:from>
    <xdr:to>
      <xdr:col>6</xdr:col>
      <xdr:colOff>107950</xdr:colOff>
      <xdr:row>9</xdr:row>
      <xdr:rowOff>6350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CFA467D5-3828-4D04-B85E-2398A4B7A5BB}"/>
            </a:ext>
          </a:extLst>
        </xdr:cNvPr>
        <xdr:cNvSpPr txBox="1"/>
      </xdr:nvSpPr>
      <xdr:spPr>
        <a:xfrm>
          <a:off x="7442200" y="1111250"/>
          <a:ext cx="107950" cy="552450"/>
        </a:xfrm>
        <a:prstGeom prst="rect">
          <a:avLst/>
        </a:prstGeom>
        <a:solidFill>
          <a:srgbClr val="FFFF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6</xdr:col>
      <xdr:colOff>288925</xdr:colOff>
      <xdr:row>7</xdr:row>
      <xdr:rowOff>4763</xdr:rowOff>
    </xdr:from>
    <xdr:to>
      <xdr:col>6</xdr:col>
      <xdr:colOff>384175</xdr:colOff>
      <xdr:row>7</xdr:row>
      <xdr:rowOff>169863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EB6C7B4-D639-EBA9-B9D5-32479AAB6C05}"/>
            </a:ext>
          </a:extLst>
        </xdr:cNvPr>
        <xdr:cNvSpPr/>
      </xdr:nvSpPr>
      <xdr:spPr>
        <a:xfrm>
          <a:off x="8416925" y="1293813"/>
          <a:ext cx="95250" cy="165100"/>
        </a:xfrm>
        <a:prstGeom prst="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122239</xdr:colOff>
      <xdr:row>14</xdr:row>
      <xdr:rowOff>25400</xdr:rowOff>
    </xdr:from>
    <xdr:to>
      <xdr:col>7</xdr:col>
      <xdr:colOff>217489</xdr:colOff>
      <xdr:row>15</xdr:row>
      <xdr:rowOff>6350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1D92E7D3-9663-4209-9FA0-80FD816682FB}"/>
            </a:ext>
          </a:extLst>
        </xdr:cNvPr>
        <xdr:cNvSpPr/>
      </xdr:nvSpPr>
      <xdr:spPr>
        <a:xfrm>
          <a:off x="10520364" y="2581275"/>
          <a:ext cx="95250" cy="163513"/>
        </a:xfrm>
        <a:prstGeom prst="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654050</xdr:colOff>
      <xdr:row>7</xdr:row>
      <xdr:rowOff>34924</xdr:rowOff>
    </xdr:from>
    <xdr:to>
      <xdr:col>4</xdr:col>
      <xdr:colOff>1695450</xdr:colOff>
      <xdr:row>24</xdr:row>
      <xdr:rowOff>50799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26560858-0328-BFD0-F409-ED3A5BDC4AB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293689</xdr:colOff>
      <xdr:row>5</xdr:row>
      <xdr:rowOff>142875</xdr:rowOff>
    </xdr:from>
    <xdr:to>
      <xdr:col>7</xdr:col>
      <xdr:colOff>103188</xdr:colOff>
      <xdr:row>7</xdr:row>
      <xdr:rowOff>71437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124C53C6-66A4-9D20-7E03-B41966B59685}"/>
            </a:ext>
          </a:extLst>
        </xdr:cNvPr>
        <xdr:cNvSpPr txBox="1"/>
      </xdr:nvSpPr>
      <xdr:spPr>
        <a:xfrm>
          <a:off x="10040939" y="1055688"/>
          <a:ext cx="460374" cy="29368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ysClr val="windowText" lastClr="000000"/>
              </a:solidFill>
            </a:rPr>
            <a:t>5%</a:t>
          </a:r>
        </a:p>
      </xdr:txBody>
    </xdr:sp>
    <xdr:clientData/>
  </xdr:twoCellAnchor>
  <xdr:twoCellAnchor>
    <xdr:from>
      <xdr:col>7</xdr:col>
      <xdr:colOff>104779</xdr:colOff>
      <xdr:row>12</xdr:row>
      <xdr:rowOff>152400</xdr:rowOff>
    </xdr:from>
    <xdr:to>
      <xdr:col>7</xdr:col>
      <xdr:colOff>565153</xdr:colOff>
      <xdr:row>14</xdr:row>
      <xdr:rowOff>80962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F031D682-6A50-4CF6-953F-9C7EDA7DFE15}"/>
            </a:ext>
          </a:extLst>
        </xdr:cNvPr>
        <xdr:cNvSpPr txBox="1"/>
      </xdr:nvSpPr>
      <xdr:spPr>
        <a:xfrm>
          <a:off x="10502904" y="2343150"/>
          <a:ext cx="460374" cy="29368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ysClr val="windowText" lastClr="000000"/>
              </a:solidFill>
            </a:rPr>
            <a:t>13%</a:t>
          </a:r>
        </a:p>
      </xdr:txBody>
    </xdr:sp>
    <xdr:clientData/>
  </xdr:twoCellAnchor>
  <xdr:twoCellAnchor>
    <xdr:from>
      <xdr:col>1</xdr:col>
      <xdr:colOff>660400</xdr:colOff>
      <xdr:row>26</xdr:row>
      <xdr:rowOff>107950</xdr:rowOff>
    </xdr:from>
    <xdr:to>
      <xdr:col>6</xdr:col>
      <xdr:colOff>431800</xdr:colOff>
      <xdr:row>45</xdr:row>
      <xdr:rowOff>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95750D67-073E-96BF-8D13-0B97838C0EAF}"/>
            </a:ext>
          </a:extLst>
        </xdr:cNvPr>
        <xdr:cNvGrpSpPr/>
      </xdr:nvGrpSpPr>
      <xdr:grpSpPr>
        <a:xfrm>
          <a:off x="2006600" y="4895850"/>
          <a:ext cx="6553200" cy="3390900"/>
          <a:chOff x="7372350" y="4585143"/>
          <a:chExt cx="6553200" cy="3188291"/>
        </a:xfrm>
      </xdr:grpSpPr>
      <xdr:graphicFrame macro="">
        <xdr:nvGraphicFramePr>
          <xdr:cNvPr id="4" name="Graphique 1">
            <a:extLst>
              <a:ext uri="{FF2B5EF4-FFF2-40B4-BE49-F238E27FC236}">
                <a16:creationId xmlns:a16="http://schemas.microsoft.com/office/drawing/2014/main" id="{819F2A6B-5E0F-7493-8FF4-7FAA6B97E148}"/>
              </a:ext>
            </a:extLst>
          </xdr:cNvPr>
          <xdr:cNvGraphicFramePr/>
        </xdr:nvGraphicFramePr>
        <xdr:xfrm>
          <a:off x="7372350" y="4603750"/>
          <a:ext cx="6546794" cy="2944368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graphicFrame macro="">
        <xdr:nvGraphicFramePr>
          <xdr:cNvPr id="14" name="Graphique 2">
            <a:extLst>
              <a:ext uri="{FF2B5EF4-FFF2-40B4-BE49-F238E27FC236}">
                <a16:creationId xmlns:a16="http://schemas.microsoft.com/office/drawing/2014/main" id="{0D3628AA-2415-FC1B-FB68-2AE1EA20A594}"/>
              </a:ext>
            </a:extLst>
          </xdr:cNvPr>
          <xdr:cNvGraphicFramePr/>
        </xdr:nvGraphicFramePr>
        <xdr:xfrm>
          <a:off x="7372350" y="4585143"/>
          <a:ext cx="6553200" cy="3188291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3"/>
          </a:graphicData>
        </a:graphic>
      </xdr:graphicFrame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INSE, Manon" refreshedDate="45133.616118055557" createdVersion="8" refreshedVersion="8" minRefreshableVersion="3" recordCount="2" xr:uid="{00000000-000A-0000-FFFF-FFFF98000000}">
  <cacheSource type="worksheet">
    <worksheetSource ref="A1:F3" sheet="Feuil1"/>
  </cacheSource>
  <cacheFields count="6">
    <cacheField name="Ville" numFmtId="0">
      <sharedItems count="2">
        <s v="Lille"/>
        <s v="Roubaix"/>
      </sharedItems>
    </cacheField>
    <cacheField name="Période" numFmtId="0">
      <sharedItems count="1">
        <s v="2021-2022"/>
      </sharedItems>
    </cacheField>
    <cacheField name="Nombre d'habitants" numFmtId="0">
      <sharedItems containsSemiMixedTypes="0" containsString="0" containsNumber="1" containsInteger="1" minValue="98089" maxValue="236234"/>
    </cacheField>
    <cacheField name="Enfants" numFmtId="0">
      <sharedItems containsSemiMixedTypes="0" containsString="0" containsNumber="1" containsInteger="1" minValue="5000" maxValue="30000"/>
    </cacheField>
    <cacheField name="Adultes" numFmtId="0">
      <sharedItems containsSemiMixedTypes="0" containsString="0" containsNumber="1" containsInteger="1" minValue="89089" maxValue="206234"/>
    </cacheField>
    <cacheField name="Taux de présence d'enfants sur la zone étudée" numFmtId="9">
      <sharedItems containsSemiMixedTypes="0" containsString="0" containsNumber="1" minValue="5.0974115344228202E-2" maxValue="0.1269927275498023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n v="236234"/>
    <n v="30000"/>
    <n v="206234"/>
    <n v="0.12699272754980231"/>
  </r>
  <r>
    <x v="1"/>
    <x v="0"/>
    <n v="98089"/>
    <n v="5000"/>
    <n v="89089"/>
    <n v="5.0974115344228202E-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6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5">
  <location ref="A3:E6" firstHeaderRow="0" firstDataRow="1" firstDataCol="1" rowPageCount="1" colPageCount="1"/>
  <pivotFields count="6">
    <pivotField axis="axisRow" showAll="0">
      <items count="3">
        <item x="0"/>
        <item x="1"/>
        <item t="default"/>
      </items>
    </pivotField>
    <pivotField axis="axisPage" showAll="0">
      <items count="2">
        <item x="0"/>
        <item t="default"/>
      </items>
    </pivotField>
    <pivotField dataField="1" showAll="0"/>
    <pivotField dataField="1" showAll="0"/>
    <pivotField dataField="1" showAll="0"/>
    <pivotField dataField="1" numFmtId="9"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" hier="-1"/>
  </pageFields>
  <dataFields count="4">
    <dataField name="Somme de Adultes" fld="4" baseField="0" baseItem="0"/>
    <dataField name="Somme de Enfants" fld="3" baseField="0" baseItem="0"/>
    <dataField name="Somme de Nombre d'habitants" fld="2" baseField="0" baseItem="0"/>
    <dataField name="Somme de Taux de présence d'enfants sur la zone étudée" fld="5" baseField="0" baseItem="0"/>
  </dataFields>
  <chartFormats count="20">
    <chartFormat chart="4" format="9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4" format="1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8" format="15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8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9" format="15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9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1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0" format="15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0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1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0" format="18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9" format="18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8" format="18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4" format="12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1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4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4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45"/>
  <sheetViews>
    <sheetView tabSelected="1" zoomScaleNormal="100" workbookViewId="0"/>
  </sheetViews>
  <sheetFormatPr baseColWidth="10" defaultRowHeight="14.5" x14ac:dyDescent="0.35"/>
  <cols>
    <col min="1" max="1" width="19.26953125" bestFit="1" customWidth="1"/>
    <col min="2" max="3" width="16.453125" bestFit="1" customWidth="1"/>
    <col min="4" max="4" width="27" bestFit="1" customWidth="1"/>
    <col min="5" max="5" width="26.26953125" customWidth="1"/>
    <col min="7" max="11" width="9.36328125" customWidth="1"/>
    <col min="13" max="13" width="2.6328125" customWidth="1"/>
  </cols>
  <sheetData>
    <row r="1" spans="1:23" x14ac:dyDescent="0.35">
      <c r="A1" s="2" t="s">
        <v>6</v>
      </c>
      <c r="B1" s="3" t="s">
        <v>10</v>
      </c>
      <c r="G1" t="s">
        <v>16</v>
      </c>
      <c r="U1" t="s">
        <v>1</v>
      </c>
      <c r="W1" t="s">
        <v>5</v>
      </c>
    </row>
    <row r="2" spans="1:23" x14ac:dyDescent="0.35">
      <c r="G2" s="31">
        <v>0</v>
      </c>
      <c r="H2" s="31">
        <v>0.1</v>
      </c>
      <c r="I2" s="31">
        <v>0.2</v>
      </c>
      <c r="J2" s="31">
        <v>0.3</v>
      </c>
      <c r="K2" s="31">
        <v>0.4</v>
      </c>
      <c r="T2" t="s">
        <v>14</v>
      </c>
      <c r="U2">
        <f>GETPIVOTDATA("Somme de Adultes",$A$3,"Ville","Lille")</f>
        <v>206234</v>
      </c>
      <c r="W2">
        <f>GETPIVOTDATA("Somme de Adultes",$A$3,"Ville","Roubaix")</f>
        <v>89089</v>
      </c>
    </row>
    <row r="3" spans="1:23" x14ac:dyDescent="0.35">
      <c r="A3" s="4" t="s">
        <v>8</v>
      </c>
      <c r="B3" s="1" t="s">
        <v>13</v>
      </c>
      <c r="C3" s="13" t="s">
        <v>12</v>
      </c>
      <c r="D3" s="13" t="s">
        <v>11</v>
      </c>
      <c r="E3" s="8" t="s">
        <v>18</v>
      </c>
      <c r="G3" s="16"/>
      <c r="H3" s="17"/>
      <c r="I3" s="17"/>
      <c r="J3" s="17"/>
      <c r="K3" s="18"/>
      <c r="T3" t="s">
        <v>15</v>
      </c>
      <c r="U3">
        <f>GETPIVOTDATA("Somme de Enfants",$A$3,"Ville","Lille")</f>
        <v>30000</v>
      </c>
      <c r="W3">
        <f>GETPIVOTDATA("Somme de Enfants",$A$3,"Ville","Roubaix")</f>
        <v>5000</v>
      </c>
    </row>
    <row r="4" spans="1:23" x14ac:dyDescent="0.35">
      <c r="A4" s="5" t="s">
        <v>1</v>
      </c>
      <c r="B4" s="1">
        <v>206234</v>
      </c>
      <c r="C4" s="13">
        <v>30000</v>
      </c>
      <c r="D4" s="13">
        <v>236234</v>
      </c>
      <c r="E4" s="8">
        <v>0.12699272754980231</v>
      </c>
      <c r="G4" s="19"/>
      <c r="K4" s="20"/>
      <c r="T4" t="s">
        <v>2</v>
      </c>
      <c r="U4">
        <f>U2+U3</f>
        <v>236234</v>
      </c>
      <c r="W4">
        <f>W2+W3</f>
        <v>94089</v>
      </c>
    </row>
    <row r="5" spans="1:23" x14ac:dyDescent="0.35">
      <c r="A5" s="6" t="s">
        <v>5</v>
      </c>
      <c r="B5" s="9">
        <v>89089</v>
      </c>
      <c r="C5" s="14">
        <v>5000</v>
      </c>
      <c r="D5" s="14">
        <v>98089</v>
      </c>
      <c r="E5" s="10">
        <v>5.0974115344228202E-2</v>
      </c>
      <c r="G5" s="19"/>
      <c r="K5" s="20"/>
      <c r="T5" t="s">
        <v>19</v>
      </c>
      <c r="U5" s="35">
        <f>U3/U4</f>
        <v>0.12699272754980231</v>
      </c>
      <c r="V5" s="36"/>
      <c r="W5" s="35">
        <f>W3/W4</f>
        <v>5.3141174845093474E-2</v>
      </c>
    </row>
    <row r="6" spans="1:23" x14ac:dyDescent="0.35">
      <c r="A6" s="7" t="s">
        <v>9</v>
      </c>
      <c r="B6" s="11">
        <v>295323</v>
      </c>
      <c r="C6" s="15">
        <v>35000</v>
      </c>
      <c r="D6" s="15">
        <v>334323</v>
      </c>
      <c r="E6" s="12">
        <v>0.17796684289403053</v>
      </c>
      <c r="G6" s="19"/>
      <c r="K6" s="20"/>
      <c r="U6" s="36">
        <f>W5</f>
        <v>5.3141174845093474E-2</v>
      </c>
      <c r="V6" s="36"/>
      <c r="W6" s="36">
        <f>U5</f>
        <v>0.12699272754980231</v>
      </c>
    </row>
    <row r="7" spans="1:23" x14ac:dyDescent="0.35">
      <c r="G7" s="28"/>
      <c r="K7" s="20"/>
      <c r="M7" s="29"/>
      <c r="N7" t="s">
        <v>2</v>
      </c>
    </row>
    <row r="8" spans="1:23" x14ac:dyDescent="0.35">
      <c r="F8" t="s">
        <v>5</v>
      </c>
      <c r="G8" s="28"/>
      <c r="K8" s="20"/>
    </row>
    <row r="9" spans="1:23" x14ac:dyDescent="0.35">
      <c r="G9" s="28"/>
      <c r="K9" s="20"/>
      <c r="M9" s="27"/>
      <c r="N9" t="s">
        <v>14</v>
      </c>
    </row>
    <row r="10" spans="1:23" x14ac:dyDescent="0.35">
      <c r="G10" s="19"/>
      <c r="K10" s="20"/>
    </row>
    <row r="11" spans="1:23" x14ac:dyDescent="0.35">
      <c r="G11" s="19"/>
      <c r="K11" s="20"/>
      <c r="M11" s="30"/>
      <c r="N11" t="s">
        <v>15</v>
      </c>
    </row>
    <row r="12" spans="1:23" x14ac:dyDescent="0.35">
      <c r="G12" s="19"/>
      <c r="K12" s="20"/>
    </row>
    <row r="13" spans="1:23" x14ac:dyDescent="0.35">
      <c r="G13" s="19"/>
      <c r="K13" s="20"/>
      <c r="M13" s="32"/>
      <c r="N13" t="s">
        <v>17</v>
      </c>
    </row>
    <row r="14" spans="1:23" x14ac:dyDescent="0.35">
      <c r="G14" s="26"/>
      <c r="H14" s="27"/>
      <c r="I14" s="29"/>
      <c r="K14" s="20"/>
    </row>
    <row r="15" spans="1:23" x14ac:dyDescent="0.35">
      <c r="F15" t="s">
        <v>1</v>
      </c>
      <c r="G15" s="26"/>
      <c r="H15" s="27"/>
      <c r="I15" s="29"/>
      <c r="K15" s="20"/>
    </row>
    <row r="16" spans="1:23" x14ac:dyDescent="0.35">
      <c r="G16" s="26"/>
      <c r="H16" s="27"/>
      <c r="I16" s="29"/>
      <c r="K16" s="20"/>
    </row>
    <row r="17" spans="5:11" x14ac:dyDescent="0.35">
      <c r="G17" s="19"/>
      <c r="K17" s="20"/>
    </row>
    <row r="18" spans="5:11" x14ac:dyDescent="0.35">
      <c r="G18" s="19"/>
      <c r="K18" s="20"/>
    </row>
    <row r="19" spans="5:11" x14ac:dyDescent="0.35">
      <c r="G19" s="21"/>
      <c r="H19" s="22"/>
      <c r="I19" s="22"/>
      <c r="J19" s="22"/>
      <c r="K19" s="23"/>
    </row>
    <row r="20" spans="5:11" x14ac:dyDescent="0.35">
      <c r="G20" s="24">
        <v>0</v>
      </c>
      <c r="H20" s="25">
        <v>100000</v>
      </c>
      <c r="I20" s="25">
        <v>200000</v>
      </c>
      <c r="J20" s="25">
        <v>300000</v>
      </c>
      <c r="K20" s="25">
        <v>400000</v>
      </c>
    </row>
    <row r="28" spans="5:11" x14ac:dyDescent="0.35">
      <c r="J28" s="37" t="s">
        <v>20</v>
      </c>
    </row>
    <row r="30" spans="5:11" x14ac:dyDescent="0.35">
      <c r="J30" t="s">
        <v>27</v>
      </c>
    </row>
    <row r="31" spans="5:11" x14ac:dyDescent="0.35">
      <c r="E31" s="34"/>
      <c r="J31" t="s">
        <v>28</v>
      </c>
    </row>
    <row r="33" spans="2:10" x14ac:dyDescent="0.35">
      <c r="J33" t="s">
        <v>29</v>
      </c>
    </row>
    <row r="34" spans="2:10" x14ac:dyDescent="0.35">
      <c r="J34" t="s">
        <v>30</v>
      </c>
    </row>
    <row r="35" spans="2:10" x14ac:dyDescent="0.35">
      <c r="J35" t="s">
        <v>26</v>
      </c>
    </row>
    <row r="36" spans="2:10" x14ac:dyDescent="0.35">
      <c r="J36" t="s">
        <v>31</v>
      </c>
    </row>
    <row r="37" spans="2:10" x14ac:dyDescent="0.35">
      <c r="J37" t="s">
        <v>21</v>
      </c>
    </row>
    <row r="38" spans="2:10" x14ac:dyDescent="0.35">
      <c r="B38" s="34"/>
      <c r="C38" s="34"/>
      <c r="J38" t="s">
        <v>22</v>
      </c>
    </row>
    <row r="39" spans="2:10" x14ac:dyDescent="0.35">
      <c r="J39" t="s">
        <v>32</v>
      </c>
    </row>
    <row r="41" spans="2:10" x14ac:dyDescent="0.35">
      <c r="J41" t="s">
        <v>23</v>
      </c>
    </row>
    <row r="42" spans="2:10" x14ac:dyDescent="0.35">
      <c r="J42" t="s">
        <v>24</v>
      </c>
    </row>
    <row r="43" spans="2:10" x14ac:dyDescent="0.35">
      <c r="J43" t="s">
        <v>33</v>
      </c>
    </row>
    <row r="45" spans="2:10" x14ac:dyDescent="0.35">
      <c r="J45" s="37" t="s">
        <v>25</v>
      </c>
    </row>
  </sheetData>
  <pageMargins left="0.7" right="0.7" top="0.75" bottom="0.75" header="0.3" footer="0.3"/>
  <pageSetup paperSize="9"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3"/>
  <sheetViews>
    <sheetView workbookViewId="0"/>
  </sheetViews>
  <sheetFormatPr baseColWidth="10" defaultRowHeight="14.5" x14ac:dyDescent="0.35"/>
  <cols>
    <col min="1" max="1" width="7.54296875" bestFit="1" customWidth="1"/>
    <col min="2" max="2" width="9.453125" bestFit="1" customWidth="1"/>
    <col min="3" max="3" width="17.54296875" bestFit="1" customWidth="1"/>
    <col min="4" max="5" width="7.08984375" bestFit="1" customWidth="1"/>
  </cols>
  <sheetData>
    <row r="1" spans="1:6" x14ac:dyDescent="0.35">
      <c r="A1" t="s">
        <v>0</v>
      </c>
      <c r="B1" t="s">
        <v>6</v>
      </c>
      <c r="C1" t="s">
        <v>2</v>
      </c>
      <c r="D1" t="s">
        <v>3</v>
      </c>
      <c r="E1" t="s">
        <v>4</v>
      </c>
      <c r="F1" t="s">
        <v>17</v>
      </c>
    </row>
    <row r="2" spans="1:6" x14ac:dyDescent="0.35">
      <c r="A2" t="s">
        <v>1</v>
      </c>
      <c r="B2" t="s">
        <v>7</v>
      </c>
      <c r="C2">
        <v>236234</v>
      </c>
      <c r="D2">
        <v>30000</v>
      </c>
      <c r="E2">
        <v>206234</v>
      </c>
      <c r="F2" s="33">
        <f>D2/C2</f>
        <v>0.12699272754980231</v>
      </c>
    </row>
    <row r="3" spans="1:6" x14ac:dyDescent="0.35">
      <c r="A3" t="s">
        <v>5</v>
      </c>
      <c r="B3" t="s">
        <v>7</v>
      </c>
      <c r="C3">
        <v>98089</v>
      </c>
      <c r="D3">
        <v>5000</v>
      </c>
      <c r="E3">
        <v>89089</v>
      </c>
      <c r="F3" s="33">
        <f>D3/C3</f>
        <v>5.0974115344228202E-2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BINSE, Manon</dc:creator>
  <cp:lastModifiedBy>AL COURRÈGES </cp:lastModifiedBy>
  <dcterms:created xsi:type="dcterms:W3CDTF">2023-07-26T12:34:09Z</dcterms:created>
  <dcterms:modified xsi:type="dcterms:W3CDTF">2023-07-26T21:11:39Z</dcterms:modified>
</cp:coreProperties>
</file>