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arzat.lucile\Desktop\"/>
    </mc:Choice>
  </mc:AlternateContent>
  <bookViews>
    <workbookView xWindow="0" yWindow="0" windowWidth="23040" windowHeight="8328" tabRatio="685"/>
  </bookViews>
  <sheets>
    <sheet name="Tableau de bord Change" sheetId="1" r:id="rId1"/>
    <sheet name="Analyse d'écart" sheetId="6" r:id="rId2"/>
    <sheet name="GANTT COM" sheetId="11" state="hidden" r:id="rId3"/>
    <sheet name="GANTT CHANGE" sheetId="13" state="hidden" r:id="rId4"/>
  </sheets>
  <externalReferences>
    <externalReference r:id="rId5"/>
  </externalReferences>
  <definedNames>
    <definedName name="n.séries">COUNTA('Analyse d''écart'!$D$4:$H$4)</definedName>
    <definedName name="plg_graphique">OFFSET(#REF!,,,5,n.séries+1)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3" i="1" l="1"/>
  <c r="B19" i="13" l="1" a="1"/>
  <c r="B19" i="13" s="1"/>
  <c r="B20" i="13" s="1" a="1"/>
  <c r="B20" i="13" s="1"/>
  <c r="B21" i="13" s="1" a="1"/>
  <c r="B21" i="13" s="1"/>
  <c r="B22" i="13" s="1" a="1"/>
  <c r="B22" i="13" s="1"/>
  <c r="B23" i="13" s="1" a="1"/>
  <c r="B23" i="13" s="1"/>
  <c r="B24" i="13" s="1" a="1"/>
  <c r="B24" i="13" s="1"/>
  <c r="B25" i="13" s="1" a="1"/>
  <c r="B25" i="13" s="1"/>
  <c r="B26" i="13" s="1" a="1"/>
  <c r="B26" i="13" s="1"/>
  <c r="B27" i="13" s="1" a="1"/>
  <c r="B27" i="13" s="1"/>
  <c r="B20" i="11" a="1"/>
  <c r="B20" i="11" s="1"/>
  <c r="B21" i="11" s="1" a="1"/>
  <c r="B21" i="11" s="1"/>
  <c r="B22" i="11" s="1" a="1"/>
  <c r="B22" i="11" s="1"/>
  <c r="B23" i="11" s="1" a="1"/>
  <c r="B23" i="11" s="1"/>
  <c r="B24" i="11" s="1" a="1"/>
  <c r="B24" i="11" s="1"/>
  <c r="B25" i="11" s="1" a="1"/>
  <c r="B25" i="11" s="1"/>
  <c r="B26" i="11" s="1" a="1"/>
  <c r="B26" i="11" s="1"/>
  <c r="B27" i="11" s="1" a="1"/>
  <c r="B27" i="11" s="1"/>
  <c r="B28" i="11" s="1" a="1"/>
  <c r="B28" i="11" s="1"/>
  <c r="C19" i="13" l="1"/>
  <c r="T39" i="1" s="1"/>
  <c r="C20" i="11"/>
  <c r="T21" i="1" s="1"/>
  <c r="B2" i="13"/>
  <c r="T40" i="1" l="1"/>
  <c r="C26" i="11"/>
  <c r="T22" i="1"/>
  <c r="C20" i="13" l="1"/>
  <c r="C27" i="11"/>
  <c r="C28" i="11"/>
  <c r="C21" i="11"/>
  <c r="T5" i="1"/>
  <c r="B2" i="11"/>
  <c r="T41" i="1" l="1"/>
  <c r="C21" i="13"/>
  <c r="T42" i="1" s="1"/>
  <c r="C22" i="11"/>
  <c r="G5" i="11"/>
  <c r="T9" i="1" s="1"/>
  <c r="T26" i="1" s="1"/>
  <c r="G5" i="13"/>
  <c r="C22" i="13" l="1"/>
  <c r="C23" i="11"/>
  <c r="G4" i="11"/>
  <c r="H5" i="11"/>
  <c r="U9" i="1" s="1"/>
  <c r="U26" i="1" s="1"/>
  <c r="F3" i="11"/>
  <c r="F4" i="11" s="1"/>
  <c r="F3" i="13"/>
  <c r="F4" i="13" s="1"/>
  <c r="H5" i="13"/>
  <c r="G4" i="13"/>
  <c r="B6" i="11" l="1"/>
  <c r="C23" i="13"/>
  <c r="C24" i="11"/>
  <c r="C25" i="11"/>
  <c r="I5" i="11"/>
  <c r="V9" i="1" s="1"/>
  <c r="V26" i="1" s="1"/>
  <c r="H4" i="11"/>
  <c r="I5" i="13"/>
  <c r="H4" i="13"/>
  <c r="B7" i="11"/>
  <c r="B15" i="11"/>
  <c r="B11" i="11"/>
  <c r="B14" i="11"/>
  <c r="B8" i="11"/>
  <c r="B10" i="11"/>
  <c r="B13" i="11"/>
  <c r="B9" i="11"/>
  <c r="B12" i="11"/>
  <c r="C24" i="13" l="1"/>
  <c r="J5" i="11"/>
  <c r="W9" i="1" s="1"/>
  <c r="W26" i="1" s="1"/>
  <c r="I4" i="11"/>
  <c r="I4" i="13"/>
  <c r="J5" i="13"/>
  <c r="D10" i="11"/>
  <c r="S15" i="1"/>
  <c r="F10" i="11"/>
  <c r="C10" i="11"/>
  <c r="F6" i="11"/>
  <c r="C6" i="11"/>
  <c r="S11" i="1"/>
  <c r="D6" i="11"/>
  <c r="F14" i="11"/>
  <c r="D14" i="11"/>
  <c r="C14" i="11"/>
  <c r="S19" i="1"/>
  <c r="S16" i="1"/>
  <c r="D11" i="11"/>
  <c r="F11" i="11"/>
  <c r="C11" i="11"/>
  <c r="S17" i="1"/>
  <c r="C12" i="11"/>
  <c r="D12" i="11"/>
  <c r="F12" i="11"/>
  <c r="S20" i="1"/>
  <c r="C15" i="11"/>
  <c r="D15" i="11"/>
  <c r="F15" i="11"/>
  <c r="F8" i="11"/>
  <c r="S13" i="1"/>
  <c r="C8" i="11"/>
  <c r="D8" i="11"/>
  <c r="D9" i="11"/>
  <c r="S14" i="1"/>
  <c r="F9" i="11"/>
  <c r="C9" i="11"/>
  <c r="D7" i="11"/>
  <c r="F7" i="11"/>
  <c r="S12" i="1"/>
  <c r="C7" i="11"/>
  <c r="S18" i="1"/>
  <c r="C13" i="11"/>
  <c r="F13" i="11"/>
  <c r="D13" i="11"/>
  <c r="C25" i="13" l="1"/>
  <c r="J4" i="11"/>
  <c r="J6" i="11" s="1"/>
  <c r="K5" i="11"/>
  <c r="X9" i="1" s="1"/>
  <c r="X26" i="1" s="1"/>
  <c r="I10" i="11"/>
  <c r="I8" i="11"/>
  <c r="K5" i="13"/>
  <c r="J4" i="13"/>
  <c r="I14" i="11"/>
  <c r="I12" i="11"/>
  <c r="G6" i="11"/>
  <c r="H6" i="11"/>
  <c r="G9" i="11"/>
  <c r="H9" i="11"/>
  <c r="G11" i="11"/>
  <c r="H11" i="11"/>
  <c r="G15" i="11"/>
  <c r="H15" i="11"/>
  <c r="I6" i="11"/>
  <c r="G7" i="11"/>
  <c r="H7" i="11"/>
  <c r="G10" i="11"/>
  <c r="H10" i="11"/>
  <c r="I11" i="11"/>
  <c r="I9" i="11"/>
  <c r="G8" i="11"/>
  <c r="H8" i="11"/>
  <c r="G14" i="11"/>
  <c r="H14" i="11"/>
  <c r="I7" i="11"/>
  <c r="G13" i="11"/>
  <c r="H13" i="11"/>
  <c r="I15" i="11"/>
  <c r="I13" i="11"/>
  <c r="G12" i="11"/>
  <c r="H12" i="11"/>
  <c r="C27" i="13" l="1"/>
  <c r="C26" i="13"/>
  <c r="J7" i="11"/>
  <c r="J15" i="11"/>
  <c r="J12" i="11"/>
  <c r="J13" i="11"/>
  <c r="K4" i="11"/>
  <c r="K9" i="11" s="1"/>
  <c r="L5" i="11"/>
  <c r="Y9" i="1" s="1"/>
  <c r="Y26" i="1" s="1"/>
  <c r="J14" i="11"/>
  <c r="J8" i="11"/>
  <c r="J10" i="11"/>
  <c r="J9" i="11"/>
  <c r="J11" i="11"/>
  <c r="K4" i="13"/>
  <c r="L5" i="13"/>
  <c r="V11" i="1" l="1"/>
  <c r="W11" i="1" s="1"/>
  <c r="K8" i="11"/>
  <c r="K15" i="11"/>
  <c r="K12" i="11"/>
  <c r="K14" i="11"/>
  <c r="K11" i="11"/>
  <c r="K13" i="11"/>
  <c r="M5" i="11"/>
  <c r="Z9" i="1" s="1"/>
  <c r="Z26" i="1" s="1"/>
  <c r="K7" i="11"/>
  <c r="K6" i="11"/>
  <c r="L4" i="11"/>
  <c r="L13" i="11" s="1"/>
  <c r="K10" i="11"/>
  <c r="L4" i="13"/>
  <c r="M5" i="13"/>
  <c r="X20" i="1" l="1"/>
  <c r="M4" i="11"/>
  <c r="M9" i="11" s="1"/>
  <c r="L15" i="11"/>
  <c r="L14" i="11"/>
  <c r="L8" i="11"/>
  <c r="L10" i="11"/>
  <c r="L11" i="11"/>
  <c r="L7" i="11"/>
  <c r="L6" i="11"/>
  <c r="L9" i="11"/>
  <c r="N5" i="11"/>
  <c r="AA9" i="1" s="1"/>
  <c r="AA26" i="1" s="1"/>
  <c r="L12" i="11"/>
  <c r="M4" i="13"/>
  <c r="N5" i="13"/>
  <c r="Y20" i="1" l="1"/>
  <c r="M12" i="11"/>
  <c r="M13" i="11"/>
  <c r="M6" i="11"/>
  <c r="Z11" i="1" s="1"/>
  <c r="M8" i="11"/>
  <c r="M15" i="11"/>
  <c r="Z20" i="1" s="1"/>
  <c r="M7" i="11"/>
  <c r="M14" i="11"/>
  <c r="M11" i="11"/>
  <c r="N4" i="11"/>
  <c r="N11" i="11" s="1"/>
  <c r="M10" i="11"/>
  <c r="O5" i="11"/>
  <c r="AB9" i="1" s="1"/>
  <c r="AB26" i="1" s="1"/>
  <c r="N4" i="13"/>
  <c r="O5" i="13"/>
  <c r="P5" i="11" l="1"/>
  <c r="AC9" i="1" s="1"/>
  <c r="AC26" i="1" s="1"/>
  <c r="N15" i="11"/>
  <c r="AA20" i="1" s="1"/>
  <c r="O4" i="11"/>
  <c r="O9" i="11" s="1"/>
  <c r="N10" i="11"/>
  <c r="N8" i="11"/>
  <c r="N7" i="11"/>
  <c r="N6" i="11"/>
  <c r="AA11" i="1" s="1"/>
  <c r="N14" i="11"/>
  <c r="N12" i="11"/>
  <c r="N13" i="11"/>
  <c r="N9" i="11"/>
  <c r="O4" i="13"/>
  <c r="P5" i="13"/>
  <c r="O6" i="11" l="1"/>
  <c r="O15" i="11"/>
  <c r="O10" i="11"/>
  <c r="Q5" i="11"/>
  <c r="AD9" i="1" s="1"/>
  <c r="AD26" i="1" s="1"/>
  <c r="P4" i="11"/>
  <c r="P12" i="11" s="1"/>
  <c r="O11" i="11"/>
  <c r="O14" i="11"/>
  <c r="O13" i="11"/>
  <c r="O7" i="11"/>
  <c r="O12" i="11"/>
  <c r="O8" i="11"/>
  <c r="P4" i="13"/>
  <c r="Q5" i="13"/>
  <c r="P10" i="11" l="1"/>
  <c r="P14" i="11"/>
  <c r="P7" i="11"/>
  <c r="P9" i="11"/>
  <c r="P13" i="11"/>
  <c r="R5" i="11"/>
  <c r="AE9" i="1" s="1"/>
  <c r="AE26" i="1" s="1"/>
  <c r="P11" i="11"/>
  <c r="P8" i="11"/>
  <c r="Q4" i="11"/>
  <c r="Q10" i="11" s="1"/>
  <c r="P6" i="11"/>
  <c r="P15" i="11"/>
  <c r="Q4" i="13"/>
  <c r="R5" i="13"/>
  <c r="R4" i="13" s="1"/>
  <c r="Q6" i="11" l="1"/>
  <c r="AD11" i="1" s="1"/>
  <c r="Q12" i="11"/>
  <c r="Q14" i="11"/>
  <c r="Q7" i="11"/>
  <c r="Q15" i="11"/>
  <c r="AD20" i="1" s="1"/>
  <c r="Q13" i="11"/>
  <c r="Q11" i="11"/>
  <c r="Q9" i="11"/>
  <c r="R4" i="11"/>
  <c r="R6" i="11" s="1"/>
  <c r="Q8" i="11"/>
  <c r="AE11" i="1" l="1"/>
  <c r="R9" i="11"/>
  <c r="R10" i="11"/>
  <c r="R11" i="11"/>
  <c r="R13" i="11"/>
  <c r="R12" i="11"/>
  <c r="R15" i="11"/>
  <c r="AE20" i="1" s="1"/>
  <c r="R8" i="11"/>
  <c r="R7" i="11"/>
  <c r="R14" i="11"/>
  <c r="AB15" i="1" l="1"/>
  <c r="AC15" i="1" s="1"/>
  <c r="AD15" i="1" s="1"/>
  <c r="AE15" i="1" s="1"/>
  <c r="T14" i="1" l="1"/>
  <c r="U14" i="1" s="1"/>
  <c r="V14" i="1" s="1"/>
  <c r="W14" i="1" s="1"/>
  <c r="X12" i="1"/>
  <c r="Y12" i="1" s="1"/>
  <c r="Z12" i="1" s="1"/>
  <c r="AA12" i="1" s="1"/>
  <c r="T16" i="1" l="1"/>
  <c r="U16" i="1" s="1"/>
  <c r="V16" i="1" s="1"/>
  <c r="W16" i="1" s="1"/>
  <c r="AB18" i="1"/>
  <c r="AC18" i="1" s="1"/>
  <c r="AD18" i="1" s="1"/>
  <c r="AE18" i="1" s="1"/>
  <c r="AB12" i="1"/>
  <c r="AC12" i="1" s="1"/>
  <c r="AD12" i="1" s="1"/>
  <c r="AE12" i="1" s="1"/>
  <c r="B6" i="13" l="1"/>
  <c r="D6" i="13" s="1"/>
  <c r="B7" i="13"/>
  <c r="F7" i="13" s="1"/>
  <c r="S29" i="1" s="1"/>
  <c r="B8" i="13"/>
  <c r="F8" i="13" s="1"/>
  <c r="S30" i="1" s="1"/>
  <c r="B9" i="13"/>
  <c r="F9" i="13" s="1"/>
  <c r="S31" i="1" s="1"/>
  <c r="B16" i="13"/>
  <c r="B10" i="13"/>
  <c r="B13" i="13"/>
  <c r="B12" i="13"/>
  <c r="B14" i="13"/>
  <c r="B11" i="13"/>
  <c r="B15" i="13"/>
  <c r="D9" i="13" l="1"/>
  <c r="C8" i="13"/>
  <c r="I8" i="13" s="1"/>
  <c r="C9" i="13"/>
  <c r="D8" i="13"/>
  <c r="D7" i="13"/>
  <c r="C7" i="13"/>
  <c r="K7" i="13" s="1"/>
  <c r="C6" i="13"/>
  <c r="G6" i="13" s="1"/>
  <c r="F6" i="13"/>
  <c r="S28" i="1" s="1"/>
  <c r="G8" i="13"/>
  <c r="H8" i="13"/>
  <c r="J8" i="13"/>
  <c r="M8" i="13"/>
  <c r="N8" i="13"/>
  <c r="O8" i="13"/>
  <c r="P8" i="13"/>
  <c r="Q8" i="13"/>
  <c r="C14" i="13"/>
  <c r="D14" i="13"/>
  <c r="F14" i="13"/>
  <c r="S36" i="1" s="1"/>
  <c r="C12" i="13"/>
  <c r="D12" i="13"/>
  <c r="F12" i="13"/>
  <c r="S34" i="1" s="1"/>
  <c r="H6" i="13"/>
  <c r="K6" i="13"/>
  <c r="M6" i="13"/>
  <c r="N6" i="13"/>
  <c r="P6" i="13"/>
  <c r="R6" i="13"/>
  <c r="Q6" i="13"/>
  <c r="H7" i="13"/>
  <c r="O7" i="13"/>
  <c r="Q7" i="13"/>
  <c r="D10" i="13"/>
  <c r="C10" i="13"/>
  <c r="F10" i="13"/>
  <c r="S32" i="1" s="1"/>
  <c r="F11" i="13"/>
  <c r="S33" i="1" s="1"/>
  <c r="C11" i="13"/>
  <c r="D11" i="13"/>
  <c r="D13" i="13"/>
  <c r="C13" i="13"/>
  <c r="F13" i="13"/>
  <c r="S35" i="1" s="1"/>
  <c r="F15" i="13"/>
  <c r="S37" i="1" s="1"/>
  <c r="D15" i="13"/>
  <c r="C15" i="13"/>
  <c r="G9" i="13"/>
  <c r="T31" i="1" s="1"/>
  <c r="H9" i="13"/>
  <c r="U31" i="1" s="1"/>
  <c r="I9" i="13"/>
  <c r="J9" i="13"/>
  <c r="K9" i="13"/>
  <c r="L9" i="13"/>
  <c r="M9" i="13"/>
  <c r="N9" i="13"/>
  <c r="O9" i="13"/>
  <c r="P9" i="13"/>
  <c r="R9" i="13"/>
  <c r="Q9" i="13"/>
  <c r="P7" i="13" l="1"/>
  <c r="G7" i="13"/>
  <c r="M7" i="13"/>
  <c r="L7" i="13"/>
  <c r="AD29" i="1" s="1"/>
  <c r="J7" i="13"/>
  <c r="N7" i="13"/>
  <c r="R7" i="13"/>
  <c r="I7" i="13"/>
  <c r="L6" i="13"/>
  <c r="AD28" i="1" s="1"/>
  <c r="AE28" i="1" s="1"/>
  <c r="J6" i="13"/>
  <c r="Z28" i="1" s="1"/>
  <c r="AA28" i="1" s="1"/>
  <c r="L8" i="13"/>
  <c r="AD30" i="1" s="1"/>
  <c r="AE30" i="1" s="1"/>
  <c r="I6" i="13"/>
  <c r="X28" i="1" s="1"/>
  <c r="Y28" i="1" s="1"/>
  <c r="K8" i="13"/>
  <c r="AB30" i="1" s="1"/>
  <c r="AC30" i="1" s="1"/>
  <c r="O6" i="13"/>
  <c r="R8" i="13"/>
  <c r="AB29" i="1"/>
  <c r="AC29" i="1" s="1"/>
  <c r="X30" i="1"/>
  <c r="Y30" i="1" s="1"/>
  <c r="Z30" i="1" s="1"/>
  <c r="V30" i="1"/>
  <c r="W30" i="1" s="1"/>
  <c r="AB31" i="1"/>
  <c r="AC31" i="1" s="1"/>
  <c r="Z31" i="1"/>
  <c r="AA31" i="1" s="1"/>
  <c r="AD31" i="1"/>
  <c r="AE31" i="1" s="1"/>
  <c r="V31" i="1"/>
  <c r="W31" i="1" s="1"/>
  <c r="V29" i="1"/>
  <c r="W29" i="1" s="1"/>
  <c r="G12" i="13"/>
  <c r="H12" i="13"/>
  <c r="I12" i="13"/>
  <c r="J12" i="13"/>
  <c r="K12" i="13"/>
  <c r="L12" i="13"/>
  <c r="M12" i="13"/>
  <c r="N12" i="13"/>
  <c r="O12" i="13"/>
  <c r="P12" i="13"/>
  <c r="Q12" i="13"/>
  <c r="R12" i="13"/>
  <c r="G13" i="13"/>
  <c r="H13" i="13"/>
  <c r="I13" i="13"/>
  <c r="J13" i="13"/>
  <c r="K13" i="13"/>
  <c r="L13" i="13"/>
  <c r="M13" i="13"/>
  <c r="N13" i="13"/>
  <c r="O13" i="13"/>
  <c r="P13" i="13"/>
  <c r="R13" i="13"/>
  <c r="Q13" i="13"/>
  <c r="G11" i="13"/>
  <c r="T33" i="1" s="1"/>
  <c r="H11" i="13"/>
  <c r="I11" i="13"/>
  <c r="J11" i="13"/>
  <c r="K11" i="13"/>
  <c r="L11" i="13"/>
  <c r="M11" i="13"/>
  <c r="N11" i="13"/>
  <c r="O11" i="13"/>
  <c r="P11" i="13"/>
  <c r="R11" i="13"/>
  <c r="Q11" i="13"/>
  <c r="G14" i="13"/>
  <c r="H14" i="13"/>
  <c r="I14" i="13"/>
  <c r="J14" i="13"/>
  <c r="K14" i="13"/>
  <c r="L14" i="13"/>
  <c r="M14" i="13"/>
  <c r="N14" i="13"/>
  <c r="O14" i="13"/>
  <c r="P14" i="13"/>
  <c r="Q14" i="13"/>
  <c r="R14" i="13"/>
  <c r="G10" i="13"/>
  <c r="H10" i="13"/>
  <c r="I10" i="13"/>
  <c r="J10" i="13"/>
  <c r="K10" i="13"/>
  <c r="L10" i="13"/>
  <c r="M10" i="13"/>
  <c r="N10" i="13"/>
  <c r="O10" i="13"/>
  <c r="P10" i="13"/>
  <c r="R10" i="13"/>
  <c r="Q10" i="13"/>
  <c r="G15" i="13"/>
  <c r="H15" i="13"/>
  <c r="I15" i="13"/>
  <c r="J15" i="13"/>
  <c r="K15" i="13"/>
  <c r="L15" i="13"/>
  <c r="M15" i="13"/>
  <c r="N15" i="13"/>
  <c r="O15" i="13"/>
  <c r="P15" i="13"/>
  <c r="R15" i="13"/>
  <c r="Q15" i="13"/>
  <c r="AE29" i="1" l="1"/>
  <c r="V28" i="1"/>
  <c r="X33" i="1"/>
  <c r="Y33" i="1" s="1"/>
  <c r="X34" i="1"/>
  <c r="Y34" i="1" s="1"/>
  <c r="Z29" i="1"/>
  <c r="AA29" i="1" s="1"/>
  <c r="AB36" i="1"/>
  <c r="AC36" i="1" s="1"/>
  <c r="T28" i="1"/>
  <c r="U28" i="1" s="1"/>
  <c r="Z36" i="1"/>
  <c r="AA30" i="1"/>
  <c r="X32" i="1"/>
  <c r="Y32" i="1" s="1"/>
  <c r="U33" i="1"/>
  <c r="AD34" i="1"/>
  <c r="AE34" i="1" s="1"/>
  <c r="V37" i="1"/>
  <c r="W37" i="1" s="1"/>
  <c r="Z32" i="1"/>
  <c r="AA32" i="1" s="1"/>
  <c r="AD36" i="1"/>
  <c r="AE36" i="1" s="1"/>
  <c r="V36" i="1"/>
  <c r="W36" i="1" s="1"/>
  <c r="Z33" i="1"/>
  <c r="AA33" i="1" s="1"/>
  <c r="V35" i="1"/>
  <c r="W35" i="1" s="1"/>
  <c r="Z34" i="1"/>
  <c r="AA34" i="1" s="1"/>
  <c r="W28" i="1" l="1"/>
  <c r="Z35" i="1"/>
  <c r="AA35" i="1" s="1"/>
  <c r="AD37" i="1"/>
  <c r="AE37" i="1" s="1"/>
  <c r="AD33" i="1"/>
  <c r="AE33" i="1" s="1"/>
  <c r="V32" i="1"/>
  <c r="V33" i="1"/>
  <c r="W33" i="1" s="1"/>
  <c r="AA36" i="1"/>
  <c r="Z37" i="1"/>
  <c r="AA37" i="1" s="1"/>
  <c r="AB35" i="1"/>
  <c r="AC35" i="1" s="1"/>
  <c r="AD35" i="1" s="1"/>
  <c r="AE35" i="1" s="1"/>
  <c r="AD32" i="1"/>
  <c r="AE32" i="1" s="1"/>
  <c r="AB32" i="1"/>
  <c r="AC32" i="1" s="1"/>
  <c r="T37" i="1"/>
  <c r="T20" i="1"/>
  <c r="T29" i="1"/>
  <c r="V12" i="1"/>
  <c r="AD17" i="1"/>
  <c r="AE17" i="1" s="1"/>
  <c r="AB17" i="1"/>
  <c r="AC17" i="1" s="1"/>
  <c r="T34" i="1"/>
  <c r="V17" i="1"/>
  <c r="W17" i="1" s="1"/>
  <c r="T17" i="1"/>
  <c r="U34" i="1" s="1"/>
  <c r="V34" i="1" s="1"/>
  <c r="W34" i="1" s="1"/>
  <c r="X19" i="1"/>
  <c r="Y19" i="1" s="1"/>
  <c r="Z19" i="1"/>
  <c r="AA19" i="1" s="1"/>
  <c r="X15" i="1"/>
  <c r="Y15" i="1" s="1"/>
  <c r="Z15" i="1" s="1"/>
  <c r="X13" i="1"/>
  <c r="Y13" i="1" s="1"/>
  <c r="Z13" i="1"/>
  <c r="AA13" i="1" s="1"/>
  <c r="V15" i="1"/>
  <c r="X14" i="1"/>
  <c r="Y14" i="1" s="1"/>
  <c r="Z14" i="1" s="1"/>
  <c r="T35" i="1"/>
  <c r="X18" i="1"/>
  <c r="Y18" i="1" s="1"/>
  <c r="Z18" i="1"/>
  <c r="AA18" i="1" s="1"/>
  <c r="AB19" i="1"/>
  <c r="AC19" i="1" s="1"/>
  <c r="AD19" i="1"/>
  <c r="AE19" i="1" s="1"/>
  <c r="U17" i="1" l="1"/>
  <c r="U20" i="1"/>
  <c r="V20" i="1" s="1"/>
  <c r="W20" i="1" s="1"/>
  <c r="U37" i="1"/>
  <c r="AA14" i="1"/>
  <c r="T15" i="1"/>
  <c r="AA15" i="1"/>
  <c r="AD13" i="1"/>
  <c r="AE13" i="1" s="1"/>
  <c r="T13" i="1"/>
  <c r="T32" i="1"/>
  <c r="V19" i="1"/>
  <c r="W19" i="1" s="1"/>
  <c r="V13" i="1"/>
  <c r="W13" i="1" s="1"/>
  <c r="AD14" i="1"/>
  <c r="AE14" i="1" s="1"/>
  <c r="T19" i="1"/>
  <c r="AD16" i="1"/>
  <c r="AE16" i="1" s="1"/>
  <c r="W12" i="1"/>
  <c r="V18" i="1"/>
  <c r="W18" i="1" s="1"/>
  <c r="Z16" i="1"/>
  <c r="AA16" i="1" s="1"/>
  <c r="Z17" i="1"/>
  <c r="AA17" i="1" s="1"/>
  <c r="U30" i="1" l="1"/>
  <c r="U13" i="1"/>
  <c r="T30" i="1" s="1"/>
  <c r="U36" i="1"/>
  <c r="U19" i="1"/>
  <c r="T36" i="1" s="1"/>
  <c r="U32" i="1"/>
  <c r="W32" i="1" s="1"/>
  <c r="U15" i="1"/>
  <c r="W15" i="1" s="1"/>
  <c r="X17" i="1"/>
  <c r="Y17" i="1" s="1"/>
  <c r="X16" i="1"/>
  <c r="Y16" i="1" s="1"/>
  <c r="AB13" i="1"/>
  <c r="AC13" i="1" s="1"/>
  <c r="AB16" i="1"/>
  <c r="AC16" i="1" s="1"/>
  <c r="AB14" i="1"/>
  <c r="AC14" i="1" s="1"/>
  <c r="X35" i="1"/>
  <c r="Y35" i="1" s="1"/>
  <c r="AB33" i="1"/>
  <c r="AC33" i="1" s="1"/>
  <c r="AB34" i="1"/>
  <c r="AC34" i="1" s="1"/>
  <c r="X36" i="1"/>
  <c r="Y36" i="1" s="1"/>
  <c r="AB37" i="1"/>
  <c r="AC37" i="1" s="1"/>
  <c r="T18" i="1"/>
  <c r="U18" i="1" s="1"/>
  <c r="X37" i="1"/>
  <c r="Y37" i="1" s="1"/>
  <c r="X31" i="1"/>
  <c r="Y31" i="1" s="1"/>
  <c r="T12" i="1"/>
  <c r="U12" i="1" s="1"/>
  <c r="X29" i="1"/>
  <c r="Y29" i="1" s="1"/>
  <c r="AB28" i="1"/>
  <c r="AC28" i="1" s="1"/>
  <c r="AB20" i="1"/>
  <c r="AC20" i="1" s="1"/>
  <c r="AB11" i="1"/>
  <c r="AC11" i="1" s="1"/>
  <c r="X11" i="1"/>
  <c r="Y11" i="1" s="1"/>
  <c r="T11" i="1"/>
  <c r="U11" i="1" s="1"/>
  <c r="U35" i="1" l="1"/>
  <c r="U29" i="1"/>
</calcChain>
</file>

<file path=xl/sharedStrings.xml><?xml version="1.0" encoding="utf-8"?>
<sst xmlns="http://schemas.openxmlformats.org/spreadsheetml/2006/main" count="67" uniqueCount="51">
  <si>
    <t>Analyse d'écarts</t>
  </si>
  <si>
    <r>
      <rPr>
        <b/>
        <u/>
        <sz val="11"/>
        <color theme="1"/>
        <rFont val="Calibri"/>
        <family val="2"/>
        <scheme val="minor"/>
      </rPr>
      <t xml:space="preserve">Remarques : </t>
    </r>
    <r>
      <rPr>
        <sz val="11"/>
        <color theme="1"/>
        <rFont val="Calibri"/>
        <family val="2"/>
        <scheme val="minor"/>
      </rPr>
      <t xml:space="preserve">
XXX</t>
    </r>
  </si>
  <si>
    <t>Objectifs du projet</t>
  </si>
  <si>
    <t>Population</t>
  </si>
  <si>
    <t>Démarche de communication</t>
  </si>
  <si>
    <t>Typologie de population</t>
  </si>
  <si>
    <t>Rôle</t>
  </si>
  <si>
    <t>Suivi des risques</t>
  </si>
  <si>
    <t xml:space="preserve">Pilotage </t>
  </si>
  <si>
    <t>Date de mise à jour</t>
  </si>
  <si>
    <t>6 mois</t>
  </si>
  <si>
    <t>Accompagnement Change</t>
  </si>
  <si>
    <r>
      <t xml:space="preserve">Tableau de bord Conduite de Changement
</t>
    </r>
    <r>
      <rPr>
        <b/>
        <sz val="14"/>
        <color rgb="FF144A9D"/>
        <rFont val="Calibri"/>
        <family val="2"/>
      </rPr>
      <t>Vision globale</t>
    </r>
  </si>
  <si>
    <t xml:space="preserve">GANTT à présenter sur : </t>
  </si>
  <si>
    <t>Nom de l'action</t>
  </si>
  <si>
    <t>Date de début</t>
  </si>
  <si>
    <t>Date de fin</t>
  </si>
  <si>
    <t>Oui1</t>
  </si>
  <si>
    <t>Oui2</t>
  </si>
  <si>
    <t>Oui3</t>
  </si>
  <si>
    <t>Oui4</t>
  </si>
  <si>
    <t>Oui5</t>
  </si>
  <si>
    <t>Oui6</t>
  </si>
  <si>
    <t>Oui7</t>
  </si>
  <si>
    <t>Oui8</t>
  </si>
  <si>
    <t>Oui9</t>
  </si>
  <si>
    <t>Oui10</t>
  </si>
  <si>
    <t>Date de début du GANTT :</t>
  </si>
  <si>
    <t>Prochaines actions</t>
  </si>
  <si>
    <t xml:space="preserve">PROCHAINE ACTION : </t>
  </si>
  <si>
    <t>Actions suivantes</t>
  </si>
  <si>
    <r>
      <rPr>
        <b/>
        <u/>
        <sz val="12"/>
        <color theme="1"/>
        <rFont val="Calibri"/>
        <family val="2"/>
        <scheme val="minor"/>
      </rPr>
      <t xml:space="preserve">Remarques : </t>
    </r>
    <r>
      <rPr>
        <b/>
        <sz val="12"/>
        <color theme="1"/>
        <rFont val="Calibri"/>
        <family val="2"/>
        <scheme val="minor"/>
      </rPr>
      <t xml:space="preserve">
</t>
    </r>
  </si>
  <si>
    <t xml:space="preserve">Besoin d'aide ? 
Cliquez sur la loupe 
pour en savoir plus </t>
  </si>
  <si>
    <t>Besoin d'aide ? 
Cliquez sur la loupe pour en savoir plus
 sur ce livrable.</t>
  </si>
  <si>
    <t xml:space="preserve">Pour accéder à la présentation graphique de ce livrable, 
cliquez sur l'œil. </t>
  </si>
  <si>
    <t>Collaborateurs</t>
  </si>
  <si>
    <t>Nature de l'impact</t>
  </si>
  <si>
    <t>Rappel de la situation passée</t>
  </si>
  <si>
    <t>Rappel de la situation future</t>
  </si>
  <si>
    <t>Conséquences</t>
  </si>
  <si>
    <t>Bénéfice / Frein</t>
  </si>
  <si>
    <t>Degré de l'écart</t>
  </si>
  <si>
    <t xml:space="preserve">Gestionnaires contrats </t>
  </si>
  <si>
    <t>Comportements et environnements</t>
  </si>
  <si>
    <t>Ancien outil de messagerie</t>
  </si>
  <si>
    <t>Nouvel outil de messagerie</t>
  </si>
  <si>
    <t>Ils vont pouvoir gérer leurs tâches depuis l'outils</t>
  </si>
  <si>
    <t>Bénéfice</t>
  </si>
  <si>
    <t>Attentes</t>
  </si>
  <si>
    <t xml:space="preserve">EXEMPLE DES REMONTEES SOUHAITEE : </t>
  </si>
  <si>
    <r>
      <t xml:space="preserve">EXEMPLE DE RADAR SOUHAITE </t>
    </r>
    <r>
      <rPr>
        <b/>
        <sz val="16"/>
        <color rgb="FFFF0000"/>
        <rFont val="Calibri"/>
        <family val="2"/>
      </rPr>
      <t>↑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</si>
</sst>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64" formatCode="[$-40C]d\-mmm\-yy;@"/>
    <numFmt numFmtId="165" formatCode="[$-F800]dddd\,\ mmmm\ dd\,\ yyyy"/>
    <numFmt numFmtId="166" formatCode="_-* #,##0_-;\-* #,##0_-;_-* &quot;-&quot;??_-;_-@_-"/>
    <numFmt numFmtId="167" formatCode="[$-40C]mmm\-yy;@"/>
    <numFmt numFmtId="168" formatCode="d/m/yy;@"/>
    <numFmt numFmtId="169" formatCode="mmm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</font>
    <font>
      <b/>
      <sz val="18"/>
      <color rgb="FF144A9D"/>
      <name val="Calibri"/>
      <family val="2"/>
    </font>
    <font>
      <b/>
      <sz val="14"/>
      <color rgb="FF144A9D"/>
      <name val="Calibri"/>
      <family val="2"/>
    </font>
    <font>
      <b/>
      <sz val="11"/>
      <color theme="1"/>
      <name val="Calibri"/>
      <family val="2"/>
    </font>
    <font>
      <b/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8"/>
      <color rgb="FFFFFFFF"/>
      <name val="Calibri"/>
      <family val="2"/>
    </font>
    <font>
      <b/>
      <sz val="9"/>
      <color rgb="FF000000"/>
      <name val="Calibri"/>
      <family val="2"/>
    </font>
    <font>
      <b/>
      <sz val="16"/>
      <color rgb="FFFFFFFF"/>
      <name val="Calibri"/>
      <family val="2"/>
    </font>
    <font>
      <b/>
      <sz val="9"/>
      <color theme="4"/>
      <name val="Calibri"/>
      <family val="2"/>
    </font>
    <font>
      <b/>
      <sz val="8"/>
      <color rgb="FF000000"/>
      <name val="Calibri"/>
      <family val="2"/>
    </font>
    <font>
      <b/>
      <sz val="11"/>
      <color rgb="FFFFFFFF"/>
      <name val="Calibri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color theme="3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9"/>
      <color theme="3"/>
      <name val="Calibri"/>
      <family val="2"/>
      <scheme val="minor"/>
    </font>
    <font>
      <b/>
      <sz val="9"/>
      <color theme="3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FF0000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EAF7E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4"/>
        <bgColor indexed="64"/>
      </patternFill>
    </fill>
    <fill>
      <patternFill patternType="solid">
        <fgColor rgb="FFE4EEFC"/>
        <bgColor indexed="64"/>
      </patternFill>
    </fill>
    <fill>
      <patternFill patternType="solid">
        <fgColor rgb="FFE95774"/>
        <bgColor rgb="FF000000"/>
      </patternFill>
    </fill>
    <fill>
      <patternFill patternType="solid">
        <fgColor rgb="FF408329"/>
        <bgColor rgb="FF000000"/>
      </patternFill>
    </fill>
    <fill>
      <patternFill patternType="solid">
        <fgColor rgb="FFD51C41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D9970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4EEFC"/>
        <bgColor rgb="FF000000"/>
      </patternFill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medium">
        <color theme="7"/>
      </left>
      <right/>
      <top style="medium">
        <color theme="7"/>
      </top>
      <bottom/>
      <diagonal/>
    </border>
    <border>
      <left/>
      <right/>
      <top style="medium">
        <color theme="7"/>
      </top>
      <bottom/>
      <diagonal/>
    </border>
    <border>
      <left/>
      <right style="medium">
        <color theme="7"/>
      </right>
      <top style="medium">
        <color theme="7"/>
      </top>
      <bottom/>
      <diagonal/>
    </border>
    <border>
      <left style="medium">
        <color theme="7"/>
      </left>
      <right/>
      <top/>
      <bottom/>
      <diagonal/>
    </border>
    <border>
      <left/>
      <right style="medium">
        <color theme="7"/>
      </right>
      <top/>
      <bottom/>
      <diagonal/>
    </border>
    <border>
      <left style="medium">
        <color theme="7"/>
      </left>
      <right/>
      <top/>
      <bottom style="medium">
        <color theme="7"/>
      </bottom>
      <diagonal/>
    </border>
    <border>
      <left/>
      <right/>
      <top/>
      <bottom style="medium">
        <color theme="7"/>
      </bottom>
      <diagonal/>
    </border>
    <border>
      <left/>
      <right style="medium">
        <color theme="7"/>
      </right>
      <top/>
      <bottom style="medium">
        <color theme="7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/>
    <xf numFmtId="0" fontId="1" fillId="7" borderId="0" applyNumberFormat="0" applyBorder="0" applyAlignment="0" applyProtection="0"/>
    <xf numFmtId="43" fontId="1" fillId="0" borderId="0" applyFont="0" applyFill="0" applyBorder="0" applyAlignment="0" applyProtection="0"/>
  </cellStyleXfs>
  <cellXfs count="116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4" borderId="0" xfId="0" applyFont="1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0" fillId="4" borderId="0" xfId="0" applyFill="1" applyBorder="1" applyAlignment="1"/>
    <xf numFmtId="0" fontId="0" fillId="9" borderId="4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49" fontId="4" fillId="9" borderId="0" xfId="0" applyNumberFormat="1" applyFont="1" applyFill="1" applyBorder="1" applyAlignment="1">
      <alignment horizontal="center"/>
    </xf>
    <xf numFmtId="0" fontId="4" fillId="9" borderId="0" xfId="0" applyFont="1" applyFill="1" applyBorder="1"/>
    <xf numFmtId="0" fontId="4" fillId="14" borderId="0" xfId="0" applyFont="1" applyFill="1" applyBorder="1"/>
    <xf numFmtId="0" fontId="14" fillId="9" borderId="0" xfId="1" applyFont="1" applyFill="1" applyBorder="1" applyAlignment="1" applyProtection="1">
      <alignment horizontal="left" vertical="center"/>
    </xf>
    <xf numFmtId="0" fontId="4" fillId="15" borderId="0" xfId="0" applyFont="1" applyFill="1" applyBorder="1"/>
    <xf numFmtId="0" fontId="4" fillId="11" borderId="0" xfId="0" applyFont="1" applyFill="1" applyBorder="1"/>
    <xf numFmtId="0" fontId="4" fillId="12" borderId="0" xfId="0" applyFont="1" applyFill="1" applyBorder="1"/>
    <xf numFmtId="0" fontId="4" fillId="9" borderId="4" xfId="0" applyFont="1" applyFill="1" applyBorder="1"/>
    <xf numFmtId="0" fontId="15" fillId="9" borderId="0" xfId="0" applyNumberFormat="1" applyFont="1" applyFill="1" applyBorder="1" applyAlignment="1">
      <alignment horizontal="center" vertical="center" wrapText="1"/>
    </xf>
    <xf numFmtId="49" fontId="15" fillId="9" borderId="0" xfId="0" applyNumberFormat="1" applyFont="1" applyFill="1" applyBorder="1" applyAlignment="1">
      <alignment horizontal="center" vertical="center" wrapText="1"/>
    </xf>
    <xf numFmtId="0" fontId="4" fillId="9" borderId="4" xfId="0" applyFont="1" applyFill="1" applyBorder="1" applyAlignment="1"/>
    <xf numFmtId="0" fontId="4" fillId="9" borderId="0" xfId="0" applyFont="1" applyFill="1" applyBorder="1" applyAlignment="1"/>
    <xf numFmtId="0" fontId="0" fillId="16" borderId="6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8" xfId="0" applyFill="1" applyBorder="1" applyAlignment="1">
      <alignment horizontal="center"/>
    </xf>
    <xf numFmtId="0" fontId="17" fillId="5" borderId="0" xfId="0" applyFont="1" applyFill="1" applyAlignment="1">
      <alignment vertical="center" wrapText="1"/>
    </xf>
    <xf numFmtId="0" fontId="20" fillId="2" borderId="0" xfId="0" applyFont="1" applyFill="1" applyAlignment="1">
      <alignment vertical="center" wrapText="1"/>
    </xf>
    <xf numFmtId="164" fontId="20" fillId="2" borderId="0" xfId="0" applyNumberFormat="1" applyFont="1" applyFill="1" applyAlignment="1">
      <alignment vertical="center" wrapText="1"/>
    </xf>
    <xf numFmtId="49" fontId="9" fillId="17" borderId="9" xfId="0" applyNumberFormat="1" applyFont="1" applyFill="1" applyBorder="1" applyAlignment="1">
      <alignment horizontal="center" vertical="center"/>
    </xf>
    <xf numFmtId="0" fontId="3" fillId="16" borderId="4" xfId="0" applyFont="1" applyFill="1" applyBorder="1" applyAlignment="1">
      <alignment horizontal="center" vertical="center"/>
    </xf>
    <xf numFmtId="0" fontId="3" fillId="16" borderId="0" xfId="0" applyFont="1" applyFill="1" applyBorder="1" applyAlignment="1">
      <alignment horizontal="center" vertical="center"/>
    </xf>
    <xf numFmtId="0" fontId="3" fillId="16" borderId="5" xfId="0" applyFont="1" applyFill="1" applyBorder="1" applyAlignment="1">
      <alignment horizontal="center" vertical="center"/>
    </xf>
    <xf numFmtId="0" fontId="0" fillId="4" borderId="0" xfId="0" applyFill="1" applyBorder="1" applyAlignment="1">
      <alignment wrapText="1"/>
    </xf>
    <xf numFmtId="0" fontId="0" fillId="9" borderId="5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3" fillId="16" borderId="0" xfId="0" applyFont="1" applyFill="1" applyBorder="1" applyAlignment="1">
      <alignment horizontal="center" vertical="center"/>
    </xf>
    <xf numFmtId="0" fontId="17" fillId="5" borderId="0" xfId="0" applyFont="1" applyFill="1" applyAlignment="1">
      <alignment horizontal="center" vertical="center" wrapText="1"/>
    </xf>
    <xf numFmtId="0" fontId="2" fillId="19" borderId="0" xfId="0" applyFont="1" applyFill="1" applyAlignment="1">
      <alignment horizontal="center"/>
    </xf>
    <xf numFmtId="0" fontId="0" fillId="19" borderId="0" xfId="0" applyFill="1"/>
    <xf numFmtId="0" fontId="2" fillId="5" borderId="0" xfId="0" applyFont="1" applyFill="1" applyAlignment="1">
      <alignment horizontal="center"/>
    </xf>
    <xf numFmtId="165" fontId="0" fillId="19" borderId="0" xfId="0" applyNumberFormat="1" applyFill="1"/>
    <xf numFmtId="165" fontId="0" fillId="0" borderId="0" xfId="0" applyNumberFormat="1"/>
    <xf numFmtId="166" fontId="0" fillId="0" borderId="0" xfId="3" applyNumberFormat="1" applyFont="1"/>
    <xf numFmtId="167" fontId="9" fillId="17" borderId="9" xfId="0" applyNumberFormat="1" applyFont="1" applyFill="1" applyBorder="1" applyAlignment="1">
      <alignment horizontal="center" vertical="center"/>
    </xf>
    <xf numFmtId="168" fontId="0" fillId="0" borderId="0" xfId="0" applyNumberFormat="1"/>
    <xf numFmtId="0" fontId="0" fillId="0" borderId="0" xfId="0" applyFill="1"/>
    <xf numFmtId="49" fontId="9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Fill="1"/>
    <xf numFmtId="0" fontId="0" fillId="9" borderId="0" xfId="0" applyFill="1" applyBorder="1" applyAlignment="1"/>
    <xf numFmtId="0" fontId="0" fillId="9" borderId="5" xfId="0" applyFill="1" applyBorder="1" applyAlignment="1"/>
    <xf numFmtId="0" fontId="0" fillId="9" borderId="5" xfId="0" applyFill="1" applyBorder="1" applyAlignment="1">
      <alignment wrapText="1"/>
    </xf>
    <xf numFmtId="166" fontId="22" fillId="9" borderId="0" xfId="3" applyNumberFormat="1" applyFont="1" applyFill="1" applyBorder="1" applyAlignment="1"/>
    <xf numFmtId="0" fontId="2" fillId="0" borderId="0" xfId="0" applyFont="1" applyFill="1" applyAlignment="1">
      <alignment horizontal="center"/>
    </xf>
    <xf numFmtId="0" fontId="2" fillId="9" borderId="0" xfId="0" applyFont="1" applyFill="1" applyBorder="1" applyAlignment="1">
      <alignment horizontal="center"/>
    </xf>
    <xf numFmtId="169" fontId="18" fillId="9" borderId="0" xfId="0" applyNumberFormat="1" applyFont="1" applyFill="1" applyBorder="1" applyAlignment="1">
      <alignment horizontal="center" vertical="center"/>
    </xf>
    <xf numFmtId="0" fontId="0" fillId="9" borderId="0" xfId="0" applyFill="1" applyBorder="1" applyAlignment="1">
      <alignment vertical="center" wrapText="1"/>
    </xf>
    <xf numFmtId="0" fontId="0" fillId="9" borderId="5" xfId="0" applyFill="1" applyBorder="1" applyAlignment="1">
      <alignment vertical="center" wrapText="1"/>
    </xf>
    <xf numFmtId="49" fontId="11" fillId="20" borderId="4" xfId="2" applyNumberFormat="1" applyFont="1" applyFill="1" applyBorder="1" applyAlignment="1">
      <alignment horizontal="center" vertical="center" textRotation="90"/>
    </xf>
    <xf numFmtId="49" fontId="11" fillId="20" borderId="0" xfId="2" applyNumberFormat="1" applyFont="1" applyFill="1" applyBorder="1" applyAlignment="1">
      <alignment horizontal="center" vertical="center" textRotation="90"/>
    </xf>
    <xf numFmtId="0" fontId="21" fillId="16" borderId="0" xfId="0" applyFont="1" applyFill="1" applyBorder="1" applyAlignment="1">
      <alignment vertical="center"/>
    </xf>
    <xf numFmtId="0" fontId="5" fillId="6" borderId="0" xfId="0" applyFont="1" applyFill="1" applyBorder="1" applyAlignment="1">
      <alignment vertical="center" wrapText="1"/>
    </xf>
    <xf numFmtId="9" fontId="7" fillId="9" borderId="0" xfId="0" applyNumberFormat="1" applyFont="1" applyFill="1" applyBorder="1" applyAlignment="1">
      <alignment horizontal="center" vertical="center"/>
    </xf>
    <xf numFmtId="0" fontId="0" fillId="9" borderId="4" xfId="0" applyFill="1" applyBorder="1" applyAlignment="1">
      <alignment vertical="center" wrapText="1"/>
    </xf>
    <xf numFmtId="0" fontId="7" fillId="6" borderId="0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/>
    </xf>
    <xf numFmtId="0" fontId="4" fillId="9" borderId="0" xfId="0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 wrapText="1"/>
    </xf>
    <xf numFmtId="0" fontId="13" fillId="14" borderId="10" xfId="0" applyFont="1" applyFill="1" applyBorder="1" applyAlignment="1">
      <alignment horizontal="center" vertical="center"/>
    </xf>
    <xf numFmtId="0" fontId="13" fillId="14" borderId="11" xfId="0" applyFont="1" applyFill="1" applyBorder="1" applyAlignment="1">
      <alignment horizontal="center" vertical="center"/>
    </xf>
    <xf numFmtId="0" fontId="13" fillId="15" borderId="10" xfId="0" applyFont="1" applyFill="1" applyBorder="1" applyAlignment="1">
      <alignment horizontal="center" vertical="center"/>
    </xf>
    <xf numFmtId="0" fontId="13" fillId="15" borderId="11" xfId="0" applyFont="1" applyFill="1" applyBorder="1" applyAlignment="1">
      <alignment horizontal="center" vertical="center"/>
    </xf>
    <xf numFmtId="0" fontId="21" fillId="16" borderId="0" xfId="0" applyFont="1" applyFill="1" applyBorder="1" applyAlignment="1">
      <alignment horizontal="center" vertical="center" wrapText="1"/>
    </xf>
    <xf numFmtId="49" fontId="11" fillId="10" borderId="0" xfId="2" applyNumberFormat="1" applyFont="1" applyFill="1" applyBorder="1" applyAlignment="1">
      <alignment horizontal="center" vertical="center" textRotation="90"/>
    </xf>
    <xf numFmtId="0" fontId="2" fillId="9" borderId="0" xfId="0" applyFont="1" applyFill="1" applyBorder="1" applyAlignment="1">
      <alignment horizontal="center" vertical="center"/>
    </xf>
    <xf numFmtId="165" fontId="2" fillId="9" borderId="0" xfId="0" applyNumberFormat="1" applyFont="1" applyFill="1" applyBorder="1" applyAlignment="1">
      <alignment horizontal="center" vertical="center"/>
    </xf>
    <xf numFmtId="0" fontId="2" fillId="9" borderId="0" xfId="0" applyFont="1" applyFill="1" applyBorder="1" applyAlignment="1">
      <alignment horizontal="center"/>
    </xf>
    <xf numFmtId="49" fontId="12" fillId="9" borderId="0" xfId="0" applyNumberFormat="1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/>
    </xf>
    <xf numFmtId="0" fontId="13" fillId="11" borderId="10" xfId="0" applyFont="1" applyFill="1" applyBorder="1" applyAlignment="1">
      <alignment horizontal="center" vertical="center"/>
    </xf>
    <xf numFmtId="0" fontId="13" fillId="11" borderId="11" xfId="0" applyFont="1" applyFill="1" applyBorder="1" applyAlignment="1">
      <alignment horizontal="center" vertical="center"/>
    </xf>
    <xf numFmtId="0" fontId="13" fillId="12" borderId="10" xfId="0" applyFont="1" applyFill="1" applyBorder="1" applyAlignment="1">
      <alignment horizontal="center" vertical="center"/>
    </xf>
    <xf numFmtId="0" fontId="13" fillId="12" borderId="11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2" fillId="19" borderId="0" xfId="0" applyFont="1" applyFill="1" applyAlignment="1">
      <alignment horizontal="center"/>
    </xf>
    <xf numFmtId="165" fontId="2" fillId="19" borderId="0" xfId="0" applyNumberFormat="1" applyFont="1" applyFill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9" fontId="16" fillId="10" borderId="0" xfId="2" applyNumberFormat="1" applyFont="1" applyFill="1" applyBorder="1" applyAlignment="1">
      <alignment horizontal="center"/>
    </xf>
    <xf numFmtId="49" fontId="11" fillId="20" borderId="4" xfId="2" applyNumberFormat="1" applyFont="1" applyFill="1" applyBorder="1" applyAlignment="1">
      <alignment horizontal="center" vertical="center" textRotation="90"/>
    </xf>
    <xf numFmtId="0" fontId="3" fillId="8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3" fillId="13" borderId="10" xfId="0" applyFont="1" applyFill="1" applyBorder="1" applyAlignment="1">
      <alignment horizontal="center" vertical="center"/>
    </xf>
    <xf numFmtId="0" fontId="13" fillId="13" borderId="11" xfId="0" applyFont="1" applyFill="1" applyBorder="1" applyAlignment="1">
      <alignment horizontal="center" vertical="center"/>
    </xf>
    <xf numFmtId="0" fontId="19" fillId="5" borderId="0" xfId="0" applyFont="1" applyFill="1" applyAlignment="1">
      <alignment horizontal="center" vertical="center" wrapText="1"/>
    </xf>
    <xf numFmtId="0" fontId="20" fillId="18" borderId="0" xfId="0" applyFont="1" applyFill="1" applyAlignment="1">
      <alignment horizontal="center" vertical="center" wrapText="1"/>
    </xf>
    <xf numFmtId="0" fontId="24" fillId="5" borderId="0" xfId="0" applyFont="1" applyFill="1" applyAlignment="1">
      <alignment horizontal="center" vertical="center" wrapText="1"/>
    </xf>
    <xf numFmtId="164" fontId="20" fillId="5" borderId="0" xfId="0" applyNumberFormat="1" applyFont="1" applyFill="1" applyAlignment="1">
      <alignment vertical="center" wrapText="1"/>
    </xf>
    <xf numFmtId="0" fontId="27" fillId="5" borderId="0" xfId="0" applyFont="1" applyFill="1" applyAlignment="1">
      <alignment vertical="center" wrapText="1"/>
    </xf>
    <xf numFmtId="0" fontId="25" fillId="21" borderId="12" xfId="0" applyFont="1" applyFill="1" applyBorder="1" applyAlignment="1">
      <alignment vertical="center" wrapText="1"/>
    </xf>
    <xf numFmtId="0" fontId="25" fillId="21" borderId="13" xfId="0" applyFont="1" applyFill="1" applyBorder="1" applyAlignment="1">
      <alignment vertical="center" wrapText="1"/>
    </xf>
    <xf numFmtId="0" fontId="26" fillId="21" borderId="14" xfId="0" applyFont="1" applyFill="1" applyBorder="1" applyAlignment="1">
      <alignment horizontal="center" vertical="center" wrapText="1"/>
    </xf>
    <xf numFmtId="0" fontId="25" fillId="5" borderId="15" xfId="0" applyFont="1" applyFill="1" applyBorder="1" applyAlignment="1">
      <alignment vertical="center" wrapText="1"/>
    </xf>
    <xf numFmtId="0" fontId="25" fillId="5" borderId="0" xfId="0" applyFont="1" applyFill="1" applyBorder="1" applyAlignment="1">
      <alignment vertical="center" wrapText="1"/>
    </xf>
    <xf numFmtId="0" fontId="26" fillId="5" borderId="16" xfId="0" applyFont="1" applyFill="1" applyBorder="1" applyAlignment="1">
      <alignment horizontal="center" vertical="center" wrapText="1"/>
    </xf>
    <xf numFmtId="0" fontId="25" fillId="5" borderId="17" xfId="0" applyFont="1" applyFill="1" applyBorder="1" applyAlignment="1">
      <alignment vertical="center" wrapText="1"/>
    </xf>
    <xf numFmtId="0" fontId="25" fillId="5" borderId="18" xfId="0" applyFont="1" applyFill="1" applyBorder="1" applyAlignment="1">
      <alignment vertical="center" wrapText="1"/>
    </xf>
    <xf numFmtId="0" fontId="26" fillId="5" borderId="1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8" fillId="4" borderId="0" xfId="0" applyFont="1" applyFill="1" applyBorder="1" applyAlignment="1">
      <alignment horizontal="right" vertical="center" wrapText="1"/>
    </xf>
  </cellXfs>
  <cellStyles count="4">
    <cellStyle name="20 % - Accent5" xfId="2" builtinId="46"/>
    <cellStyle name="Milliers" xfId="3" builtinId="3"/>
    <cellStyle name="Normal" xfId="0" builtinId="0"/>
    <cellStyle name="Texte explicatif" xfId="1" builtinId="53"/>
  </cellStyles>
  <dxfs count="29">
    <dxf>
      <font>
        <color theme="0"/>
      </font>
    </dxf>
    <dxf>
      <font>
        <color theme="0"/>
      </font>
    </dxf>
    <dxf>
      <fill>
        <patternFill>
          <bgColor theme="7" tint="0.79998168889431442"/>
        </patternFill>
      </fill>
    </dxf>
    <dxf>
      <fill>
        <patternFill>
          <bgColor rgb="FFFF9999"/>
        </patternFill>
      </fill>
    </dxf>
    <dxf>
      <fill>
        <patternFill>
          <bgColor rgb="FFFF9933"/>
        </patternFill>
      </fill>
    </dxf>
    <dxf>
      <fill>
        <patternFill>
          <bgColor rgb="FFFF3300"/>
        </patternFill>
      </fill>
    </dxf>
    <dxf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F0066"/>
        </patternFill>
      </fill>
    </dxf>
    <dxf>
      <fill>
        <patternFill>
          <bgColor rgb="FFFFFF00"/>
        </patternFill>
      </fill>
    </dxf>
    <dxf>
      <font>
        <color theme="6"/>
      </font>
      <fill>
        <patternFill>
          <bgColor theme="6"/>
        </patternFill>
      </fill>
    </dxf>
    <dxf>
      <font>
        <color theme="5"/>
      </font>
      <fill>
        <patternFill>
          <bgColor theme="5"/>
        </patternFill>
      </fill>
    </dxf>
    <dxf>
      <font>
        <color theme="6"/>
      </font>
      <fill>
        <patternFill>
          <bgColor theme="6"/>
        </patternFill>
      </fill>
    </dxf>
    <dxf>
      <font>
        <color theme="5"/>
      </font>
      <fill>
        <patternFill>
          <bgColor theme="5"/>
        </patternFill>
      </fill>
    </dxf>
    <dxf>
      <font>
        <color rgb="FFE4EEFC"/>
      </font>
      <fill>
        <patternFill>
          <fgColor rgb="FFE4EEFC"/>
          <bgColor rgb="FFE4EEFC"/>
        </patternFill>
      </fill>
    </dxf>
    <dxf>
      <font>
        <color theme="6"/>
      </font>
      <fill>
        <patternFill>
          <bgColor theme="6"/>
        </patternFill>
      </fill>
    </dxf>
    <dxf>
      <font>
        <color theme="5"/>
      </font>
      <fill>
        <patternFill>
          <bgColor theme="5"/>
        </patternFill>
      </fill>
    </dxf>
    <dxf>
      <font>
        <color theme="6"/>
      </font>
      <fill>
        <patternFill>
          <bgColor theme="6"/>
        </patternFill>
      </fill>
    </dxf>
    <dxf>
      <font>
        <color theme="5"/>
      </font>
      <fill>
        <patternFill>
          <bgColor theme="5"/>
        </patternFill>
      </fill>
    </dxf>
    <dxf>
      <font>
        <color rgb="FFE4EEFC"/>
      </font>
      <fill>
        <patternFill>
          <fgColor rgb="FFE4EEFC"/>
          <bgColor rgb="FFE4EEF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/>
        <right style="medium">
          <color theme="7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3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3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medium">
          <color theme="7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E4EEFC"/>
      <color rgb="FFEAF7E5"/>
      <color rgb="FFFDED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2"/>
          <c:order val="0"/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6EDE-404C-97C9-51AC41FF6E08}"/>
            </c:ext>
          </c:extLst>
        </c:ser>
        <c:ser>
          <c:idx val="3"/>
          <c:order val="1"/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1-6EDE-404C-97C9-51AC41FF6E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0761224"/>
        <c:axId val="640758272"/>
      </c:radarChart>
      <c:catAx>
        <c:axId val="640761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0758272"/>
        <c:crosses val="autoZero"/>
        <c:auto val="1"/>
        <c:lblAlgn val="ctr"/>
        <c:lblOffset val="100"/>
        <c:noMultiLvlLbl val="0"/>
      </c:catAx>
      <c:valAx>
        <c:axId val="640758272"/>
        <c:scaling>
          <c:orientation val="minMax"/>
        </c:scaling>
        <c:delete val="0"/>
        <c:axPos val="l"/>
        <c:majorGridlines>
          <c:spPr>
            <a:ln w="12700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0761224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Pr&#233;ambule!B13"/><Relationship Id="rId2" Type="http://schemas.openxmlformats.org/officeDocument/2006/relationships/image" Target="../media/image1.jpeg"/><Relationship Id="rId1" Type="http://schemas.openxmlformats.org/officeDocument/2006/relationships/hyperlink" Target="#Pr&#233;ambule!A1"/><Relationship Id="rId6" Type="http://schemas.openxmlformats.org/officeDocument/2006/relationships/image" Target="../media/image3.emf"/><Relationship Id="rId5" Type="http://schemas.openxmlformats.org/officeDocument/2006/relationships/chart" Target="../charts/chart1.xm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</xdr:colOff>
      <xdr:row>0</xdr:row>
      <xdr:rowOff>60960</xdr:rowOff>
    </xdr:from>
    <xdr:to>
      <xdr:col>3</xdr:col>
      <xdr:colOff>55976</xdr:colOff>
      <xdr:row>0</xdr:row>
      <xdr:rowOff>472440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" y="60960"/>
          <a:ext cx="561345" cy="411480"/>
        </a:xfrm>
        <a:prstGeom prst="rect">
          <a:avLst/>
        </a:prstGeom>
      </xdr:spPr>
    </xdr:pic>
    <xdr:clientData/>
  </xdr:twoCellAnchor>
  <xdr:twoCellAnchor editAs="oneCell">
    <xdr:from>
      <xdr:col>29</xdr:col>
      <xdr:colOff>348343</xdr:colOff>
      <xdr:row>0</xdr:row>
      <xdr:rowOff>511628</xdr:rowOff>
    </xdr:from>
    <xdr:to>
      <xdr:col>32</xdr:col>
      <xdr:colOff>523876</xdr:colOff>
      <xdr:row>2</xdr:row>
      <xdr:rowOff>0</xdr:rowOff>
    </xdr:to>
    <xdr:pic>
      <xdr:nvPicPr>
        <xdr:cNvPr id="6" name="Image 5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88200" y="511628"/>
          <a:ext cx="1220562" cy="751115"/>
        </a:xfrm>
        <a:prstGeom prst="rect">
          <a:avLst/>
        </a:prstGeom>
      </xdr:spPr>
    </xdr:pic>
    <xdr:clientData/>
  </xdr:twoCellAnchor>
  <xdr:twoCellAnchor>
    <xdr:from>
      <xdr:col>15</xdr:col>
      <xdr:colOff>198120</xdr:colOff>
      <xdr:row>23</xdr:row>
      <xdr:rowOff>243840</xdr:rowOff>
    </xdr:from>
    <xdr:to>
      <xdr:col>16</xdr:col>
      <xdr:colOff>1249680</xdr:colOff>
      <xdr:row>38</xdr:row>
      <xdr:rowOff>91440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16</xdr:col>
      <xdr:colOff>1937656</xdr:colOff>
      <xdr:row>25</xdr:row>
      <xdr:rowOff>130630</xdr:rowOff>
    </xdr:from>
    <xdr:to>
      <xdr:col>17</xdr:col>
      <xdr:colOff>2721429</xdr:colOff>
      <xdr:row>38</xdr:row>
      <xdr:rowOff>49193</xdr:rowOff>
    </xdr:to>
    <xdr:pic>
      <xdr:nvPicPr>
        <xdr:cNvPr id="7" name="Image 6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973" t="36311" r="40536" b="17894"/>
        <a:stretch/>
      </xdr:blipFill>
      <xdr:spPr bwMode="auto">
        <a:xfrm>
          <a:off x="11669485" y="6226630"/>
          <a:ext cx="3744687" cy="3053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arzat.lucile/Documents/Boite%20&#224;%20outils%20-%20Chan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ambule"/>
      <sheetName val="Liste et calculs"/>
      <sheetName val="Graphiques"/>
      <sheetName val="Cartographie des acteurs"/>
      <sheetName val="Matrice niveau d'accompagnement"/>
      <sheetName val="Analyse d'écarts"/>
      <sheetName val="Analyse de risques"/>
      <sheetName val="Matrice OMOC par population"/>
      <sheetName val="Principes structurants"/>
      <sheetName val="Carte des alliés"/>
      <sheetName val="Plan de Change"/>
    </sheetNames>
    <sheetDataSet>
      <sheetData sheetId="0"/>
      <sheetData sheetId="1">
        <row r="6">
          <cell r="H6" t="str">
            <v>Outil</v>
          </cell>
          <cell r="I6">
            <v>0</v>
          </cell>
        </row>
        <row r="7">
          <cell r="H7" t="str">
            <v>Métier / Compétence</v>
          </cell>
          <cell r="I7">
            <v>0</v>
          </cell>
        </row>
        <row r="8">
          <cell r="H8" t="str">
            <v xml:space="preserve">Organisation </v>
          </cell>
          <cell r="I8">
            <v>0</v>
          </cell>
        </row>
        <row r="9">
          <cell r="H9" t="str">
            <v>Comportements et environnements</v>
          </cell>
          <cell r="I9">
            <v>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ables/table1.xml><?xml version="1.0" encoding="utf-8"?>
<table xmlns="http://schemas.openxmlformats.org/spreadsheetml/2006/main" id="5" name="Tableau13" displayName="Tableau13" ref="B5:H49" totalsRowShown="0" headerRowDxfId="28" dataDxfId="27">
  <autoFilter ref="B5:H49"/>
  <tableColumns count="7">
    <tableColumn id="1" name="Collaborateurs" dataDxfId="26"/>
    <tableColumn id="2" name="Nature de l'impact" dataDxfId="25"/>
    <tableColumn id="5" name="Rappel de la situation passée" dataDxfId="24"/>
    <tableColumn id="3" name="Rappel de la situation future" dataDxfId="23"/>
    <tableColumn id="7" name="Conséquences" dataDxfId="22"/>
    <tableColumn id="6" name="Bénéfice / Frein" dataDxfId="21"/>
    <tableColumn id="4" name="Degré de l'écart" dataDxfId="2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Matmut">
      <a:dk1>
        <a:sysClr val="windowText" lastClr="000000"/>
      </a:dk1>
      <a:lt1>
        <a:sysClr val="window" lastClr="FFFFFF"/>
      </a:lt1>
      <a:dk2>
        <a:srgbClr val="144A9D"/>
      </a:dk2>
      <a:lt2>
        <a:srgbClr val="E7E6E6"/>
      </a:lt2>
      <a:accent1>
        <a:srgbClr val="144A9D"/>
      </a:accent1>
      <a:accent2>
        <a:srgbClr val="F2B944"/>
      </a:accent2>
      <a:accent3>
        <a:srgbClr val="E95774"/>
      </a:accent3>
      <a:accent4>
        <a:srgbClr val="55AF38"/>
      </a:accent4>
      <a:accent5>
        <a:srgbClr val="144A9D"/>
      </a:accent5>
      <a:accent6>
        <a:srgbClr val="55AF38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/>
  </sheetPr>
  <dimension ref="B1:AG60"/>
  <sheetViews>
    <sheetView showGridLines="0" showZeros="0" tabSelected="1" topLeftCell="E19" zoomScale="70" zoomScaleNormal="70" workbookViewId="0">
      <selection activeCell="P40" sqref="P40:R42"/>
    </sheetView>
  </sheetViews>
  <sheetFormatPr baseColWidth="10" defaultColWidth="11.5546875" defaultRowHeight="14.4" x14ac:dyDescent="0.3"/>
  <cols>
    <col min="1" max="3" width="2.6640625" style="1" customWidth="1"/>
    <col min="4" max="4" width="0.88671875" style="1" customWidth="1"/>
    <col min="5" max="5" width="4.21875" style="1" customWidth="1"/>
    <col min="6" max="6" width="8.77734375" style="1" customWidth="1"/>
    <col min="7" max="7" width="0.88671875" style="1" customWidth="1"/>
    <col min="8" max="12" width="8.88671875" style="1" customWidth="1"/>
    <col min="13" max="13" width="2.88671875" style="1" customWidth="1"/>
    <col min="14" max="14" width="4.44140625" style="1" customWidth="1"/>
    <col min="15" max="15" width="23.88671875" style="1" customWidth="1"/>
    <col min="16" max="17" width="43.109375" style="1" customWidth="1"/>
    <col min="18" max="18" width="42.6640625" style="1" customWidth="1"/>
    <col min="19" max="19" width="38.33203125" style="1" customWidth="1"/>
    <col min="20" max="31" width="6.21875" style="1" customWidth="1"/>
    <col min="32" max="32" width="2.77734375" style="1" customWidth="1"/>
    <col min="33" max="16384" width="11.5546875" style="1"/>
  </cols>
  <sheetData>
    <row r="1" spans="4:32" ht="42" customHeight="1" x14ac:dyDescent="0.3"/>
    <row r="2" spans="4:32" ht="57.6" customHeight="1" x14ac:dyDescent="0.3">
      <c r="H2" s="63" t="s">
        <v>12</v>
      </c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59"/>
      <c r="AA2" s="62" t="s">
        <v>32</v>
      </c>
      <c r="AB2" s="62"/>
      <c r="AC2" s="62"/>
      <c r="AD2" s="62"/>
      <c r="AE2" s="62"/>
    </row>
    <row r="3" spans="4:32" ht="15.6" customHeight="1" x14ac:dyDescent="0.3">
      <c r="S3" s="36" t="s">
        <v>13</v>
      </c>
      <c r="T3" s="87" t="s">
        <v>10</v>
      </c>
      <c r="U3" s="87"/>
      <c r="V3" s="87"/>
      <c r="W3" s="87"/>
      <c r="X3" s="87"/>
      <c r="Y3" s="51"/>
      <c r="Z3" s="51"/>
      <c r="AA3" s="51"/>
      <c r="AB3" s="51"/>
      <c r="AC3" s="51"/>
      <c r="AD3" s="51"/>
      <c r="AE3" s="51"/>
    </row>
    <row r="4" spans="4:32" ht="10.199999999999999" customHeight="1" x14ac:dyDescent="0.3">
      <c r="S4" s="38"/>
      <c r="U4" s="38"/>
      <c r="V4" s="38"/>
      <c r="W4" s="38"/>
      <c r="X4" s="38"/>
      <c r="Y4" s="51"/>
      <c r="Z4" s="51"/>
      <c r="AA4" s="51"/>
      <c r="AB4" s="51"/>
      <c r="AC4" s="51"/>
      <c r="AD4" s="51"/>
      <c r="AE4" s="51"/>
    </row>
    <row r="5" spans="4:32" ht="16.8" customHeight="1" x14ac:dyDescent="0.3">
      <c r="S5" s="36" t="s">
        <v>27</v>
      </c>
      <c r="T5" s="88">
        <f ca="1">TODAY()</f>
        <v>44693</v>
      </c>
      <c r="U5" s="88"/>
      <c r="V5" s="88"/>
      <c r="W5" s="88"/>
      <c r="X5" s="88"/>
      <c r="Y5" s="51"/>
      <c r="Z5" s="51"/>
      <c r="AA5" s="51"/>
      <c r="AB5" s="51"/>
      <c r="AC5" s="51"/>
      <c r="AD5" s="51"/>
      <c r="AE5" s="51"/>
    </row>
    <row r="6" spans="4:32" ht="10.8" customHeight="1" thickBot="1" x14ac:dyDescent="0.35"/>
    <row r="7" spans="4:32" s="3" customFormat="1" ht="26.4" customHeight="1" x14ac:dyDescent="0.3">
      <c r="D7" s="94" t="s">
        <v>2</v>
      </c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95" t="s">
        <v>3</v>
      </c>
      <c r="Q7" s="95"/>
      <c r="R7" s="95"/>
      <c r="S7" s="83" t="s">
        <v>4</v>
      </c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4"/>
    </row>
    <row r="8" spans="4:32" x14ac:dyDescent="0.3">
      <c r="D8" s="61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4" t="s">
        <v>5</v>
      </c>
      <c r="Q8" s="4" t="s">
        <v>48</v>
      </c>
      <c r="R8" s="4" t="s">
        <v>6</v>
      </c>
      <c r="S8" s="8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5"/>
    </row>
    <row r="9" spans="4:32" ht="17.399999999999999" customHeight="1" x14ac:dyDescent="0.3">
      <c r="D9" s="61"/>
      <c r="E9" s="54"/>
      <c r="F9" s="66"/>
      <c r="G9" s="66"/>
      <c r="H9" s="66"/>
      <c r="I9" s="66"/>
      <c r="J9" s="66"/>
      <c r="K9" s="66"/>
      <c r="L9" s="66"/>
      <c r="M9" s="66"/>
      <c r="N9" s="66"/>
      <c r="O9" s="54"/>
      <c r="P9" s="31"/>
      <c r="Q9" s="31"/>
      <c r="R9" s="31"/>
      <c r="S9" s="47"/>
      <c r="T9" s="53">
        <f ca="1">IF('GANTT COM'!$B$2=12,'GANTT COM'!G5,
IF('GANTT COM'!$B$2=6,'GANTT COM'!G5,""))</f>
        <v>44693</v>
      </c>
      <c r="U9" s="53" t="str">
        <f>IF('GANTT COM'!$B$2=12,'GANTT COM'!H5,
IF('GANTT COM'!$B$2=3,'GANTT COM'!G5,""))</f>
        <v/>
      </c>
      <c r="V9" s="53">
        <f ca="1">IF('GANTT COM'!$B$2=12,'GANTT COM'!I5,
IF('GANTT COM'!$B$2=6,'GANTT COM'!H5,""))</f>
        <v>44724</v>
      </c>
      <c r="W9" s="53" t="str">
        <f>IF('GANTT COM'!$B$2=12,'GANTT COM'!J5,"")</f>
        <v/>
      </c>
      <c r="X9" s="53">
        <f ca="1">IF('GANTT COM'!$B$2=12,'GANTT COM'!K5,
IF('GANTT COM'!$B$2=6,'GANTT COM'!I5,""))</f>
        <v>44754</v>
      </c>
      <c r="Y9" s="53" t="str">
        <f>IF('GANTT COM'!$B$2=12,'GANTT COM'!L5,
IF('GANTT COM'!$B$2=3,'GANTT COM'!H5,""))</f>
        <v/>
      </c>
      <c r="Z9" s="53">
        <f ca="1">IF('GANTT COM'!$B$2=12,'GANTT COM'!M5,
IF('GANTT COM'!$B$2=6,'GANTT COM'!J5,""))</f>
        <v>44785</v>
      </c>
      <c r="AA9" s="53" t="str">
        <f>IF('GANTT COM'!$B$2=12,'GANTT COM'!N5,"")</f>
        <v/>
      </c>
      <c r="AB9" s="53">
        <f ca="1">IF('GANTT COM'!$B$2=12,'GANTT COM'!O5,
IF('GANTT COM'!$B$2=6,'GANTT COM'!K5,""))</f>
        <v>44816</v>
      </c>
      <c r="AC9" s="53" t="str">
        <f>IF('GANTT COM'!$B$2=12,'GANTT COM'!P5,
IF('GANTT COM'!$B$2=3,'GANTT COM'!I5,""))</f>
        <v/>
      </c>
      <c r="AD9" s="53">
        <f ca="1">IF('GANTT COM'!$B$2=12,'GANTT COM'!Q5,
IF('GANTT COM'!$B$2=6,'GANTT COM'!L5,""))</f>
        <v>44846</v>
      </c>
      <c r="AE9" s="53" t="str">
        <f>IF('GANTT COM'!$B$2=12,'GANTT COM'!R5,"")</f>
        <v/>
      </c>
      <c r="AF9" s="48"/>
    </row>
    <row r="10" spans="4:32" ht="17.399999999999999" customHeight="1" x14ac:dyDescent="0.3">
      <c r="D10" s="61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31"/>
      <c r="Q10" s="31"/>
      <c r="R10" s="31"/>
      <c r="S10" s="52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2"/>
    </row>
    <row r="11" spans="4:32" ht="17.399999999999999" customHeight="1" x14ac:dyDescent="0.3">
      <c r="D11" s="61"/>
      <c r="E11" s="54"/>
      <c r="F11" s="66"/>
      <c r="G11" s="66"/>
      <c r="H11" s="66"/>
      <c r="I11" s="66"/>
      <c r="J11" s="66"/>
      <c r="K11" s="66"/>
      <c r="L11" s="66"/>
      <c r="M11" s="66"/>
      <c r="N11" s="66"/>
      <c r="O11" s="54"/>
      <c r="P11" s="31"/>
      <c r="Q11" s="31"/>
      <c r="R11" s="31"/>
      <c r="S11" s="52" t="str">
        <f>'GANTT COM'!B6</f>
        <v/>
      </c>
      <c r="T11" s="50">
        <f ca="1">IF('GANTT COM'!$B$2=12,'GANTT COM'!G6,
IF('GANTT COM'!$B$2=3,U11,
IF('GANTT COM'!$B$2=6,'GANTT COM'!G6,"")))</f>
        <v>0</v>
      </c>
      <c r="U11" s="50">
        <f ca="1">IF('GANTT COM'!$B$2=12,'GANTT COM'!H6,
IF('GANTT COM'!$B$2=6,T11,
IF('GANTT COM'!$B$2=3,'GANTT COM'!G6,"")))</f>
        <v>0</v>
      </c>
      <c r="V11" s="50">
        <f ca="1">IF('GANTT COM'!$B$2=12,'GANTT COM'!I6,
IF('GANTT COM'!$B$2=3,U11,
IF('GANTT COM'!$B$2=6,'GANTT COM'!H6,"")))</f>
        <v>0</v>
      </c>
      <c r="W11" s="50">
        <f ca="1">IF('GANTT COM'!$B$2=12,'GANTT COM'!J6,
IF('GANTT COM'!$B$2=3,U11,
IF('GANTT COM'!$B$2=6,V11,"")))</f>
        <v>0</v>
      </c>
      <c r="X11" s="50">
        <f ca="1">IF('GANTT COM'!$B$2=12,'GANTT COM'!K6,
IF('GANTT COM'!$B$2=3,Y11,
IF('GANTT COM'!$B$2=6,'GANTT COM'!I6,"")))</f>
        <v>0</v>
      </c>
      <c r="Y11" s="50">
        <f ca="1">IF('GANTT COM'!$B$2=12,'GANTT COM'!L6,
IF('GANTT COM'!$B$2=6,X11,
IF('GANTT COM'!$B$2=3,'GANTT COM'!H6,"")))</f>
        <v>0</v>
      </c>
      <c r="Z11" s="50">
        <f ca="1">IF('GANTT COM'!$B$2=12,'GANTT COM'!M6,
IF('GANTT COM'!$B$2=3,Y11,
IF('GANTT COM'!$B$2=6,'GANTT COM'!J6,"")))</f>
        <v>0</v>
      </c>
      <c r="AA11" s="50">
        <f ca="1">IF('GANTT COM'!$B$2=12,'GANTT COM'!N6,
IF('GANTT COM'!$B$2=3,Y11,
IF('GANTT COM'!$B$2=6,Z11,"")))</f>
        <v>0</v>
      </c>
      <c r="AB11" s="50">
        <f ca="1">IF('GANTT COM'!$B$2=12,'GANTT COM'!O6,
IF('GANTT COM'!$B$2=3,AC11,
IF('GANTT COM'!$B$2=6,'GANTT COM'!K6,"")))</f>
        <v>0</v>
      </c>
      <c r="AC11" s="50">
        <f ca="1">IF('GANTT COM'!$B$2=12,'GANTT COM'!P6,
IF('GANTT COM'!$B$2=6,AB11,
IF('GANTT COM'!$B$2=3,'GANTT COM'!I6,"")))</f>
        <v>0</v>
      </c>
      <c r="AD11" s="50">
        <f ca="1">IF('GANTT COM'!$B$2=12,'GANTT COM'!Q6,
IF('GANTT COM'!$B$2=3,AC11,
IF('GANTT COM'!$B$2=6,'GANTT COM'!L6,"")))</f>
        <v>0</v>
      </c>
      <c r="AE11" s="50">
        <f ca="1">IF('GANTT COM'!$B$2=12,'GANTT COM'!R6,
IF('GANTT COM'!$B$2=3,AC11,
IF('GANTT COM'!$B$2=6,AD11,"")))</f>
        <v>0</v>
      </c>
      <c r="AF11" s="32"/>
    </row>
    <row r="12" spans="4:32" ht="17.399999999999999" customHeight="1" x14ac:dyDescent="0.3">
      <c r="D12" s="61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31"/>
      <c r="Q12" s="31"/>
      <c r="R12" s="31"/>
      <c r="S12" s="52" t="str">
        <f>'GANTT COM'!B7</f>
        <v/>
      </c>
      <c r="T12" s="50">
        <f ca="1">IF('GANTT COM'!$B$2=12,'GANTT COM'!G7,
IF('GANTT COM'!$B$2=3,U12,
IF('GANTT COM'!$B$2=6,'GANTT COM'!G7,"")))</f>
        <v>0</v>
      </c>
      <c r="U12" s="50">
        <f ca="1">IF('GANTT COM'!$B$2=12,'GANTT COM'!H7,
IF('GANTT COM'!$B$2=6,T12,
IF('GANTT COM'!$B$2=3,'GANTT COM'!G7,"")))</f>
        <v>0</v>
      </c>
      <c r="V12" s="50">
        <f ca="1">IF('GANTT COM'!$B$2=12,'GANTT COM'!I7,
IF('GANTT COM'!$B$2=3,U12,
IF('GANTT COM'!$B$2=6,'GANTT COM'!H7,"")))</f>
        <v>0</v>
      </c>
      <c r="W12" s="50">
        <f ca="1">IF('GANTT COM'!$B$2=12,'GANTT COM'!J7,
IF('GANTT COM'!$B$2=3,U12,
IF('GANTT COM'!$B$2=6,V12,"")))</f>
        <v>0</v>
      </c>
      <c r="X12" s="50">
        <f ca="1">IF('GANTT COM'!$B$2=12,'GANTT COM'!K7,
IF('GANTT COM'!$B$2=3,Y12,
IF('GANTT COM'!$B$2=6,'GANTT COM'!I7,"")))</f>
        <v>0</v>
      </c>
      <c r="Y12" s="50">
        <f ca="1">IF('GANTT COM'!$B$2=12,'GANTT COM'!L7,
IF('GANTT COM'!$B$2=6,X12,
IF('GANTT COM'!$B$2=3,'GANTT COM'!H7,"")))</f>
        <v>0</v>
      </c>
      <c r="Z12" s="50">
        <f ca="1">IF('GANTT COM'!$B$2=12,'GANTT COM'!M7,
IF('GANTT COM'!$B$2=3,Y12,
IF('GANTT COM'!$B$2=6,'GANTT COM'!J7,"")))</f>
        <v>0</v>
      </c>
      <c r="AA12" s="50">
        <f ca="1">IF('GANTT COM'!$B$2=12,'GANTT COM'!N7,
IF('GANTT COM'!$B$2=3,Y12,
IF('GANTT COM'!$B$2=6,Z12,"")))</f>
        <v>0</v>
      </c>
      <c r="AB12" s="50">
        <f ca="1">IF('GANTT COM'!$B$2=12,'GANTT COM'!O7,
IF('GANTT COM'!$B$2=3,AC12,
IF('GANTT COM'!$B$2=6,'GANTT COM'!K7,"")))</f>
        <v>0</v>
      </c>
      <c r="AC12" s="50">
        <f ca="1">IF('GANTT COM'!$B$2=12,'GANTT COM'!P7,
IF('GANTT COM'!$B$2=6,AB12,
IF('GANTT COM'!$B$2=3,'GANTT COM'!I7,"")))</f>
        <v>0</v>
      </c>
      <c r="AD12" s="50">
        <f ca="1">IF('GANTT COM'!$B$2=12,'GANTT COM'!Q7,
IF('GANTT COM'!$B$2=3,AC12,
IF('GANTT COM'!$B$2=6,'GANTT COM'!L7,"")))</f>
        <v>0</v>
      </c>
      <c r="AE12" s="50">
        <f ca="1">IF('GANTT COM'!$B$2=12,'GANTT COM'!R7,
IF('GANTT COM'!$B$2=3,AC12,
IF('GANTT COM'!$B$2=6,AD12,"")))</f>
        <v>0</v>
      </c>
      <c r="AF12" s="32"/>
    </row>
    <row r="13" spans="4:32" ht="17.399999999999999" customHeight="1" x14ac:dyDescent="0.3">
      <c r="D13" s="61"/>
      <c r="E13" s="54"/>
      <c r="F13" s="66"/>
      <c r="G13" s="66"/>
      <c r="H13" s="66"/>
      <c r="I13" s="66"/>
      <c r="J13" s="66"/>
      <c r="K13" s="66"/>
      <c r="L13" s="66"/>
      <c r="M13" s="66"/>
      <c r="N13" s="66"/>
      <c r="O13" s="54"/>
      <c r="P13" s="31"/>
      <c r="Q13" s="31"/>
      <c r="R13" s="31"/>
      <c r="S13" s="52" t="str">
        <f>'GANTT COM'!B8</f>
        <v/>
      </c>
      <c r="T13" s="50">
        <f ca="1">IF('GANTT COM'!$B$2=12,'GANTT COM'!G8,
IF('GANTT COM'!$B$2=3,U13,
IF('GANTT COM'!$B$2=6,'GANTT COM'!G8,"")))</f>
        <v>0</v>
      </c>
      <c r="U13" s="50">
        <f ca="1">IF('GANTT COM'!$B$2=12,'GANTT COM'!H8,
IF('GANTT COM'!$B$2=6,T13,
IF('GANTT COM'!$B$2=3,'GANTT COM'!G8,"")))</f>
        <v>0</v>
      </c>
      <c r="V13" s="50">
        <f ca="1">IF('GANTT COM'!$B$2=12,'GANTT COM'!I8,
IF('GANTT COM'!$B$2=3,U13,
IF('GANTT COM'!$B$2=6,'GANTT COM'!H8,"")))</f>
        <v>0</v>
      </c>
      <c r="W13" s="50">
        <f ca="1">IF('GANTT COM'!$B$2=12,'GANTT COM'!J8,
IF('GANTT COM'!$B$2=3,U13,
IF('GANTT COM'!$B$2=6,V13,"")))</f>
        <v>0</v>
      </c>
      <c r="X13" s="50">
        <f ca="1">IF('GANTT COM'!$B$2=12,'GANTT COM'!K8,
IF('GANTT COM'!$B$2=3,Y13,
IF('GANTT COM'!$B$2=6,'GANTT COM'!I8,"")))</f>
        <v>0</v>
      </c>
      <c r="Y13" s="50">
        <f ca="1">IF('GANTT COM'!$B$2=12,'GANTT COM'!L8,
IF('GANTT COM'!$B$2=6,X13,
IF('GANTT COM'!$B$2=3,'GANTT COM'!H8,"")))</f>
        <v>0</v>
      </c>
      <c r="Z13" s="50">
        <f ca="1">IF('GANTT COM'!$B$2=12,'GANTT COM'!M8,
IF('GANTT COM'!$B$2=3,Y13,
IF('GANTT COM'!$B$2=6,'GANTT COM'!J8,"")))</f>
        <v>0</v>
      </c>
      <c r="AA13" s="50">
        <f ca="1">IF('GANTT COM'!$B$2=12,'GANTT COM'!N8,
IF('GANTT COM'!$B$2=3,Y13,
IF('GANTT COM'!$B$2=6,Z13,"")))</f>
        <v>0</v>
      </c>
      <c r="AB13" s="50">
        <f ca="1">IF('GANTT COM'!$B$2=12,'GANTT COM'!O8,
IF('GANTT COM'!$B$2=3,AC13,
IF('GANTT COM'!$B$2=6,'GANTT COM'!K8,"")))</f>
        <v>0</v>
      </c>
      <c r="AC13" s="50">
        <f ca="1">IF('GANTT COM'!$B$2=12,'GANTT COM'!P8,
IF('GANTT COM'!$B$2=6,AB13,
IF('GANTT COM'!$B$2=3,'GANTT COM'!I8,"")))</f>
        <v>0</v>
      </c>
      <c r="AD13" s="50">
        <f ca="1">IF('GANTT COM'!$B$2=12,'GANTT COM'!Q8,
IF('GANTT COM'!$B$2=3,AC13,
IF('GANTT COM'!$B$2=6,'GANTT COM'!L8,"")))</f>
        <v>0</v>
      </c>
      <c r="AE13" s="50">
        <f ca="1">IF('GANTT COM'!$B$2=12,'GANTT COM'!R8,
IF('GANTT COM'!$B$2=3,AC13,
IF('GANTT COM'!$B$2=6,AD13,"")))</f>
        <v>0</v>
      </c>
      <c r="AF13" s="32"/>
    </row>
    <row r="14" spans="4:32" ht="17.399999999999999" customHeight="1" x14ac:dyDescent="0.3">
      <c r="D14" s="61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31"/>
      <c r="Q14" s="31"/>
      <c r="R14" s="31"/>
      <c r="S14" s="52" t="str">
        <f>'GANTT COM'!B9</f>
        <v/>
      </c>
      <c r="T14" s="50">
        <f ca="1">IF('GANTT COM'!$B$2=12,'GANTT COM'!G9,
IF('GANTT COM'!$B$2=3,U14,
IF('GANTT COM'!$B$2=6,'GANTT COM'!G9,"")))</f>
        <v>0</v>
      </c>
      <c r="U14" s="50">
        <f ca="1">IF('GANTT COM'!$B$2=12,'GANTT COM'!H9,
IF('GANTT COM'!$B$2=6,T14,
IF('GANTT COM'!$B$2=3,'GANTT COM'!G9,"")))</f>
        <v>0</v>
      </c>
      <c r="V14" s="50">
        <f ca="1">IF('GANTT COM'!$B$2=12,'GANTT COM'!I9,
IF('GANTT COM'!$B$2=3,U14,
IF('GANTT COM'!$B$2=6,'GANTT COM'!H9,"")))</f>
        <v>0</v>
      </c>
      <c r="W14" s="50">
        <f ca="1">IF('GANTT COM'!$B$2=12,'GANTT COM'!J9,
IF('GANTT COM'!$B$2=3,U14,
IF('GANTT COM'!$B$2=6,V14,"")))</f>
        <v>0</v>
      </c>
      <c r="X14" s="50">
        <f ca="1">IF('GANTT COM'!$B$2=12,'GANTT COM'!K9,
IF('GANTT COM'!$B$2=3,Y14,
IF('GANTT COM'!$B$2=6,'GANTT COM'!I9,"")))</f>
        <v>0</v>
      </c>
      <c r="Y14" s="50">
        <f ca="1">IF('GANTT COM'!$B$2=12,'GANTT COM'!L9,
IF('GANTT COM'!$B$2=6,X14,
IF('GANTT COM'!$B$2=3,'GANTT COM'!H9,"")))</f>
        <v>0</v>
      </c>
      <c r="Z14" s="50">
        <f ca="1">IF('GANTT COM'!$B$2=12,'GANTT COM'!M9,
IF('GANTT COM'!$B$2=3,Y14,
IF('GANTT COM'!$B$2=6,'GANTT COM'!J9,"")))</f>
        <v>0</v>
      </c>
      <c r="AA14" s="50">
        <f ca="1">IF('GANTT COM'!$B$2=12,'GANTT COM'!N9,
IF('GANTT COM'!$B$2=3,Y14,
IF('GANTT COM'!$B$2=6,Z14,"")))</f>
        <v>0</v>
      </c>
      <c r="AB14" s="50">
        <f ca="1">IF('GANTT COM'!$B$2=12,'GANTT COM'!O9,
IF('GANTT COM'!$B$2=3,AC14,
IF('GANTT COM'!$B$2=6,'GANTT COM'!K9,"")))</f>
        <v>0</v>
      </c>
      <c r="AC14" s="50">
        <f ca="1">IF('GANTT COM'!$B$2=12,'GANTT COM'!P9,
IF('GANTT COM'!$B$2=6,AB14,
IF('GANTT COM'!$B$2=3,'GANTT COM'!I9,"")))</f>
        <v>0</v>
      </c>
      <c r="AD14" s="50">
        <f ca="1">IF('GANTT COM'!$B$2=12,'GANTT COM'!Q9,
IF('GANTT COM'!$B$2=3,AC14,
IF('GANTT COM'!$B$2=6,'GANTT COM'!L9,"")))</f>
        <v>0</v>
      </c>
      <c r="AE14" s="50">
        <f ca="1">IF('GANTT COM'!$B$2=12,'GANTT COM'!R9,
IF('GANTT COM'!$B$2=3,AC14,
IF('GANTT COM'!$B$2=6,AD14,"")))</f>
        <v>0</v>
      </c>
      <c r="AF14" s="32"/>
    </row>
    <row r="15" spans="4:32" ht="17.399999999999999" customHeight="1" x14ac:dyDescent="0.3">
      <c r="D15" s="61"/>
      <c r="E15" s="54"/>
      <c r="F15" s="66"/>
      <c r="G15" s="66"/>
      <c r="H15" s="66"/>
      <c r="I15" s="66"/>
      <c r="J15" s="66"/>
      <c r="K15" s="66"/>
      <c r="L15" s="66"/>
      <c r="M15" s="66"/>
      <c r="N15" s="66"/>
      <c r="O15" s="54"/>
      <c r="P15" s="31"/>
      <c r="Q15" s="31"/>
      <c r="R15" s="31"/>
      <c r="S15" s="52" t="str">
        <f>'GANTT COM'!B10</f>
        <v/>
      </c>
      <c r="T15" s="50">
        <f ca="1">IF('GANTT COM'!$B$2=12,'GANTT COM'!G10,
IF('GANTT COM'!$B$2=3,U15,
IF('GANTT COM'!$B$2=6,'GANTT COM'!G10,"")))</f>
        <v>0</v>
      </c>
      <c r="U15" s="50">
        <f ca="1">IF('GANTT COM'!$B$2=12,'GANTT COM'!H10,
IF('GANTT COM'!$B$2=6,T15,
IF('GANTT COM'!$B$2=3,'GANTT COM'!G10,"")))</f>
        <v>0</v>
      </c>
      <c r="V15" s="50">
        <f ca="1">IF('GANTT COM'!$B$2=12,'GANTT COM'!I10,
IF('GANTT COM'!$B$2=3,U15,
IF('GANTT COM'!$B$2=6,'GANTT COM'!H10,"")))</f>
        <v>0</v>
      </c>
      <c r="W15" s="50">
        <f ca="1">IF('GANTT COM'!$B$2=12,'GANTT COM'!J10,
IF('GANTT COM'!$B$2=3,U15,
IF('GANTT COM'!$B$2=6,V15,"")))</f>
        <v>0</v>
      </c>
      <c r="X15" s="50">
        <f ca="1">IF('GANTT COM'!$B$2=12,'GANTT COM'!K10,
IF('GANTT COM'!$B$2=3,Y15,
IF('GANTT COM'!$B$2=6,'GANTT COM'!I10,"")))</f>
        <v>0</v>
      </c>
      <c r="Y15" s="50">
        <f ca="1">IF('GANTT COM'!$B$2=12,'GANTT COM'!L10,
IF('GANTT COM'!$B$2=6,X15,
IF('GANTT COM'!$B$2=3,'GANTT COM'!H10,"")))</f>
        <v>0</v>
      </c>
      <c r="Z15" s="50">
        <f ca="1">IF('GANTT COM'!$B$2=12,'GANTT COM'!M10,
IF('GANTT COM'!$B$2=3,Y15,
IF('GANTT COM'!$B$2=6,'GANTT COM'!J10,"")))</f>
        <v>0</v>
      </c>
      <c r="AA15" s="50">
        <f ca="1">IF('GANTT COM'!$B$2=12,'GANTT COM'!N10,
IF('GANTT COM'!$B$2=3,Y15,
IF('GANTT COM'!$B$2=6,Z15,"")))</f>
        <v>0</v>
      </c>
      <c r="AB15" s="50">
        <f ca="1">IF('GANTT COM'!$B$2=12,'GANTT COM'!O10,
IF('GANTT COM'!$B$2=3,AC15,
IF('GANTT COM'!$B$2=6,'GANTT COM'!K10,"")))</f>
        <v>0</v>
      </c>
      <c r="AC15" s="50">
        <f ca="1">IF('GANTT COM'!$B$2=12,'GANTT COM'!P10,
IF('GANTT COM'!$B$2=6,AB15,
IF('GANTT COM'!$B$2=3,'GANTT COM'!I10,"")))</f>
        <v>0</v>
      </c>
      <c r="AD15" s="50">
        <f ca="1">IF('GANTT COM'!$B$2=12,'GANTT COM'!Q10,
IF('GANTT COM'!$B$2=3,AC15,
IF('GANTT COM'!$B$2=6,'GANTT COM'!L10,"")))</f>
        <v>0</v>
      </c>
      <c r="AE15" s="50">
        <f ca="1">IF('GANTT COM'!$B$2=12,'GANTT COM'!R10,
IF('GANTT COM'!$B$2=3,AC15,
IF('GANTT COM'!$B$2=6,AD15,"")))</f>
        <v>0</v>
      </c>
      <c r="AF15" s="32"/>
    </row>
    <row r="16" spans="4:32" ht="17.399999999999999" customHeight="1" x14ac:dyDescent="0.3">
      <c r="D16" s="61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31"/>
      <c r="Q16" s="31"/>
      <c r="R16" s="31"/>
      <c r="S16" s="52" t="str">
        <f>'GANTT COM'!B11</f>
        <v/>
      </c>
      <c r="T16" s="50">
        <f ca="1">IF('GANTT COM'!$B$2=12,'GANTT COM'!G11,
IF('GANTT COM'!$B$2=3,U16,
IF('GANTT COM'!$B$2=6,'GANTT COM'!G11,"")))</f>
        <v>0</v>
      </c>
      <c r="U16" s="50">
        <f ca="1">IF('GANTT COM'!$B$2=12,'GANTT COM'!H11,
IF('GANTT COM'!$B$2=6,T16,
IF('GANTT COM'!$B$2=3,'GANTT COM'!G11,"")))</f>
        <v>0</v>
      </c>
      <c r="V16" s="50">
        <f ca="1">IF('GANTT COM'!$B$2=12,'GANTT COM'!I11,
IF('GANTT COM'!$B$2=3,U16,
IF('GANTT COM'!$B$2=6,'GANTT COM'!H11,"")))</f>
        <v>0</v>
      </c>
      <c r="W16" s="50">
        <f ca="1">IF('GANTT COM'!$B$2=12,'GANTT COM'!J11,
IF('GANTT COM'!$B$2=3,U16,
IF('GANTT COM'!$B$2=6,V16,"")))</f>
        <v>0</v>
      </c>
      <c r="X16" s="50">
        <f ca="1">IF('GANTT COM'!$B$2=12,'GANTT COM'!K11,
IF('GANTT COM'!$B$2=3,Y16,
IF('GANTT COM'!$B$2=6,'GANTT COM'!I11,"")))</f>
        <v>0</v>
      </c>
      <c r="Y16" s="50">
        <f ca="1">IF('GANTT COM'!$B$2=12,'GANTT COM'!L11,
IF('GANTT COM'!$B$2=6,X16,
IF('GANTT COM'!$B$2=3,'GANTT COM'!H11,"")))</f>
        <v>0</v>
      </c>
      <c r="Z16" s="50">
        <f ca="1">IF('GANTT COM'!$B$2=12,'GANTT COM'!M11,
IF('GANTT COM'!$B$2=3,Y16,
IF('GANTT COM'!$B$2=6,'GANTT COM'!J11,"")))</f>
        <v>0</v>
      </c>
      <c r="AA16" s="50">
        <f ca="1">IF('GANTT COM'!$B$2=12,'GANTT COM'!N11,
IF('GANTT COM'!$B$2=3,Y16,
IF('GANTT COM'!$B$2=6,Z16,"")))</f>
        <v>0</v>
      </c>
      <c r="AB16" s="50">
        <f ca="1">IF('GANTT COM'!$B$2=12,'GANTT COM'!O11,
IF('GANTT COM'!$B$2=3,AC16,
IF('GANTT COM'!$B$2=6,'GANTT COM'!K11,"")))</f>
        <v>0</v>
      </c>
      <c r="AC16" s="50">
        <f ca="1">IF('GANTT COM'!$B$2=12,'GANTT COM'!P11,
IF('GANTT COM'!$B$2=6,AB16,
IF('GANTT COM'!$B$2=3,'GANTT COM'!I11,"")))</f>
        <v>0</v>
      </c>
      <c r="AD16" s="50">
        <f ca="1">IF('GANTT COM'!$B$2=12,'GANTT COM'!Q11,
IF('GANTT COM'!$B$2=3,AC16,
IF('GANTT COM'!$B$2=6,'GANTT COM'!L11,"")))</f>
        <v>0</v>
      </c>
      <c r="AE16" s="50">
        <f ca="1">IF('GANTT COM'!$B$2=12,'GANTT COM'!R11,
IF('GANTT COM'!$B$2=3,AC16,
IF('GANTT COM'!$B$2=6,AD16,"")))</f>
        <v>0</v>
      </c>
      <c r="AF16" s="32"/>
    </row>
    <row r="17" spans="4:32" ht="17.399999999999999" customHeight="1" x14ac:dyDescent="0.3">
      <c r="D17" s="61"/>
      <c r="E17" s="54"/>
      <c r="F17" s="66"/>
      <c r="G17" s="66"/>
      <c r="H17" s="66"/>
      <c r="I17" s="66"/>
      <c r="J17" s="66"/>
      <c r="K17" s="66"/>
      <c r="L17" s="66"/>
      <c r="M17" s="66"/>
      <c r="N17" s="66"/>
      <c r="O17" s="54"/>
      <c r="P17" s="31"/>
      <c r="Q17" s="31"/>
      <c r="R17" s="31"/>
      <c r="S17" s="52" t="str">
        <f>'GANTT COM'!B12</f>
        <v/>
      </c>
      <c r="T17" s="50">
        <f ca="1">IF('GANTT COM'!$B$2=12,'GANTT COM'!G12,
IF('GANTT COM'!$B$2=3,U17,
IF('GANTT COM'!$B$2=6,'GANTT COM'!G12,"")))</f>
        <v>0</v>
      </c>
      <c r="U17" s="50">
        <f ca="1">IF('GANTT COM'!$B$2=12,'GANTT COM'!H12,
IF('GANTT COM'!$B$2=6,T17,
IF('GANTT COM'!$B$2=3,'GANTT COM'!G12,"")))</f>
        <v>0</v>
      </c>
      <c r="V17" s="50">
        <f ca="1">IF('GANTT COM'!$B$2=12,'GANTT COM'!I12,
IF('GANTT COM'!$B$2=3,U17,
IF('GANTT COM'!$B$2=6,'GANTT COM'!H12,"")))</f>
        <v>0</v>
      </c>
      <c r="W17" s="50">
        <f ca="1">IF('GANTT COM'!$B$2=12,'GANTT COM'!J12,
IF('GANTT COM'!$B$2=3,U17,
IF('GANTT COM'!$B$2=6,V17,"")))</f>
        <v>0</v>
      </c>
      <c r="X17" s="50">
        <f ca="1">IF('GANTT COM'!$B$2=12,'GANTT COM'!K12,
IF('GANTT COM'!$B$2=3,Y17,
IF('GANTT COM'!$B$2=6,'GANTT COM'!I12,"")))</f>
        <v>0</v>
      </c>
      <c r="Y17" s="50">
        <f ca="1">IF('GANTT COM'!$B$2=12,'GANTT COM'!L12,
IF('GANTT COM'!$B$2=6,X17,
IF('GANTT COM'!$B$2=3,'GANTT COM'!H12,"")))</f>
        <v>0</v>
      </c>
      <c r="Z17" s="50">
        <f ca="1">IF('GANTT COM'!$B$2=12,'GANTT COM'!M12,
IF('GANTT COM'!$B$2=3,Y17,
IF('GANTT COM'!$B$2=6,'GANTT COM'!J12,"")))</f>
        <v>0</v>
      </c>
      <c r="AA17" s="50">
        <f ca="1">IF('GANTT COM'!$B$2=12,'GANTT COM'!N12,
IF('GANTT COM'!$B$2=3,Y17,
IF('GANTT COM'!$B$2=6,Z17,"")))</f>
        <v>0</v>
      </c>
      <c r="AB17" s="50">
        <f ca="1">IF('GANTT COM'!$B$2=12,'GANTT COM'!O12,
IF('GANTT COM'!$B$2=3,AC17,
IF('GANTT COM'!$B$2=6,'GANTT COM'!K12,"")))</f>
        <v>0</v>
      </c>
      <c r="AC17" s="50">
        <f ca="1">IF('GANTT COM'!$B$2=12,'GANTT COM'!P12,
IF('GANTT COM'!$B$2=6,AB17,
IF('GANTT COM'!$B$2=3,'GANTT COM'!I12,"")))</f>
        <v>0</v>
      </c>
      <c r="AD17" s="50">
        <f ca="1">IF('GANTT COM'!$B$2=12,'GANTT COM'!Q12,
IF('GANTT COM'!$B$2=3,AC17,
IF('GANTT COM'!$B$2=6,'GANTT COM'!L12,"")))</f>
        <v>0</v>
      </c>
      <c r="AE17" s="50">
        <f ca="1">IF('GANTT COM'!$B$2=12,'GANTT COM'!R12,
IF('GANTT COM'!$B$2=3,AC17,
IF('GANTT COM'!$B$2=6,AD17,"")))</f>
        <v>0</v>
      </c>
      <c r="AF17" s="32"/>
    </row>
    <row r="18" spans="4:32" ht="17.399999999999999" customHeight="1" x14ac:dyDescent="0.3">
      <c r="D18" s="61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31"/>
      <c r="Q18" s="31"/>
      <c r="R18" s="31"/>
      <c r="S18" s="52" t="str">
        <f>'GANTT COM'!B13</f>
        <v/>
      </c>
      <c r="T18" s="50">
        <f ca="1">IF('GANTT COM'!$B$2=12,'GANTT COM'!G13,
IF('GANTT COM'!$B$2=3,U18,
IF('GANTT COM'!$B$2=6,'GANTT COM'!G13,"")))</f>
        <v>0</v>
      </c>
      <c r="U18" s="50">
        <f ca="1">IF('GANTT COM'!$B$2=12,'GANTT COM'!H13,
IF('GANTT COM'!$B$2=6,T18,
IF('GANTT COM'!$B$2=3,'GANTT COM'!G13,"")))</f>
        <v>0</v>
      </c>
      <c r="V18" s="50">
        <f ca="1">IF('GANTT COM'!$B$2=12,'GANTT COM'!I13,
IF('GANTT COM'!$B$2=3,U18,
IF('GANTT COM'!$B$2=6,'GANTT COM'!H13,"")))</f>
        <v>0</v>
      </c>
      <c r="W18" s="50">
        <f ca="1">IF('GANTT COM'!$B$2=12,'GANTT COM'!J13,
IF('GANTT COM'!$B$2=3,U18,
IF('GANTT COM'!$B$2=6,V18,"")))</f>
        <v>0</v>
      </c>
      <c r="X18" s="50">
        <f ca="1">IF('GANTT COM'!$B$2=12,'GANTT COM'!K13,
IF('GANTT COM'!$B$2=3,Y18,
IF('GANTT COM'!$B$2=6,'GANTT COM'!I13,"")))</f>
        <v>0</v>
      </c>
      <c r="Y18" s="50">
        <f ca="1">IF('GANTT COM'!$B$2=12,'GANTT COM'!L13,
IF('GANTT COM'!$B$2=6,X18,
IF('GANTT COM'!$B$2=3,'GANTT COM'!H13,"")))</f>
        <v>0</v>
      </c>
      <c r="Z18" s="50">
        <f ca="1">IF('GANTT COM'!$B$2=12,'GANTT COM'!M13,
IF('GANTT COM'!$B$2=3,Y18,
IF('GANTT COM'!$B$2=6,'GANTT COM'!J13,"")))</f>
        <v>0</v>
      </c>
      <c r="AA18" s="50">
        <f ca="1">IF('GANTT COM'!$B$2=12,'GANTT COM'!N13,
IF('GANTT COM'!$B$2=3,Y18,
IF('GANTT COM'!$B$2=6,Z18,"")))</f>
        <v>0</v>
      </c>
      <c r="AB18" s="50">
        <f ca="1">IF('GANTT COM'!$B$2=12,'GANTT COM'!O13,
IF('GANTT COM'!$B$2=3,AC18,
IF('GANTT COM'!$B$2=6,'GANTT COM'!K13,"")))</f>
        <v>0</v>
      </c>
      <c r="AC18" s="50">
        <f ca="1">IF('GANTT COM'!$B$2=12,'GANTT COM'!P13,
IF('GANTT COM'!$B$2=6,AB18,
IF('GANTT COM'!$B$2=3,'GANTT COM'!I13,"")))</f>
        <v>0</v>
      </c>
      <c r="AD18" s="50">
        <f ca="1">IF('GANTT COM'!$B$2=12,'GANTT COM'!Q13,
IF('GANTT COM'!$B$2=3,AC18,
IF('GANTT COM'!$B$2=6,'GANTT COM'!L13,"")))</f>
        <v>0</v>
      </c>
      <c r="AE18" s="50">
        <f ca="1">IF('GANTT COM'!$B$2=12,'GANTT COM'!R13,
IF('GANTT COM'!$B$2=3,AC18,
IF('GANTT COM'!$B$2=6,AD18,"")))</f>
        <v>0</v>
      </c>
      <c r="AF18" s="32"/>
    </row>
    <row r="19" spans="4:32" ht="17.399999999999999" customHeight="1" x14ac:dyDescent="0.3">
      <c r="D19" s="61"/>
      <c r="E19" s="54"/>
      <c r="F19" s="66"/>
      <c r="G19" s="66"/>
      <c r="H19" s="66"/>
      <c r="I19" s="66"/>
      <c r="J19" s="66"/>
      <c r="K19" s="66"/>
      <c r="L19" s="66"/>
      <c r="M19" s="66"/>
      <c r="N19" s="66"/>
      <c r="O19" s="54"/>
      <c r="P19" s="31"/>
      <c r="Q19" s="31"/>
      <c r="R19" s="31"/>
      <c r="S19" s="52" t="str">
        <f>'GANTT COM'!B14</f>
        <v/>
      </c>
      <c r="T19" s="50">
        <f ca="1">IF('GANTT COM'!$B$2=12,'GANTT COM'!G14,
IF('GANTT COM'!$B$2=3,U19,
IF('GANTT COM'!$B$2=6,'GANTT COM'!G14,"")))</f>
        <v>0</v>
      </c>
      <c r="U19" s="50">
        <f ca="1">IF('GANTT COM'!$B$2=12,'GANTT COM'!H14,
IF('GANTT COM'!$B$2=6,T19,
IF('GANTT COM'!$B$2=3,'GANTT COM'!G14,"")))</f>
        <v>0</v>
      </c>
      <c r="V19" s="50">
        <f ca="1">IF('GANTT COM'!$B$2=12,'GANTT COM'!I14,
IF('GANTT COM'!$B$2=3,U19,
IF('GANTT COM'!$B$2=6,'GANTT COM'!H14,"")))</f>
        <v>0</v>
      </c>
      <c r="W19" s="50">
        <f ca="1">IF('GANTT COM'!$B$2=12,'GANTT COM'!J14,
IF('GANTT COM'!$B$2=3,U19,
IF('GANTT COM'!$B$2=6,V19,"")))</f>
        <v>0</v>
      </c>
      <c r="X19" s="50">
        <f ca="1">IF('GANTT COM'!$B$2=12,'GANTT COM'!K14,
IF('GANTT COM'!$B$2=3,Y19,
IF('GANTT COM'!$B$2=6,'GANTT COM'!I14,"")))</f>
        <v>0</v>
      </c>
      <c r="Y19" s="50">
        <f ca="1">IF('GANTT COM'!$B$2=12,'GANTT COM'!L14,
IF('GANTT COM'!$B$2=6,X19,
IF('GANTT COM'!$B$2=3,'GANTT COM'!H14,"")))</f>
        <v>0</v>
      </c>
      <c r="Z19" s="50">
        <f ca="1">IF('GANTT COM'!$B$2=12,'GANTT COM'!M14,
IF('GANTT COM'!$B$2=3,Y19,
IF('GANTT COM'!$B$2=6,'GANTT COM'!J14,"")))</f>
        <v>0</v>
      </c>
      <c r="AA19" s="50">
        <f ca="1">IF('GANTT COM'!$B$2=12,'GANTT COM'!N14,
IF('GANTT COM'!$B$2=3,Y19,
IF('GANTT COM'!$B$2=6,Z19,"")))</f>
        <v>0</v>
      </c>
      <c r="AB19" s="50">
        <f ca="1">IF('GANTT COM'!$B$2=12,'GANTT COM'!O14,
IF('GANTT COM'!$B$2=3,AC19,
IF('GANTT COM'!$B$2=6,'GANTT COM'!K14,"")))</f>
        <v>0</v>
      </c>
      <c r="AC19" s="50">
        <f ca="1">IF('GANTT COM'!$B$2=12,'GANTT COM'!P14,
IF('GANTT COM'!$B$2=6,AB19,
IF('GANTT COM'!$B$2=3,'GANTT COM'!I14,"")))</f>
        <v>0</v>
      </c>
      <c r="AD19" s="50">
        <f ca="1">IF('GANTT COM'!$B$2=12,'GANTT COM'!Q14,
IF('GANTT COM'!$B$2=3,AC19,
IF('GANTT COM'!$B$2=6,'GANTT COM'!L14,"")))</f>
        <v>0</v>
      </c>
      <c r="AE19" s="50">
        <f ca="1">IF('GANTT COM'!$B$2=12,'GANTT COM'!R14,
IF('GANTT COM'!$B$2=3,AC19,
IF('GANTT COM'!$B$2=6,AD19,"")))</f>
        <v>0</v>
      </c>
      <c r="AF19" s="32"/>
    </row>
    <row r="20" spans="4:32" ht="17.399999999999999" customHeight="1" x14ac:dyDescent="0.3">
      <c r="D20" s="61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31"/>
      <c r="Q20" s="31"/>
      <c r="R20" s="31"/>
      <c r="S20" s="33" t="str">
        <f>'GANTT COM'!B15</f>
        <v/>
      </c>
      <c r="T20" s="50">
        <f ca="1">IF('GANTT COM'!$B$2=12,'GANTT COM'!G15,
IF('GANTT COM'!$B$2=3,U20,
IF('GANTT COM'!$B$2=6,'GANTT COM'!G15,"")))</f>
        <v>0</v>
      </c>
      <c r="U20" s="50">
        <f ca="1">IF('GANTT COM'!$B$2=12,'GANTT COM'!H15,
IF('GANTT COM'!$B$2=6,T20,
IF('GANTT COM'!$B$2=3,'GANTT COM'!G15,"")))</f>
        <v>0</v>
      </c>
      <c r="V20" s="50">
        <f ca="1">IF('GANTT COM'!$B$2=12,'GANTT COM'!I15,
IF('GANTT COM'!$B$2=3,U20,
IF('GANTT COM'!$B$2=6,'GANTT COM'!H15,"")))</f>
        <v>0</v>
      </c>
      <c r="W20" s="50">
        <f ca="1">IF('GANTT COM'!$B$2=12,'GANTT COM'!J15,
IF('GANTT COM'!$B$2=3,U20,
IF('GANTT COM'!$B$2=6,V20,"")))</f>
        <v>0</v>
      </c>
      <c r="X20" s="50">
        <f ca="1">IF('GANTT COM'!$B$2=12,'GANTT COM'!K15,
IF('GANTT COM'!$B$2=3,Y20,
IF('GANTT COM'!$B$2=6,'GANTT COM'!I15,"")))</f>
        <v>0</v>
      </c>
      <c r="Y20" s="50">
        <f ca="1">IF('GANTT COM'!$B$2=12,'GANTT COM'!L15,
IF('GANTT COM'!$B$2=6,X20,
IF('GANTT COM'!$B$2=3,'GANTT COM'!H15,"")))</f>
        <v>0</v>
      </c>
      <c r="Z20" s="50">
        <f ca="1">IF('GANTT COM'!$B$2=12,'GANTT COM'!M15,
IF('GANTT COM'!$B$2=3,Y20,
IF('GANTT COM'!$B$2=6,'GANTT COM'!J15,"")))</f>
        <v>0</v>
      </c>
      <c r="AA20" s="50">
        <f ca="1">IF('GANTT COM'!$B$2=12,'GANTT COM'!N15,
IF('GANTT COM'!$B$2=3,Y20,
IF('GANTT COM'!$B$2=6,Z20,"")))</f>
        <v>0</v>
      </c>
      <c r="AB20" s="50">
        <f ca="1">IF('GANTT COM'!$B$2=12,'GANTT COM'!O15,
IF('GANTT COM'!$B$2=3,AC20,
IF('GANTT COM'!$B$2=6,'GANTT COM'!K15,"")))</f>
        <v>0</v>
      </c>
      <c r="AC20" s="50">
        <f ca="1">IF('GANTT COM'!$B$2=12,'GANTT COM'!P15,
IF('GANTT COM'!$B$2=6,AB20,
IF('GANTT COM'!$B$2=3,'GANTT COM'!I15,"")))</f>
        <v>0</v>
      </c>
      <c r="AD20" s="50">
        <f ca="1">IF('GANTT COM'!$B$2=12,'GANTT COM'!Q15,
IF('GANTT COM'!$B$2=3,AC20,
IF('GANTT COM'!$B$2=6,'GANTT COM'!L15,"")))</f>
        <v>0</v>
      </c>
      <c r="AE20" s="50">
        <f ca="1">IF('GANTT COM'!$B$2=12,'GANTT COM'!R15,
IF('GANTT COM'!$B$2=3,AC20,
IF('GANTT COM'!$B$2=6,AD20,"")))</f>
        <v>0</v>
      </c>
      <c r="AF20" s="49"/>
    </row>
    <row r="21" spans="4:32" ht="17.399999999999999" customHeight="1" x14ac:dyDescent="0.3">
      <c r="D21" s="61"/>
      <c r="E21" s="54"/>
      <c r="F21" s="66"/>
      <c r="G21" s="66"/>
      <c r="H21" s="66"/>
      <c r="I21" s="66"/>
      <c r="J21" s="66"/>
      <c r="K21" s="66"/>
      <c r="L21" s="66"/>
      <c r="M21" s="66"/>
      <c r="N21" s="66"/>
      <c r="O21" s="54"/>
      <c r="P21" s="31"/>
      <c r="Q21" s="31"/>
      <c r="R21" s="31"/>
      <c r="S21" s="73" t="s">
        <v>29</v>
      </c>
      <c r="T21" s="73" t="str">
        <f ca="1">'GANTT COM'!C20</f>
        <v/>
      </c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5"/>
    </row>
    <row r="22" spans="4:32" ht="17.399999999999999" customHeight="1" x14ac:dyDescent="0.3">
      <c r="D22" s="61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31"/>
      <c r="Q22" s="31"/>
      <c r="R22" s="31"/>
      <c r="S22" s="73"/>
      <c r="T22" s="74" t="e">
        <f ca="1">'GANTT COM'!B20</f>
        <v>#REF!</v>
      </c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32"/>
    </row>
    <row r="23" spans="4:32" ht="3.6" customHeight="1" x14ac:dyDescent="0.3">
      <c r="D23" s="61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6"/>
      <c r="Q23" s="31" t="e">
        <f>#REF!</f>
        <v>#REF!</v>
      </c>
      <c r="R23" s="6"/>
      <c r="S23" s="8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5"/>
    </row>
    <row r="24" spans="4:32" s="3" customFormat="1" ht="26.4" customHeight="1" x14ac:dyDescent="0.3">
      <c r="D24" s="96" t="s">
        <v>7</v>
      </c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97" t="s">
        <v>0</v>
      </c>
      <c r="Q24" s="97"/>
      <c r="R24" s="97"/>
      <c r="S24" s="85" t="s">
        <v>11</v>
      </c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</row>
    <row r="25" spans="4:32" ht="15.6" customHeight="1" x14ac:dyDescent="0.3">
      <c r="D25" s="7"/>
      <c r="E25" s="33"/>
      <c r="F25" s="8"/>
      <c r="G25" s="8"/>
      <c r="H25" s="8"/>
      <c r="I25" s="8"/>
      <c r="J25" s="8"/>
      <c r="K25" s="8"/>
      <c r="L25" s="8"/>
      <c r="M25" s="8"/>
      <c r="N25" s="8"/>
      <c r="O25" s="8"/>
      <c r="P25" s="2"/>
      <c r="Q25" s="2"/>
      <c r="R25" s="2"/>
      <c r="S25" s="8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5"/>
    </row>
    <row r="26" spans="4:32" ht="15.6" customHeight="1" x14ac:dyDescent="0.3">
      <c r="D26" s="7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2"/>
      <c r="Q26" s="2"/>
      <c r="R26" s="2"/>
      <c r="S26" s="33"/>
      <c r="T26" s="53">
        <f t="shared" ref="T26:AE26" ca="1" si="0">T9</f>
        <v>44693</v>
      </c>
      <c r="U26" s="53" t="str">
        <f t="shared" si="0"/>
        <v/>
      </c>
      <c r="V26" s="53">
        <f t="shared" ca="1" si="0"/>
        <v>44724</v>
      </c>
      <c r="W26" s="53" t="str">
        <f t="shared" si="0"/>
        <v/>
      </c>
      <c r="X26" s="53">
        <f t="shared" ca="1" si="0"/>
        <v>44754</v>
      </c>
      <c r="Y26" s="53" t="str">
        <f t="shared" si="0"/>
        <v/>
      </c>
      <c r="Z26" s="53">
        <f t="shared" ca="1" si="0"/>
        <v>44785</v>
      </c>
      <c r="AA26" s="53" t="str">
        <f t="shared" si="0"/>
        <v/>
      </c>
      <c r="AB26" s="53">
        <f t="shared" ca="1" si="0"/>
        <v>44816</v>
      </c>
      <c r="AC26" s="53" t="str">
        <f t="shared" si="0"/>
        <v/>
      </c>
      <c r="AD26" s="53">
        <f t="shared" ca="1" si="0"/>
        <v>44846</v>
      </c>
      <c r="AE26" s="53" t="str">
        <f t="shared" si="0"/>
        <v/>
      </c>
      <c r="AF26" s="32"/>
    </row>
    <row r="27" spans="4:32" ht="18" customHeight="1" x14ac:dyDescent="0.3">
      <c r="D27" s="93"/>
      <c r="E27" s="72"/>
      <c r="F27" s="76"/>
      <c r="G27" s="9"/>
      <c r="H27" s="78"/>
      <c r="I27" s="78"/>
      <c r="J27" s="80"/>
      <c r="K27" s="80"/>
      <c r="L27" s="98"/>
      <c r="M27" s="10"/>
      <c r="N27" s="11"/>
      <c r="O27" s="12"/>
      <c r="P27" s="2"/>
      <c r="Q27" s="2"/>
      <c r="R27" s="2"/>
      <c r="S27" s="8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5"/>
    </row>
    <row r="28" spans="4:32" ht="18" customHeight="1" x14ac:dyDescent="0.3">
      <c r="D28" s="93"/>
      <c r="E28" s="72"/>
      <c r="F28" s="76"/>
      <c r="G28" s="9"/>
      <c r="H28" s="79"/>
      <c r="I28" s="79"/>
      <c r="J28" s="81"/>
      <c r="K28" s="81"/>
      <c r="L28" s="99"/>
      <c r="M28" s="10"/>
      <c r="N28" s="11"/>
      <c r="O28" s="12"/>
      <c r="P28" s="2"/>
      <c r="Q28" s="2"/>
      <c r="R28" s="2"/>
      <c r="S28" s="52" t="str">
        <f>'GANTT CHANGE'!F6</f>
        <v/>
      </c>
      <c r="T28" s="50">
        <f ca="1">IF('GANTT CHANGE'!$B$2=12,'GANTT CHANGE'!G6,
IF('GANTT CHANGE'!$B$2=3,U28,
IF('GANTT CHANGE'!$B$2=6,'GANTT CHANGE'!G6,"")))</f>
        <v>0</v>
      </c>
      <c r="U28" s="50">
        <f ca="1">IF('GANTT CHANGE'!$B$2=12,'GANTT CHANGE'!H6,
IF('GANTT CHANGE'!$B$2=6,T28,
IF('GANTT CHANGE'!$B$2=3,'GANTT CHANGE'!G6,"")))</f>
        <v>0</v>
      </c>
      <c r="V28" s="50">
        <f ca="1">IF('GANTT CHANGE'!$B$2=12,'GANTT CHANGE'!I6,
IF('GANTT CHANGE'!$B$2=3,U28,
IF('GANTT CHANGE'!$B$2=6,'GANTT CHANGE'!H6,"")))</f>
        <v>0</v>
      </c>
      <c r="W28" s="50">
        <f ca="1">IF('GANTT CHANGE'!$B$2=12,'GANTT CHANGE'!J6,
IF('GANTT CHANGE'!$B$2=3,U28,
IF('GANTT CHANGE'!$B$2=6,V28,"")))</f>
        <v>0</v>
      </c>
      <c r="X28" s="50">
        <f ca="1">IF('GANTT CHANGE'!$B$2=12,'GANTT CHANGE'!K6,
IF('GANTT CHANGE'!$B$2=3,Y28,
IF('GANTT CHANGE'!$B$2=6,'GANTT CHANGE'!I6,"")))</f>
        <v>0</v>
      </c>
      <c r="Y28" s="50">
        <f ca="1">IF('GANTT CHANGE'!$B$2=12,'GANTT CHANGE'!L6,
IF('GANTT CHANGE'!$B$2=6,X28,
IF('GANTT CHANGE'!$B$2=3,'GANTT CHANGE'!H6,"")))</f>
        <v>0</v>
      </c>
      <c r="Z28" s="50">
        <f ca="1">IF('GANTT CHANGE'!$B$2=12,'GANTT CHANGE'!M6,
IF('GANTT CHANGE'!$B$2=3,Y28,
IF('GANTT CHANGE'!$B$2=6,'GANTT CHANGE'!J6,"")))</f>
        <v>0</v>
      </c>
      <c r="AA28" s="50">
        <f ca="1">IF('GANTT CHANGE'!$B$2=12,'GANTT CHANGE'!N6,
IF('GANTT CHANGE'!$B$2=3,Y28,
IF('GANTT CHANGE'!$B$2=6,Z28,"")))</f>
        <v>0</v>
      </c>
      <c r="AB28" s="50">
        <f ca="1">IF('GANTT CHANGE'!$B$2=12,'GANTT CHANGE'!O6,
IF('GANTT CHANGE'!$B$2=3,AC28,
IF('GANTT CHANGE'!$B$2=6,'GANTT CHANGE'!K6,"")))</f>
        <v>0</v>
      </c>
      <c r="AC28" s="50">
        <f ca="1">IF('GANTT CHANGE'!$B$2=12,'GANTT CHANGE'!P6,
IF('GANTT CHANGE'!$B$2=6,AB28,
IF('GANTT CHANGE'!$B$2=3,'GANTT CHANGE'!I6,"")))</f>
        <v>0</v>
      </c>
      <c r="AD28" s="50">
        <f ca="1">IF('GANTT CHANGE'!$B$2=12,'GANTT CHANGE'!Q6,
IF('GANTT CHANGE'!$B$2=3,AC28,
IF('GANTT CHANGE'!$B$2=6,'GANTT CHANGE'!L6,"")))</f>
        <v>0</v>
      </c>
      <c r="AE28" s="50">
        <f ca="1">IF('GANTT CHANGE'!$B$2=12,'GANTT CHANGE'!R6,
IF('GANTT CHANGE'!$B$2=3,AC27,
IF('GANTT CHANGE'!$B$2=6,AD28,"")))</f>
        <v>0</v>
      </c>
      <c r="AF28" s="32"/>
    </row>
    <row r="29" spans="4:32" ht="18" customHeight="1" x14ac:dyDescent="0.3">
      <c r="D29" s="93"/>
      <c r="E29" s="72"/>
      <c r="F29" s="76"/>
      <c r="G29" s="9"/>
      <c r="H29" s="69"/>
      <c r="I29" s="78"/>
      <c r="J29" s="78"/>
      <c r="K29" s="80"/>
      <c r="L29" s="80"/>
      <c r="M29" s="10"/>
      <c r="N29" s="13"/>
      <c r="O29" s="12"/>
      <c r="P29" s="2"/>
      <c r="Q29" s="2"/>
      <c r="R29" s="2"/>
      <c r="S29" s="52" t="str">
        <f>'GANTT CHANGE'!F7</f>
        <v/>
      </c>
      <c r="T29" s="50">
        <f ca="1">IF('GANTT CHANGE'!$B$2=12,'GANTT CHANGE'!G7,
IF('GANTT CHANGE'!$B$2=3,U12,
IF('GANTT CHANGE'!$B$2=6,'GANTT CHANGE'!G7,"")))</f>
        <v>0</v>
      </c>
      <c r="U29" s="50">
        <f ca="1">IF('GANTT CHANGE'!$B$2=12,'GANTT CHANGE'!H7,
IF('GANTT CHANGE'!$B$2=6,T12,
IF('GANTT CHANGE'!$B$2=3,'GANTT CHANGE'!G7,"")))</f>
        <v>0</v>
      </c>
      <c r="V29" s="50">
        <f ca="1">IF('GANTT CHANGE'!$B$2=12,'GANTT CHANGE'!I7,
IF('GANTT CHANGE'!$B$2=3,U29,
IF('GANTT CHANGE'!$B$2=6,'GANTT CHANGE'!H7,"")))</f>
        <v>0</v>
      </c>
      <c r="W29" s="50">
        <f ca="1">IF('GANTT CHANGE'!$B$2=12,'GANTT CHANGE'!J7,
IF('GANTT CHANGE'!$B$2=3,U29,
IF('GANTT CHANGE'!$B$2=6,V29,"")))</f>
        <v>0</v>
      </c>
      <c r="X29" s="50">
        <f ca="1">IF('GANTT CHANGE'!$B$2=12,'GANTT CHANGE'!K7,
IF('GANTT CHANGE'!$B$2=3,Y29,
IF('GANTT CHANGE'!$B$2=6,'GANTT CHANGE'!I7,"")))</f>
        <v>0</v>
      </c>
      <c r="Y29" s="50">
        <f ca="1">IF('GANTT CHANGE'!$B$2=12,'GANTT CHANGE'!L7,
IF('GANTT CHANGE'!$B$2=6,X29,
IF('GANTT CHANGE'!$B$2=3,'GANTT CHANGE'!H7,"")))</f>
        <v>0</v>
      </c>
      <c r="Z29" s="50">
        <f ca="1">IF('GANTT CHANGE'!$B$2=12,'GANTT CHANGE'!M7,
IF('GANTT CHANGE'!$B$2=3,Y29,
IF('GANTT CHANGE'!$B$2=6,'GANTT CHANGE'!J7,"")))</f>
        <v>0</v>
      </c>
      <c r="AA29" s="50">
        <f ca="1">IF('GANTT CHANGE'!$B$2=12,'GANTT CHANGE'!N7,
IF('GANTT CHANGE'!$B$2=3,Y29,
IF('GANTT CHANGE'!$B$2=6,Z29,"")))</f>
        <v>0</v>
      </c>
      <c r="AB29" s="50">
        <f ca="1">IF('GANTT CHANGE'!$B$2=12,'GANTT CHANGE'!O7,
IF('GANTT CHANGE'!$B$2=3,AC29,
IF('GANTT CHANGE'!$B$2=6,'GANTT CHANGE'!K7,"")))</f>
        <v>0</v>
      </c>
      <c r="AC29" s="50">
        <f ca="1">IF('GANTT CHANGE'!$B$2=12,'GANTT CHANGE'!P7,
IF('GANTT CHANGE'!$B$2=6,AB29,
IF('GANTT CHANGE'!$B$2=3,'GANTT CHANGE'!I7,"")))</f>
        <v>0</v>
      </c>
      <c r="AD29" s="50">
        <f ca="1">IF('GANTT CHANGE'!$B$2=12,'GANTT CHANGE'!Q7,
IF('GANTT CHANGE'!$B$2=3,AC29,
IF('GANTT CHANGE'!$B$2=6,'GANTT CHANGE'!L7,"")))</f>
        <v>0</v>
      </c>
      <c r="AE29" s="50">
        <f ca="1">IF('GANTT CHANGE'!$B$2=12,'GANTT CHANGE'!R7,
IF('GANTT CHANGE'!$B$2=3,AC28,
IF('GANTT CHANGE'!$B$2=6,AD29,"")))</f>
        <v>0</v>
      </c>
      <c r="AF29" s="5"/>
    </row>
    <row r="30" spans="4:32" ht="18" customHeight="1" x14ac:dyDescent="0.3">
      <c r="D30" s="93"/>
      <c r="E30" s="72"/>
      <c r="F30" s="76"/>
      <c r="G30" s="9"/>
      <c r="H30" s="70"/>
      <c r="I30" s="79"/>
      <c r="J30" s="79"/>
      <c r="K30" s="81"/>
      <c r="L30" s="81"/>
      <c r="M30" s="10"/>
      <c r="N30" s="13"/>
      <c r="O30" s="12"/>
      <c r="P30" s="2"/>
      <c r="Q30" s="2"/>
      <c r="R30" s="2"/>
      <c r="S30" s="52" t="str">
        <f>'GANTT CHANGE'!F8</f>
        <v/>
      </c>
      <c r="T30" s="50">
        <f ca="1">IF('GANTT CHANGE'!$B$2=12,'GANTT CHANGE'!G8,
IF('GANTT CHANGE'!$B$2=3,U13,
IF('GANTT CHANGE'!$B$2=6,'GANTT CHANGE'!G8,"")))</f>
        <v>0</v>
      </c>
      <c r="U30" s="50">
        <f ca="1">IF('GANTT CHANGE'!$B$2=12,'GANTT CHANGE'!H8,
IF('GANTT CHANGE'!$B$2=6,T13,
IF('GANTT CHANGE'!$B$2=3,'GANTT CHANGE'!G8,"")))</f>
        <v>0</v>
      </c>
      <c r="V30" s="50">
        <f ca="1">IF('GANTT CHANGE'!$B$2=12,'GANTT CHANGE'!I8,
IF('GANTT CHANGE'!$B$2=3,U30,
IF('GANTT CHANGE'!$B$2=6,'GANTT CHANGE'!H8,"")))</f>
        <v>0</v>
      </c>
      <c r="W30" s="50">
        <f ca="1">IF('GANTT CHANGE'!$B$2=12,'GANTT CHANGE'!J8,
IF('GANTT CHANGE'!$B$2=3,U30,
IF('GANTT CHANGE'!$B$2=6,V30,"")))</f>
        <v>0</v>
      </c>
      <c r="X30" s="50">
        <f ca="1">IF('GANTT CHANGE'!$B$2=12,'GANTT CHANGE'!K8,
IF('GANTT CHANGE'!$B$2=3,Y30,
IF('GANTT CHANGE'!$B$2=6,'GANTT CHANGE'!I8,"")))</f>
        <v>0</v>
      </c>
      <c r="Y30" s="50">
        <f ca="1">IF('GANTT CHANGE'!$B$2=12,'GANTT CHANGE'!L8,
IF('GANTT CHANGE'!$B$2=6,X30,
IF('GANTT CHANGE'!$B$2=3,'GANTT CHANGE'!H8,"")))</f>
        <v>0</v>
      </c>
      <c r="Z30" s="50">
        <f ca="1">IF('GANTT CHANGE'!$B$2=12,'GANTT CHANGE'!M8,
IF('GANTT CHANGE'!$B$2=3,Y30,
IF('GANTT CHANGE'!$B$2=6,'GANTT CHANGE'!J8,"")))</f>
        <v>0</v>
      </c>
      <c r="AA30" s="50">
        <f ca="1">IF('GANTT CHANGE'!$B$2=12,'GANTT CHANGE'!N8,
IF('GANTT CHANGE'!$B$2=3,Y30,
IF('GANTT CHANGE'!$B$2=6,Z30,"")))</f>
        <v>0</v>
      </c>
      <c r="AB30" s="50">
        <f ca="1">IF('GANTT CHANGE'!$B$2=12,'GANTT CHANGE'!O8,
IF('GANTT CHANGE'!$B$2=3,AC30,
IF('GANTT CHANGE'!$B$2=6,'GANTT CHANGE'!K8,"")))</f>
        <v>0</v>
      </c>
      <c r="AC30" s="50">
        <f ca="1">IF('GANTT CHANGE'!$B$2=12,'GANTT CHANGE'!P8,
IF('GANTT CHANGE'!$B$2=6,AB30,
IF('GANTT CHANGE'!$B$2=3,'GANTT CHANGE'!I8,"")))</f>
        <v>0</v>
      </c>
      <c r="AD30" s="50">
        <f ca="1">IF('GANTT CHANGE'!$B$2=12,'GANTT CHANGE'!Q8,
IF('GANTT CHANGE'!$B$2=3,AC30,
IF('GANTT CHANGE'!$B$2=6,'GANTT CHANGE'!L8,"")))</f>
        <v>0</v>
      </c>
      <c r="AE30" s="50">
        <f ca="1">IF('GANTT CHANGE'!$B$2=12,'GANTT CHANGE'!R8,
IF('GANTT CHANGE'!$B$2=3,AC29,
IF('GANTT CHANGE'!$B$2=6,AD30,"")))</f>
        <v>0</v>
      </c>
      <c r="AF30" s="32"/>
    </row>
    <row r="31" spans="4:32" ht="18" customHeight="1" x14ac:dyDescent="0.3">
      <c r="D31" s="93"/>
      <c r="E31" s="72"/>
      <c r="F31" s="76"/>
      <c r="G31" s="9"/>
      <c r="H31" s="67"/>
      <c r="I31" s="69"/>
      <c r="J31" s="78"/>
      <c r="K31" s="78"/>
      <c r="L31" s="80"/>
      <c r="M31" s="10"/>
      <c r="N31" s="14"/>
      <c r="O31" s="12"/>
      <c r="P31" s="2"/>
      <c r="Q31" s="2"/>
      <c r="R31" s="2"/>
      <c r="S31" s="52" t="str">
        <f>'GANTT CHANGE'!F9</f>
        <v/>
      </c>
      <c r="T31" s="50">
        <f ca="1">IF('GANTT CHANGE'!$B$2=12,'GANTT CHANGE'!G9,
IF('GANTT CHANGE'!$B$2=3,U14,
IF('GANTT CHANGE'!$B$2=6,'GANTT CHANGE'!G9,"")))</f>
        <v>0</v>
      </c>
      <c r="U31" s="50">
        <f ca="1">IF('GANTT CHANGE'!$B$2=12,'GANTT CHANGE'!H9,
IF('GANTT CHANGE'!$B$2=6,T14,
IF('GANTT CHANGE'!$B$2=3,'GANTT CHANGE'!G9,"")))</f>
        <v>0</v>
      </c>
      <c r="V31" s="50">
        <f ca="1">IF('GANTT CHANGE'!$B$2=12,'GANTT CHANGE'!I9,
IF('GANTT CHANGE'!$B$2=3,U31,
IF('GANTT CHANGE'!$B$2=6,'GANTT CHANGE'!H9,"")))</f>
        <v>0</v>
      </c>
      <c r="W31" s="50">
        <f ca="1">IF('GANTT CHANGE'!$B$2=12,'GANTT CHANGE'!J9,
IF('GANTT CHANGE'!$B$2=3,U31,
IF('GANTT CHANGE'!$B$2=6,V31,"")))</f>
        <v>0</v>
      </c>
      <c r="X31" s="50">
        <f ca="1">IF('GANTT CHANGE'!$B$2=12,'GANTT CHANGE'!K9,
IF('GANTT CHANGE'!$B$2=3,Y31,
IF('GANTT CHANGE'!$B$2=6,'GANTT CHANGE'!I9,"")))</f>
        <v>0</v>
      </c>
      <c r="Y31" s="50">
        <f ca="1">IF('GANTT CHANGE'!$B$2=12,'GANTT CHANGE'!L9,
IF('GANTT CHANGE'!$B$2=6,X31,
IF('GANTT CHANGE'!$B$2=3,'GANTT CHANGE'!H9,"")))</f>
        <v>0</v>
      </c>
      <c r="Z31" s="50">
        <f ca="1">IF('GANTT CHANGE'!$B$2=12,'GANTT CHANGE'!M9,
IF('GANTT CHANGE'!$B$2=3,Y31,
IF('GANTT CHANGE'!$B$2=6,'GANTT CHANGE'!J9,"")))</f>
        <v>0</v>
      </c>
      <c r="AA31" s="50">
        <f ca="1">IF('GANTT CHANGE'!$B$2=12,'GANTT CHANGE'!N9,
IF('GANTT CHANGE'!$B$2=3,Y31,
IF('GANTT CHANGE'!$B$2=6,Z31,"")))</f>
        <v>0</v>
      </c>
      <c r="AB31" s="50">
        <f ca="1">IF('GANTT CHANGE'!$B$2=12,'GANTT CHANGE'!O9,
IF('GANTT CHANGE'!$B$2=3,AC31,
IF('GANTT CHANGE'!$B$2=6,'GANTT CHANGE'!K9,"")))</f>
        <v>0</v>
      </c>
      <c r="AC31" s="50">
        <f ca="1">IF('GANTT CHANGE'!$B$2=12,'GANTT CHANGE'!P9,
IF('GANTT CHANGE'!$B$2=6,AB31,
IF('GANTT CHANGE'!$B$2=3,'GANTT CHANGE'!I9,"")))</f>
        <v>0</v>
      </c>
      <c r="AD31" s="50">
        <f ca="1">IF('GANTT CHANGE'!$B$2=12,'GANTT CHANGE'!Q9,
IF('GANTT CHANGE'!$B$2=3,AC31,
IF('GANTT CHANGE'!$B$2=6,'GANTT CHANGE'!L9,"")))</f>
        <v>0</v>
      </c>
      <c r="AE31" s="50">
        <f ca="1">IF('GANTT CHANGE'!$B$2=12,'GANTT CHANGE'!R9,
IF('GANTT CHANGE'!$B$2=3,AC30,
IF('GANTT CHANGE'!$B$2=6,AD31,"")))</f>
        <v>0</v>
      </c>
      <c r="AF31" s="48"/>
    </row>
    <row r="32" spans="4:32" ht="18" customHeight="1" x14ac:dyDescent="0.3">
      <c r="D32" s="93"/>
      <c r="E32" s="72"/>
      <c r="F32" s="76"/>
      <c r="G32" s="9"/>
      <c r="H32" s="68"/>
      <c r="I32" s="70"/>
      <c r="J32" s="79"/>
      <c r="K32" s="79"/>
      <c r="L32" s="81"/>
      <c r="M32" s="10"/>
      <c r="N32" s="14"/>
      <c r="O32" s="12"/>
      <c r="P32" s="2"/>
      <c r="Q32" s="2"/>
      <c r="R32" s="2"/>
      <c r="S32" s="52" t="str">
        <f>'GANTT CHANGE'!F10</f>
        <v/>
      </c>
      <c r="T32" s="50">
        <f ca="1">IF('GANTT CHANGE'!$B$2=12,'GANTT CHANGE'!G10,
IF('GANTT CHANGE'!$B$2=3,U15,
IF('GANTT CHANGE'!$B$2=6,'GANTT CHANGE'!G10,"")))</f>
        <v>0</v>
      </c>
      <c r="U32" s="50">
        <f ca="1">IF('GANTT CHANGE'!$B$2=12,'GANTT CHANGE'!H10,
IF('GANTT CHANGE'!$B$2=6,T15,
IF('GANTT CHANGE'!$B$2=3,'GANTT CHANGE'!G10,"")))</f>
        <v>0</v>
      </c>
      <c r="V32" s="50">
        <f ca="1">IF('GANTT CHANGE'!$B$2=12,'GANTT CHANGE'!I10,
IF('GANTT CHANGE'!$B$2=3,U32,
IF('GANTT CHANGE'!$B$2=6,'GANTT CHANGE'!H10,"")))</f>
        <v>0</v>
      </c>
      <c r="W32" s="50">
        <f ca="1">IF('GANTT CHANGE'!$B$2=12,'GANTT CHANGE'!J10,
IF('GANTT CHANGE'!$B$2=3,U32,
IF('GANTT CHANGE'!$B$2=6,V32,"")))</f>
        <v>0</v>
      </c>
      <c r="X32" s="50">
        <f ca="1">IF('GANTT CHANGE'!$B$2=12,'GANTT CHANGE'!K10,
IF('GANTT CHANGE'!$B$2=3,Y32,
IF('GANTT CHANGE'!$B$2=6,'GANTT CHANGE'!I10,"")))</f>
        <v>0</v>
      </c>
      <c r="Y32" s="50">
        <f ca="1">IF('GANTT CHANGE'!$B$2=12,'GANTT CHANGE'!L10,
IF('GANTT CHANGE'!$B$2=6,X32,
IF('GANTT CHANGE'!$B$2=3,'GANTT CHANGE'!H10,"")))</f>
        <v>0</v>
      </c>
      <c r="Z32" s="50">
        <f ca="1">IF('GANTT CHANGE'!$B$2=12,'GANTT CHANGE'!M10,
IF('GANTT CHANGE'!$B$2=3,Y32,
IF('GANTT CHANGE'!$B$2=6,'GANTT CHANGE'!J10,"")))</f>
        <v>0</v>
      </c>
      <c r="AA32" s="50">
        <f ca="1">IF('GANTT CHANGE'!$B$2=12,'GANTT CHANGE'!N10,
IF('GANTT CHANGE'!$B$2=3,Y32,
IF('GANTT CHANGE'!$B$2=6,Z32,"")))</f>
        <v>0</v>
      </c>
      <c r="AB32" s="50">
        <f ca="1">IF('GANTT CHANGE'!$B$2=12,'GANTT CHANGE'!O10,
IF('GANTT CHANGE'!$B$2=3,AC32,
IF('GANTT CHANGE'!$B$2=6,'GANTT CHANGE'!K10,"")))</f>
        <v>0</v>
      </c>
      <c r="AC32" s="50">
        <f ca="1">IF('GANTT CHANGE'!$B$2=12,'GANTT CHANGE'!P10,
IF('GANTT CHANGE'!$B$2=6,AB32,
IF('GANTT CHANGE'!$B$2=3,'GANTT CHANGE'!I10,"")))</f>
        <v>0</v>
      </c>
      <c r="AD32" s="50">
        <f ca="1">IF('GANTT CHANGE'!$B$2=12,'GANTT CHANGE'!Q10,
IF('GANTT CHANGE'!$B$2=3,AC32,
IF('GANTT CHANGE'!$B$2=6,'GANTT CHANGE'!L10,"")))</f>
        <v>0</v>
      </c>
      <c r="AE32" s="50">
        <f ca="1">IF('GANTT CHANGE'!$B$2=12,'GANTT CHANGE'!R10,
IF('GANTT CHANGE'!$B$2=3,AC31,
IF('GANTT CHANGE'!$B$2=6,AD32,"")))</f>
        <v>0</v>
      </c>
      <c r="AF32" s="32"/>
    </row>
    <row r="33" spans="2:33" ht="18" customHeight="1" x14ac:dyDescent="0.3">
      <c r="D33" s="93"/>
      <c r="E33" s="72"/>
      <c r="F33" s="76"/>
      <c r="G33" s="9"/>
      <c r="H33" s="67"/>
      <c r="I33" s="67"/>
      <c r="J33" s="69"/>
      <c r="K33" s="78"/>
      <c r="L33" s="80"/>
      <c r="M33" s="10"/>
      <c r="N33" s="15"/>
      <c r="O33" s="12"/>
      <c r="P33" s="2"/>
      <c r="Q33" s="2"/>
      <c r="R33" s="2"/>
      <c r="S33" s="52" t="str">
        <f>'GANTT CHANGE'!F11</f>
        <v/>
      </c>
      <c r="T33" s="50">
        <f ca="1">IF('GANTT CHANGE'!$B$2=12,'GANTT CHANGE'!G11,
IF('GANTT CHANGE'!$B$2=3,U16,
IF('GANTT CHANGE'!$B$2=6,'GANTT CHANGE'!G11,"")))</f>
        <v>0</v>
      </c>
      <c r="U33" s="50">
        <f ca="1">IF('GANTT CHANGE'!$B$2=12,'GANTT CHANGE'!H11,
IF('GANTT CHANGE'!$B$2=6,T16,
IF('GANTT CHANGE'!$B$2=3,'GANTT CHANGE'!G11,"")))</f>
        <v>0</v>
      </c>
      <c r="V33" s="50">
        <f ca="1">IF('GANTT CHANGE'!$B$2=12,'GANTT CHANGE'!I11,
IF('GANTT CHANGE'!$B$2=3,U33,
IF('GANTT CHANGE'!$B$2=6,'GANTT CHANGE'!H11,"")))</f>
        <v>0</v>
      </c>
      <c r="W33" s="50">
        <f ca="1">IF('GANTT CHANGE'!$B$2=12,'GANTT CHANGE'!J11,
IF('GANTT CHANGE'!$B$2=3,U33,
IF('GANTT CHANGE'!$B$2=6,V33,"")))</f>
        <v>0</v>
      </c>
      <c r="X33" s="50">
        <f ca="1">IF('GANTT CHANGE'!$B$2=12,'GANTT CHANGE'!K11,
IF('GANTT CHANGE'!$B$2=3,Y33,
IF('GANTT CHANGE'!$B$2=6,'GANTT CHANGE'!I11,"")))</f>
        <v>0</v>
      </c>
      <c r="Y33" s="50">
        <f ca="1">IF('GANTT CHANGE'!$B$2=12,'GANTT CHANGE'!L11,
IF('GANTT CHANGE'!$B$2=6,X33,
IF('GANTT CHANGE'!$B$2=3,'GANTT CHANGE'!H11,"")))</f>
        <v>0</v>
      </c>
      <c r="Z33" s="50">
        <f ca="1">IF('GANTT CHANGE'!$B$2=12,'GANTT CHANGE'!M11,
IF('GANTT CHANGE'!$B$2=3,Y33,
IF('GANTT CHANGE'!$B$2=6,'GANTT CHANGE'!J11,"")))</f>
        <v>0</v>
      </c>
      <c r="AA33" s="50">
        <f ca="1">IF('GANTT CHANGE'!$B$2=12,'GANTT CHANGE'!N11,
IF('GANTT CHANGE'!$B$2=3,Y33,
IF('GANTT CHANGE'!$B$2=6,Z33,"")))</f>
        <v>0</v>
      </c>
      <c r="AB33" s="50">
        <f ca="1">IF('GANTT CHANGE'!$B$2=12,'GANTT CHANGE'!O11,
IF('GANTT CHANGE'!$B$2=3,AC33,
IF('GANTT CHANGE'!$B$2=6,'GANTT CHANGE'!K11,"")))</f>
        <v>0</v>
      </c>
      <c r="AC33" s="50">
        <f ca="1">IF('GANTT CHANGE'!$B$2=12,'GANTT CHANGE'!P11,
IF('GANTT CHANGE'!$B$2=6,AB33,
IF('GANTT CHANGE'!$B$2=3,'GANTT CHANGE'!I11,"")))</f>
        <v>0</v>
      </c>
      <c r="AD33" s="50">
        <f ca="1">IF('GANTT CHANGE'!$B$2=12,'GANTT CHANGE'!Q11,
IF('GANTT CHANGE'!$B$2=3,AC33,
IF('GANTT CHANGE'!$B$2=6,'GANTT CHANGE'!L11,"")))</f>
        <v>0</v>
      </c>
      <c r="AE33" s="50">
        <f ca="1">IF('GANTT CHANGE'!$B$2=12,'GANTT CHANGE'!R11,
IF('GANTT CHANGE'!$B$2=3,AC32,
IF('GANTT CHANGE'!$B$2=6,AD33,"")))</f>
        <v>0</v>
      </c>
      <c r="AF33" s="48"/>
    </row>
    <row r="34" spans="2:33" ht="18" customHeight="1" x14ac:dyDescent="0.3">
      <c r="D34" s="93"/>
      <c r="E34" s="72"/>
      <c r="F34" s="76"/>
      <c r="G34" s="9"/>
      <c r="H34" s="68"/>
      <c r="I34" s="68"/>
      <c r="J34" s="70"/>
      <c r="K34" s="79"/>
      <c r="L34" s="81"/>
      <c r="M34" s="10"/>
      <c r="N34" s="15"/>
      <c r="O34" s="12"/>
      <c r="P34" s="2"/>
      <c r="Q34" s="2"/>
      <c r="R34" s="2"/>
      <c r="S34" s="52" t="str">
        <f>'GANTT CHANGE'!F12</f>
        <v/>
      </c>
      <c r="T34" s="50">
        <f ca="1">IF('GANTT CHANGE'!$B$2=12,'GANTT CHANGE'!G12,
IF('GANTT CHANGE'!$B$2=3,U17,
IF('GANTT CHANGE'!$B$2=6,'GANTT CHANGE'!G12,"")))</f>
        <v>0</v>
      </c>
      <c r="U34" s="50">
        <f ca="1">IF('GANTT CHANGE'!$B$2=12,'GANTT CHANGE'!H12,
IF('GANTT CHANGE'!$B$2=6,T17,
IF('GANTT CHANGE'!$B$2=3,'GANTT CHANGE'!G12,"")))</f>
        <v>0</v>
      </c>
      <c r="V34" s="50">
        <f ca="1">IF('GANTT CHANGE'!$B$2=12,'GANTT CHANGE'!I12,
IF('GANTT CHANGE'!$B$2=3,U34,
IF('GANTT CHANGE'!$B$2=6,'GANTT CHANGE'!H12,"")))</f>
        <v>0</v>
      </c>
      <c r="W34" s="50">
        <f ca="1">IF('GANTT CHANGE'!$B$2=12,'GANTT CHANGE'!J12,
IF('GANTT CHANGE'!$B$2=3,U34,
IF('GANTT CHANGE'!$B$2=6,V34,"")))</f>
        <v>0</v>
      </c>
      <c r="X34" s="50">
        <f ca="1">IF('GANTT CHANGE'!$B$2=12,'GANTT CHANGE'!K12,
IF('GANTT CHANGE'!$B$2=3,Y34,
IF('GANTT CHANGE'!$B$2=6,'GANTT CHANGE'!I12,"")))</f>
        <v>0</v>
      </c>
      <c r="Y34" s="50">
        <f ca="1">IF('GANTT CHANGE'!$B$2=12,'GANTT CHANGE'!L12,
IF('GANTT CHANGE'!$B$2=6,X34,
IF('GANTT CHANGE'!$B$2=3,'GANTT CHANGE'!H12,"")))</f>
        <v>0</v>
      </c>
      <c r="Z34" s="50">
        <f ca="1">IF('GANTT CHANGE'!$B$2=12,'GANTT CHANGE'!M12,
IF('GANTT CHANGE'!$B$2=3,Y34,
IF('GANTT CHANGE'!$B$2=6,'GANTT CHANGE'!J12,"")))</f>
        <v>0</v>
      </c>
      <c r="AA34" s="50">
        <f ca="1">IF('GANTT CHANGE'!$B$2=12,'GANTT CHANGE'!N12,
IF('GANTT CHANGE'!$B$2=3,Y34,
IF('GANTT CHANGE'!$B$2=6,Z34,"")))</f>
        <v>0</v>
      </c>
      <c r="AB34" s="50">
        <f ca="1">IF('GANTT CHANGE'!$B$2=12,'GANTT CHANGE'!O12,
IF('GANTT CHANGE'!$B$2=3,AC34,
IF('GANTT CHANGE'!$B$2=6,'GANTT CHANGE'!K12,"")))</f>
        <v>0</v>
      </c>
      <c r="AC34" s="50">
        <f ca="1">IF('GANTT CHANGE'!$B$2=12,'GANTT CHANGE'!P12,
IF('GANTT CHANGE'!$B$2=6,AB34,
IF('GANTT CHANGE'!$B$2=3,'GANTT CHANGE'!I12,"")))</f>
        <v>0</v>
      </c>
      <c r="AD34" s="50">
        <f ca="1">IF('GANTT CHANGE'!$B$2=12,'GANTT CHANGE'!Q12,
IF('GANTT CHANGE'!$B$2=3,AC34,
IF('GANTT CHANGE'!$B$2=6,'GANTT CHANGE'!L12,"")))</f>
        <v>0</v>
      </c>
      <c r="AE34" s="50">
        <f ca="1">IF('GANTT CHANGE'!$B$2=12,'GANTT CHANGE'!R12,
IF('GANTT CHANGE'!$B$2=3,AC33,
IF('GANTT CHANGE'!$B$2=6,AD34,"")))</f>
        <v>0</v>
      </c>
      <c r="AF34" s="32"/>
    </row>
    <row r="35" spans="2:33" ht="18" customHeight="1" x14ac:dyDescent="0.3">
      <c r="D35" s="93"/>
      <c r="E35" s="72"/>
      <c r="F35" s="76"/>
      <c r="G35" s="9"/>
      <c r="H35" s="67"/>
      <c r="I35" s="67"/>
      <c r="J35" s="69"/>
      <c r="K35" s="69"/>
      <c r="L35" s="78"/>
      <c r="M35" s="10"/>
      <c r="N35" s="10"/>
      <c r="O35" s="10"/>
      <c r="P35" s="2"/>
      <c r="Q35" s="2"/>
      <c r="R35" s="2"/>
      <c r="S35" s="52" t="str">
        <f>'GANTT CHANGE'!F13</f>
        <v/>
      </c>
      <c r="T35" s="50">
        <f ca="1">IF('GANTT CHANGE'!$B$2=12,'GANTT CHANGE'!G13,
IF('GANTT CHANGE'!$B$2=3,U18,
IF('GANTT CHANGE'!$B$2=6,'GANTT CHANGE'!G13,"")))</f>
        <v>0</v>
      </c>
      <c r="U35" s="50">
        <f ca="1">IF('GANTT CHANGE'!$B$2=12,'GANTT CHANGE'!H13,
IF('GANTT CHANGE'!$B$2=6,T18,
IF('GANTT CHANGE'!$B$2=3,'GANTT CHANGE'!G13,"")))</f>
        <v>0</v>
      </c>
      <c r="V35" s="50">
        <f ca="1">IF('GANTT CHANGE'!$B$2=12,'GANTT CHANGE'!I13,
IF('GANTT CHANGE'!$B$2=3,U35,
IF('GANTT CHANGE'!$B$2=6,'GANTT CHANGE'!H13,"")))</f>
        <v>0</v>
      </c>
      <c r="W35" s="50">
        <f ca="1">IF('GANTT CHANGE'!$B$2=12,'GANTT CHANGE'!J13,
IF('GANTT CHANGE'!$B$2=3,U35,
IF('GANTT CHANGE'!$B$2=6,V35,"")))</f>
        <v>0</v>
      </c>
      <c r="X35" s="50">
        <f ca="1">IF('GANTT CHANGE'!$B$2=12,'GANTT CHANGE'!K13,
IF('GANTT CHANGE'!$B$2=3,Y35,
IF('GANTT CHANGE'!$B$2=6,'GANTT CHANGE'!I13,"")))</f>
        <v>0</v>
      </c>
      <c r="Y35" s="50">
        <f ca="1">IF('GANTT CHANGE'!$B$2=12,'GANTT CHANGE'!L13,
IF('GANTT CHANGE'!$B$2=6,X35,
IF('GANTT CHANGE'!$B$2=3,'GANTT CHANGE'!H13,"")))</f>
        <v>0</v>
      </c>
      <c r="Z35" s="50">
        <f ca="1">IF('GANTT CHANGE'!$B$2=12,'GANTT CHANGE'!M13,
IF('GANTT CHANGE'!$B$2=3,Y35,
IF('GANTT CHANGE'!$B$2=6,'GANTT CHANGE'!J13,"")))</f>
        <v>0</v>
      </c>
      <c r="AA35" s="50">
        <f ca="1">IF('GANTT CHANGE'!$B$2=12,'GANTT CHANGE'!N13,
IF('GANTT CHANGE'!$B$2=3,Y35,
IF('GANTT CHANGE'!$B$2=6,Z35,"")))</f>
        <v>0</v>
      </c>
      <c r="AB35" s="50">
        <f ca="1">IF('GANTT CHANGE'!$B$2=12,'GANTT CHANGE'!O13,
IF('GANTT CHANGE'!$B$2=3,AC35,
IF('GANTT CHANGE'!$B$2=6,'GANTT CHANGE'!K13,"")))</f>
        <v>0</v>
      </c>
      <c r="AC35" s="50">
        <f ca="1">IF('GANTT CHANGE'!$B$2=12,'GANTT CHANGE'!P13,
IF('GANTT CHANGE'!$B$2=6,AB35,
IF('GANTT CHANGE'!$B$2=3,'GANTT CHANGE'!I13,"")))</f>
        <v>0</v>
      </c>
      <c r="AD35" s="50">
        <f ca="1">IF('GANTT CHANGE'!$B$2=12,'GANTT CHANGE'!Q13,
IF('GANTT CHANGE'!$B$2=3,AC35,
IF('GANTT CHANGE'!$B$2=6,'GANTT CHANGE'!L13,"")))</f>
        <v>0</v>
      </c>
      <c r="AE35" s="50">
        <f ca="1">IF('GANTT CHANGE'!$B$2=12,'GANTT CHANGE'!R13,
IF('GANTT CHANGE'!$B$2=3,AC34,
IF('GANTT CHANGE'!$B$2=6,AD35,"")))</f>
        <v>0</v>
      </c>
      <c r="AF35" s="55"/>
    </row>
    <row r="36" spans="2:33" ht="18" customHeight="1" x14ac:dyDescent="0.3">
      <c r="D36" s="56"/>
      <c r="E36" s="57"/>
      <c r="F36" s="76"/>
      <c r="G36" s="9"/>
      <c r="H36" s="68"/>
      <c r="I36" s="68"/>
      <c r="J36" s="70"/>
      <c r="K36" s="70"/>
      <c r="L36" s="79"/>
      <c r="M36" s="10"/>
      <c r="N36" s="10"/>
      <c r="O36" s="10"/>
      <c r="P36" s="2"/>
      <c r="Q36" s="2"/>
      <c r="R36" s="2"/>
      <c r="S36" s="52" t="str">
        <f>'GANTT CHANGE'!F14</f>
        <v/>
      </c>
      <c r="T36" s="50">
        <f ca="1">IF('GANTT CHANGE'!$B$2=12,'GANTT CHANGE'!G14,
IF('GANTT CHANGE'!$B$2=3,U19,
IF('GANTT CHANGE'!$B$2=6,'GANTT CHANGE'!G14,"")))</f>
        <v>0</v>
      </c>
      <c r="U36" s="50">
        <f ca="1">IF('GANTT CHANGE'!$B$2=12,'GANTT CHANGE'!H14,
IF('GANTT CHANGE'!$B$2=6,T19,
IF('GANTT CHANGE'!$B$2=3,'GANTT CHANGE'!G14,"")))</f>
        <v>0</v>
      </c>
      <c r="V36" s="50">
        <f ca="1">IF('GANTT CHANGE'!$B$2=12,'GANTT CHANGE'!I14,
IF('GANTT CHANGE'!$B$2=3,U36,
IF('GANTT CHANGE'!$B$2=6,'GANTT CHANGE'!H14,"")))</f>
        <v>0</v>
      </c>
      <c r="W36" s="50">
        <f ca="1">IF('GANTT CHANGE'!$B$2=12,'GANTT CHANGE'!J14,
IF('GANTT CHANGE'!$B$2=3,U36,
IF('GANTT CHANGE'!$B$2=6,V36,"")))</f>
        <v>0</v>
      </c>
      <c r="X36" s="50">
        <f ca="1">IF('GANTT CHANGE'!$B$2=12,'GANTT CHANGE'!K14,
IF('GANTT CHANGE'!$B$2=3,Y36,
IF('GANTT CHANGE'!$B$2=6,'GANTT CHANGE'!I14,"")))</f>
        <v>0</v>
      </c>
      <c r="Y36" s="50">
        <f ca="1">IF('GANTT CHANGE'!$B$2=12,'GANTT CHANGE'!L14,
IF('GANTT CHANGE'!$B$2=6,X36,
IF('GANTT CHANGE'!$B$2=3,'GANTT CHANGE'!H14,"")))</f>
        <v>0</v>
      </c>
      <c r="Z36" s="50">
        <f ca="1">IF('GANTT CHANGE'!$B$2=12,'GANTT CHANGE'!M14,
IF('GANTT CHANGE'!$B$2=3,Y36,
IF('GANTT CHANGE'!$B$2=6,'GANTT CHANGE'!J14,"")))</f>
        <v>0</v>
      </c>
      <c r="AA36" s="50">
        <f ca="1">IF('GANTT CHANGE'!$B$2=12,'GANTT CHANGE'!N14,
IF('GANTT CHANGE'!$B$2=3,Y36,
IF('GANTT CHANGE'!$B$2=6,Z36,"")))</f>
        <v>0</v>
      </c>
      <c r="AB36" s="50">
        <f ca="1">IF('GANTT CHANGE'!$B$2=12,'GANTT CHANGE'!O14,
IF('GANTT CHANGE'!$B$2=3,AC36,
IF('GANTT CHANGE'!$B$2=6,'GANTT CHANGE'!K14,"")))</f>
        <v>0</v>
      </c>
      <c r="AC36" s="50">
        <f ca="1">IF('GANTT CHANGE'!$B$2=12,'GANTT CHANGE'!P14,
IF('GANTT CHANGE'!$B$2=6,AB36,
IF('GANTT CHANGE'!$B$2=3,'GANTT CHANGE'!I14,"")))</f>
        <v>0</v>
      </c>
      <c r="AD36" s="50">
        <f ca="1">IF('GANTT CHANGE'!$B$2=12,'GANTT CHANGE'!Q14,
IF('GANTT CHANGE'!$B$2=3,AC36,
IF('GANTT CHANGE'!$B$2=6,'GANTT CHANGE'!L14,"")))</f>
        <v>0</v>
      </c>
      <c r="AE36" s="50">
        <f ca="1">IF('GANTT CHANGE'!$B$2=12,'GANTT CHANGE'!R14,
IF('GANTT CHANGE'!$B$2=3,AC35,
IF('GANTT CHANGE'!$B$2=6,AD36,"")))</f>
        <v>0</v>
      </c>
      <c r="AF36" s="55"/>
    </row>
    <row r="37" spans="2:33" ht="37.200000000000003" customHeight="1" x14ac:dyDescent="0.3">
      <c r="D37" s="16"/>
      <c r="E37" s="10"/>
      <c r="F37" s="10"/>
      <c r="G37" s="10"/>
      <c r="H37" s="17"/>
      <c r="I37" s="18"/>
      <c r="J37" s="18"/>
      <c r="K37" s="18"/>
      <c r="L37" s="18"/>
      <c r="M37" s="10"/>
      <c r="N37" s="10"/>
      <c r="O37" s="10"/>
      <c r="P37" s="2"/>
      <c r="Q37" s="2"/>
      <c r="R37" s="2"/>
      <c r="S37" s="52" t="str">
        <f>'GANTT CHANGE'!F15</f>
        <v/>
      </c>
      <c r="T37" s="50">
        <f ca="1">IF('GANTT CHANGE'!$B$2=12,'GANTT CHANGE'!G15,
IF('GANTT CHANGE'!$B$2=3,U20,
IF('GANTT CHANGE'!$B$2=6,'GANTT CHANGE'!G15,"")))</f>
        <v>0</v>
      </c>
      <c r="U37" s="50">
        <f ca="1">IF('GANTT CHANGE'!$B$2=12,'GANTT CHANGE'!H15,
IF('GANTT CHANGE'!$B$2=6,T20,
IF('GANTT CHANGE'!$B$2=3,'GANTT CHANGE'!G15,"")))</f>
        <v>0</v>
      </c>
      <c r="V37" s="50">
        <f ca="1">IF('GANTT CHANGE'!$B$2=12,'GANTT CHANGE'!I15,
IF('GANTT CHANGE'!$B$2=3,U37,
IF('GANTT CHANGE'!$B$2=6,'GANTT CHANGE'!H15,"")))</f>
        <v>0</v>
      </c>
      <c r="W37" s="50">
        <f ca="1">IF('GANTT CHANGE'!$B$2=12,'GANTT CHANGE'!J15,
IF('GANTT CHANGE'!$B$2=3,U37,
IF('GANTT CHANGE'!$B$2=6,V37,"")))</f>
        <v>0</v>
      </c>
      <c r="X37" s="50">
        <f ca="1">IF('GANTT CHANGE'!$B$2=12,'GANTT CHANGE'!K15,
IF('GANTT CHANGE'!$B$2=3,Y37,
IF('GANTT CHANGE'!$B$2=6,'GANTT CHANGE'!I15,"")))</f>
        <v>0</v>
      </c>
      <c r="Y37" s="50">
        <f ca="1">IF('GANTT CHANGE'!$B$2=12,'GANTT CHANGE'!L15,
IF('GANTT CHANGE'!$B$2=6,X37,
IF('GANTT CHANGE'!$B$2=3,'GANTT CHANGE'!H15,"")))</f>
        <v>0</v>
      </c>
      <c r="Z37" s="50">
        <f ca="1">IF('GANTT CHANGE'!$B$2=12,'GANTT CHANGE'!M15,
IF('GANTT CHANGE'!$B$2=3,Y37,
IF('GANTT CHANGE'!$B$2=6,'GANTT CHANGE'!J15,"")))</f>
        <v>0</v>
      </c>
      <c r="AA37" s="50">
        <f ca="1">IF('GANTT CHANGE'!$B$2=12,'GANTT CHANGE'!N15,
IF('GANTT CHANGE'!$B$2=3,Y37,
IF('GANTT CHANGE'!$B$2=6,Z37,"")))</f>
        <v>0</v>
      </c>
      <c r="AB37" s="50">
        <f ca="1">IF('GANTT CHANGE'!$B$2=12,'GANTT CHANGE'!O15,
IF('GANTT CHANGE'!$B$2=3,AC37,
IF('GANTT CHANGE'!$B$2=6,'GANTT CHANGE'!K15,"")))</f>
        <v>0</v>
      </c>
      <c r="AC37" s="50">
        <f ca="1">IF('GANTT CHANGE'!$B$2=12,'GANTT CHANGE'!P15,
IF('GANTT CHANGE'!$B$2=6,AB37,
IF('GANTT CHANGE'!$B$2=3,'GANTT CHANGE'!I15,"")))</f>
        <v>0</v>
      </c>
      <c r="AD37" s="50">
        <f ca="1">IF('GANTT CHANGE'!$B$2=12,'GANTT CHANGE'!Q15,
IF('GANTT CHANGE'!$B$2=3,AC37,
IF('GANTT CHANGE'!$B$2=6,'GANTT CHANGE'!L15,"")))</f>
        <v>0</v>
      </c>
      <c r="AE37" s="50">
        <f ca="1">IF('GANTT CHANGE'!$B$2=12,'GANTT CHANGE'!R15,
IF('GANTT CHANGE'!$B$2=3,AC36,
IF('GANTT CHANGE'!$B$2=6,AD37,"")))</f>
        <v>0</v>
      </c>
      <c r="AF37" s="55"/>
    </row>
    <row r="38" spans="2:33" x14ac:dyDescent="0.3">
      <c r="D38" s="16"/>
      <c r="E38" s="10"/>
      <c r="F38" s="10"/>
      <c r="G38" s="10"/>
      <c r="H38" s="92"/>
      <c r="I38" s="92"/>
      <c r="J38" s="92"/>
      <c r="K38" s="92"/>
      <c r="L38" s="92"/>
      <c r="M38" s="10"/>
      <c r="N38" s="10"/>
      <c r="O38" s="10"/>
      <c r="P38" s="2"/>
      <c r="Q38" s="2"/>
      <c r="R38" s="2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5"/>
    </row>
    <row r="39" spans="2:33" ht="14.4" customHeight="1" x14ac:dyDescent="0.3">
      <c r="D39" s="19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82" t="s">
        <v>1</v>
      </c>
      <c r="Q39" s="82"/>
      <c r="R39" s="82"/>
      <c r="S39" s="73" t="s">
        <v>29</v>
      </c>
      <c r="T39" s="75" t="str">
        <f ca="1">'GANTT CHANGE'!C19</f>
        <v/>
      </c>
      <c r="U39" s="75"/>
      <c r="V39" s="75"/>
      <c r="W39" s="75"/>
      <c r="X39" s="75"/>
      <c r="Y39" s="75"/>
      <c r="Z39" s="75"/>
      <c r="AA39" s="75"/>
      <c r="AB39" s="75"/>
      <c r="AC39" s="75"/>
      <c r="AD39" s="75"/>
      <c r="AE39" s="75"/>
      <c r="AF39" s="32"/>
    </row>
    <row r="40" spans="2:33" ht="18.600000000000001" customHeight="1" x14ac:dyDescent="0.3">
      <c r="D40" s="64"/>
      <c r="E40" s="65"/>
      <c r="F40" s="65"/>
      <c r="G40" s="65"/>
      <c r="H40" s="65"/>
      <c r="I40" s="65"/>
      <c r="J40" s="65"/>
      <c r="K40" s="60"/>
      <c r="L40" s="65"/>
      <c r="M40" s="65"/>
      <c r="N40" s="65"/>
      <c r="O40" s="65"/>
      <c r="P40" s="115" t="s">
        <v>50</v>
      </c>
      <c r="Q40" s="115"/>
      <c r="R40" s="115"/>
      <c r="S40" s="73"/>
      <c r="T40" s="74" t="e">
        <f ca="1">'GANTT CHANGE'!B19</f>
        <v>#REF!</v>
      </c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5"/>
    </row>
    <row r="41" spans="2:33" ht="18.600000000000001" customHeight="1" x14ac:dyDescent="0.3">
      <c r="D41" s="64"/>
      <c r="E41" s="65"/>
      <c r="F41" s="65"/>
      <c r="G41" s="65"/>
      <c r="H41" s="65"/>
      <c r="I41" s="65"/>
      <c r="J41" s="65"/>
      <c r="K41" s="60"/>
      <c r="L41" s="65"/>
      <c r="M41" s="65"/>
      <c r="N41" s="65"/>
      <c r="O41" s="65"/>
      <c r="P41" s="115"/>
      <c r="Q41" s="115"/>
      <c r="R41" s="115"/>
      <c r="S41" s="73" t="s">
        <v>30</v>
      </c>
      <c r="T41" s="77" t="str">
        <f ca="1">'GANTT CHANGE'!C20</f>
        <v/>
      </c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33"/>
      <c r="AF41" s="5"/>
    </row>
    <row r="42" spans="2:33" ht="18.600000000000001" customHeight="1" x14ac:dyDescent="0.3">
      <c r="D42" s="64"/>
      <c r="E42" s="65"/>
      <c r="F42" s="65"/>
      <c r="G42" s="65"/>
      <c r="H42" s="65"/>
      <c r="I42" s="65"/>
      <c r="J42" s="65"/>
      <c r="K42" s="60"/>
      <c r="L42" s="65"/>
      <c r="M42" s="65"/>
      <c r="N42" s="65"/>
      <c r="O42" s="65"/>
      <c r="P42" s="115"/>
      <c r="Q42" s="115"/>
      <c r="R42" s="115"/>
      <c r="S42" s="73"/>
      <c r="T42" s="77" t="str">
        <f ca="1">'GANTT CHANGE'!C21</f>
        <v/>
      </c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33"/>
      <c r="AF42" s="5"/>
    </row>
    <row r="43" spans="2:33" x14ac:dyDescent="0.3">
      <c r="D43" s="19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"/>
      <c r="Q43" s="2"/>
      <c r="R43" s="2"/>
      <c r="S43" s="8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5"/>
    </row>
    <row r="44" spans="2:33" s="3" customFormat="1" ht="26.4" customHeight="1" x14ac:dyDescent="0.3">
      <c r="D44" s="89" t="s">
        <v>8</v>
      </c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0"/>
      <c r="AE44" s="90"/>
      <c r="AF44" s="91"/>
    </row>
    <row r="45" spans="2:33" ht="15.6" x14ac:dyDescent="0.3">
      <c r="B45" s="3"/>
      <c r="C45" s="3"/>
      <c r="D45" s="28"/>
      <c r="E45" s="34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34"/>
      <c r="R45" s="29"/>
      <c r="S45" s="29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0"/>
      <c r="AG45" s="3"/>
    </row>
    <row r="46" spans="2:33" ht="15.6" x14ac:dyDescent="0.3">
      <c r="B46" s="3"/>
      <c r="C46" s="3"/>
      <c r="D46" s="28"/>
      <c r="E46" s="34"/>
      <c r="F46" s="71" t="s">
        <v>31</v>
      </c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30"/>
      <c r="AG46" s="3"/>
    </row>
    <row r="47" spans="2:33" ht="15.6" x14ac:dyDescent="0.3">
      <c r="B47" s="3"/>
      <c r="C47" s="3"/>
      <c r="D47" s="28"/>
      <c r="E47" s="34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30"/>
      <c r="AG47" s="3"/>
    </row>
    <row r="48" spans="2:33" ht="15.6" x14ac:dyDescent="0.3">
      <c r="B48" s="3"/>
      <c r="C48" s="3"/>
      <c r="D48" s="28"/>
      <c r="E48" s="34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34"/>
      <c r="AF48" s="30"/>
      <c r="AG48" s="3"/>
    </row>
    <row r="49" spans="2:33" ht="15.6" x14ac:dyDescent="0.3">
      <c r="B49" s="3"/>
      <c r="C49" s="3"/>
      <c r="D49" s="28"/>
      <c r="E49" s="34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34"/>
      <c r="AF49" s="30"/>
      <c r="AG49" s="3"/>
    </row>
    <row r="50" spans="2:33" ht="15.6" x14ac:dyDescent="0.3">
      <c r="B50" s="3"/>
      <c r="C50" s="3"/>
      <c r="D50" s="28"/>
      <c r="E50" s="34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34"/>
      <c r="AF50" s="30"/>
      <c r="AG50" s="3"/>
    </row>
    <row r="51" spans="2:33" ht="15.6" x14ac:dyDescent="0.3">
      <c r="B51" s="3"/>
      <c r="C51" s="3"/>
      <c r="D51" s="28"/>
      <c r="E51" s="34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34"/>
      <c r="R51" s="29"/>
      <c r="S51" s="29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0"/>
      <c r="AG51" s="3"/>
    </row>
    <row r="52" spans="2:33" ht="3" customHeight="1" thickBot="1" x14ac:dyDescent="0.35"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3"/>
    </row>
    <row r="60" spans="2:33" x14ac:dyDescent="0.3">
      <c r="P60" s="114" t="s">
        <v>49</v>
      </c>
    </row>
  </sheetData>
  <mergeCells count="69">
    <mergeCell ref="D44:AF44"/>
    <mergeCell ref="H38:L38"/>
    <mergeCell ref="L40:O40"/>
    <mergeCell ref="D27:D35"/>
    <mergeCell ref="D7:O7"/>
    <mergeCell ref="P7:R7"/>
    <mergeCell ref="D24:O24"/>
    <mergeCell ref="P24:R24"/>
    <mergeCell ref="H27:H28"/>
    <mergeCell ref="I27:I28"/>
    <mergeCell ref="J27:J28"/>
    <mergeCell ref="K27:K28"/>
    <mergeCell ref="L27:L28"/>
    <mergeCell ref="H29:H30"/>
    <mergeCell ref="I29:I30"/>
    <mergeCell ref="J29:J30"/>
    <mergeCell ref="K29:K30"/>
    <mergeCell ref="L29:L30"/>
    <mergeCell ref="T3:X3"/>
    <mergeCell ref="T5:X5"/>
    <mergeCell ref="L41:O41"/>
    <mergeCell ref="L42:O42"/>
    <mergeCell ref="P39:R39"/>
    <mergeCell ref="P40:R42"/>
    <mergeCell ref="S7:AF7"/>
    <mergeCell ref="S24:AF24"/>
    <mergeCell ref="F27:F28"/>
    <mergeCell ref="F29:F30"/>
    <mergeCell ref="H31:H32"/>
    <mergeCell ref="I31:I32"/>
    <mergeCell ref="J31:J32"/>
    <mergeCell ref="F31:F32"/>
    <mergeCell ref="J35:J36"/>
    <mergeCell ref="K35:K36"/>
    <mergeCell ref="K33:K34"/>
    <mergeCell ref="L35:L36"/>
    <mergeCell ref="L33:L34"/>
    <mergeCell ref="F46:AE47"/>
    <mergeCell ref="E27:E35"/>
    <mergeCell ref="S39:S40"/>
    <mergeCell ref="S21:S22"/>
    <mergeCell ref="T21:AE21"/>
    <mergeCell ref="T22:AE22"/>
    <mergeCell ref="T39:AE39"/>
    <mergeCell ref="T40:AE40"/>
    <mergeCell ref="F33:F34"/>
    <mergeCell ref="F35:F36"/>
    <mergeCell ref="T41:AD41"/>
    <mergeCell ref="T42:AD42"/>
    <mergeCell ref="S41:S42"/>
    <mergeCell ref="K31:K32"/>
    <mergeCell ref="L31:L32"/>
    <mergeCell ref="H33:H34"/>
    <mergeCell ref="AA2:AE2"/>
    <mergeCell ref="H2:Y2"/>
    <mergeCell ref="D40:J40"/>
    <mergeCell ref="D41:J41"/>
    <mergeCell ref="D42:J42"/>
    <mergeCell ref="F9:N9"/>
    <mergeCell ref="F11:N11"/>
    <mergeCell ref="F13:N13"/>
    <mergeCell ref="F15:N15"/>
    <mergeCell ref="F17:N17"/>
    <mergeCell ref="F19:N19"/>
    <mergeCell ref="F21:N21"/>
    <mergeCell ref="I33:I34"/>
    <mergeCell ref="H35:H36"/>
    <mergeCell ref="I35:I36"/>
    <mergeCell ref="J33:J34"/>
  </mergeCells>
  <conditionalFormatting sqref="T11:AE20">
    <cfRule type="cellIs" dxfId="19" priority="10" operator="equal">
      <formula>0</formula>
    </cfRule>
  </conditionalFormatting>
  <conditionalFormatting sqref="T11:AE11">
    <cfRule type="cellIs" dxfId="18" priority="9" operator="equal">
      <formula>1</formula>
    </cfRule>
  </conditionalFormatting>
  <conditionalFormatting sqref="T12:AE12">
    <cfRule type="cellIs" dxfId="17" priority="8" operator="equal">
      <formula>1</formula>
    </cfRule>
  </conditionalFormatting>
  <conditionalFormatting sqref="T13:AE13 T15:AE15 T17:AE17 T19:AE19">
    <cfRule type="cellIs" dxfId="16" priority="7" operator="equal">
      <formula>1</formula>
    </cfRule>
  </conditionalFormatting>
  <conditionalFormatting sqref="T14:AE14 T16:AE16 T18:AE18 T20:AE20">
    <cfRule type="cellIs" dxfId="15" priority="6" operator="equal">
      <formula>1</formula>
    </cfRule>
  </conditionalFormatting>
  <conditionalFormatting sqref="T28:AE37">
    <cfRule type="cellIs" dxfId="14" priority="5" operator="equal">
      <formula>0</formula>
    </cfRule>
  </conditionalFormatting>
  <conditionalFormatting sqref="T28:AE37">
    <cfRule type="cellIs" dxfId="13" priority="4" operator="equal">
      <formula>1</formula>
    </cfRule>
  </conditionalFormatting>
  <conditionalFormatting sqref="T29:AE29">
    <cfRule type="cellIs" dxfId="12" priority="3" operator="equal">
      <formula>1</formula>
    </cfRule>
  </conditionalFormatting>
  <conditionalFormatting sqref="T30:AE30 T32:AE32 T34:AE34 T36:AE36">
    <cfRule type="cellIs" dxfId="11" priority="2" operator="equal">
      <formula>1</formula>
    </cfRule>
  </conditionalFormatting>
  <conditionalFormatting sqref="T31:AE31 T33:AE33 T35:AE35 T37:AE37">
    <cfRule type="cellIs" dxfId="10" priority="1" operator="equal">
      <formula>1</formula>
    </cfRule>
  </conditionalFormatting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T3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/>
  </sheetPr>
  <dimension ref="B1:J49"/>
  <sheetViews>
    <sheetView showGridLines="0" showZeros="0" zoomScale="90" zoomScaleNormal="90" workbookViewId="0">
      <selection activeCell="D13" sqref="D13"/>
    </sheetView>
  </sheetViews>
  <sheetFormatPr baseColWidth="10" defaultColWidth="11.88671875" defaultRowHeight="12" x14ac:dyDescent="0.3"/>
  <cols>
    <col min="1" max="1" width="1.88671875" style="24" customWidth="1"/>
    <col min="2" max="2" width="21.33203125" style="24" customWidth="1"/>
    <col min="3" max="4" width="23.109375" style="24" customWidth="1"/>
    <col min="5" max="5" width="31.21875" style="24" customWidth="1"/>
    <col min="6" max="7" width="28.33203125" style="24" customWidth="1"/>
    <col min="8" max="8" width="11.77734375" style="35" customWidth="1"/>
    <col min="9" max="9" width="11.88671875" style="24"/>
    <col min="10" max="10" width="19" style="24" customWidth="1"/>
    <col min="11" max="16384" width="11.88671875" style="24"/>
  </cols>
  <sheetData>
    <row r="1" spans="2:10" x14ac:dyDescent="0.3">
      <c r="H1" s="24"/>
    </row>
    <row r="2" spans="2:10" ht="57.6" customHeight="1" x14ac:dyDescent="0.3">
      <c r="C2" s="100" t="s">
        <v>0</v>
      </c>
      <c r="D2" s="100"/>
      <c r="E2" s="100"/>
      <c r="F2" s="100"/>
      <c r="G2" s="102" t="s">
        <v>33</v>
      </c>
      <c r="H2" s="102"/>
      <c r="J2" s="102" t="s">
        <v>34</v>
      </c>
    </row>
    <row r="3" spans="2:10" ht="12" customHeight="1" x14ac:dyDescent="0.3">
      <c r="B3" s="25" t="s">
        <v>9</v>
      </c>
      <c r="C3" s="26">
        <v>44075</v>
      </c>
      <c r="D3" s="103"/>
      <c r="G3" s="102"/>
      <c r="H3" s="102"/>
      <c r="J3" s="102"/>
    </row>
    <row r="4" spans="2:10" ht="10.8" customHeight="1" x14ac:dyDescent="0.3">
      <c r="J4" s="102"/>
    </row>
    <row r="5" spans="2:10" s="104" customFormat="1" ht="27.6" customHeight="1" thickBot="1" x14ac:dyDescent="0.35">
      <c r="B5" s="101" t="s">
        <v>35</v>
      </c>
      <c r="C5" s="101" t="s">
        <v>36</v>
      </c>
      <c r="D5" s="101" t="s">
        <v>37</v>
      </c>
      <c r="E5" s="101" t="s">
        <v>38</v>
      </c>
      <c r="F5" s="101" t="s">
        <v>39</v>
      </c>
      <c r="G5" s="101" t="s">
        <v>40</v>
      </c>
      <c r="H5" s="101" t="s">
        <v>41</v>
      </c>
    </row>
    <row r="6" spans="2:10" ht="24" x14ac:dyDescent="0.3">
      <c r="B6" s="105" t="s">
        <v>42</v>
      </c>
      <c r="C6" s="106" t="s">
        <v>43</v>
      </c>
      <c r="D6" s="106" t="s">
        <v>44</v>
      </c>
      <c r="E6" s="106" t="s">
        <v>45</v>
      </c>
      <c r="F6" s="106" t="s">
        <v>46</v>
      </c>
      <c r="G6" s="106" t="s">
        <v>47</v>
      </c>
      <c r="H6" s="107">
        <v>2</v>
      </c>
    </row>
    <row r="7" spans="2:10" x14ac:dyDescent="0.3">
      <c r="B7" s="108"/>
      <c r="C7" s="109"/>
      <c r="D7" s="109"/>
      <c r="E7" s="109"/>
      <c r="F7" s="109"/>
      <c r="G7" s="109"/>
      <c r="H7" s="110"/>
    </row>
    <row r="8" spans="2:10" x14ac:dyDescent="0.3">
      <c r="B8" s="108"/>
      <c r="C8" s="109"/>
      <c r="D8" s="109"/>
      <c r="E8" s="109"/>
      <c r="F8" s="109"/>
      <c r="G8" s="109"/>
      <c r="H8" s="110"/>
    </row>
    <row r="9" spans="2:10" x14ac:dyDescent="0.3">
      <c r="B9" s="108"/>
      <c r="C9" s="109"/>
      <c r="D9" s="109"/>
      <c r="E9" s="109"/>
      <c r="F9" s="109"/>
      <c r="G9" s="109"/>
      <c r="H9" s="110"/>
    </row>
    <row r="10" spans="2:10" x14ac:dyDescent="0.3">
      <c r="B10" s="108"/>
      <c r="C10" s="109"/>
      <c r="D10" s="109"/>
      <c r="E10" s="109"/>
      <c r="F10" s="109"/>
      <c r="G10" s="109"/>
      <c r="H10" s="110"/>
    </row>
    <row r="11" spans="2:10" x14ac:dyDescent="0.3">
      <c r="B11" s="108"/>
      <c r="C11" s="109"/>
      <c r="D11" s="109"/>
      <c r="E11" s="109"/>
      <c r="F11" s="109"/>
      <c r="G11" s="109"/>
      <c r="H11" s="110"/>
    </row>
    <row r="12" spans="2:10" x14ac:dyDescent="0.3">
      <c r="B12" s="108"/>
      <c r="C12" s="109"/>
      <c r="D12" s="109"/>
      <c r="E12" s="109"/>
      <c r="F12" s="109"/>
      <c r="G12" s="109"/>
      <c r="H12" s="110"/>
    </row>
    <row r="13" spans="2:10" x14ac:dyDescent="0.3">
      <c r="B13" s="108"/>
      <c r="C13" s="109"/>
      <c r="D13" s="109"/>
      <c r="E13" s="109"/>
      <c r="F13" s="109"/>
      <c r="G13" s="109"/>
      <c r="H13" s="110"/>
    </row>
    <row r="14" spans="2:10" x14ac:dyDescent="0.3">
      <c r="B14" s="108"/>
      <c r="C14" s="109"/>
      <c r="D14" s="109"/>
      <c r="E14" s="109"/>
      <c r="F14" s="109"/>
      <c r="G14" s="109"/>
      <c r="H14" s="110"/>
    </row>
    <row r="15" spans="2:10" x14ac:dyDescent="0.3">
      <c r="B15" s="108"/>
      <c r="C15" s="109"/>
      <c r="D15" s="109"/>
      <c r="E15" s="109"/>
      <c r="F15" s="109"/>
      <c r="G15" s="109"/>
      <c r="H15" s="110"/>
    </row>
    <row r="16" spans="2:10" x14ac:dyDescent="0.3">
      <c r="B16" s="108"/>
      <c r="C16" s="109"/>
      <c r="D16" s="109"/>
      <c r="E16" s="109"/>
      <c r="F16" s="109"/>
      <c r="G16" s="109"/>
      <c r="H16" s="110"/>
    </row>
    <row r="17" spans="2:8" x14ac:dyDescent="0.3">
      <c r="B17" s="108"/>
      <c r="C17" s="109"/>
      <c r="D17" s="109"/>
      <c r="E17" s="109"/>
      <c r="F17" s="109"/>
      <c r="G17" s="109"/>
      <c r="H17" s="110"/>
    </row>
    <row r="18" spans="2:8" x14ac:dyDescent="0.3">
      <c r="B18" s="108"/>
      <c r="C18" s="109"/>
      <c r="D18" s="109"/>
      <c r="E18" s="109"/>
      <c r="F18" s="109"/>
      <c r="G18" s="109"/>
      <c r="H18" s="110"/>
    </row>
    <row r="19" spans="2:8" x14ac:dyDescent="0.3">
      <c r="B19" s="108"/>
      <c r="C19" s="109"/>
      <c r="D19" s="109"/>
      <c r="E19" s="109"/>
      <c r="F19" s="109"/>
      <c r="G19" s="109"/>
      <c r="H19" s="110"/>
    </row>
    <row r="20" spans="2:8" x14ac:dyDescent="0.3">
      <c r="B20" s="108"/>
      <c r="C20" s="109"/>
      <c r="D20" s="109"/>
      <c r="E20" s="109"/>
      <c r="F20" s="109"/>
      <c r="G20" s="109"/>
      <c r="H20" s="110"/>
    </row>
    <row r="21" spans="2:8" x14ac:dyDescent="0.3">
      <c r="B21" s="108"/>
      <c r="C21" s="109"/>
      <c r="D21" s="109"/>
      <c r="E21" s="109"/>
      <c r="F21" s="109"/>
      <c r="G21" s="109"/>
      <c r="H21" s="110"/>
    </row>
    <row r="22" spans="2:8" x14ac:dyDescent="0.3">
      <c r="B22" s="108"/>
      <c r="C22" s="109"/>
      <c r="D22" s="109"/>
      <c r="E22" s="109"/>
      <c r="F22" s="109"/>
      <c r="G22" s="109"/>
      <c r="H22" s="110"/>
    </row>
    <row r="23" spans="2:8" x14ac:dyDescent="0.3">
      <c r="B23" s="108"/>
      <c r="C23" s="109"/>
      <c r="D23" s="109"/>
      <c r="E23" s="109"/>
      <c r="F23" s="109"/>
      <c r="G23" s="109"/>
      <c r="H23" s="110"/>
    </row>
    <row r="24" spans="2:8" x14ac:dyDescent="0.3">
      <c r="B24" s="108"/>
      <c r="C24" s="109"/>
      <c r="D24" s="109"/>
      <c r="E24" s="109"/>
      <c r="F24" s="109"/>
      <c r="G24" s="109"/>
      <c r="H24" s="110"/>
    </row>
    <row r="25" spans="2:8" x14ac:dyDescent="0.3">
      <c r="B25" s="108"/>
      <c r="C25" s="109"/>
      <c r="D25" s="109"/>
      <c r="E25" s="109"/>
      <c r="F25" s="109"/>
      <c r="G25" s="109"/>
      <c r="H25" s="110"/>
    </row>
    <row r="26" spans="2:8" x14ac:dyDescent="0.3">
      <c r="B26" s="108"/>
      <c r="C26" s="109"/>
      <c r="D26" s="109"/>
      <c r="E26" s="109"/>
      <c r="F26" s="109"/>
      <c r="G26" s="109"/>
      <c r="H26" s="110"/>
    </row>
    <row r="27" spans="2:8" x14ac:dyDescent="0.3">
      <c r="B27" s="108"/>
      <c r="C27" s="109"/>
      <c r="D27" s="109"/>
      <c r="E27" s="109"/>
      <c r="F27" s="109"/>
      <c r="G27" s="109"/>
      <c r="H27" s="110"/>
    </row>
    <row r="28" spans="2:8" x14ac:dyDescent="0.3">
      <c r="B28" s="108"/>
      <c r="C28" s="109"/>
      <c r="D28" s="109"/>
      <c r="E28" s="109"/>
      <c r="F28" s="109"/>
      <c r="G28" s="109"/>
      <c r="H28" s="110"/>
    </row>
    <row r="29" spans="2:8" x14ac:dyDescent="0.3">
      <c r="B29" s="108"/>
      <c r="C29" s="109"/>
      <c r="D29" s="109"/>
      <c r="E29" s="109"/>
      <c r="F29" s="109"/>
      <c r="G29" s="109"/>
      <c r="H29" s="110"/>
    </row>
    <row r="30" spans="2:8" x14ac:dyDescent="0.3">
      <c r="B30" s="108"/>
      <c r="C30" s="109"/>
      <c r="D30" s="109"/>
      <c r="E30" s="109"/>
      <c r="F30" s="109"/>
      <c r="G30" s="109"/>
      <c r="H30" s="110"/>
    </row>
    <row r="31" spans="2:8" x14ac:dyDescent="0.3">
      <c r="B31" s="108"/>
      <c r="C31" s="109"/>
      <c r="D31" s="109"/>
      <c r="E31" s="109"/>
      <c r="F31" s="109"/>
      <c r="G31" s="109"/>
      <c r="H31" s="110"/>
    </row>
    <row r="32" spans="2:8" x14ac:dyDescent="0.3">
      <c r="B32" s="108"/>
      <c r="C32" s="109"/>
      <c r="D32" s="109"/>
      <c r="E32" s="109"/>
      <c r="F32" s="109"/>
      <c r="G32" s="109"/>
      <c r="H32" s="110"/>
    </row>
    <row r="33" spans="2:8" x14ac:dyDescent="0.3">
      <c r="B33" s="108"/>
      <c r="C33" s="109"/>
      <c r="D33" s="109"/>
      <c r="E33" s="109"/>
      <c r="F33" s="109"/>
      <c r="G33" s="109"/>
      <c r="H33" s="110"/>
    </row>
    <row r="34" spans="2:8" x14ac:dyDescent="0.3">
      <c r="B34" s="108"/>
      <c r="C34" s="109"/>
      <c r="D34" s="109"/>
      <c r="E34" s="109"/>
      <c r="F34" s="109"/>
      <c r="G34" s="109"/>
      <c r="H34" s="110"/>
    </row>
    <row r="35" spans="2:8" x14ac:dyDescent="0.3">
      <c r="B35" s="108"/>
      <c r="C35" s="109"/>
      <c r="D35" s="109"/>
      <c r="E35" s="109"/>
      <c r="F35" s="109"/>
      <c r="G35" s="109"/>
      <c r="H35" s="110"/>
    </row>
    <row r="36" spans="2:8" x14ac:dyDescent="0.3">
      <c r="B36" s="108"/>
      <c r="C36" s="109"/>
      <c r="D36" s="109"/>
      <c r="E36" s="109"/>
      <c r="F36" s="109"/>
      <c r="G36" s="109"/>
      <c r="H36" s="110"/>
    </row>
    <row r="37" spans="2:8" x14ac:dyDescent="0.3">
      <c r="B37" s="108"/>
      <c r="C37" s="109"/>
      <c r="D37" s="109"/>
      <c r="E37" s="109"/>
      <c r="F37" s="109"/>
      <c r="G37" s="109"/>
      <c r="H37" s="110"/>
    </row>
    <row r="38" spans="2:8" x14ac:dyDescent="0.3">
      <c r="B38" s="108"/>
      <c r="C38" s="109"/>
      <c r="D38" s="109"/>
      <c r="E38" s="109"/>
      <c r="F38" s="109"/>
      <c r="G38" s="109"/>
      <c r="H38" s="110"/>
    </row>
    <row r="39" spans="2:8" x14ac:dyDescent="0.3">
      <c r="B39" s="108"/>
      <c r="C39" s="109"/>
      <c r="D39" s="109"/>
      <c r="E39" s="109"/>
      <c r="F39" s="109"/>
      <c r="G39" s="109"/>
      <c r="H39" s="110"/>
    </row>
    <row r="40" spans="2:8" x14ac:dyDescent="0.3">
      <c r="B40" s="108"/>
      <c r="C40" s="109"/>
      <c r="D40" s="109"/>
      <c r="E40" s="109"/>
      <c r="F40" s="109"/>
      <c r="G40" s="109"/>
      <c r="H40" s="110"/>
    </row>
    <row r="41" spans="2:8" x14ac:dyDescent="0.3">
      <c r="B41" s="108"/>
      <c r="C41" s="109"/>
      <c r="D41" s="109"/>
      <c r="E41" s="109"/>
      <c r="F41" s="109"/>
      <c r="G41" s="109"/>
      <c r="H41" s="110"/>
    </row>
    <row r="42" spans="2:8" x14ac:dyDescent="0.3">
      <c r="B42" s="108"/>
      <c r="C42" s="109"/>
      <c r="D42" s="109"/>
      <c r="E42" s="109"/>
      <c r="F42" s="109"/>
      <c r="G42" s="109"/>
      <c r="H42" s="110"/>
    </row>
    <row r="43" spans="2:8" x14ac:dyDescent="0.3">
      <c r="B43" s="108"/>
      <c r="C43" s="109"/>
      <c r="D43" s="109"/>
      <c r="E43" s="109"/>
      <c r="F43" s="109"/>
      <c r="G43" s="109"/>
      <c r="H43" s="110"/>
    </row>
    <row r="44" spans="2:8" x14ac:dyDescent="0.3">
      <c r="B44" s="108"/>
      <c r="C44" s="109"/>
      <c r="D44" s="109"/>
      <c r="E44" s="109"/>
      <c r="F44" s="109"/>
      <c r="G44" s="109"/>
      <c r="H44" s="110"/>
    </row>
    <row r="45" spans="2:8" x14ac:dyDescent="0.3">
      <c r="B45" s="108"/>
      <c r="C45" s="109"/>
      <c r="D45" s="109"/>
      <c r="E45" s="109"/>
      <c r="F45" s="109"/>
      <c r="G45" s="109"/>
      <c r="H45" s="110"/>
    </row>
    <row r="46" spans="2:8" x14ac:dyDescent="0.3">
      <c r="B46" s="108"/>
      <c r="C46" s="109"/>
      <c r="D46" s="109"/>
      <c r="E46" s="109"/>
      <c r="F46" s="109"/>
      <c r="G46" s="109"/>
      <c r="H46" s="110"/>
    </row>
    <row r="47" spans="2:8" x14ac:dyDescent="0.3">
      <c r="B47" s="108"/>
      <c r="C47" s="109"/>
      <c r="D47" s="109"/>
      <c r="E47" s="109"/>
      <c r="F47" s="109"/>
      <c r="G47" s="109"/>
      <c r="H47" s="110"/>
    </row>
    <row r="48" spans="2:8" x14ac:dyDescent="0.3">
      <c r="B48" s="108"/>
      <c r="C48" s="109"/>
      <c r="D48" s="109"/>
      <c r="E48" s="109"/>
      <c r="F48" s="109"/>
      <c r="G48" s="109"/>
      <c r="H48" s="110"/>
    </row>
    <row r="49" spans="2:8" ht="12.6" thickBot="1" x14ac:dyDescent="0.35">
      <c r="B49" s="111"/>
      <c r="C49" s="112"/>
      <c r="D49" s="112"/>
      <c r="E49" s="112"/>
      <c r="F49" s="112"/>
      <c r="G49" s="112"/>
      <c r="H49" s="113"/>
    </row>
  </sheetData>
  <mergeCells count="3">
    <mergeCell ref="J2:J4"/>
    <mergeCell ref="C2:F2"/>
    <mergeCell ref="G2:H3"/>
  </mergeCells>
  <conditionalFormatting sqref="B7:H49">
    <cfRule type="expression" dxfId="2" priority="1">
      <formula>NOT(MOD(ROW(),2))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#REF!</xm:f>
          </x14:formula1>
          <xm:sqref>G6:G49</xm:sqref>
        </x14:dataValidation>
        <x14:dataValidation type="list" allowBlank="1" showInputMessage="1" showErrorMessage="1">
          <x14:formula1>
            <xm:f>'[Boite à outils - Change.xlsx]Liste et calculs'!#REF!</xm:f>
          </x14:formula1>
          <xm:sqref>C49</xm:sqref>
        </x14:dataValidation>
        <x14:dataValidation type="list" allowBlank="1" showInputMessage="1" showErrorMessage="1">
          <x14:formula1>
            <xm:f>#REF!</xm:f>
          </x14:formula1>
          <xm:sqref>H6:H49</xm:sqref>
        </x14:dataValidation>
        <x14:dataValidation type="list" allowBlank="1" showInputMessage="1" showErrorMessage="1">
          <x14:formula1>
            <xm:f>#REF!</xm:f>
          </x14:formula1>
          <xm:sqref>C6:C48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6"/>
  </sheetPr>
  <dimension ref="A2:R28"/>
  <sheetViews>
    <sheetView topLeftCell="A5" zoomScale="90" zoomScaleNormal="90" workbookViewId="0">
      <selection activeCell="B19" sqref="B19"/>
    </sheetView>
  </sheetViews>
  <sheetFormatPr baseColWidth="10" defaultRowHeight="14.4" x14ac:dyDescent="0.3"/>
  <cols>
    <col min="1" max="1" width="19.109375" customWidth="1"/>
    <col min="2" max="2" width="26.88671875" customWidth="1"/>
    <col min="3" max="3" width="30.109375" customWidth="1"/>
    <col min="4" max="4" width="28.109375" customWidth="1"/>
    <col min="5" max="5" width="5.109375" style="44" customWidth="1"/>
    <col min="6" max="6" width="22" customWidth="1"/>
  </cols>
  <sheetData>
    <row r="2" spans="1:18" x14ac:dyDescent="0.3">
      <c r="B2" s="41">
        <f>IF('Tableau de bord Change'!T3="3 mois",3,
IF('Tableau de bord Change'!T3="6 mois",6,
IF('Tableau de bord Change'!T3="9 mois",9,
IF('Tableau de bord Change'!T3="1 an",12,0))))</f>
        <v>6</v>
      </c>
    </row>
    <row r="3" spans="1:18" x14ac:dyDescent="0.3">
      <c r="F3" s="43">
        <f ca="1">EDATE(G5,-1)</f>
        <v>44663</v>
      </c>
    </row>
    <row r="4" spans="1:18" x14ac:dyDescent="0.3">
      <c r="F4" s="43">
        <f ca="1">EOMONTH(F3,0)</f>
        <v>44681</v>
      </c>
      <c r="G4" s="43">
        <f ca="1">EOMONTH(G5,0)</f>
        <v>44712</v>
      </c>
      <c r="H4" s="43">
        <f t="shared" ref="H4:R4" ca="1" si="0">EOMONTH(H5,0)</f>
        <v>44742</v>
      </c>
      <c r="I4" s="43">
        <f t="shared" ca="1" si="0"/>
        <v>44773</v>
      </c>
      <c r="J4" s="43">
        <f t="shared" ca="1" si="0"/>
        <v>44804</v>
      </c>
      <c r="K4" s="43">
        <f t="shared" ca="1" si="0"/>
        <v>44834</v>
      </c>
      <c r="L4" s="43">
        <f t="shared" ca="1" si="0"/>
        <v>44865</v>
      </c>
      <c r="M4" s="43">
        <f t="shared" si="0"/>
        <v>31</v>
      </c>
      <c r="N4" s="43">
        <f t="shared" si="0"/>
        <v>31</v>
      </c>
      <c r="O4" s="43">
        <f t="shared" si="0"/>
        <v>31</v>
      </c>
      <c r="P4" s="43">
        <f t="shared" si="0"/>
        <v>31</v>
      </c>
      <c r="Q4" s="43">
        <f t="shared" si="0"/>
        <v>31</v>
      </c>
      <c r="R4" s="43">
        <f t="shared" si="0"/>
        <v>31</v>
      </c>
    </row>
    <row r="5" spans="1:18" ht="20.399999999999999" customHeight="1" thickBot="1" x14ac:dyDescent="0.35">
      <c r="B5" s="27" t="s">
        <v>14</v>
      </c>
      <c r="C5" s="27" t="s">
        <v>15</v>
      </c>
      <c r="D5" s="27" t="s">
        <v>16</v>
      </c>
      <c r="E5" s="45"/>
      <c r="G5" s="42">
        <f ca="1">'Tableau de bord Change'!T5</f>
        <v>44693</v>
      </c>
      <c r="H5" s="42">
        <f ca="1">EDATE(G5,1)</f>
        <v>44724</v>
      </c>
      <c r="I5" s="42">
        <f ca="1">EDATE(H5,1)</f>
        <v>44754</v>
      </c>
      <c r="J5" s="42">
        <f ca="1">IF($B2&gt;3,EDATE(I5,1),0)</f>
        <v>44785</v>
      </c>
      <c r="K5" s="42">
        <f t="shared" ref="K5" ca="1" si="1">IF($B2&gt;3,EDATE(J5,1),0)</f>
        <v>44816</v>
      </c>
      <c r="L5" s="42">
        <f ca="1">IF($B2&gt;3,EDATE(K5,1),0)</f>
        <v>44846</v>
      </c>
      <c r="M5" s="42">
        <f>IF($B2&gt;6,EDATE(L5,1),0)</f>
        <v>0</v>
      </c>
      <c r="N5" s="42">
        <f t="shared" ref="N5" si="2">IF($B2&gt;6,EDATE(M5,1),0)</f>
        <v>0</v>
      </c>
      <c r="O5" s="42">
        <f>IF($B2&gt;6,EDATE(N5,1),0)</f>
        <v>0</v>
      </c>
      <c r="P5" s="42">
        <f>IF($B2&gt;9,EDATE(O5,1),0)</f>
        <v>0</v>
      </c>
      <c r="Q5" s="42">
        <f t="shared" ref="Q5:R5" si="3">IF($B2&gt;9,EDATE(P5,1),0)</f>
        <v>0</v>
      </c>
      <c r="R5" s="42">
        <f t="shared" si="3"/>
        <v>0</v>
      </c>
    </row>
    <row r="6" spans="1:18" ht="15" thickTop="1" x14ac:dyDescent="0.3">
      <c r="A6" t="s">
        <v>17</v>
      </c>
      <c r="B6" s="37" t="str">
        <f>IFERROR(INDEX(#REF!,MATCH($A6,#REF!,0),MATCH("Colonne3",#REF!,0)),"")</f>
        <v/>
      </c>
      <c r="C6" s="39" t="str">
        <f>IF(B6&lt;&gt;"",SUMPRODUCT((#REF!='GANTT COM'!$B6)*(#REF!='GANTT COM'!$A6),#REF!),"")</f>
        <v/>
      </c>
      <c r="D6" s="39" t="str">
        <f>IF(B6&lt;&gt;"",SUMPRODUCT((#REF!='GANTT COM'!$B6)*(#REF!='GANTT COM'!$A6),#REF!),"")</f>
        <v/>
      </c>
      <c r="E6" s="46"/>
      <c r="F6" t="str">
        <f>B6</f>
        <v/>
      </c>
      <c r="G6">
        <f t="shared" ref="G6:R6" ca="1" si="4">IF($C6&lt;=G$4,
IF($D6&gt;=F$4,1,0),0)</f>
        <v>0</v>
      </c>
      <c r="H6">
        <f t="shared" ca="1" si="4"/>
        <v>0</v>
      </c>
      <c r="I6">
        <f ca="1">IF($C6&lt;=I$4,
IF($D6&gt;=H$4,1,0),0)</f>
        <v>0</v>
      </c>
      <c r="J6">
        <f t="shared" ca="1" si="4"/>
        <v>0</v>
      </c>
      <c r="K6">
        <f t="shared" ca="1" si="4"/>
        <v>0</v>
      </c>
      <c r="L6">
        <f t="shared" ca="1" si="4"/>
        <v>0</v>
      </c>
      <c r="M6">
        <f t="shared" si="4"/>
        <v>0</v>
      </c>
      <c r="N6">
        <f t="shared" si="4"/>
        <v>0</v>
      </c>
      <c r="O6">
        <f t="shared" si="4"/>
        <v>0</v>
      </c>
      <c r="P6">
        <f t="shared" si="4"/>
        <v>0</v>
      </c>
      <c r="Q6">
        <f t="shared" si="4"/>
        <v>0</v>
      </c>
      <c r="R6">
        <f t="shared" si="4"/>
        <v>0</v>
      </c>
    </row>
    <row r="7" spans="1:18" x14ac:dyDescent="0.3">
      <c r="A7" t="s">
        <v>18</v>
      </c>
      <c r="B7" t="str">
        <f>IFERROR(INDEX(#REF!,MATCH($A7,#REF!,0),MATCH("Colonne3",#REF!,0)),"")</f>
        <v/>
      </c>
      <c r="C7" s="40" t="str">
        <f>IF(B7&lt;&gt;"",SUMPRODUCT((#REF!='GANTT COM'!$B7)*(#REF!='GANTT COM'!$A7),#REF!),"")</f>
        <v/>
      </c>
      <c r="D7" s="40" t="str">
        <f>IF(B7&lt;&gt;"",SUMPRODUCT((#REF!='GANTT COM'!$B7)*(#REF!='GANTT COM'!$A7),#REF!),"")</f>
        <v/>
      </c>
      <c r="E7" s="46"/>
      <c r="F7" t="str">
        <f t="shared" ref="F7:F15" si="5">B7</f>
        <v/>
      </c>
      <c r="G7">
        <f t="shared" ref="G7:R7" ca="1" si="6">IF($C7&lt;=G$4,
IF($D7&gt;=F$4,1,0),0)</f>
        <v>0</v>
      </c>
      <c r="H7">
        <f t="shared" ca="1" si="6"/>
        <v>0</v>
      </c>
      <c r="I7">
        <f t="shared" ca="1" si="6"/>
        <v>0</v>
      </c>
      <c r="J7">
        <f t="shared" ca="1" si="6"/>
        <v>0</v>
      </c>
      <c r="K7">
        <f t="shared" ca="1" si="6"/>
        <v>0</v>
      </c>
      <c r="L7">
        <f t="shared" ca="1" si="6"/>
        <v>0</v>
      </c>
      <c r="M7">
        <f t="shared" si="6"/>
        <v>0</v>
      </c>
      <c r="N7">
        <f t="shared" si="6"/>
        <v>0</v>
      </c>
      <c r="O7">
        <f t="shared" si="6"/>
        <v>0</v>
      </c>
      <c r="P7">
        <f t="shared" si="6"/>
        <v>0</v>
      </c>
      <c r="Q7">
        <f t="shared" si="6"/>
        <v>0</v>
      </c>
      <c r="R7">
        <f t="shared" si="6"/>
        <v>0</v>
      </c>
    </row>
    <row r="8" spans="1:18" x14ac:dyDescent="0.3">
      <c r="A8" t="s">
        <v>19</v>
      </c>
      <c r="B8" s="37" t="str">
        <f>IFERROR(INDEX(#REF!,MATCH($A8,#REF!,0),MATCH("Colonne3",#REF!,0)),"")</f>
        <v/>
      </c>
      <c r="C8" s="39" t="str">
        <f>IF(B8&lt;&gt;"",SUMPRODUCT((#REF!='GANTT COM'!$B8)*(#REF!='GANTT COM'!$A8),#REF!),"")</f>
        <v/>
      </c>
      <c r="D8" s="39" t="str">
        <f>IF(B8&lt;&gt;"",SUMPRODUCT((#REF!='GANTT COM'!$B8)*(#REF!='GANTT COM'!$A8),#REF!),"")</f>
        <v/>
      </c>
      <c r="E8" s="46"/>
      <c r="F8" t="str">
        <f t="shared" si="5"/>
        <v/>
      </c>
      <c r="G8">
        <f t="shared" ref="G8:R8" ca="1" si="7">IF($C8&lt;=G$4,
IF($D8&gt;=F$4,1,0),0)</f>
        <v>0</v>
      </c>
      <c r="H8">
        <f t="shared" ca="1" si="7"/>
        <v>0</v>
      </c>
      <c r="I8">
        <f t="shared" ca="1" si="7"/>
        <v>0</v>
      </c>
      <c r="J8">
        <f t="shared" ca="1" si="7"/>
        <v>0</v>
      </c>
      <c r="K8">
        <f t="shared" ca="1" si="7"/>
        <v>0</v>
      </c>
      <c r="L8">
        <f t="shared" ca="1" si="7"/>
        <v>0</v>
      </c>
      <c r="M8">
        <f t="shared" si="7"/>
        <v>0</v>
      </c>
      <c r="N8">
        <f t="shared" si="7"/>
        <v>0</v>
      </c>
      <c r="O8">
        <f t="shared" si="7"/>
        <v>0</v>
      </c>
      <c r="P8">
        <f t="shared" si="7"/>
        <v>0</v>
      </c>
      <c r="Q8">
        <f t="shared" si="7"/>
        <v>0</v>
      </c>
      <c r="R8">
        <f t="shared" si="7"/>
        <v>0</v>
      </c>
    </row>
    <row r="9" spans="1:18" x14ac:dyDescent="0.3">
      <c r="A9" t="s">
        <v>20</v>
      </c>
      <c r="B9" t="str">
        <f>IFERROR(INDEX(#REF!,MATCH($A9,#REF!,0),MATCH("Colonne3",#REF!,0)),"")</f>
        <v/>
      </c>
      <c r="C9" s="40" t="str">
        <f>IF(B9&lt;&gt;"",SUMPRODUCT((#REF!='GANTT COM'!$B9)*(#REF!='GANTT COM'!$A9),#REF!),"")</f>
        <v/>
      </c>
      <c r="D9" s="40" t="str">
        <f>IF(B9&lt;&gt;"",SUMPRODUCT((#REF!='GANTT COM'!$B9)*(#REF!='GANTT COM'!$A9),#REF!),"")</f>
        <v/>
      </c>
      <c r="E9" s="46"/>
      <c r="F9" t="str">
        <f t="shared" si="5"/>
        <v/>
      </c>
      <c r="G9">
        <f t="shared" ref="G9:R9" ca="1" si="8">IF($C9&lt;=G$4,
IF($D9&gt;=F$4,1,0),0)</f>
        <v>0</v>
      </c>
      <c r="H9">
        <f t="shared" ca="1" si="8"/>
        <v>0</v>
      </c>
      <c r="I9">
        <f t="shared" ca="1" si="8"/>
        <v>0</v>
      </c>
      <c r="J9">
        <f t="shared" ca="1" si="8"/>
        <v>0</v>
      </c>
      <c r="K9">
        <f t="shared" ca="1" si="8"/>
        <v>0</v>
      </c>
      <c r="L9">
        <f t="shared" ca="1" si="8"/>
        <v>0</v>
      </c>
      <c r="M9">
        <f t="shared" si="8"/>
        <v>0</v>
      </c>
      <c r="N9">
        <f t="shared" si="8"/>
        <v>0</v>
      </c>
      <c r="O9">
        <f t="shared" si="8"/>
        <v>0</v>
      </c>
      <c r="P9">
        <f t="shared" si="8"/>
        <v>0</v>
      </c>
      <c r="Q9">
        <f t="shared" si="8"/>
        <v>0</v>
      </c>
      <c r="R9">
        <f t="shared" si="8"/>
        <v>0</v>
      </c>
    </row>
    <row r="10" spans="1:18" x14ac:dyDescent="0.3">
      <c r="A10" t="s">
        <v>21</v>
      </c>
      <c r="B10" s="37" t="str">
        <f>IFERROR(INDEX(#REF!,MATCH($A10,#REF!,0),MATCH("Colonne3",#REF!,0)),"")</f>
        <v/>
      </c>
      <c r="C10" s="39" t="str">
        <f>IF(B10&lt;&gt;"",SUMPRODUCT((#REF!='GANTT COM'!$B10)*(#REF!='GANTT COM'!$A10),#REF!),"")</f>
        <v/>
      </c>
      <c r="D10" s="39" t="str">
        <f>IF(B10&lt;&gt;"",SUMPRODUCT((#REF!='GANTT COM'!$B10)*(#REF!='GANTT COM'!$A10),#REF!),"")</f>
        <v/>
      </c>
      <c r="E10" s="46"/>
      <c r="F10" t="str">
        <f t="shared" si="5"/>
        <v/>
      </c>
      <c r="G10">
        <f t="shared" ref="G10:R10" ca="1" si="9">IF($C10&lt;=G$4,
IF($D10&gt;=F$4,1,0),0)</f>
        <v>0</v>
      </c>
      <c r="H10">
        <f t="shared" ca="1" si="9"/>
        <v>0</v>
      </c>
      <c r="I10">
        <f t="shared" ca="1" si="9"/>
        <v>0</v>
      </c>
      <c r="J10">
        <f t="shared" ca="1" si="9"/>
        <v>0</v>
      </c>
      <c r="K10">
        <f t="shared" ca="1" si="9"/>
        <v>0</v>
      </c>
      <c r="L10">
        <f t="shared" ca="1" si="9"/>
        <v>0</v>
      </c>
      <c r="M10">
        <f t="shared" si="9"/>
        <v>0</v>
      </c>
      <c r="N10">
        <f t="shared" si="9"/>
        <v>0</v>
      </c>
      <c r="O10">
        <f t="shared" si="9"/>
        <v>0</v>
      </c>
      <c r="P10">
        <f t="shared" si="9"/>
        <v>0</v>
      </c>
      <c r="Q10">
        <f t="shared" si="9"/>
        <v>0</v>
      </c>
      <c r="R10">
        <f t="shared" si="9"/>
        <v>0</v>
      </c>
    </row>
    <row r="11" spans="1:18" x14ac:dyDescent="0.3">
      <c r="A11" t="s">
        <v>22</v>
      </c>
      <c r="B11" t="str">
        <f>IFERROR(INDEX(#REF!,MATCH($A11,#REF!,0),MATCH("Colonne3",#REF!,0)),"")</f>
        <v/>
      </c>
      <c r="C11" s="40" t="str">
        <f>IF(B11&lt;&gt;"",SUMPRODUCT((#REF!='GANTT COM'!$B11)*(#REF!='GANTT COM'!$A11),#REF!),"")</f>
        <v/>
      </c>
      <c r="D11" s="40" t="str">
        <f>IF(B11&lt;&gt;"",SUMPRODUCT((#REF!='GANTT COM'!$B11)*(#REF!='GANTT COM'!$A11),#REF!),"")</f>
        <v/>
      </c>
      <c r="E11" s="46"/>
      <c r="F11" t="str">
        <f t="shared" si="5"/>
        <v/>
      </c>
      <c r="G11">
        <f t="shared" ref="G11:R11" ca="1" si="10">IF($C11&lt;=G$4,
IF($D11&gt;=F$4,1,0),0)</f>
        <v>0</v>
      </c>
      <c r="H11">
        <f t="shared" ca="1" si="10"/>
        <v>0</v>
      </c>
      <c r="I11">
        <f t="shared" ca="1" si="10"/>
        <v>0</v>
      </c>
      <c r="J11">
        <f t="shared" ca="1" si="10"/>
        <v>0</v>
      </c>
      <c r="K11">
        <f t="shared" ca="1" si="10"/>
        <v>0</v>
      </c>
      <c r="L11">
        <f t="shared" ca="1" si="10"/>
        <v>0</v>
      </c>
      <c r="M11">
        <f t="shared" si="10"/>
        <v>0</v>
      </c>
      <c r="N11">
        <f t="shared" si="10"/>
        <v>0</v>
      </c>
      <c r="O11">
        <f t="shared" si="10"/>
        <v>0</v>
      </c>
      <c r="P11">
        <f t="shared" si="10"/>
        <v>0</v>
      </c>
      <c r="Q11">
        <f t="shared" si="10"/>
        <v>0</v>
      </c>
      <c r="R11">
        <f t="shared" si="10"/>
        <v>0</v>
      </c>
    </row>
    <row r="12" spans="1:18" x14ac:dyDescent="0.3">
      <c r="A12" t="s">
        <v>23</v>
      </c>
      <c r="B12" s="37" t="str">
        <f>IFERROR(INDEX(#REF!,MATCH($A12,#REF!,0),MATCH("Colonne3",#REF!,0)),"")</f>
        <v/>
      </c>
      <c r="C12" s="39" t="str">
        <f>IF(B12&lt;&gt;"",SUMPRODUCT((#REF!='GANTT COM'!$B12)*(#REF!='GANTT COM'!$A12),#REF!),"")</f>
        <v/>
      </c>
      <c r="D12" s="39" t="str">
        <f>IF(B12&lt;&gt;"",SUMPRODUCT((#REF!='GANTT COM'!$B12)*(#REF!='GANTT COM'!$A12),#REF!),"")</f>
        <v/>
      </c>
      <c r="E12" s="46"/>
      <c r="F12" t="str">
        <f t="shared" si="5"/>
        <v/>
      </c>
      <c r="G12">
        <f t="shared" ref="G12:R12" ca="1" si="11">IF($C12&lt;=G$4,
IF($D12&gt;=F$4,1,0),0)</f>
        <v>0</v>
      </c>
      <c r="H12">
        <f t="shared" ca="1" si="11"/>
        <v>0</v>
      </c>
      <c r="I12">
        <f t="shared" ca="1" si="11"/>
        <v>0</v>
      </c>
      <c r="J12">
        <f t="shared" ca="1" si="11"/>
        <v>0</v>
      </c>
      <c r="K12">
        <f t="shared" ca="1" si="11"/>
        <v>0</v>
      </c>
      <c r="L12">
        <f t="shared" ca="1" si="11"/>
        <v>0</v>
      </c>
      <c r="M12">
        <f t="shared" si="11"/>
        <v>0</v>
      </c>
      <c r="N12">
        <f t="shared" si="11"/>
        <v>0</v>
      </c>
      <c r="O12">
        <f t="shared" si="11"/>
        <v>0</v>
      </c>
      <c r="P12">
        <f t="shared" si="11"/>
        <v>0</v>
      </c>
      <c r="Q12">
        <f t="shared" si="11"/>
        <v>0</v>
      </c>
      <c r="R12">
        <f t="shared" si="11"/>
        <v>0</v>
      </c>
    </row>
    <row r="13" spans="1:18" x14ac:dyDescent="0.3">
      <c r="A13" t="s">
        <v>24</v>
      </c>
      <c r="B13" t="str">
        <f>IFERROR(INDEX(#REF!,MATCH($A13,#REF!,0),MATCH("Colonne3",#REF!,0)),"")</f>
        <v/>
      </c>
      <c r="C13" s="40" t="str">
        <f>IF(B13&lt;&gt;"",SUMPRODUCT((#REF!='GANTT COM'!$B13)*(#REF!='GANTT COM'!$A13),#REF!),"")</f>
        <v/>
      </c>
      <c r="D13" s="40" t="str">
        <f>IF(B13&lt;&gt;"",SUMPRODUCT((#REF!='GANTT COM'!$B13)*(#REF!='GANTT COM'!$A13),#REF!),"")</f>
        <v/>
      </c>
      <c r="E13" s="46"/>
      <c r="F13" t="str">
        <f t="shared" si="5"/>
        <v/>
      </c>
      <c r="G13">
        <f t="shared" ref="G13:R13" ca="1" si="12">IF($C13&lt;=G$4,
IF($D13&gt;=F$4,1,0),0)</f>
        <v>0</v>
      </c>
      <c r="H13">
        <f t="shared" ca="1" si="12"/>
        <v>0</v>
      </c>
      <c r="I13">
        <f t="shared" ca="1" si="12"/>
        <v>0</v>
      </c>
      <c r="J13">
        <f t="shared" ca="1" si="12"/>
        <v>0</v>
      </c>
      <c r="K13">
        <f t="shared" ca="1" si="12"/>
        <v>0</v>
      </c>
      <c r="L13">
        <f t="shared" ca="1" si="12"/>
        <v>0</v>
      </c>
      <c r="M13">
        <f t="shared" si="12"/>
        <v>0</v>
      </c>
      <c r="N13">
        <f t="shared" si="12"/>
        <v>0</v>
      </c>
      <c r="O13">
        <f t="shared" si="12"/>
        <v>0</v>
      </c>
      <c r="P13">
        <f t="shared" si="12"/>
        <v>0</v>
      </c>
      <c r="Q13">
        <f t="shared" si="12"/>
        <v>0</v>
      </c>
      <c r="R13">
        <f t="shared" si="12"/>
        <v>0</v>
      </c>
    </row>
    <row r="14" spans="1:18" x14ac:dyDescent="0.3">
      <c r="A14" t="s">
        <v>25</v>
      </c>
      <c r="B14" s="37" t="str">
        <f>IFERROR(INDEX(#REF!,MATCH($A14,#REF!,0),MATCH("Colonne3",#REF!,0)),"")</f>
        <v/>
      </c>
      <c r="C14" s="39" t="str">
        <f>IF(B14&lt;&gt;"",SUMPRODUCT((#REF!='GANTT COM'!$B14)*(#REF!='GANTT COM'!$A14),#REF!),"")</f>
        <v/>
      </c>
      <c r="D14" s="39" t="str">
        <f>IF(B14&lt;&gt;"",SUMPRODUCT((#REF!='GANTT COM'!$B14)*(#REF!='GANTT COM'!$A14),#REF!),"")</f>
        <v/>
      </c>
      <c r="E14" s="46"/>
      <c r="F14" t="str">
        <f t="shared" si="5"/>
        <v/>
      </c>
      <c r="G14">
        <f t="shared" ref="G14:R14" ca="1" si="13">IF($C14&lt;=G$4,
IF($D14&gt;=F$4,1,0),0)</f>
        <v>0</v>
      </c>
      <c r="H14">
        <f t="shared" ca="1" si="13"/>
        <v>0</v>
      </c>
      <c r="I14">
        <f t="shared" ca="1" si="13"/>
        <v>0</v>
      </c>
      <c r="J14">
        <f t="shared" ca="1" si="13"/>
        <v>0</v>
      </c>
      <c r="K14">
        <f t="shared" ca="1" si="13"/>
        <v>0</v>
      </c>
      <c r="L14">
        <f t="shared" ca="1" si="13"/>
        <v>0</v>
      </c>
      <c r="M14">
        <f t="shared" si="13"/>
        <v>0</v>
      </c>
      <c r="N14">
        <f t="shared" si="13"/>
        <v>0</v>
      </c>
      <c r="O14">
        <f t="shared" si="13"/>
        <v>0</v>
      </c>
      <c r="P14">
        <f t="shared" si="13"/>
        <v>0</v>
      </c>
      <c r="Q14">
        <f t="shared" si="13"/>
        <v>0</v>
      </c>
      <c r="R14">
        <f t="shared" si="13"/>
        <v>0</v>
      </c>
    </row>
    <row r="15" spans="1:18" x14ac:dyDescent="0.3">
      <c r="A15" t="s">
        <v>26</v>
      </c>
      <c r="B15" t="str">
        <f>IFERROR(INDEX(#REF!,MATCH($A15,#REF!,0),MATCH("Colonne3",#REF!,0)),"")</f>
        <v/>
      </c>
      <c r="C15" s="40" t="str">
        <f>IF(B15&lt;&gt;"",SUMPRODUCT((#REF!='GANTT COM'!$B15)*(#REF!='GANTT COM'!$A15),#REF!),"")</f>
        <v/>
      </c>
      <c r="D15" s="40" t="str">
        <f>IF(B15&lt;&gt;"",SUMPRODUCT((#REF!='GANTT COM'!$B15)*(#REF!='GANTT COM'!$A15),#REF!),"")</f>
        <v/>
      </c>
      <c r="E15" s="46"/>
      <c r="F15" t="str">
        <f t="shared" si="5"/>
        <v/>
      </c>
      <c r="G15">
        <f t="shared" ref="G15:R15" ca="1" si="14">IF($C15&lt;=G$4,
IF($D15&gt;=F$4,1,0),0)</f>
        <v>0</v>
      </c>
      <c r="H15">
        <f t="shared" ca="1" si="14"/>
        <v>0</v>
      </c>
      <c r="I15">
        <f t="shared" ca="1" si="14"/>
        <v>0</v>
      </c>
      <c r="J15">
        <f t="shared" ca="1" si="14"/>
        <v>0</v>
      </c>
      <c r="K15">
        <f t="shared" ca="1" si="14"/>
        <v>0</v>
      </c>
      <c r="L15">
        <f t="shared" ca="1" si="14"/>
        <v>0</v>
      </c>
      <c r="M15">
        <f t="shared" si="14"/>
        <v>0</v>
      </c>
      <c r="N15">
        <f t="shared" si="14"/>
        <v>0</v>
      </c>
      <c r="O15">
        <f t="shared" si="14"/>
        <v>0</v>
      </c>
      <c r="P15">
        <f t="shared" si="14"/>
        <v>0</v>
      </c>
      <c r="Q15">
        <f t="shared" si="14"/>
        <v>0</v>
      </c>
      <c r="R15">
        <f t="shared" si="14"/>
        <v>0</v>
      </c>
    </row>
    <row r="18" spans="2:3" ht="15" thickBot="1" x14ac:dyDescent="0.35">
      <c r="B18" s="27" t="s">
        <v>28</v>
      </c>
    </row>
    <row r="19" spans="2:3" ht="15" thickTop="1" x14ac:dyDescent="0.3"/>
    <row r="20" spans="2:3" x14ac:dyDescent="0.3">
      <c r="B20" s="39" t="e">
        <f t="array" aca="1" ref="B20" ca="1">IF(MIN(IF(#REF!&gt;=TODAY(),#REF!))&gt;0,MIN(IF(#REF!&gt;=TODAY(),#REF!)),"")</f>
        <v>#REF!</v>
      </c>
      <c r="C20" t="str">
        <f ca="1">IFERROR(INDEX(#REF!,MATCH($B20,#REF!,0),MATCH("Colonne3",#REF!,0)),"")</f>
        <v/>
      </c>
    </row>
    <row r="21" spans="2:3" x14ac:dyDescent="0.3">
      <c r="B21" s="39" t="e">
        <f t="array" aca="1" ref="B21" ca="1">IF(MIN(IF(#REF!&gt;B20,#REF!))&gt;0,MIN(IF(#REF!&gt;B20,#REF!)),"")</f>
        <v>#REF!</v>
      </c>
      <c r="C21" t="str">
        <f ca="1">IFERROR(INDEX(#REF!,MATCH($B21,#REF!,0),MATCH("Colonne3",#REF!,0)),"")</f>
        <v/>
      </c>
    </row>
    <row r="22" spans="2:3" x14ac:dyDescent="0.3">
      <c r="B22" s="39" t="e">
        <f t="array" aca="1" ref="B22" ca="1">IF(MIN(IF(#REF!&gt;B21,#REF!))&gt;0,MIN(IF(#REF!&gt;B21,#REF!)),"")</f>
        <v>#REF!</v>
      </c>
      <c r="C22" t="str">
        <f ca="1">IFERROR(INDEX(#REF!,MATCH($B22,#REF!,0),MATCH("Colonne3",#REF!,0)),"")</f>
        <v/>
      </c>
    </row>
    <row r="23" spans="2:3" x14ac:dyDescent="0.3">
      <c r="B23" s="39" t="e">
        <f t="array" aca="1" ref="B23" ca="1">IF(MIN(IF(#REF!&gt;B22,#REF!))&gt;0,MIN(IF(#REF!&gt;B22,#REF!)),"")</f>
        <v>#REF!</v>
      </c>
      <c r="C23" t="str">
        <f ca="1">IFERROR(INDEX(#REF!,MATCH($B23,#REF!,0),MATCH("Colonne3",#REF!,0)),"")</f>
        <v/>
      </c>
    </row>
    <row r="24" spans="2:3" x14ac:dyDescent="0.3">
      <c r="B24" s="39" t="e">
        <f t="array" aca="1" ref="B24" ca="1">IF(MIN(IF(#REF!&gt;B23,#REF!))&gt;0,MIN(IF(#REF!&gt;B23,#REF!)),"")</f>
        <v>#REF!</v>
      </c>
      <c r="C24" t="str">
        <f ca="1">IFERROR(INDEX(#REF!,MATCH($B24,#REF!,0),MATCH("Colonne3",#REF!,0)),"")</f>
        <v/>
      </c>
    </row>
    <row r="25" spans="2:3" x14ac:dyDescent="0.3">
      <c r="B25" s="39" t="e">
        <f t="array" aca="1" ref="B25" ca="1">IF(MIN(IF(#REF!&gt;B24,#REF!))&gt;0,MIN(IF(#REF!&gt;B24,#REF!)),"")</f>
        <v>#REF!</v>
      </c>
      <c r="C25" t="str">
        <f ca="1">IFERROR(INDEX(#REF!,MATCH($B25,#REF!,0),MATCH("Colonne3",#REF!,0)),"")</f>
        <v/>
      </c>
    </row>
    <row r="26" spans="2:3" x14ac:dyDescent="0.3">
      <c r="B26" s="39" t="e">
        <f t="array" aca="1" ref="B26" ca="1">IF(MIN(IF(#REF!&gt;B25,#REF!))&gt;0,MIN(IF(#REF!&gt;B25,#REF!)),"")</f>
        <v>#REF!</v>
      </c>
      <c r="C26" t="str">
        <f ca="1">IFERROR(INDEX(#REF!,MATCH($B26,#REF!,0),MATCH("Colonne3",#REF!,0)),"")</f>
        <v/>
      </c>
    </row>
    <row r="27" spans="2:3" x14ac:dyDescent="0.3">
      <c r="B27" s="39" t="e">
        <f t="array" aca="1" ref="B27" ca="1">IF(MIN(IF(#REF!&gt;B26,#REF!))&gt;0,MIN(IF(#REF!&gt;B26,#REF!)),"")</f>
        <v>#REF!</v>
      </c>
      <c r="C27" t="str">
        <f ca="1">IFERROR(INDEX(#REF!,MATCH($B27,#REF!,0),MATCH("Colonne3",#REF!,0)),"")</f>
        <v/>
      </c>
    </row>
    <row r="28" spans="2:3" x14ac:dyDescent="0.3">
      <c r="B28" s="39" t="e">
        <f t="array" aca="1" ref="B28" ca="1">IF(MIN(IF(#REF!&gt;B27,#REF!))&gt;0,MIN(IF(#REF!&gt;B27,#REF!)),"")</f>
        <v>#REF!</v>
      </c>
      <c r="C28" t="str">
        <f ca="1">IFERROR(INDEX(#REF!,MATCH($B28,#REF!,0),MATCH("Colonne3",#REF!,0)),"")</f>
        <v/>
      </c>
    </row>
  </sheetData>
  <conditionalFormatting sqref="G6:R15">
    <cfRule type="cellIs" dxfId="1" priority="1" operator="equal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2:R27"/>
  <sheetViews>
    <sheetView workbookViewId="0">
      <selection activeCell="D29" sqref="D29"/>
    </sheetView>
  </sheetViews>
  <sheetFormatPr baseColWidth="10" defaultRowHeight="14.4" x14ac:dyDescent="0.3"/>
  <cols>
    <col min="1" max="1" width="19.109375" customWidth="1"/>
    <col min="2" max="2" width="39.44140625" customWidth="1"/>
    <col min="3" max="3" width="49.33203125" customWidth="1"/>
    <col min="4" max="4" width="28.109375" customWidth="1"/>
    <col min="5" max="5" width="5.109375" style="44" customWidth="1"/>
    <col min="6" max="6" width="22" customWidth="1"/>
  </cols>
  <sheetData>
    <row r="2" spans="1:18" x14ac:dyDescent="0.3">
      <c r="B2" s="41">
        <f>IF('Tableau de bord Change'!T3="3 mois",3,
IF('Tableau de bord Change'!T3="6 mois",6,
IF('Tableau de bord Change'!T3="9 mois",9,
IF('Tableau de bord Change'!T3="1 an",12,0))))</f>
        <v>6</v>
      </c>
    </row>
    <row r="3" spans="1:18" x14ac:dyDescent="0.3">
      <c r="F3" s="43">
        <f ca="1">EDATE(G5,-1)</f>
        <v>44663</v>
      </c>
    </row>
    <row r="4" spans="1:18" x14ac:dyDescent="0.3">
      <c r="F4" s="43">
        <f ca="1">EOMONTH(F3,0)</f>
        <v>44681</v>
      </c>
      <c r="G4" s="43">
        <f ca="1">EOMONTH(G5,0)</f>
        <v>44712</v>
      </c>
      <c r="H4" s="43">
        <f t="shared" ref="H4:R4" ca="1" si="0">EOMONTH(H5,0)</f>
        <v>44742</v>
      </c>
      <c r="I4" s="43">
        <f t="shared" ca="1" si="0"/>
        <v>44773</v>
      </c>
      <c r="J4" s="43">
        <f t="shared" ca="1" si="0"/>
        <v>44804</v>
      </c>
      <c r="K4" s="43">
        <f t="shared" ca="1" si="0"/>
        <v>44834</v>
      </c>
      <c r="L4" s="43">
        <f t="shared" ca="1" si="0"/>
        <v>44865</v>
      </c>
      <c r="M4" s="43">
        <f t="shared" si="0"/>
        <v>31</v>
      </c>
      <c r="N4" s="43">
        <f t="shared" si="0"/>
        <v>31</v>
      </c>
      <c r="O4" s="43">
        <f t="shared" si="0"/>
        <v>31</v>
      </c>
      <c r="P4" s="43">
        <f t="shared" si="0"/>
        <v>31</v>
      </c>
      <c r="Q4" s="43">
        <f t="shared" si="0"/>
        <v>31</v>
      </c>
      <c r="R4" s="43">
        <f t="shared" si="0"/>
        <v>31</v>
      </c>
    </row>
    <row r="5" spans="1:18" ht="20.399999999999999" customHeight="1" thickBot="1" x14ac:dyDescent="0.35">
      <c r="B5" s="27" t="s">
        <v>14</v>
      </c>
      <c r="C5" s="27" t="s">
        <v>15</v>
      </c>
      <c r="D5" s="27" t="s">
        <v>16</v>
      </c>
      <c r="E5" s="45"/>
      <c r="G5" s="42">
        <f ca="1">'Tableau de bord Change'!T5</f>
        <v>44693</v>
      </c>
      <c r="H5" s="42">
        <f ca="1">EDATE(G5,1)</f>
        <v>44724</v>
      </c>
      <c r="I5" s="42">
        <f ca="1">EDATE(H5,1)</f>
        <v>44754</v>
      </c>
      <c r="J5" s="42">
        <f ca="1">IF($B2&gt;3,EDATE(I5,1),0)</f>
        <v>44785</v>
      </c>
      <c r="K5" s="42">
        <f t="shared" ref="K5" ca="1" si="1">IF($B2&gt;3,EDATE(J5,1),0)</f>
        <v>44816</v>
      </c>
      <c r="L5" s="42">
        <f ca="1">IF($B2&gt;3,EDATE(K5,1),0)</f>
        <v>44846</v>
      </c>
      <c r="M5" s="42">
        <f>IF($B2&gt;6,EDATE(L5,1),0)</f>
        <v>0</v>
      </c>
      <c r="N5" s="42">
        <f t="shared" ref="N5" si="2">IF($B2&gt;6,EDATE(M5,1),0)</f>
        <v>0</v>
      </c>
      <c r="O5" s="42">
        <f>IF($B2&gt;6,EDATE(N5,1),0)</f>
        <v>0</v>
      </c>
      <c r="P5" s="42">
        <f>IF($B2&gt;9,EDATE(O5,1),0)</f>
        <v>0</v>
      </c>
      <c r="Q5" s="42">
        <f t="shared" ref="Q5:R5" si="3">IF($B2&gt;9,EDATE(P5,1),0)</f>
        <v>0</v>
      </c>
      <c r="R5" s="42">
        <f t="shared" si="3"/>
        <v>0</v>
      </c>
    </row>
    <row r="6" spans="1:18" ht="15" thickTop="1" x14ac:dyDescent="0.3">
      <c r="A6" t="s">
        <v>17</v>
      </c>
      <c r="B6" s="37" t="str">
        <f>IFERROR(INDEX(#REF!,MATCH($A6,#REF!,0),MATCH("Colonne3",#REF!,0)),"")</f>
        <v/>
      </c>
      <c r="C6" s="39" t="str">
        <f>IF(B6&lt;&gt;"",SUMPRODUCT((#REF!=B6)*(#REF!=A6),#REF!),"")</f>
        <v/>
      </c>
      <c r="D6" s="39" t="str">
        <f>IF(B6&lt;&gt;"",SUMPRODUCT((#REF!=B6)*(#REF!=A6),#REF!),"")</f>
        <v/>
      </c>
      <c r="E6" s="46"/>
      <c r="F6" t="str">
        <f>B6</f>
        <v/>
      </c>
      <c r="G6">
        <f t="shared" ref="G6:R15" ca="1" si="4">IF($C6&lt;=G$4,
IF($D6&gt;=F$4,1,0),0)</f>
        <v>0</v>
      </c>
      <c r="H6">
        <f t="shared" ca="1" si="4"/>
        <v>0</v>
      </c>
      <c r="I6">
        <f ca="1">IF($C6&lt;=I$4,
IF($D6&gt;=H$4,1,0),0)</f>
        <v>0</v>
      </c>
      <c r="J6">
        <f t="shared" ca="1" si="4"/>
        <v>0</v>
      </c>
      <c r="K6">
        <f t="shared" ca="1" si="4"/>
        <v>0</v>
      </c>
      <c r="L6">
        <f t="shared" ca="1" si="4"/>
        <v>0</v>
      </c>
      <c r="M6">
        <f t="shared" si="4"/>
        <v>0</v>
      </c>
      <c r="N6">
        <f t="shared" si="4"/>
        <v>0</v>
      </c>
      <c r="O6">
        <f t="shared" si="4"/>
        <v>0</v>
      </c>
      <c r="P6">
        <f t="shared" si="4"/>
        <v>0</v>
      </c>
      <c r="Q6">
        <f t="shared" si="4"/>
        <v>0</v>
      </c>
      <c r="R6">
        <f t="shared" si="4"/>
        <v>0</v>
      </c>
    </row>
    <row r="7" spans="1:18" x14ac:dyDescent="0.3">
      <c r="A7" t="s">
        <v>18</v>
      </c>
      <c r="B7" t="str">
        <f>IFERROR(INDEX(#REF!,MATCH($A7,#REF!,0),MATCH("Colonne3",#REF!,0)),"")</f>
        <v/>
      </c>
      <c r="C7" s="40" t="str">
        <f>IF(B7&lt;&gt;"",SUMPRODUCT((#REF!=B7)*(#REF!=A7),#REF!),"")</f>
        <v/>
      </c>
      <c r="D7" s="40" t="str">
        <f>IF(B7&lt;&gt;"",SUMPRODUCT((#REF!=B7)*(#REF!=A7),#REF!),"")</f>
        <v/>
      </c>
      <c r="E7" s="46"/>
      <c r="F7" t="str">
        <f t="shared" ref="F7:F15" si="5">B7</f>
        <v/>
      </c>
      <c r="G7">
        <f t="shared" ca="1" si="4"/>
        <v>0</v>
      </c>
      <c r="H7">
        <f t="shared" ca="1" si="4"/>
        <v>0</v>
      </c>
      <c r="I7">
        <f t="shared" ca="1" si="4"/>
        <v>0</v>
      </c>
      <c r="J7">
        <f t="shared" ca="1" si="4"/>
        <v>0</v>
      </c>
      <c r="K7">
        <f t="shared" ca="1" si="4"/>
        <v>0</v>
      </c>
      <c r="L7">
        <f t="shared" ca="1" si="4"/>
        <v>0</v>
      </c>
      <c r="M7">
        <f t="shared" si="4"/>
        <v>0</v>
      </c>
      <c r="N7">
        <f t="shared" si="4"/>
        <v>0</v>
      </c>
      <c r="O7">
        <f t="shared" si="4"/>
        <v>0</v>
      </c>
      <c r="P7">
        <f t="shared" si="4"/>
        <v>0</v>
      </c>
      <c r="Q7">
        <f t="shared" si="4"/>
        <v>0</v>
      </c>
      <c r="R7">
        <f t="shared" si="4"/>
        <v>0</v>
      </c>
    </row>
    <row r="8" spans="1:18" x14ac:dyDescent="0.3">
      <c r="A8" t="s">
        <v>19</v>
      </c>
      <c r="B8" s="37" t="str">
        <f>IFERROR(INDEX(#REF!,MATCH($A8,#REF!,0),MATCH("Colonne3",#REF!,0)),"")</f>
        <v/>
      </c>
      <c r="C8" s="39" t="str">
        <f>IF(B8&lt;&gt;"",SUMPRODUCT((#REF!=B8)*(#REF!=A8),#REF!),"")</f>
        <v/>
      </c>
      <c r="D8" s="39" t="str">
        <f>IF(B8&lt;&gt;"",SUMPRODUCT((#REF!=B8)*(#REF!=A8),#REF!),"")</f>
        <v/>
      </c>
      <c r="E8" s="46"/>
      <c r="F8" t="str">
        <f t="shared" si="5"/>
        <v/>
      </c>
      <c r="G8">
        <f t="shared" ca="1" si="4"/>
        <v>0</v>
      </c>
      <c r="H8">
        <f t="shared" ca="1" si="4"/>
        <v>0</v>
      </c>
      <c r="I8">
        <f t="shared" ca="1" si="4"/>
        <v>0</v>
      </c>
      <c r="J8">
        <f t="shared" ca="1" si="4"/>
        <v>0</v>
      </c>
      <c r="K8">
        <f t="shared" ca="1" si="4"/>
        <v>0</v>
      </c>
      <c r="L8">
        <f t="shared" ca="1" si="4"/>
        <v>0</v>
      </c>
      <c r="M8">
        <f t="shared" si="4"/>
        <v>0</v>
      </c>
      <c r="N8">
        <f t="shared" si="4"/>
        <v>0</v>
      </c>
      <c r="O8">
        <f t="shared" si="4"/>
        <v>0</v>
      </c>
      <c r="P8">
        <f t="shared" si="4"/>
        <v>0</v>
      </c>
      <c r="Q8">
        <f t="shared" si="4"/>
        <v>0</v>
      </c>
      <c r="R8">
        <f t="shared" si="4"/>
        <v>0</v>
      </c>
    </row>
    <row r="9" spans="1:18" x14ac:dyDescent="0.3">
      <c r="A9" t="s">
        <v>20</v>
      </c>
      <c r="B9" t="str">
        <f>IFERROR(INDEX(#REF!,MATCH($A9,#REF!,0),MATCH("Colonne3",#REF!,0)),"")</f>
        <v/>
      </c>
      <c r="C9" s="40" t="str">
        <f>IF(B9&lt;&gt;"",SUMPRODUCT((#REF!=B9)*(#REF!=A9),#REF!),"")</f>
        <v/>
      </c>
      <c r="D9" s="40" t="str">
        <f>IF(B9&lt;&gt;"",SUMPRODUCT((#REF!=B9)*(#REF!=A9),#REF!),"")</f>
        <v/>
      </c>
      <c r="E9" s="46"/>
      <c r="F9" t="str">
        <f t="shared" si="5"/>
        <v/>
      </c>
      <c r="G9">
        <f t="shared" ca="1" si="4"/>
        <v>0</v>
      </c>
      <c r="H9">
        <f t="shared" ca="1" si="4"/>
        <v>0</v>
      </c>
      <c r="I9">
        <f t="shared" ca="1" si="4"/>
        <v>0</v>
      </c>
      <c r="J9">
        <f t="shared" ca="1" si="4"/>
        <v>0</v>
      </c>
      <c r="K9">
        <f t="shared" ca="1" si="4"/>
        <v>0</v>
      </c>
      <c r="L9">
        <f t="shared" ca="1" si="4"/>
        <v>0</v>
      </c>
      <c r="M9">
        <f t="shared" si="4"/>
        <v>0</v>
      </c>
      <c r="N9">
        <f t="shared" si="4"/>
        <v>0</v>
      </c>
      <c r="O9">
        <f t="shared" si="4"/>
        <v>0</v>
      </c>
      <c r="P9">
        <f t="shared" si="4"/>
        <v>0</v>
      </c>
      <c r="Q9">
        <f t="shared" si="4"/>
        <v>0</v>
      </c>
      <c r="R9">
        <f t="shared" si="4"/>
        <v>0</v>
      </c>
    </row>
    <row r="10" spans="1:18" x14ac:dyDescent="0.3">
      <c r="A10" t="s">
        <v>21</v>
      </c>
      <c r="B10" s="37" t="str">
        <f>IFERROR(INDEX(#REF!,MATCH($A10,#REF!,0),MATCH("Colonne3",#REF!,0)),"")</f>
        <v/>
      </c>
      <c r="C10" s="39" t="str">
        <f>IF(B10&lt;&gt;"",SUMPRODUCT((#REF!=B10)*(#REF!=A10),#REF!),"")</f>
        <v/>
      </c>
      <c r="D10" s="39" t="str">
        <f>IF(B10&lt;&gt;"",SUMPRODUCT((#REF!=B10)*(#REF!=A10),#REF!),"")</f>
        <v/>
      </c>
      <c r="E10" s="46"/>
      <c r="F10" t="str">
        <f t="shared" si="5"/>
        <v/>
      </c>
      <c r="G10">
        <f t="shared" ca="1" si="4"/>
        <v>0</v>
      </c>
      <c r="H10">
        <f t="shared" ca="1" si="4"/>
        <v>0</v>
      </c>
      <c r="I10">
        <f t="shared" ca="1" si="4"/>
        <v>0</v>
      </c>
      <c r="J10">
        <f t="shared" ca="1" si="4"/>
        <v>0</v>
      </c>
      <c r="K10">
        <f t="shared" ca="1" si="4"/>
        <v>0</v>
      </c>
      <c r="L10">
        <f t="shared" ca="1" si="4"/>
        <v>0</v>
      </c>
      <c r="M10">
        <f t="shared" si="4"/>
        <v>0</v>
      </c>
      <c r="N10">
        <f t="shared" si="4"/>
        <v>0</v>
      </c>
      <c r="O10">
        <f t="shared" si="4"/>
        <v>0</v>
      </c>
      <c r="P10">
        <f t="shared" si="4"/>
        <v>0</v>
      </c>
      <c r="Q10">
        <f t="shared" si="4"/>
        <v>0</v>
      </c>
      <c r="R10">
        <f t="shared" si="4"/>
        <v>0</v>
      </c>
    </row>
    <row r="11" spans="1:18" x14ac:dyDescent="0.3">
      <c r="A11" t="s">
        <v>22</v>
      </c>
      <c r="B11" t="str">
        <f>IFERROR(INDEX(#REF!,MATCH($A11,#REF!,0),MATCH("Colonne3",#REF!,0)),"")</f>
        <v/>
      </c>
      <c r="C11" s="40" t="str">
        <f>IF(B11&lt;&gt;"",SUMPRODUCT((#REF!=B11)*(#REF!=A11),#REF!),"")</f>
        <v/>
      </c>
      <c r="D11" s="40" t="str">
        <f>IF(B11&lt;&gt;"",SUMPRODUCT((#REF!=B11)*(#REF!=A11),#REF!),"")</f>
        <v/>
      </c>
      <c r="E11" s="46"/>
      <c r="F11" t="str">
        <f t="shared" si="5"/>
        <v/>
      </c>
      <c r="G11">
        <f t="shared" ca="1" si="4"/>
        <v>0</v>
      </c>
      <c r="H11">
        <f t="shared" ca="1" si="4"/>
        <v>0</v>
      </c>
      <c r="I11">
        <f t="shared" ca="1" si="4"/>
        <v>0</v>
      </c>
      <c r="J11">
        <f t="shared" ca="1" si="4"/>
        <v>0</v>
      </c>
      <c r="K11">
        <f t="shared" ca="1" si="4"/>
        <v>0</v>
      </c>
      <c r="L11">
        <f t="shared" ca="1" si="4"/>
        <v>0</v>
      </c>
      <c r="M11">
        <f t="shared" si="4"/>
        <v>0</v>
      </c>
      <c r="N11">
        <f t="shared" si="4"/>
        <v>0</v>
      </c>
      <c r="O11">
        <f t="shared" si="4"/>
        <v>0</v>
      </c>
      <c r="P11">
        <f t="shared" si="4"/>
        <v>0</v>
      </c>
      <c r="Q11">
        <f t="shared" si="4"/>
        <v>0</v>
      </c>
      <c r="R11">
        <f t="shared" si="4"/>
        <v>0</v>
      </c>
    </row>
    <row r="12" spans="1:18" x14ac:dyDescent="0.3">
      <c r="A12" t="s">
        <v>23</v>
      </c>
      <c r="B12" s="37" t="str">
        <f>IFERROR(INDEX(#REF!,MATCH($A12,#REF!,0),MATCH("Colonne3",#REF!,0)),"")</f>
        <v/>
      </c>
      <c r="C12" s="39" t="str">
        <f>IF(B12&lt;&gt;"",SUMPRODUCT((#REF!=B12)*(#REF!=A12),#REF!),"")</f>
        <v/>
      </c>
      <c r="D12" s="39" t="str">
        <f>IF(B12&lt;&gt;"",SUMPRODUCT((#REF!=B12)*(#REF!=A12),#REF!),"")</f>
        <v/>
      </c>
      <c r="E12" s="46"/>
      <c r="F12" t="str">
        <f t="shared" si="5"/>
        <v/>
      </c>
      <c r="G12">
        <f t="shared" ca="1" si="4"/>
        <v>0</v>
      </c>
      <c r="H12">
        <f t="shared" ca="1" si="4"/>
        <v>0</v>
      </c>
      <c r="I12">
        <f t="shared" ca="1" si="4"/>
        <v>0</v>
      </c>
      <c r="J12">
        <f t="shared" ca="1" si="4"/>
        <v>0</v>
      </c>
      <c r="K12">
        <f t="shared" ca="1" si="4"/>
        <v>0</v>
      </c>
      <c r="L12">
        <f t="shared" ca="1" si="4"/>
        <v>0</v>
      </c>
      <c r="M12">
        <f t="shared" si="4"/>
        <v>0</v>
      </c>
      <c r="N12">
        <f t="shared" si="4"/>
        <v>0</v>
      </c>
      <c r="O12">
        <f t="shared" si="4"/>
        <v>0</v>
      </c>
      <c r="P12">
        <f t="shared" si="4"/>
        <v>0</v>
      </c>
      <c r="Q12">
        <f t="shared" si="4"/>
        <v>0</v>
      </c>
      <c r="R12">
        <f t="shared" si="4"/>
        <v>0</v>
      </c>
    </row>
    <row r="13" spans="1:18" x14ac:dyDescent="0.3">
      <c r="A13" t="s">
        <v>24</v>
      </c>
      <c r="B13" t="str">
        <f>IFERROR(INDEX(#REF!,MATCH($A13,#REF!,0),MATCH("Colonne3",#REF!,0)),"")</f>
        <v/>
      </c>
      <c r="C13" s="40" t="str">
        <f>IF(B13&lt;&gt;"",SUMPRODUCT((#REF!=B13)*(#REF!=A13),#REF!),"")</f>
        <v/>
      </c>
      <c r="D13" s="40" t="str">
        <f>IF(B13&lt;&gt;"",SUMPRODUCT((#REF!=B13)*(#REF!=A13),#REF!),"")</f>
        <v/>
      </c>
      <c r="E13" s="46"/>
      <c r="F13" t="str">
        <f t="shared" si="5"/>
        <v/>
      </c>
      <c r="G13">
        <f t="shared" ca="1" si="4"/>
        <v>0</v>
      </c>
      <c r="H13">
        <f t="shared" ca="1" si="4"/>
        <v>0</v>
      </c>
      <c r="I13">
        <f t="shared" ca="1" si="4"/>
        <v>0</v>
      </c>
      <c r="J13">
        <f t="shared" ca="1" si="4"/>
        <v>0</v>
      </c>
      <c r="K13">
        <f t="shared" ca="1" si="4"/>
        <v>0</v>
      </c>
      <c r="L13">
        <f t="shared" ca="1" si="4"/>
        <v>0</v>
      </c>
      <c r="M13">
        <f t="shared" si="4"/>
        <v>0</v>
      </c>
      <c r="N13">
        <f t="shared" si="4"/>
        <v>0</v>
      </c>
      <c r="O13">
        <f t="shared" si="4"/>
        <v>0</v>
      </c>
      <c r="P13">
        <f t="shared" si="4"/>
        <v>0</v>
      </c>
      <c r="Q13">
        <f t="shared" si="4"/>
        <v>0</v>
      </c>
      <c r="R13">
        <f t="shared" si="4"/>
        <v>0</v>
      </c>
    </row>
    <row r="14" spans="1:18" x14ac:dyDescent="0.3">
      <c r="A14" t="s">
        <v>25</v>
      </c>
      <c r="B14" s="37" t="str">
        <f>IFERROR(INDEX(#REF!,MATCH($A14,#REF!,0),MATCH("Colonne3",#REF!,0)),"")</f>
        <v/>
      </c>
      <c r="C14" s="39" t="str">
        <f>IF(B14&lt;&gt;"",SUMPRODUCT((#REF!=B14)*(#REF!=A14),#REF!),"")</f>
        <v/>
      </c>
      <c r="D14" s="39" t="str">
        <f>IF(B14&lt;&gt;"",SUMPRODUCT((#REF!=B14)*(#REF!=A14),#REF!),"")</f>
        <v/>
      </c>
      <c r="E14" s="46"/>
      <c r="F14" t="str">
        <f t="shared" si="5"/>
        <v/>
      </c>
      <c r="G14">
        <f t="shared" ca="1" si="4"/>
        <v>0</v>
      </c>
      <c r="H14">
        <f t="shared" ca="1" si="4"/>
        <v>0</v>
      </c>
      <c r="I14">
        <f t="shared" ca="1" si="4"/>
        <v>0</v>
      </c>
      <c r="J14">
        <f t="shared" ca="1" si="4"/>
        <v>0</v>
      </c>
      <c r="K14">
        <f t="shared" ca="1" si="4"/>
        <v>0</v>
      </c>
      <c r="L14">
        <f t="shared" ca="1" si="4"/>
        <v>0</v>
      </c>
      <c r="M14">
        <f t="shared" si="4"/>
        <v>0</v>
      </c>
      <c r="N14">
        <f t="shared" si="4"/>
        <v>0</v>
      </c>
      <c r="O14">
        <f t="shared" si="4"/>
        <v>0</v>
      </c>
      <c r="P14">
        <f t="shared" si="4"/>
        <v>0</v>
      </c>
      <c r="Q14">
        <f t="shared" si="4"/>
        <v>0</v>
      </c>
      <c r="R14">
        <f t="shared" si="4"/>
        <v>0</v>
      </c>
    </row>
    <row r="15" spans="1:18" x14ac:dyDescent="0.3">
      <c r="A15" t="s">
        <v>26</v>
      </c>
      <c r="B15" t="str">
        <f>IFERROR(INDEX(#REF!,MATCH($A15,#REF!,0),MATCH("Colonne3",#REF!,0)),"")</f>
        <v/>
      </c>
      <c r="C15" s="40" t="str">
        <f>IF(B15&lt;&gt;"",SUMPRODUCT((#REF!=B15)*(#REF!=A15),#REF!),"")</f>
        <v/>
      </c>
      <c r="D15" s="40" t="str">
        <f>IF(B15&lt;&gt;"",SUMPRODUCT((#REF!=B15)*(#REF!=A15),#REF!),"")</f>
        <v/>
      </c>
      <c r="E15" s="46"/>
      <c r="F15" t="str">
        <f t="shared" si="5"/>
        <v/>
      </c>
      <c r="G15">
        <f t="shared" ca="1" si="4"/>
        <v>0</v>
      </c>
      <c r="H15">
        <f t="shared" ca="1" si="4"/>
        <v>0</v>
      </c>
      <c r="I15">
        <f t="shared" ca="1" si="4"/>
        <v>0</v>
      </c>
      <c r="J15">
        <f t="shared" ca="1" si="4"/>
        <v>0</v>
      </c>
      <c r="K15">
        <f t="shared" ca="1" si="4"/>
        <v>0</v>
      </c>
      <c r="L15">
        <f t="shared" ca="1" si="4"/>
        <v>0</v>
      </c>
      <c r="M15">
        <f t="shared" si="4"/>
        <v>0</v>
      </c>
      <c r="N15">
        <f t="shared" si="4"/>
        <v>0</v>
      </c>
      <c r="O15">
        <f t="shared" si="4"/>
        <v>0</v>
      </c>
      <c r="P15">
        <f t="shared" si="4"/>
        <v>0</v>
      </c>
      <c r="Q15">
        <f t="shared" si="4"/>
        <v>0</v>
      </c>
      <c r="R15">
        <f t="shared" si="4"/>
        <v>0</v>
      </c>
    </row>
    <row r="16" spans="1:18" x14ac:dyDescent="0.3">
      <c r="B16" t="str">
        <f>IFERROR(INDEX(#REF!,MATCH($A16,#REF!,0),MATCH("Colonne3",#REF!,0)),"")</f>
        <v/>
      </c>
    </row>
    <row r="18" spans="2:3" ht="15" thickBot="1" x14ac:dyDescent="0.35">
      <c r="B18" s="27" t="s">
        <v>28</v>
      </c>
    </row>
    <row r="19" spans="2:3" ht="15" thickTop="1" x14ac:dyDescent="0.3">
      <c r="B19" s="39" t="e">
        <f t="array" aca="1" ref="B19" ca="1">IF(MIN(IF(#REF!&gt;=TODAY(),#REF!))&gt;0,MIN(IF(#REF!&gt;=TODAY(),#REF!)),"")</f>
        <v>#REF!</v>
      </c>
      <c r="C19" t="str">
        <f ca="1">IFERROR(INDEX(#REF!,MATCH($B19,#REF!,0),MATCH("Colonne3",#REF!,0)),"")</f>
        <v/>
      </c>
    </row>
    <row r="20" spans="2:3" x14ac:dyDescent="0.3">
      <c r="B20" s="39" t="e">
        <f t="array" aca="1" ref="B20" ca="1">IF(MIN(IF(#REF!&gt;B19,#REF!))&gt;0,MIN(IF(#REF!&gt;B19,#REF!)),"")</f>
        <v>#REF!</v>
      </c>
      <c r="C20" t="str">
        <f ca="1">IFERROR(INDEX(#REF!,MATCH($B20,#REF!,0),MATCH("Colonne3",#REF!,0)),"")</f>
        <v/>
      </c>
    </row>
    <row r="21" spans="2:3" x14ac:dyDescent="0.3">
      <c r="B21" s="39" t="e">
        <f t="array" aca="1" ref="B21" ca="1">IF(MIN(IF(#REF!&gt;B20,#REF!))&gt;0,MIN(IF(#REF!&gt;B20,#REF!)),"")</f>
        <v>#REF!</v>
      </c>
      <c r="C21" t="str">
        <f ca="1">IFERROR(INDEX(#REF!,MATCH($B21,#REF!,0),MATCH("Colonne3",#REF!,0)),"")</f>
        <v/>
      </c>
    </row>
    <row r="22" spans="2:3" x14ac:dyDescent="0.3">
      <c r="B22" s="39" t="e">
        <f t="array" aca="1" ref="B22" ca="1">IF(MIN(IF(#REF!&gt;B21,#REF!))&gt;0,MIN(IF(#REF!&gt;B21,#REF!)),"")</f>
        <v>#REF!</v>
      </c>
      <c r="C22" t="str">
        <f ca="1">IFERROR(INDEX(#REF!,MATCH($B22,#REF!,0),MATCH("Colonne3",#REF!,0)),"")</f>
        <v/>
      </c>
    </row>
    <row r="23" spans="2:3" x14ac:dyDescent="0.3">
      <c r="B23" s="39" t="e">
        <f t="array" aca="1" ref="B23" ca="1">IF(MIN(IF(#REF!&gt;B22,#REF!))&gt;0,MIN(IF(#REF!&gt;B22,#REF!)),"")</f>
        <v>#REF!</v>
      </c>
      <c r="C23" t="str">
        <f ca="1">IFERROR(INDEX(#REF!,MATCH($B23,#REF!,0),MATCH("Colonne3",#REF!,0)),"")</f>
        <v/>
      </c>
    </row>
    <row r="24" spans="2:3" x14ac:dyDescent="0.3">
      <c r="B24" s="39" t="e">
        <f t="array" aca="1" ref="B24" ca="1">IF(MIN(IF(#REF!&gt;B23,#REF!))&gt;0,MIN(IF(#REF!&gt;B23,#REF!)),"")</f>
        <v>#REF!</v>
      </c>
      <c r="C24" t="str">
        <f ca="1">IFERROR(INDEX(#REF!,MATCH($B24,#REF!,0),MATCH("Colonne3",#REF!,0)),"")</f>
        <v/>
      </c>
    </row>
    <row r="25" spans="2:3" x14ac:dyDescent="0.3">
      <c r="B25" s="39" t="e">
        <f t="array" aca="1" ref="B25" ca="1">IF(MIN(IF(#REF!&gt;B24,#REF!))&gt;0,MIN(IF(#REF!&gt;B24,#REF!)),"")</f>
        <v>#REF!</v>
      </c>
      <c r="C25" t="str">
        <f ca="1">IFERROR(INDEX(#REF!,MATCH($B25,#REF!,0),MATCH("Colonne3",#REF!,0)),"")</f>
        <v/>
      </c>
    </row>
    <row r="26" spans="2:3" x14ac:dyDescent="0.3">
      <c r="B26" s="39" t="e">
        <f t="array" aca="1" ref="B26" ca="1">IF(MIN(IF(#REF!&gt;B25,#REF!))&gt;0,MIN(IF(#REF!&gt;B25,#REF!)),"")</f>
        <v>#REF!</v>
      </c>
      <c r="C26" t="str">
        <f ca="1">IFERROR(INDEX(#REF!,MATCH($B26,#REF!,0),MATCH("Colonne3",#REF!,0)),"")</f>
        <v/>
      </c>
    </row>
    <row r="27" spans="2:3" x14ac:dyDescent="0.3">
      <c r="B27" s="39" t="e">
        <f t="array" aca="1" ref="B27" ca="1">IF(MIN(IF(#REF!&gt;B26,#REF!))&gt;0,MIN(IF(#REF!&gt;B26,#REF!)),"")</f>
        <v>#REF!</v>
      </c>
      <c r="C27" t="str">
        <f ca="1">IFERROR(INDEX(#REF!,MATCH($B27,#REF!,0),MATCH("Colonne3",#REF!,0)),"")</f>
        <v/>
      </c>
    </row>
  </sheetData>
  <conditionalFormatting sqref="G6:R15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de bord Change</vt:lpstr>
      <vt:lpstr>Analyse d'écart</vt:lpstr>
      <vt:lpstr>GANTT COM</vt:lpstr>
      <vt:lpstr>GANTT CHANGE</vt:lpstr>
    </vt:vector>
  </TitlesOfParts>
  <Company>Matmut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CHARZAT Lucile</dc:creator>
  <cp:lastModifiedBy>CHARZAT Lucile</cp:lastModifiedBy>
  <cp:lastPrinted>2022-05-10T15:21:40Z</cp:lastPrinted>
  <dcterms:created xsi:type="dcterms:W3CDTF">2022-03-07T09:55:58Z</dcterms:created>
  <dcterms:modified xsi:type="dcterms:W3CDTF">2022-05-12T07:49:53Z</dcterms:modified>
</cp:coreProperties>
</file>