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417"/>
  <workbookPr/>
  <mc:AlternateContent xmlns:mc="http://schemas.openxmlformats.org/markup-compatibility/2006">
    <mc:Choice Requires="x15">
      <x15ac:absPath xmlns:x15ac="http://schemas.microsoft.com/office/spreadsheetml/2010/11/ac" url="/Users/Thomas/Desktop/"/>
    </mc:Choice>
  </mc:AlternateContent>
  <bookViews>
    <workbookView xWindow="0" yWindow="460" windowWidth="27320" windowHeight="12980" tabRatio="500"/>
  </bookViews>
  <sheets>
    <sheet name="onglet 1" sheetId="1" r:id="rId1"/>
    <sheet name="onglet 2" sheetId="2" r:id="rId2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" i="1" l="1"/>
  <c r="C2" i="1"/>
  <c r="D9" i="1"/>
  <c r="M44" i="1"/>
  <c r="M45" i="1"/>
  <c r="L44" i="1"/>
  <c r="L45" i="1"/>
  <c r="K43" i="1"/>
  <c r="K44" i="1"/>
  <c r="K45" i="1"/>
  <c r="J43" i="1"/>
  <c r="J44" i="1"/>
  <c r="J45" i="1"/>
  <c r="I43" i="1"/>
  <c r="I44" i="1"/>
  <c r="I45" i="1"/>
  <c r="H43" i="1"/>
  <c r="H44" i="1"/>
  <c r="H45" i="1"/>
  <c r="G43" i="1"/>
  <c r="G44" i="1"/>
  <c r="G45" i="1"/>
  <c r="F43" i="1"/>
  <c r="F44" i="1"/>
  <c r="F45" i="1"/>
  <c r="E43" i="1"/>
  <c r="E44" i="1"/>
  <c r="E45" i="1"/>
  <c r="D43" i="1"/>
  <c r="D44" i="1"/>
  <c r="D45" i="1"/>
  <c r="C44" i="1"/>
  <c r="C45" i="1"/>
  <c r="M43" i="1"/>
  <c r="L43" i="1"/>
  <c r="C43" i="1"/>
  <c r="A1" i="2"/>
  <c r="C2" i="2"/>
  <c r="D9" i="2"/>
  <c r="N10" i="2"/>
  <c r="N11" i="2"/>
  <c r="M10" i="2"/>
  <c r="M11" i="2"/>
  <c r="L9" i="2"/>
  <c r="L10" i="2"/>
  <c r="L11" i="2"/>
  <c r="K9" i="2"/>
  <c r="K10" i="2"/>
  <c r="K11" i="2"/>
  <c r="J9" i="2"/>
  <c r="J10" i="2"/>
  <c r="J11" i="2"/>
  <c r="I9" i="2"/>
  <c r="I10" i="2"/>
  <c r="I11" i="2"/>
  <c r="H9" i="2"/>
  <c r="H10" i="2"/>
  <c r="H11" i="2"/>
  <c r="G9" i="2"/>
  <c r="G10" i="2"/>
  <c r="G11" i="2"/>
  <c r="F9" i="2"/>
  <c r="F10" i="2"/>
  <c r="F11" i="2"/>
  <c r="E9" i="2"/>
  <c r="E10" i="2"/>
  <c r="E11" i="2"/>
  <c r="D10" i="2"/>
  <c r="D11" i="2"/>
  <c r="N9" i="2"/>
  <c r="M9" i="2"/>
  <c r="F9" i="1"/>
  <c r="F10" i="1"/>
  <c r="G9" i="1"/>
  <c r="G10" i="1"/>
  <c r="H9" i="1"/>
  <c r="H10" i="1"/>
  <c r="I9" i="1"/>
  <c r="I10" i="1"/>
  <c r="J9" i="1"/>
  <c r="J10" i="1"/>
  <c r="K9" i="1"/>
  <c r="K10" i="1"/>
  <c r="L9" i="1"/>
  <c r="L10" i="1"/>
  <c r="F11" i="1"/>
  <c r="G11" i="1"/>
  <c r="H11" i="1"/>
  <c r="I11" i="1"/>
  <c r="J11" i="1"/>
  <c r="K11" i="1"/>
  <c r="L11" i="1"/>
  <c r="M9" i="1"/>
  <c r="N9" i="1"/>
  <c r="M10" i="1"/>
  <c r="N10" i="1"/>
  <c r="M11" i="1"/>
  <c r="N11" i="1"/>
  <c r="E9" i="1"/>
  <c r="E10" i="1"/>
  <c r="E11" i="1"/>
  <c r="D10" i="1"/>
  <c r="D11" i="1"/>
</calcChain>
</file>

<file path=xl/sharedStrings.xml><?xml version="1.0" encoding="utf-8"?>
<sst xmlns="http://schemas.openxmlformats.org/spreadsheetml/2006/main" count="17" uniqueCount="6">
  <si>
    <t>actions</t>
  </si>
  <si>
    <t>date</t>
  </si>
  <si>
    <t>cours</t>
  </si>
  <si>
    <t>PV %</t>
  </si>
  <si>
    <t>PV</t>
  </si>
  <si>
    <t>Cash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</si>
</sst>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€&quot;_ ;_ * \(#,##0.00\)\ &quot;€&quot;_ ;_ * &quot;-&quot;??_)\ &quot;€&quot;_ ;_ @_ "/>
  </numFmts>
  <fonts count="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">
    <xf numFmtId="0" fontId="0" fillId="0" borderId="0" xfId="0"/>
    <xf numFmtId="16" fontId="0" fillId="0" borderId="0" xfId="0" applyNumberFormat="1"/>
    <xf numFmtId="9" fontId="0" fillId="0" borderId="0" xfId="2" applyFont="1"/>
    <xf numFmtId="2" fontId="0" fillId="0" borderId="0" xfId="0" applyNumberFormat="1"/>
    <xf numFmtId="44" fontId="0" fillId="0" borderId="0" xfId="1" applyFont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_rels/chart2.xml.rels><?xml version="1.0" encoding="UTF-8" standalone="yes"?>
<Relationships xmlns="http://schemas.openxmlformats.org/package/2006/relationships"><Relationship Id="rId1" Type="http://schemas.microsoft.com/office/2011/relationships/chartStyle" Target="style2.xml"/><Relationship Id="rId2" Type="http://schemas.microsoft.com/office/2011/relationships/chartColorStyle" Target="colors2.xml"/></Relationships>
</file>

<file path=xl/charts/_rels/chart3.xml.rels><?xml version="1.0" encoding="UTF-8" standalone="yes"?>
<Relationships xmlns="http://schemas.openxmlformats.org/package/2006/relationships"><Relationship Id="rId1" Type="http://schemas.microsoft.com/office/2011/relationships/chartStyle" Target="style3.xml"/><Relationship Id="rId2" Type="http://schemas.microsoft.com/office/2011/relationships/chartColorStyle" Target="colors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'onglet 1'!$C$8</c:f>
              <c:strCache>
                <c:ptCount val="1"/>
                <c:pt idx="0">
                  <c:v>cours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'onglet 1'!$D$8:$S$8</c:f>
              <c:numCache>
                <c:formatCode>General</c:formatCode>
                <c:ptCount val="16"/>
                <c:pt idx="0">
                  <c:v>37.48</c:v>
                </c:pt>
                <c:pt idx="1">
                  <c:v>36.73</c:v>
                </c:pt>
                <c:pt idx="2">
                  <c:v>45.0</c:v>
                </c:pt>
                <c:pt idx="3">
                  <c:v>42.0</c:v>
                </c:pt>
                <c:pt idx="4">
                  <c:v>42.8</c:v>
                </c:pt>
                <c:pt idx="5">
                  <c:v>32.0</c:v>
                </c:pt>
                <c:pt idx="6">
                  <c:v>35.0</c:v>
                </c:pt>
                <c:pt idx="7">
                  <c:v>52.0</c:v>
                </c:pt>
                <c:pt idx="8">
                  <c:v>42.0</c:v>
                </c:pt>
                <c:pt idx="9">
                  <c:v>34.0</c:v>
                </c:pt>
                <c:pt idx="10">
                  <c:v>41.0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855538640"/>
        <c:axId val="-1859068384"/>
      </c:lineChart>
      <c:lineChart>
        <c:grouping val="standard"/>
        <c:varyColors val="0"/>
        <c:ser>
          <c:idx val="0"/>
          <c:order val="1"/>
          <c:tx>
            <c:v>PV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'onglet 1'!$D$10:$U$10</c:f>
              <c:numCache>
                <c:formatCode>0.00</c:formatCode>
                <c:ptCount val="18"/>
                <c:pt idx="0" formatCode="_(&quot;€&quot;* #,##0.00_);_(&quot;€&quot;* \(#,##0.00\);_(&quot;€&quot;* &quot;-&quot;??_);_(@_)">
                  <c:v>799.5309879999995</c:v>
                </c:pt>
                <c:pt idx="1">
                  <c:v>763.5211629999997</c:v>
                </c:pt>
                <c:pt idx="2">
                  <c:v>1160.5895</c:v>
                </c:pt>
                <c:pt idx="3">
                  <c:v>1016.5502</c:v>
                </c:pt>
                <c:pt idx="4">
                  <c:v>1054.96068</c:v>
                </c:pt>
                <c:pt idx="5">
                  <c:v>536.4191999999996</c:v>
                </c:pt>
                <c:pt idx="6">
                  <c:v>680.4584999999997</c:v>
                </c:pt>
                <c:pt idx="7">
                  <c:v>1496.6812</c:v>
                </c:pt>
                <c:pt idx="8">
                  <c:v>1016.5502</c:v>
                </c:pt>
                <c:pt idx="9">
                  <c:v>-200.4690120000006</c:v>
                </c:pt>
                <c:pt idx="10">
                  <c:v>-200.4690120000006</c:v>
                </c:pt>
              </c:numCache>
            </c:numRef>
          </c:val>
          <c:smooth val="0"/>
        </c:ser>
        <c:ser>
          <c:idx val="2"/>
          <c:order val="2"/>
          <c:tx>
            <c:v>Cash</c:v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val>
            <c:numRef>
              <c:f>'onglet 1'!$D$11:$U$11</c:f>
              <c:numCache>
                <c:formatCode>_("€"* #,##0.00_);_("€"* \(#,##0.00\);_("€"* "-"??_);_(@_)</c:formatCode>
                <c:ptCount val="18"/>
                <c:pt idx="0">
                  <c:v>1799.530988</c:v>
                </c:pt>
                <c:pt idx="1">
                  <c:v>1763.521163</c:v>
                </c:pt>
                <c:pt idx="2">
                  <c:v>2160.5895</c:v>
                </c:pt>
                <c:pt idx="3">
                  <c:v>2016.5502</c:v>
                </c:pt>
                <c:pt idx="4">
                  <c:v>2054.960679999999</c:v>
                </c:pt>
                <c:pt idx="5">
                  <c:v>1536.4192</c:v>
                </c:pt>
                <c:pt idx="6">
                  <c:v>1680.4585</c:v>
                </c:pt>
                <c:pt idx="7">
                  <c:v>2496.6812</c:v>
                </c:pt>
                <c:pt idx="8">
                  <c:v>2016.5502</c:v>
                </c:pt>
                <c:pt idx="9">
                  <c:v>799.5309879999994</c:v>
                </c:pt>
                <c:pt idx="10">
                  <c:v>799.5309879999994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830633152"/>
        <c:axId val="-1855274432"/>
      </c:lineChart>
      <c:catAx>
        <c:axId val="-1855538640"/>
        <c:scaling>
          <c:orientation val="minMax"/>
        </c:scaling>
        <c:delete val="0"/>
        <c:axPos val="b"/>
        <c:numFmt formatCode="d\-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59068384"/>
        <c:crosses val="autoZero"/>
        <c:auto val="1"/>
        <c:lblAlgn val="ctr"/>
        <c:lblOffset val="100"/>
        <c:noMultiLvlLbl val="0"/>
      </c:catAx>
      <c:valAx>
        <c:axId val="-1859068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55538640"/>
        <c:crosses val="autoZero"/>
        <c:crossBetween val="between"/>
      </c:valAx>
      <c:valAx>
        <c:axId val="-1855274432"/>
        <c:scaling>
          <c:orientation val="minMax"/>
        </c:scaling>
        <c:delete val="0"/>
        <c:axPos val="r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30633152"/>
        <c:crosses val="max"/>
        <c:crossBetween val="between"/>
      </c:valAx>
      <c:catAx>
        <c:axId val="-1830633152"/>
        <c:scaling>
          <c:orientation val="minMax"/>
        </c:scaling>
        <c:delete val="1"/>
        <c:axPos val="b"/>
        <c:majorTickMark val="out"/>
        <c:minorTickMark val="none"/>
        <c:tickLblPos val="nextTo"/>
        <c:crossAx val="-1855274432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'onglet 1'!$B$42</c:f>
              <c:strCache>
                <c:ptCount val="1"/>
                <c:pt idx="0">
                  <c:v>cours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'onglet 1'!$C$41:$M$41</c:f>
              <c:numCache>
                <c:formatCode>d\-mmm</c:formatCode>
                <c:ptCount val="11"/>
                <c:pt idx="0">
                  <c:v>43475.0</c:v>
                </c:pt>
                <c:pt idx="1">
                  <c:v>43483.0</c:v>
                </c:pt>
                <c:pt idx="2">
                  <c:v>43484.0</c:v>
                </c:pt>
                <c:pt idx="3">
                  <c:v>43485.0</c:v>
                </c:pt>
                <c:pt idx="4">
                  <c:v>43486.0</c:v>
                </c:pt>
                <c:pt idx="5">
                  <c:v>43487.0</c:v>
                </c:pt>
                <c:pt idx="6">
                  <c:v>43488.0</c:v>
                </c:pt>
                <c:pt idx="7">
                  <c:v>43489.0</c:v>
                </c:pt>
                <c:pt idx="8">
                  <c:v>43490.0</c:v>
                </c:pt>
                <c:pt idx="9">
                  <c:v>43491.0</c:v>
                </c:pt>
                <c:pt idx="10">
                  <c:v>43492.0</c:v>
                </c:pt>
              </c:numCache>
            </c:numRef>
          </c:cat>
          <c:val>
            <c:numRef>
              <c:f>'onglet 1'!$C$42:$M$42</c:f>
              <c:numCache>
                <c:formatCode>General</c:formatCode>
                <c:ptCount val="11"/>
                <c:pt idx="0">
                  <c:v>37.48</c:v>
                </c:pt>
                <c:pt idx="1">
                  <c:v>36.73</c:v>
                </c:pt>
                <c:pt idx="2">
                  <c:v>45.0</c:v>
                </c:pt>
                <c:pt idx="3">
                  <c:v>42.0</c:v>
                </c:pt>
                <c:pt idx="4">
                  <c:v>42.8</c:v>
                </c:pt>
                <c:pt idx="5">
                  <c:v>32.0</c:v>
                </c:pt>
                <c:pt idx="6">
                  <c:v>35.0</c:v>
                </c:pt>
                <c:pt idx="7">
                  <c:v>52.0</c:v>
                </c:pt>
                <c:pt idx="8">
                  <c:v>42.0</c:v>
                </c:pt>
                <c:pt idx="9">
                  <c:v>34.0</c:v>
                </c:pt>
                <c:pt idx="10">
                  <c:v>41.0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'onglet 1'!$B$43</c:f>
              <c:strCache>
                <c:ptCount val="1"/>
                <c:pt idx="0">
                  <c:v>PV %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'onglet 1'!$C$41:$M$41</c:f>
              <c:numCache>
                <c:formatCode>d\-mmm</c:formatCode>
                <c:ptCount val="11"/>
                <c:pt idx="0">
                  <c:v>43475.0</c:v>
                </c:pt>
                <c:pt idx="1">
                  <c:v>43483.0</c:v>
                </c:pt>
                <c:pt idx="2">
                  <c:v>43484.0</c:v>
                </c:pt>
                <c:pt idx="3">
                  <c:v>43485.0</c:v>
                </c:pt>
                <c:pt idx="4">
                  <c:v>43486.0</c:v>
                </c:pt>
                <c:pt idx="5">
                  <c:v>43487.0</c:v>
                </c:pt>
                <c:pt idx="6">
                  <c:v>43488.0</c:v>
                </c:pt>
                <c:pt idx="7">
                  <c:v>43489.0</c:v>
                </c:pt>
                <c:pt idx="8">
                  <c:v>43490.0</c:v>
                </c:pt>
                <c:pt idx="9">
                  <c:v>43491.0</c:v>
                </c:pt>
                <c:pt idx="10">
                  <c:v>43492.0</c:v>
                </c:pt>
              </c:numCache>
            </c:numRef>
          </c:cat>
          <c:val>
            <c:numRef>
              <c:f>'onglet 1'!$C$43:$M$43</c:f>
              <c:numCache>
                <c:formatCode>0%</c:formatCode>
                <c:ptCount val="11"/>
                <c:pt idx="0">
                  <c:v>0.799530987999999</c:v>
                </c:pt>
                <c:pt idx="1">
                  <c:v>0.763521163</c:v>
                </c:pt>
                <c:pt idx="2">
                  <c:v>1.160589499999999</c:v>
                </c:pt>
                <c:pt idx="3">
                  <c:v>1.0165502</c:v>
                </c:pt>
                <c:pt idx="4">
                  <c:v>1.054960679999999</c:v>
                </c:pt>
                <c:pt idx="5">
                  <c:v>0.5364192</c:v>
                </c:pt>
                <c:pt idx="6">
                  <c:v>0.6804585</c:v>
                </c:pt>
                <c:pt idx="7">
                  <c:v>1.496681199999999</c:v>
                </c:pt>
                <c:pt idx="8">
                  <c:v>1.0165502</c:v>
                </c:pt>
                <c:pt idx="9">
                  <c:v>0.6324454</c:v>
                </c:pt>
                <c:pt idx="10">
                  <c:v>0.9685371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'onglet 1'!$B$44</c:f>
              <c:strCache>
                <c:ptCount val="1"/>
                <c:pt idx="0">
                  <c:v>PV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numRef>
              <c:f>'onglet 1'!$C$41:$M$41</c:f>
              <c:numCache>
                <c:formatCode>d\-mmm</c:formatCode>
                <c:ptCount val="11"/>
                <c:pt idx="0">
                  <c:v>43475.0</c:v>
                </c:pt>
                <c:pt idx="1">
                  <c:v>43483.0</c:v>
                </c:pt>
                <c:pt idx="2">
                  <c:v>43484.0</c:v>
                </c:pt>
                <c:pt idx="3">
                  <c:v>43485.0</c:v>
                </c:pt>
                <c:pt idx="4">
                  <c:v>43486.0</c:v>
                </c:pt>
                <c:pt idx="5">
                  <c:v>43487.0</c:v>
                </c:pt>
                <c:pt idx="6">
                  <c:v>43488.0</c:v>
                </c:pt>
                <c:pt idx="7">
                  <c:v>43489.0</c:v>
                </c:pt>
                <c:pt idx="8">
                  <c:v>43490.0</c:v>
                </c:pt>
                <c:pt idx="9">
                  <c:v>43491.0</c:v>
                </c:pt>
                <c:pt idx="10">
                  <c:v>43492.0</c:v>
                </c:pt>
              </c:numCache>
            </c:numRef>
          </c:cat>
          <c:val>
            <c:numRef>
              <c:f>'onglet 1'!$C$44:$M$44</c:f>
              <c:numCache>
                <c:formatCode>0.00</c:formatCode>
                <c:ptCount val="11"/>
                <c:pt idx="0" formatCode="_(&quot;€&quot;* #,##0.00_);_(&quot;€&quot;* \(#,##0.00\);_(&quot;€&quot;* &quot;-&quot;??_);_(@_)">
                  <c:v>799.5309879999995</c:v>
                </c:pt>
                <c:pt idx="1">
                  <c:v>763.5211629999997</c:v>
                </c:pt>
                <c:pt idx="2">
                  <c:v>1160.5895</c:v>
                </c:pt>
                <c:pt idx="3">
                  <c:v>1016.5502</c:v>
                </c:pt>
                <c:pt idx="4">
                  <c:v>1054.96068</c:v>
                </c:pt>
                <c:pt idx="5">
                  <c:v>536.4191999999996</c:v>
                </c:pt>
                <c:pt idx="6">
                  <c:v>680.4584999999997</c:v>
                </c:pt>
                <c:pt idx="7">
                  <c:v>1496.6812</c:v>
                </c:pt>
                <c:pt idx="8">
                  <c:v>1016.5502</c:v>
                </c:pt>
                <c:pt idx="9">
                  <c:v>-200.4690120000006</c:v>
                </c:pt>
                <c:pt idx="10">
                  <c:v>-200.4690120000006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'onglet 1'!$B$45</c:f>
              <c:strCache>
                <c:ptCount val="1"/>
                <c:pt idx="0">
                  <c:v>Cash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l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'onglet 1'!$C$41:$M$41</c:f>
              <c:numCache>
                <c:formatCode>d\-mmm</c:formatCode>
                <c:ptCount val="11"/>
                <c:pt idx="0">
                  <c:v>43475.0</c:v>
                </c:pt>
                <c:pt idx="1">
                  <c:v>43483.0</c:v>
                </c:pt>
                <c:pt idx="2">
                  <c:v>43484.0</c:v>
                </c:pt>
                <c:pt idx="3">
                  <c:v>43485.0</c:v>
                </c:pt>
                <c:pt idx="4">
                  <c:v>43486.0</c:v>
                </c:pt>
                <c:pt idx="5">
                  <c:v>43487.0</c:v>
                </c:pt>
                <c:pt idx="6">
                  <c:v>43488.0</c:v>
                </c:pt>
                <c:pt idx="7">
                  <c:v>43489.0</c:v>
                </c:pt>
                <c:pt idx="8">
                  <c:v>43490.0</c:v>
                </c:pt>
                <c:pt idx="9">
                  <c:v>43491.0</c:v>
                </c:pt>
                <c:pt idx="10">
                  <c:v>43492.0</c:v>
                </c:pt>
              </c:numCache>
            </c:numRef>
          </c:cat>
          <c:val>
            <c:numRef>
              <c:f>'onglet 1'!$C$45:$M$45</c:f>
              <c:numCache>
                <c:formatCode>_("€"* #,##0.00_);_("€"* \(#,##0.00\);_("€"* "-"??_);_(@_)</c:formatCode>
                <c:ptCount val="11"/>
                <c:pt idx="0">
                  <c:v>1799.530988</c:v>
                </c:pt>
                <c:pt idx="1">
                  <c:v>1763.521163</c:v>
                </c:pt>
                <c:pt idx="2">
                  <c:v>2160.5895</c:v>
                </c:pt>
                <c:pt idx="3">
                  <c:v>2016.5502</c:v>
                </c:pt>
                <c:pt idx="4">
                  <c:v>2054.960679999999</c:v>
                </c:pt>
                <c:pt idx="5">
                  <c:v>1536.4192</c:v>
                </c:pt>
                <c:pt idx="6">
                  <c:v>1680.4585</c:v>
                </c:pt>
                <c:pt idx="7">
                  <c:v>2496.6812</c:v>
                </c:pt>
                <c:pt idx="8">
                  <c:v>2016.5502</c:v>
                </c:pt>
                <c:pt idx="9">
                  <c:v>799.5309879999994</c:v>
                </c:pt>
                <c:pt idx="10">
                  <c:v>799.5309879999994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831825344"/>
        <c:axId val="-1856110576"/>
      </c:lineChart>
      <c:dateAx>
        <c:axId val="-1831825344"/>
        <c:scaling>
          <c:orientation val="minMax"/>
        </c:scaling>
        <c:delete val="0"/>
        <c:axPos val="b"/>
        <c:numFmt formatCode="d\-mmm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56110576"/>
        <c:crosses val="autoZero"/>
        <c:auto val="1"/>
        <c:lblOffset val="100"/>
        <c:baseTimeUnit val="days"/>
      </c:dateAx>
      <c:valAx>
        <c:axId val="-1856110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318253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'onglet 1'!$C$8</c:f>
              <c:strCache>
                <c:ptCount val="1"/>
                <c:pt idx="0">
                  <c:v>cours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'onglet 1'!$D$8:$S$8</c:f>
              <c:numCache>
                <c:formatCode>General</c:formatCode>
                <c:ptCount val="16"/>
                <c:pt idx="0">
                  <c:v>37.48</c:v>
                </c:pt>
                <c:pt idx="1">
                  <c:v>36.73</c:v>
                </c:pt>
                <c:pt idx="2">
                  <c:v>45.0</c:v>
                </c:pt>
                <c:pt idx="3">
                  <c:v>42.0</c:v>
                </c:pt>
                <c:pt idx="4">
                  <c:v>42.8</c:v>
                </c:pt>
                <c:pt idx="5">
                  <c:v>32.0</c:v>
                </c:pt>
                <c:pt idx="6">
                  <c:v>35.0</c:v>
                </c:pt>
                <c:pt idx="7">
                  <c:v>52.0</c:v>
                </c:pt>
                <c:pt idx="8">
                  <c:v>42.0</c:v>
                </c:pt>
                <c:pt idx="9">
                  <c:v>34.0</c:v>
                </c:pt>
                <c:pt idx="10">
                  <c:v>41.0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830456576"/>
        <c:axId val="-1830213168"/>
      </c:lineChart>
      <c:lineChart>
        <c:grouping val="standard"/>
        <c:varyColors val="0"/>
        <c:ser>
          <c:idx val="0"/>
          <c:order val="1"/>
          <c:tx>
            <c:v>PV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'onglet 1'!$D$10:$U$10</c:f>
              <c:numCache>
                <c:formatCode>0.00</c:formatCode>
                <c:ptCount val="18"/>
                <c:pt idx="0" formatCode="_(&quot;€&quot;* #,##0.00_);_(&quot;€&quot;* \(#,##0.00\);_(&quot;€&quot;* &quot;-&quot;??_);_(@_)">
                  <c:v>799.5309879999995</c:v>
                </c:pt>
                <c:pt idx="1">
                  <c:v>763.5211629999997</c:v>
                </c:pt>
                <c:pt idx="2">
                  <c:v>1160.5895</c:v>
                </c:pt>
                <c:pt idx="3">
                  <c:v>1016.5502</c:v>
                </c:pt>
                <c:pt idx="4">
                  <c:v>1054.96068</c:v>
                </c:pt>
                <c:pt idx="5">
                  <c:v>536.4191999999996</c:v>
                </c:pt>
                <c:pt idx="6">
                  <c:v>680.4584999999997</c:v>
                </c:pt>
                <c:pt idx="7">
                  <c:v>1496.6812</c:v>
                </c:pt>
                <c:pt idx="8">
                  <c:v>1016.5502</c:v>
                </c:pt>
                <c:pt idx="9">
                  <c:v>-200.4690120000006</c:v>
                </c:pt>
                <c:pt idx="10">
                  <c:v>-200.4690120000006</c:v>
                </c:pt>
              </c:numCache>
            </c:numRef>
          </c:val>
          <c:smooth val="0"/>
        </c:ser>
        <c:ser>
          <c:idx val="2"/>
          <c:order val="2"/>
          <c:tx>
            <c:v>Cash</c:v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val>
            <c:numRef>
              <c:f>'onglet 1'!$D$11:$U$11</c:f>
              <c:numCache>
                <c:formatCode>_("€"* #,##0.00_);_("€"* \(#,##0.00\);_("€"* "-"??_);_(@_)</c:formatCode>
                <c:ptCount val="18"/>
                <c:pt idx="0">
                  <c:v>1799.530988</c:v>
                </c:pt>
                <c:pt idx="1">
                  <c:v>1763.521163</c:v>
                </c:pt>
                <c:pt idx="2">
                  <c:v>2160.5895</c:v>
                </c:pt>
                <c:pt idx="3">
                  <c:v>2016.5502</c:v>
                </c:pt>
                <c:pt idx="4">
                  <c:v>2054.960679999999</c:v>
                </c:pt>
                <c:pt idx="5">
                  <c:v>1536.4192</c:v>
                </c:pt>
                <c:pt idx="6">
                  <c:v>1680.4585</c:v>
                </c:pt>
                <c:pt idx="7">
                  <c:v>2496.6812</c:v>
                </c:pt>
                <c:pt idx="8">
                  <c:v>2016.5502</c:v>
                </c:pt>
                <c:pt idx="9">
                  <c:v>799.5309879999994</c:v>
                </c:pt>
                <c:pt idx="10">
                  <c:v>799.5309879999994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794185008"/>
        <c:axId val="-1793944848"/>
      </c:lineChart>
      <c:catAx>
        <c:axId val="-1830456576"/>
        <c:scaling>
          <c:orientation val="minMax"/>
        </c:scaling>
        <c:delete val="0"/>
        <c:axPos val="b"/>
        <c:numFmt formatCode="d\-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30213168"/>
        <c:crosses val="autoZero"/>
        <c:auto val="1"/>
        <c:lblAlgn val="ctr"/>
        <c:lblOffset val="100"/>
        <c:noMultiLvlLbl val="0"/>
      </c:catAx>
      <c:valAx>
        <c:axId val="-18302131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30456576"/>
        <c:crosses val="autoZero"/>
        <c:crossBetween val="between"/>
      </c:valAx>
      <c:valAx>
        <c:axId val="-1793944848"/>
        <c:scaling>
          <c:orientation val="minMax"/>
        </c:scaling>
        <c:delete val="0"/>
        <c:axPos val="r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4185008"/>
        <c:crosses val="max"/>
        <c:crossBetween val="between"/>
      </c:valAx>
      <c:catAx>
        <c:axId val="-1794185008"/>
        <c:scaling>
          <c:orientation val="minMax"/>
        </c:scaling>
        <c:delete val="1"/>
        <c:axPos val="b"/>
        <c:majorTickMark val="out"/>
        <c:minorTickMark val="none"/>
        <c:tickLblPos val="nextTo"/>
        <c:crossAx val="-179394484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Relationship Id="rId2" Type="http://schemas.openxmlformats.org/officeDocument/2006/relationships/chart" Target="../charts/chart2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337345</xdr:colOff>
      <xdr:row>16</xdr:row>
      <xdr:rowOff>46566</xdr:rowOff>
    </xdr:from>
    <xdr:to>
      <xdr:col>15</xdr:col>
      <xdr:colOff>177801</xdr:colOff>
      <xdr:row>37</xdr:row>
      <xdr:rowOff>101599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361625</xdr:colOff>
      <xdr:row>46</xdr:row>
      <xdr:rowOff>178230</xdr:rowOff>
    </xdr:from>
    <xdr:to>
      <xdr:col>13</xdr:col>
      <xdr:colOff>387456</xdr:colOff>
      <xdr:row>60</xdr:row>
      <xdr:rowOff>58549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337345</xdr:colOff>
      <xdr:row>16</xdr:row>
      <xdr:rowOff>46566</xdr:rowOff>
    </xdr:from>
    <xdr:to>
      <xdr:col>15</xdr:col>
      <xdr:colOff>177801</xdr:colOff>
      <xdr:row>37</xdr:row>
      <xdr:rowOff>101599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5"/>
  <sheetViews>
    <sheetView tabSelected="1" zoomScale="83" workbookViewId="0">
      <selection activeCell="A48" sqref="A48"/>
    </sheetView>
  </sheetViews>
  <sheetFormatPr baseColWidth="10" defaultRowHeight="16" x14ac:dyDescent="0.2"/>
  <cols>
    <col min="3" max="3" width="14.1640625" bestFit="1" customWidth="1"/>
    <col min="4" max="5" width="11.1640625" bestFit="1" customWidth="1"/>
  </cols>
  <sheetData>
    <row r="1" spans="1:21" x14ac:dyDescent="0.2">
      <c r="A1">
        <f>33.9877+14.0254</f>
        <v>48.013099999999994</v>
      </c>
      <c r="B1" t="s">
        <v>0</v>
      </c>
      <c r="C1">
        <v>1</v>
      </c>
    </row>
    <row r="2" spans="1:21" x14ac:dyDescent="0.2">
      <c r="A2">
        <v>1000</v>
      </c>
      <c r="C2">
        <f>+A2/A1</f>
        <v>20.827649120760796</v>
      </c>
    </row>
    <row r="7" spans="1:21" x14ac:dyDescent="0.2">
      <c r="C7" t="s">
        <v>1</v>
      </c>
      <c r="D7" s="1">
        <v>43475</v>
      </c>
      <c r="E7" s="1">
        <v>43483</v>
      </c>
      <c r="F7" s="1">
        <v>43484</v>
      </c>
      <c r="G7" s="1">
        <v>43485</v>
      </c>
      <c r="H7" s="1">
        <v>43486</v>
      </c>
      <c r="I7" s="1">
        <v>43487</v>
      </c>
      <c r="J7" s="1">
        <v>43488</v>
      </c>
      <c r="K7" s="1">
        <v>43489</v>
      </c>
      <c r="L7" s="1">
        <v>43490</v>
      </c>
      <c r="M7" s="1">
        <v>43491</v>
      </c>
      <c r="N7" s="1">
        <v>43492</v>
      </c>
      <c r="O7" s="1"/>
    </row>
    <row r="8" spans="1:21" x14ac:dyDescent="0.2">
      <c r="C8" t="s">
        <v>2</v>
      </c>
      <c r="D8">
        <v>37.479999999999997</v>
      </c>
      <c r="E8">
        <v>36.729999999999997</v>
      </c>
      <c r="F8">
        <v>45</v>
      </c>
      <c r="G8">
        <v>42</v>
      </c>
      <c r="H8">
        <v>42.8</v>
      </c>
      <c r="I8">
        <v>32</v>
      </c>
      <c r="J8">
        <v>35</v>
      </c>
      <c r="K8">
        <v>52</v>
      </c>
      <c r="L8">
        <v>42</v>
      </c>
      <c r="M8">
        <v>34</v>
      </c>
      <c r="N8">
        <v>41</v>
      </c>
    </row>
    <row r="9" spans="1:21" x14ac:dyDescent="0.2">
      <c r="C9" t="s">
        <v>3</v>
      </c>
      <c r="D9" s="2">
        <f>+D8/$C$2-1</f>
        <v>0.79953098799999944</v>
      </c>
      <c r="E9" s="2">
        <f>IF(E7="","#NA",+E8/$C$2-1)</f>
        <v>0.76352116299999961</v>
      </c>
      <c r="F9" s="2">
        <f t="shared" ref="F9" si="0">IF(F7=0,#N/A,+F8/$C$2-1)</f>
        <v>1.1605894999999995</v>
      </c>
      <c r="G9" s="2">
        <f t="shared" ref="G9" si="1">IF(G7=0,#N/A,+G8/$C$2-1)</f>
        <v>1.0165501999999997</v>
      </c>
      <c r="H9" s="2">
        <f t="shared" ref="H9" si="2">IF(H7=0,#N/A,+H8/$C$2-1)</f>
        <v>1.0549606799999993</v>
      </c>
      <c r="I9" s="2">
        <f t="shared" ref="I9" si="3">IF(I7=0,#N/A,+I8/$C$2-1)</f>
        <v>0.53641919999999965</v>
      </c>
      <c r="J9" s="2">
        <f t="shared" ref="J9:N9" si="4">IF(J7=0,#N/A,+J8/$C$2-1)</f>
        <v>0.68045849999999963</v>
      </c>
      <c r="K9" s="2">
        <f t="shared" si="4"/>
        <v>1.4966811999999994</v>
      </c>
      <c r="L9" s="2">
        <f t="shared" si="4"/>
        <v>1.0165501999999997</v>
      </c>
      <c r="M9" s="2">
        <f t="shared" si="4"/>
        <v>0.63244539999999971</v>
      </c>
      <c r="N9" s="2">
        <f t="shared" si="4"/>
        <v>0.9685370999999996</v>
      </c>
      <c r="O9" s="2"/>
      <c r="P9" s="2"/>
      <c r="Q9" s="2"/>
      <c r="R9" s="2"/>
      <c r="S9" s="2"/>
      <c r="T9" s="2"/>
      <c r="U9" s="2"/>
    </row>
    <row r="10" spans="1:21" x14ac:dyDescent="0.2">
      <c r="C10" t="s">
        <v>4</v>
      </c>
      <c r="D10" s="4">
        <f>+(1+$D$9)*$A$2-$A$2</f>
        <v>799.53098799999952</v>
      </c>
      <c r="E10" s="3">
        <f>+(1+E9)*$A$2-$A$2</f>
        <v>763.52116299999966</v>
      </c>
      <c r="F10" s="3">
        <f t="shared" ref="F10:L10" si="5">+(1+F9)*$A$2-$A$2</f>
        <v>1160.5894999999996</v>
      </c>
      <c r="G10" s="3">
        <f t="shared" si="5"/>
        <v>1016.5501999999997</v>
      </c>
      <c r="H10" s="3">
        <f t="shared" si="5"/>
        <v>1054.9606799999992</v>
      </c>
      <c r="I10" s="3">
        <f t="shared" si="5"/>
        <v>536.41919999999959</v>
      </c>
      <c r="J10" s="3">
        <f t="shared" si="5"/>
        <v>680.45849999999973</v>
      </c>
      <c r="K10" s="3">
        <f t="shared" si="5"/>
        <v>1496.6811999999995</v>
      </c>
      <c r="L10" s="3">
        <f t="shared" si="5"/>
        <v>1016.5501999999997</v>
      </c>
      <c r="M10" s="3">
        <f t="shared" ref="M10:N10" si="6">IF(M7=0,#N/A,+$D$9*$A$2-$A$2)</f>
        <v>-200.46901200000059</v>
      </c>
      <c r="N10" s="3">
        <f t="shared" si="6"/>
        <v>-200.46901200000059</v>
      </c>
      <c r="O10" s="3"/>
      <c r="P10" s="3"/>
      <c r="Q10" s="3"/>
      <c r="R10" s="3"/>
      <c r="S10" s="3"/>
      <c r="T10" s="3"/>
      <c r="U10" s="3"/>
    </row>
    <row r="11" spans="1:21" x14ac:dyDescent="0.2">
      <c r="C11" t="s">
        <v>5</v>
      </c>
      <c r="D11" s="4">
        <f>+D10+$A$2</f>
        <v>1799.5309879999995</v>
      </c>
      <c r="E11" s="4">
        <f>+E10+$A$2</f>
        <v>1763.5211629999997</v>
      </c>
      <c r="F11" s="4">
        <f t="shared" ref="F11" si="7">+F10+$A$2</f>
        <v>2160.5894999999996</v>
      </c>
      <c r="G11" s="4">
        <f t="shared" ref="G11" si="8">+G10+$A$2</f>
        <v>2016.5501999999997</v>
      </c>
      <c r="H11" s="4">
        <f t="shared" ref="H11" si="9">+H10+$A$2</f>
        <v>2054.9606799999992</v>
      </c>
      <c r="I11" s="4">
        <f t="shared" ref="I11" si="10">+I10+$A$2</f>
        <v>1536.4191999999996</v>
      </c>
      <c r="J11" s="4">
        <f t="shared" ref="J11" si="11">+J10+$A$2</f>
        <v>1680.4584999999997</v>
      </c>
      <c r="K11" s="4">
        <f t="shared" ref="K11" si="12">+K10+$A$2</f>
        <v>2496.6811999999995</v>
      </c>
      <c r="L11" s="4">
        <f t="shared" ref="L11" si="13">+L10+$A$2</f>
        <v>2016.5501999999997</v>
      </c>
      <c r="M11" s="4">
        <f t="shared" ref="M11:N11" si="14">+M10+$A$2</f>
        <v>799.53098799999941</v>
      </c>
      <c r="N11" s="4">
        <f t="shared" si="14"/>
        <v>799.53098799999941</v>
      </c>
      <c r="O11" s="4"/>
      <c r="P11" s="4"/>
      <c r="Q11" s="4"/>
      <c r="R11" s="4"/>
      <c r="S11" s="4"/>
      <c r="T11" s="4"/>
    </row>
    <row r="41" spans="2:13" x14ac:dyDescent="0.2">
      <c r="B41" t="s">
        <v>1</v>
      </c>
      <c r="C41" s="1">
        <v>43475</v>
      </c>
      <c r="D41" s="1">
        <v>43483</v>
      </c>
      <c r="E41" s="1">
        <v>43484</v>
      </c>
      <c r="F41" s="1">
        <v>43485</v>
      </c>
      <c r="G41" s="1">
        <v>43486</v>
      </c>
      <c r="H41" s="1">
        <v>43487</v>
      </c>
      <c r="I41" s="1">
        <v>43488</v>
      </c>
      <c r="J41" s="1">
        <v>43489</v>
      </c>
      <c r="K41" s="1">
        <v>43490</v>
      </c>
      <c r="L41" s="1">
        <v>43491</v>
      </c>
      <c r="M41" s="1">
        <v>43492</v>
      </c>
    </row>
    <row r="42" spans="2:13" x14ac:dyDescent="0.2">
      <c r="B42" t="s">
        <v>2</v>
      </c>
      <c r="C42">
        <v>37.479999999999997</v>
      </c>
      <c r="D42">
        <v>36.729999999999997</v>
      </c>
      <c r="E42">
        <v>45</v>
      </c>
      <c r="F42">
        <v>42</v>
      </c>
      <c r="G42">
        <v>42.8</v>
      </c>
      <c r="H42">
        <v>32</v>
      </c>
      <c r="I42">
        <v>35</v>
      </c>
      <c r="J42">
        <v>52</v>
      </c>
      <c r="K42">
        <v>42</v>
      </c>
      <c r="L42">
        <v>34</v>
      </c>
      <c r="M42">
        <v>41</v>
      </c>
    </row>
    <row r="43" spans="2:13" x14ac:dyDescent="0.2">
      <c r="B43" t="s">
        <v>3</v>
      </c>
      <c r="C43" s="2">
        <f>+C42/$C$2-1</f>
        <v>0.79953098799999944</v>
      </c>
      <c r="D43" s="2">
        <f>IF(D41="","#NA",+D42/$C$2-1)</f>
        <v>0.76352116299999961</v>
      </c>
      <c r="E43" s="2">
        <f t="shared" ref="E43" si="15">IF(E41=0,#N/A,+E42/$C$2-1)</f>
        <v>1.1605894999999995</v>
      </c>
      <c r="F43" s="2">
        <f t="shared" ref="F43" si="16">IF(F41=0,#N/A,+F42/$C$2-1)</f>
        <v>1.0165501999999997</v>
      </c>
      <c r="G43" s="2">
        <f t="shared" ref="G43" si="17">IF(G41=0,#N/A,+G42/$C$2-1)</f>
        <v>1.0549606799999993</v>
      </c>
      <c r="H43" s="2">
        <f t="shared" ref="H43" si="18">IF(H41=0,#N/A,+H42/$C$2-1)</f>
        <v>0.53641919999999965</v>
      </c>
      <c r="I43" s="2">
        <f t="shared" ref="I43" si="19">IF(I41=0,#N/A,+I42/$C$2-1)</f>
        <v>0.68045849999999963</v>
      </c>
      <c r="J43" s="2">
        <f t="shared" ref="J43" si="20">IF(J41=0,#N/A,+J42/$C$2-1)</f>
        <v>1.4966811999999994</v>
      </c>
      <c r="K43" s="2">
        <f t="shared" ref="K43" si="21">IF(K41=0,#N/A,+K42/$C$2-1)</f>
        <v>1.0165501999999997</v>
      </c>
      <c r="L43" s="2">
        <f t="shared" ref="L43" si="22">IF(L41=0,#N/A,+L42/$C$2-1)</f>
        <v>0.63244539999999971</v>
      </c>
      <c r="M43" s="2">
        <f t="shared" ref="M43" si="23">IF(M41=0,#N/A,+M42/$C$2-1)</f>
        <v>0.9685370999999996</v>
      </c>
    </row>
    <row r="44" spans="2:13" x14ac:dyDescent="0.2">
      <c r="B44" t="s">
        <v>4</v>
      </c>
      <c r="C44" s="4">
        <f>+(1+$D$9)*$A$2-$A$2</f>
        <v>799.53098799999952</v>
      </c>
      <c r="D44" s="3">
        <f>+(1+D43)*$A$2-$A$2</f>
        <v>763.52116299999966</v>
      </c>
      <c r="E44" s="3">
        <f t="shared" ref="E44" si="24">+(1+E43)*$A$2-$A$2</f>
        <v>1160.5894999999996</v>
      </c>
      <c r="F44" s="3">
        <f t="shared" ref="F44" si="25">+(1+F43)*$A$2-$A$2</f>
        <v>1016.5501999999997</v>
      </c>
      <c r="G44" s="3">
        <f t="shared" ref="G44" si="26">+(1+G43)*$A$2-$A$2</f>
        <v>1054.9606799999992</v>
      </c>
      <c r="H44" s="3">
        <f t="shared" ref="H44" si="27">+(1+H43)*$A$2-$A$2</f>
        <v>536.41919999999959</v>
      </c>
      <c r="I44" s="3">
        <f t="shared" ref="I44" si="28">+(1+I43)*$A$2-$A$2</f>
        <v>680.45849999999973</v>
      </c>
      <c r="J44" s="3">
        <f t="shared" ref="J44" si="29">+(1+J43)*$A$2-$A$2</f>
        <v>1496.6811999999995</v>
      </c>
      <c r="K44" s="3">
        <f t="shared" ref="K44" si="30">+(1+K43)*$A$2-$A$2</f>
        <v>1016.5501999999997</v>
      </c>
      <c r="L44" s="3">
        <f t="shared" ref="L44:M44" si="31">IF(L41=0,#N/A,+$D$9*$A$2-$A$2)</f>
        <v>-200.46901200000059</v>
      </c>
      <c r="M44" s="3">
        <f t="shared" si="31"/>
        <v>-200.46901200000059</v>
      </c>
    </row>
    <row r="45" spans="2:13" x14ac:dyDescent="0.2">
      <c r="B45" t="s">
        <v>5</v>
      </c>
      <c r="C45" s="4">
        <f>+C44+$A$2</f>
        <v>1799.5309879999995</v>
      </c>
      <c r="D45" s="4">
        <f>+D44+$A$2</f>
        <v>1763.5211629999997</v>
      </c>
      <c r="E45" s="4">
        <f t="shared" ref="E45" si="32">+E44+$A$2</f>
        <v>2160.5894999999996</v>
      </c>
      <c r="F45" s="4">
        <f t="shared" ref="F45" si="33">+F44+$A$2</f>
        <v>2016.5501999999997</v>
      </c>
      <c r="G45" s="4">
        <f t="shared" ref="G45" si="34">+G44+$A$2</f>
        <v>2054.9606799999992</v>
      </c>
      <c r="H45" s="4">
        <f t="shared" ref="H45" si="35">+H44+$A$2</f>
        <v>1536.4191999999996</v>
      </c>
      <c r="I45" s="4">
        <f t="shared" ref="I45" si="36">+I44+$A$2</f>
        <v>1680.4584999999997</v>
      </c>
      <c r="J45" s="4">
        <f t="shared" ref="J45" si="37">+J44+$A$2</f>
        <v>2496.6811999999995</v>
      </c>
      <c r="K45" s="4">
        <f t="shared" ref="K45" si="38">+K44+$A$2</f>
        <v>2016.5501999999997</v>
      </c>
      <c r="L45" s="4">
        <f t="shared" ref="L45" si="39">+L44+$A$2</f>
        <v>799.53098799999941</v>
      </c>
      <c r="M45" s="4">
        <f t="shared" ref="M45" si="40">+M44+$A$2</f>
        <v>799.53098799999941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workbookViewId="0">
      <selection activeCell="E16" sqref="E16"/>
    </sheetView>
  </sheetViews>
  <sheetFormatPr baseColWidth="10" defaultRowHeight="16" x14ac:dyDescent="0.2"/>
  <cols>
    <col min="3" max="3" width="14.1640625" bestFit="1" customWidth="1"/>
    <col min="4" max="5" width="11.1640625" bestFit="1" customWidth="1"/>
  </cols>
  <sheetData>
    <row r="1" spans="1:21" x14ac:dyDescent="0.2">
      <c r="A1">
        <f>38</f>
        <v>38</v>
      </c>
      <c r="B1" t="s">
        <v>0</v>
      </c>
      <c r="C1">
        <v>1</v>
      </c>
    </row>
    <row r="2" spans="1:21" x14ac:dyDescent="0.2">
      <c r="A2">
        <v>800</v>
      </c>
      <c r="C2">
        <f>+A2/A1</f>
        <v>21.05263157894737</v>
      </c>
    </row>
    <row r="7" spans="1:21" x14ac:dyDescent="0.2">
      <c r="C7" t="s">
        <v>1</v>
      </c>
      <c r="D7" s="1">
        <v>43475</v>
      </c>
      <c r="E7" s="1">
        <v>43483</v>
      </c>
      <c r="F7" s="1">
        <v>43484</v>
      </c>
      <c r="G7" s="1">
        <v>43485</v>
      </c>
      <c r="H7" s="1">
        <v>43486</v>
      </c>
      <c r="I7" s="1">
        <v>43487</v>
      </c>
      <c r="J7" s="1">
        <v>43488</v>
      </c>
      <c r="K7" s="1">
        <v>43489</v>
      </c>
      <c r="L7" s="1">
        <v>43490</v>
      </c>
      <c r="M7" s="1">
        <v>43491</v>
      </c>
      <c r="N7" s="1">
        <v>43492</v>
      </c>
      <c r="O7" s="1"/>
    </row>
    <row r="8" spans="1:21" x14ac:dyDescent="0.2">
      <c r="C8" t="s">
        <v>2</v>
      </c>
      <c r="D8">
        <v>37.479999999999997</v>
      </c>
      <c r="E8">
        <v>36.729999999999997</v>
      </c>
      <c r="F8">
        <v>45</v>
      </c>
      <c r="G8">
        <v>42</v>
      </c>
      <c r="H8">
        <v>42.8</v>
      </c>
      <c r="I8">
        <v>32</v>
      </c>
      <c r="J8">
        <v>35</v>
      </c>
      <c r="K8">
        <v>52</v>
      </c>
      <c r="L8">
        <v>42</v>
      </c>
      <c r="M8">
        <v>34</v>
      </c>
      <c r="N8">
        <v>41</v>
      </c>
    </row>
    <row r="9" spans="1:21" x14ac:dyDescent="0.2">
      <c r="C9" t="s">
        <v>3</v>
      </c>
      <c r="D9" s="2">
        <f>+D8/$C$2-1</f>
        <v>0.78029999999999977</v>
      </c>
      <c r="E9" s="2">
        <f>IF(E7="","#NA",+E8/$C$2-1)</f>
        <v>0.74467499999999975</v>
      </c>
      <c r="F9" s="2">
        <f t="shared" ref="F9:N9" si="0">IF(F7=0,#N/A,+F8/$C$2-1)</f>
        <v>1.1374999999999997</v>
      </c>
      <c r="G9" s="2">
        <f t="shared" si="0"/>
        <v>0.99499999999999988</v>
      </c>
      <c r="H9" s="2">
        <f t="shared" si="0"/>
        <v>1.0329999999999999</v>
      </c>
      <c r="I9" s="2">
        <f t="shared" si="0"/>
        <v>0.5199999999999998</v>
      </c>
      <c r="J9" s="2">
        <f t="shared" si="0"/>
        <v>0.66249999999999987</v>
      </c>
      <c r="K9" s="2">
        <f t="shared" si="0"/>
        <v>1.4699999999999998</v>
      </c>
      <c r="L9" s="2">
        <f t="shared" si="0"/>
        <v>0.99499999999999988</v>
      </c>
      <c r="M9" s="2">
        <f t="shared" si="0"/>
        <v>0.61499999999999999</v>
      </c>
      <c r="N9" s="2">
        <f t="shared" si="0"/>
        <v>0.94749999999999979</v>
      </c>
      <c r="O9" s="2"/>
      <c r="P9" s="2"/>
      <c r="Q9" s="2"/>
      <c r="R9" s="2"/>
      <c r="S9" s="2"/>
      <c r="T9" s="2"/>
      <c r="U9" s="2"/>
    </row>
    <row r="10" spans="1:21" x14ac:dyDescent="0.2">
      <c r="C10" t="s">
        <v>4</v>
      </c>
      <c r="D10" s="4">
        <f>+(1+$D$9)*$A$2-$A$2</f>
        <v>624.23999999999978</v>
      </c>
      <c r="E10" s="3">
        <f>+(1+E9)*$A$2-$A$2</f>
        <v>595.73999999999978</v>
      </c>
      <c r="F10" s="3">
        <f t="shared" ref="F10:L10" si="1">+(1+F9)*$A$2-$A$2</f>
        <v>909.99999999999977</v>
      </c>
      <c r="G10" s="3">
        <f t="shared" si="1"/>
        <v>796</v>
      </c>
      <c r="H10" s="3">
        <f t="shared" si="1"/>
        <v>826.39999999999986</v>
      </c>
      <c r="I10" s="3">
        <f t="shared" si="1"/>
        <v>415.99999999999977</v>
      </c>
      <c r="J10" s="3">
        <f t="shared" si="1"/>
        <v>530</v>
      </c>
      <c r="K10" s="3">
        <f t="shared" si="1"/>
        <v>1175.9999999999998</v>
      </c>
      <c r="L10" s="3">
        <f t="shared" si="1"/>
        <v>796</v>
      </c>
      <c r="M10" s="3">
        <f t="shared" ref="M10:S10" si="2">IF(M7=0,#N/A,+$D$9*$A$2-$A$2)</f>
        <v>-175.76000000000022</v>
      </c>
      <c r="N10" s="3">
        <f t="shared" si="2"/>
        <v>-175.76000000000022</v>
      </c>
      <c r="O10" s="3"/>
      <c r="P10" s="3"/>
      <c r="Q10" s="3"/>
      <c r="R10" s="3"/>
      <c r="S10" s="3"/>
      <c r="T10" s="3"/>
      <c r="U10" s="3"/>
    </row>
    <row r="11" spans="1:21" x14ac:dyDescent="0.2">
      <c r="C11" t="s">
        <v>5</v>
      </c>
      <c r="D11" s="4">
        <f>+D10+$A$2</f>
        <v>1424.2399999999998</v>
      </c>
      <c r="E11" s="4">
        <f>+E10+$A$2</f>
        <v>1395.7399999999998</v>
      </c>
      <c r="F11" s="4">
        <f t="shared" ref="F11:N11" si="3">+F10+$A$2</f>
        <v>1709.9999999999998</v>
      </c>
      <c r="G11" s="4">
        <f t="shared" si="3"/>
        <v>1596</v>
      </c>
      <c r="H11" s="4">
        <f t="shared" si="3"/>
        <v>1626.3999999999999</v>
      </c>
      <c r="I11" s="4">
        <f t="shared" si="3"/>
        <v>1215.9999999999998</v>
      </c>
      <c r="J11" s="4">
        <f t="shared" si="3"/>
        <v>1330</v>
      </c>
      <c r="K11" s="4">
        <f t="shared" si="3"/>
        <v>1975.9999999999998</v>
      </c>
      <c r="L11" s="4">
        <f t="shared" si="3"/>
        <v>1596</v>
      </c>
      <c r="M11" s="4">
        <f t="shared" si="3"/>
        <v>624.23999999999978</v>
      </c>
      <c r="N11" s="4">
        <f t="shared" si="3"/>
        <v>624.23999999999978</v>
      </c>
      <c r="O11" s="4"/>
      <c r="P11" s="4"/>
      <c r="Q11" s="4"/>
      <c r="R11" s="4"/>
      <c r="S11" s="4"/>
      <c r="T11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 1</vt:lpstr>
      <vt:lpstr>onglet 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2019-01-21T20:29:54Z</dcterms:created>
  <dcterms:modified xsi:type="dcterms:W3CDTF">2019-01-23T21:11:34Z</dcterms:modified>
</cp:coreProperties>
</file>