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\Documents\05 - Education et emploi\Aurore CORVIS\Bilfinger\"/>
    </mc:Choice>
  </mc:AlternateContent>
  <xr:revisionPtr revIDLastSave="0" documentId="13_ncr:1_{2A95F23F-9AFC-4DE1-8C61-37437EC3FB0B}" xr6:coauthVersionLast="40" xr6:coauthVersionMax="40" xr10:uidLastSave="{00000000-0000-0000-0000-000000000000}"/>
  <bookViews>
    <workbookView xWindow="0" yWindow="0" windowWidth="21570" windowHeight="7980" xr2:uid="{6C147FC7-1C84-4CB1-8121-760118A623F0}"/>
  </bookViews>
  <sheets>
    <sheet name="Décembre 2018" sheetId="1" r:id="rId1"/>
  </sheets>
  <calcPr calcId="181029" concurrentManualCount="2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J20" i="1"/>
  <c r="I3" i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F2" i="1"/>
  <c r="I2" i="1"/>
  <c r="J2" i="1" s="1"/>
  <c r="L2" i="1"/>
  <c r="F11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F5" i="1"/>
  <c r="F3" i="1"/>
  <c r="F4" i="1"/>
  <c r="F7" i="1"/>
  <c r="F8" i="1"/>
  <c r="F9" i="1"/>
  <c r="F10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2" i="1"/>
</calcChain>
</file>

<file path=xl/sharedStrings.xml><?xml version="1.0" encoding="utf-8"?>
<sst xmlns="http://schemas.openxmlformats.org/spreadsheetml/2006/main" count="112" uniqueCount="52">
  <si>
    <t>Contrat de sport</t>
  </si>
  <si>
    <t>Début de validité</t>
  </si>
  <si>
    <t>Fin de validité</t>
  </si>
  <si>
    <t>Total € / an</t>
  </si>
  <si>
    <t>Montant mensuel</t>
  </si>
  <si>
    <t>Montant remboursé</t>
  </si>
  <si>
    <t>Taux à 75%</t>
  </si>
  <si>
    <t>Commentaire</t>
  </si>
  <si>
    <t>N°</t>
  </si>
  <si>
    <t>Fitness park</t>
  </si>
  <si>
    <t>Cercles de la forme</t>
  </si>
  <si>
    <t>Reebok CrossFit</t>
  </si>
  <si>
    <t>Moving</t>
  </si>
  <si>
    <t>Waou Etoile</t>
  </si>
  <si>
    <t>Fitness Park</t>
  </si>
  <si>
    <t>Feel Sport</t>
  </si>
  <si>
    <t>Forest Hill</t>
  </si>
  <si>
    <t>Les Cercles de la Forme</t>
  </si>
  <si>
    <t>Basic-Fit</t>
  </si>
  <si>
    <t>KMPO</t>
  </si>
  <si>
    <t>Boxing Lyon United</t>
  </si>
  <si>
    <t>AJ FORM S</t>
  </si>
  <si>
    <t>100% Forme</t>
  </si>
  <si>
    <t>Naxos</t>
  </si>
  <si>
    <t>L'Appart Fitness</t>
  </si>
  <si>
    <t xml:space="preserve">Optimum Gym </t>
  </si>
  <si>
    <t>Planet-fit</t>
  </si>
  <si>
    <t>USM de Malakoff</t>
  </si>
  <si>
    <t>Espace Mouvement</t>
  </si>
  <si>
    <t>Fizz Up PRO</t>
  </si>
  <si>
    <t>Aquapole</t>
  </si>
  <si>
    <t>ClubMoving</t>
  </si>
  <si>
    <t>Tennis Club Morsaintois</t>
  </si>
  <si>
    <t>Amazonia</t>
  </si>
  <si>
    <t>SARL Bodyform</t>
  </si>
  <si>
    <t>Stade de Vanves</t>
  </si>
  <si>
    <t>CNP / CNC</t>
  </si>
  <si>
    <t>--</t>
  </si>
  <si>
    <t>---</t>
  </si>
  <si>
    <t>Contrat renouvelable (fin 04/04/2017)</t>
  </si>
  <si>
    <t>Contrat renouvelable (fin début 08/2017)</t>
  </si>
  <si>
    <t>Frais d'inscription en juillet : 41,67€</t>
  </si>
  <si>
    <t>Contrat renouvelable (fin 08/01/2017)</t>
  </si>
  <si>
    <t>Contrat renouvelable fin (06/2017)</t>
  </si>
  <si>
    <t>Désabonné</t>
  </si>
  <si>
    <t>Contrat renouvelable (30/03/2017)</t>
  </si>
  <si>
    <t>relance mail</t>
  </si>
  <si>
    <t>Souscription en novembre de 60,00€</t>
  </si>
  <si>
    <t>A renouveler</t>
  </si>
  <si>
    <t>test</t>
  </si>
  <si>
    <t>Mois</t>
  </si>
  <si>
    <t>Décembre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</si>
</sst>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3F3F76"/>
      <name val="Baskerville Old Face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0" borderId="0"/>
    <xf numFmtId="0" fontId="2" fillId="2" borderId="1" applyNumberFormat="0" applyAlignment="0" applyProtection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8" fontId="0" fillId="0" borderId="0" xfId="0" applyNumberFormat="1" applyAlignment="1">
      <alignment wrapText="1"/>
    </xf>
    <xf numFmtId="6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Entrée 2" xfId="2" xr:uid="{7F504DC6-5D75-4F7A-929D-7B3A2E54B760}"/>
    <cellStyle name="Normal" xfId="0" builtinId="0"/>
    <cellStyle name="Normal 2" xfId="1" xr:uid="{0B666F5D-924A-4FB6-9828-CD643FFEB4F4}"/>
  </cellStyles>
  <dxfs count="15"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4750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30" formatCode="@"/>
    </dxf>
    <dxf>
      <numFmt numFmtId="19" formatCode="dd/mm/yyyy"/>
    </dxf>
    <dxf>
      <numFmt numFmtId="19" formatCode="dd/mm/yyyy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4747"/>
      <color rgb="FFF475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010867-447C-4E8E-885F-60A783759A40}" name="Tableau1" displayName="Tableau1" ref="A1:L45" totalsRowShown="0" headerRowDxfId="14">
  <autoFilter ref="A1:L45" xr:uid="{DDA8DDF5-607B-476A-891D-A703D6B285A1}"/>
  <tableColumns count="12">
    <tableColumn id="1" xr3:uid="{4A8A5F63-3B4C-4686-A3A8-05C57BC23E46}" name="N°">
      <calculatedColumnFormula>ROW(A1)</calculatedColumnFormula>
    </tableColumn>
    <tableColumn id="13" xr3:uid="{A496E69D-E2C6-48FD-ABBA-DA488790990F}" name="Mois"/>
    <tableColumn id="2" xr3:uid="{B74F0114-449A-4C24-A0D3-765B4AF60C65}" name="Contrat de sport"/>
    <tableColumn id="3" xr3:uid="{5AE28EC1-A162-4818-92BD-5A8924AA037D}" name="Début de validité" dataDxfId="13"/>
    <tableColumn id="4" xr3:uid="{5F6D7BFB-9A9A-4452-86ED-159171C71734}" name="Fin de validité" dataDxfId="12"/>
    <tableColumn id="11" xr3:uid="{4DD7194F-3D90-444B-8205-9B880ED0FA45}" name="A renouveler" dataDxfId="11">
      <calculatedColumnFormula>IF(TODAY()&gt;Tableau1[[#This Row],[Fin de validité]]-30,"A renouveler","")</calculatedColumnFormula>
    </tableColumn>
    <tableColumn id="5" xr3:uid="{2E1391EE-C953-4658-8C88-22F77CBC100A}" name="Total € / an" dataDxfId="10"/>
    <tableColumn id="6" xr3:uid="{524155C9-954D-4DA4-9546-DD3CB2C35857}" name="Montant mensuel" dataDxfId="9"/>
    <tableColumn id="7" xr3:uid="{6B6D2F1B-23E1-4C52-BBA5-3FDBB2F2B5DC}" name="Taux à 75%" dataDxfId="8">
      <calculatedColumnFormula>Tableau1[[#This Row],[Montant mensuel]]*0.75</calculatedColumnFormula>
    </tableColumn>
    <tableColumn id="8" xr3:uid="{99BEEC0D-ADC2-4295-ADB1-27403456242E}" name="Montant remboursé" dataDxfId="7">
      <calculatedColumnFormula>IF(Tableau1[[#This Row],[Taux à 75%]]&lt;30,Tableau1[[#This Row],[Taux à 75%]],IF(Tableau1[[#This Row],[Taux à 75%]]&gt;=30,"30,00€"))</calculatedColumnFormula>
    </tableColumn>
    <tableColumn id="9" xr3:uid="{2432D80C-189A-49AD-AE78-BCCD28F0A46E}" name="Commentaire" dataDxfId="6"/>
    <tableColumn id="12" xr3:uid="{BB11771A-BBAD-4856-8E21-7BDED92DBD5F}" name="test" dataDxfId="5">
      <calculatedColumnFormula>IF(Tableau1[[#This Row],[Fin de validité]]="","",IF(Tableau1[[#This Row],[Fin de validité]]-30&lt;=TODAY(),"ROUGE",IF(Tableau1[[#This Row],[Fin de validité]]-60&lt;=TODAY(),"ORANGE",IF(Tableau1[[#This Row],[Fin de validité]]-90&lt;=TODAY(),"VERT",""))))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2C9F3-A327-4A95-9C58-038874ED3575}">
  <sheetPr codeName="Feuil1"/>
  <dimension ref="A1:M45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4.5703125" customWidth="1"/>
    <col min="2" max="2" width="16.7109375" customWidth="1"/>
    <col min="3" max="3" width="18.42578125" customWidth="1"/>
    <col min="4" max="4" width="15.7109375" customWidth="1"/>
    <col min="5" max="5" width="14.42578125" customWidth="1"/>
    <col min="6" max="6" width="14.42578125" style="4" customWidth="1"/>
    <col min="7" max="7" width="18.85546875" customWidth="1"/>
    <col min="8" max="8" width="19.28515625" customWidth="1"/>
    <col min="9" max="9" width="17.7109375" customWidth="1"/>
    <col min="10" max="10" width="16.5703125" style="5" customWidth="1"/>
    <col min="11" max="11" width="33.5703125" style="7" customWidth="1"/>
    <col min="12" max="12" width="13.85546875" hidden="1" customWidth="1"/>
    <col min="13" max="13" width="0" hidden="1" customWidth="1"/>
  </cols>
  <sheetData>
    <row r="1" spans="1:13" s="11" customFormat="1" ht="15" customHeight="1" x14ac:dyDescent="0.25">
      <c r="A1" s="11" t="s">
        <v>8</v>
      </c>
      <c r="B1" s="11" t="s">
        <v>50</v>
      </c>
      <c r="C1" s="11" t="s">
        <v>0</v>
      </c>
      <c r="D1" s="11" t="s">
        <v>1</v>
      </c>
      <c r="E1" s="11" t="s">
        <v>2</v>
      </c>
      <c r="F1" s="12" t="s">
        <v>48</v>
      </c>
      <c r="G1" s="11" t="s">
        <v>3</v>
      </c>
      <c r="H1" s="11" t="s">
        <v>4</v>
      </c>
      <c r="I1" s="11" t="s">
        <v>6</v>
      </c>
      <c r="J1" s="11" t="s">
        <v>5</v>
      </c>
      <c r="K1" s="13" t="s">
        <v>7</v>
      </c>
      <c r="L1" s="11" t="s">
        <v>49</v>
      </c>
    </row>
    <row r="2" spans="1:13" ht="15" customHeight="1" x14ac:dyDescent="0.25">
      <c r="A2">
        <f>ROW(A1)</f>
        <v>1</v>
      </c>
      <c r="B2" s="4" t="s">
        <v>51</v>
      </c>
      <c r="C2" t="s">
        <v>9</v>
      </c>
      <c r="D2" s="1">
        <v>43032</v>
      </c>
      <c r="E2" s="1">
        <v>43397</v>
      </c>
      <c r="F2" s="4" t="str">
        <f ca="1">IF(TODAY()&gt;Tableau1[[#This Row],[Fin de validité]]-30,"A renouveler","")</f>
        <v>A renouveler</v>
      </c>
      <c r="G2" s="2">
        <v>359.4</v>
      </c>
      <c r="H2" s="2">
        <v>29.95</v>
      </c>
      <c r="I2" s="2">
        <f>Tableau1[[#This Row],[Montant mensuel]]*0.75</f>
        <v>22.462499999999999</v>
      </c>
      <c r="J2" s="6">
        <f>IF(Tableau1[[#This Row],[Taux à 75%]]&lt;30,Tableau1[[#This Row],[Taux à 75%]],IF(Tableau1[[#This Row],[Taux à 75%]]&gt;=30,"30,00€"))</f>
        <v>22.462499999999999</v>
      </c>
      <c r="L2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  <c r="M2" s="2"/>
    </row>
    <row r="3" spans="1:13" ht="15" customHeight="1" x14ac:dyDescent="0.25">
      <c r="A3">
        <f t="shared" ref="A3:A45" si="0">ROW(A2)</f>
        <v>2</v>
      </c>
      <c r="B3" s="4" t="s">
        <v>51</v>
      </c>
      <c r="C3" t="s">
        <v>9</v>
      </c>
      <c r="D3" s="1">
        <v>43122</v>
      </c>
      <c r="E3" s="1">
        <v>43487</v>
      </c>
      <c r="F3" s="4" t="str">
        <f ca="1">IF(TODAY()&gt;Tableau1[[#This Row],[Fin de validité]]-30,"A renouveler","")</f>
        <v>A renouveler</v>
      </c>
      <c r="G3" s="2"/>
      <c r="H3" s="2">
        <v>29.95</v>
      </c>
      <c r="I3" s="2">
        <f>Tableau1[[#This Row],[Montant mensuel]]*0.75</f>
        <v>22.462499999999999</v>
      </c>
      <c r="J3" s="6">
        <f>IF(Tableau1[[#This Row],[Taux à 75%]]&lt;30,Tableau1[[#This Row],[Taux à 75%]],IF(Tableau1[[#This Row],[Taux à 75%]]&gt;=30,"30,00€"))</f>
        <v>22.462499999999999</v>
      </c>
      <c r="K3" s="7">
        <v>22.462499999999999</v>
      </c>
      <c r="L3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" spans="1:13" x14ac:dyDescent="0.25">
      <c r="A4">
        <f t="shared" si="0"/>
        <v>3</v>
      </c>
      <c r="B4" s="4" t="s">
        <v>51</v>
      </c>
      <c r="C4" t="s">
        <v>10</v>
      </c>
      <c r="D4" s="1">
        <v>42769</v>
      </c>
      <c r="E4" s="1">
        <v>43437</v>
      </c>
      <c r="F4" s="4" t="str">
        <f ca="1">IF(TODAY()&gt;Tableau1[[#This Row],[Fin de validité]]-30,"A renouveler","")</f>
        <v>A renouveler</v>
      </c>
      <c r="G4" s="2"/>
      <c r="H4" s="2">
        <v>54.95</v>
      </c>
      <c r="I4" s="2">
        <f>Tableau1[[#This Row],[Montant mensuel]]*0.75</f>
        <v>41.212500000000006</v>
      </c>
      <c r="J4" s="6" t="str">
        <f>IF(Tableau1[[#This Row],[Taux à 75%]]&lt;30,Tableau1[[#This Row],[Taux à 75%]],IF(Tableau1[[#This Row],[Taux à 75%]]&gt;=30,"30,00€"))</f>
        <v>30,00€</v>
      </c>
      <c r="L4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5" spans="1:13" x14ac:dyDescent="0.25">
      <c r="A5">
        <f t="shared" si="0"/>
        <v>4</v>
      </c>
      <c r="B5" s="4" t="s">
        <v>51</v>
      </c>
      <c r="C5" t="s">
        <v>11</v>
      </c>
      <c r="D5" s="1">
        <v>42732</v>
      </c>
      <c r="E5" s="1">
        <v>43465</v>
      </c>
      <c r="F5" s="4" t="str">
        <f ca="1">IF(TODAY()&gt;Tableau1[[#This Row],[Fin de validité]]-30,"A renouveler","")</f>
        <v>A renouveler</v>
      </c>
      <c r="G5" s="2">
        <v>1440</v>
      </c>
      <c r="H5" s="2">
        <v>120</v>
      </c>
      <c r="I5" s="2">
        <f>Tableau1[[#This Row],[Montant mensuel]]*0.75</f>
        <v>90</v>
      </c>
      <c r="J5" s="6" t="str">
        <f>IF(Tableau1[[#This Row],[Taux à 75%]]&lt;30,Tableau1[[#This Row],[Taux à 75%]],IF(Tableau1[[#This Row],[Taux à 75%]]&gt;=30,"30,00€"))</f>
        <v>30,00€</v>
      </c>
      <c r="L5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6" spans="1:13" x14ac:dyDescent="0.25">
      <c r="A6">
        <f t="shared" si="0"/>
        <v>5</v>
      </c>
      <c r="B6" s="4" t="s">
        <v>51</v>
      </c>
      <c r="C6" t="s">
        <v>12</v>
      </c>
      <c r="D6" s="1">
        <v>42129</v>
      </c>
      <c r="E6" s="1">
        <v>43563</v>
      </c>
      <c r="F6" s="4" t="str">
        <f ca="1">IF(TODAY()&gt;Tableau1[[#This Row],[Fin de validité]]-30,"A renouveler","")</f>
        <v/>
      </c>
      <c r="G6" s="2">
        <v>480</v>
      </c>
      <c r="H6" s="2">
        <v>40</v>
      </c>
      <c r="I6" s="2">
        <f>Tableau1[[#This Row],[Montant mensuel]]*0.75</f>
        <v>30</v>
      </c>
      <c r="J6" s="6" t="str">
        <f>IF(Tableau1[[#This Row],[Taux à 75%]]&lt;30,Tableau1[[#This Row],[Taux à 75%]],IF(Tableau1[[#This Row],[Taux à 75%]]&gt;=30,"30,00€"))</f>
        <v>30,00€</v>
      </c>
      <c r="L6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VERT</v>
      </c>
    </row>
    <row r="7" spans="1:13" x14ac:dyDescent="0.25">
      <c r="A7">
        <f t="shared" si="0"/>
        <v>6</v>
      </c>
      <c r="B7" s="4" t="s">
        <v>51</v>
      </c>
      <c r="C7" t="s">
        <v>13</v>
      </c>
      <c r="D7" s="1">
        <v>43077</v>
      </c>
      <c r="E7" s="1">
        <v>43718</v>
      </c>
      <c r="F7" s="4" t="str">
        <f ca="1">IF(TODAY()&gt;Tableau1[[#This Row],[Fin de validité]]-30,"A renouveler","")</f>
        <v/>
      </c>
      <c r="G7" s="2">
        <v>1603</v>
      </c>
      <c r="H7" s="2">
        <v>114.5</v>
      </c>
      <c r="I7" s="2">
        <f>Tableau1[[#This Row],[Montant mensuel]]*0.75</f>
        <v>85.875</v>
      </c>
      <c r="J7" s="6" t="str">
        <f>IF(Tableau1[[#This Row],[Taux à 75%]]&lt;30,Tableau1[[#This Row],[Taux à 75%]],IF(Tableau1[[#This Row],[Taux à 75%]]&gt;=30,"30,00€"))</f>
        <v>30,00€</v>
      </c>
      <c r="L7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8" spans="1:13" ht="30" x14ac:dyDescent="0.25">
      <c r="A8">
        <f t="shared" si="0"/>
        <v>7</v>
      </c>
      <c r="B8" s="4" t="s">
        <v>51</v>
      </c>
      <c r="C8" t="s">
        <v>14</v>
      </c>
      <c r="D8" s="1">
        <v>42076</v>
      </c>
      <c r="E8" s="1">
        <v>42829</v>
      </c>
      <c r="F8" s="4" t="str">
        <f ca="1">IF(TODAY()&gt;Tableau1[[#This Row],[Fin de validité]]-30,"A renouveler","")</f>
        <v>A renouveler</v>
      </c>
      <c r="G8" s="2">
        <v>398.4</v>
      </c>
      <c r="H8" s="2">
        <v>33.199999999999996</v>
      </c>
      <c r="I8" s="2">
        <f>Tableau1[[#This Row],[Montant mensuel]]*0.75</f>
        <v>24.9</v>
      </c>
      <c r="J8" s="6">
        <f>IF(Tableau1[[#This Row],[Taux à 75%]]&lt;30,Tableau1[[#This Row],[Taux à 75%]],IF(Tableau1[[#This Row],[Taux à 75%]]&gt;=30,"30,00€"))</f>
        <v>24.9</v>
      </c>
      <c r="K8" s="8" t="s">
        <v>39</v>
      </c>
      <c r="L8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9" spans="1:13" x14ac:dyDescent="0.25">
      <c r="A9">
        <f t="shared" si="0"/>
        <v>8</v>
      </c>
      <c r="B9" s="4" t="s">
        <v>51</v>
      </c>
      <c r="C9" t="s">
        <v>15</v>
      </c>
      <c r="D9" s="1">
        <v>42799</v>
      </c>
      <c r="E9" s="1">
        <v>43465</v>
      </c>
      <c r="F9" s="4" t="str">
        <f ca="1">IF(TODAY()&gt;Tableau1[[#This Row],[Fin de validité]]-30,"A renouveler","")</f>
        <v>A renouveler</v>
      </c>
      <c r="G9" s="2" t="s">
        <v>37</v>
      </c>
      <c r="H9" s="2">
        <v>39.9</v>
      </c>
      <c r="I9" s="2">
        <f>Tableau1[[#This Row],[Montant mensuel]]*0.75</f>
        <v>29.924999999999997</v>
      </c>
      <c r="J9" s="6">
        <f>IF(Tableau1[[#This Row],[Taux à 75%]]&lt;30,Tableau1[[#This Row],[Taux à 75%]],IF(Tableau1[[#This Row],[Taux à 75%]]&gt;=30,"30,00€"))</f>
        <v>29.924999999999997</v>
      </c>
      <c r="K9" s="8"/>
      <c r="L9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0" spans="1:13" ht="30" x14ac:dyDescent="0.25">
      <c r="A10">
        <f t="shared" si="0"/>
        <v>9</v>
      </c>
      <c r="B10" s="4" t="s">
        <v>51</v>
      </c>
      <c r="C10" t="s">
        <v>15</v>
      </c>
      <c r="D10" s="1">
        <v>42583</v>
      </c>
      <c r="E10" s="1">
        <v>42948</v>
      </c>
      <c r="F10" s="4" t="str">
        <f ca="1">IF(TODAY()&gt;Tableau1[[#This Row],[Fin de validité]]-30,"A renouveler","")</f>
        <v>A renouveler</v>
      </c>
      <c r="G10" s="2">
        <v>478.8</v>
      </c>
      <c r="H10" s="2">
        <v>39.9</v>
      </c>
      <c r="I10" s="2">
        <f>Tableau1[[#This Row],[Montant mensuel]]*0.75</f>
        <v>29.924999999999997</v>
      </c>
      <c r="J10" s="6">
        <f>IF(Tableau1[[#This Row],[Taux à 75%]]&lt;30,Tableau1[[#This Row],[Taux à 75%]],IF(Tableau1[[#This Row],[Taux à 75%]]&gt;=30,"30,00€"))</f>
        <v>29.924999999999997</v>
      </c>
      <c r="K10" s="8" t="s">
        <v>40</v>
      </c>
      <c r="L10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1" spans="1:13" x14ac:dyDescent="0.25">
      <c r="A11">
        <f t="shared" si="0"/>
        <v>10</v>
      </c>
      <c r="B11" s="4" t="s">
        <v>51</v>
      </c>
      <c r="C11" t="s">
        <v>16</v>
      </c>
      <c r="D11" s="1">
        <v>42093</v>
      </c>
      <c r="E11" s="1">
        <v>42823</v>
      </c>
      <c r="F11" s="4" t="str">
        <f ca="1">IF(TODAY()&gt;Tableau1[[#This Row],[Fin de validité]]-30,"A renouveler","")</f>
        <v>A renouveler</v>
      </c>
      <c r="G11" s="2">
        <v>504</v>
      </c>
      <c r="H11" s="2">
        <v>42</v>
      </c>
      <c r="I11" s="2">
        <f>Tableau1[[#This Row],[Montant mensuel]]*0.75</f>
        <v>31.5</v>
      </c>
      <c r="J11" s="6" t="str">
        <f>IF(Tableau1[[#This Row],[Taux à 75%]]&lt;30,Tableau1[[#This Row],[Taux à 75%]],IF(Tableau1[[#This Row],[Taux à 75%]]&gt;=30,"30,00€"))</f>
        <v>30,00€</v>
      </c>
      <c r="L11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2" spans="1:13" x14ac:dyDescent="0.25">
      <c r="A12">
        <f t="shared" si="0"/>
        <v>11</v>
      </c>
      <c r="B12" s="4" t="s">
        <v>51</v>
      </c>
      <c r="C12" t="s">
        <v>17</v>
      </c>
      <c r="D12" s="1">
        <v>43225</v>
      </c>
      <c r="E12" s="1">
        <v>43590</v>
      </c>
      <c r="F12" s="4" t="str">
        <f ca="1">IF(TODAY()&gt;Tableau1[[#This Row],[Fin de validité]]-30,"A renouveler","")</f>
        <v/>
      </c>
      <c r="G12" s="2">
        <v>487.5</v>
      </c>
      <c r="H12" s="2">
        <v>40.625</v>
      </c>
      <c r="I12" s="2">
        <f>Tableau1[[#This Row],[Montant mensuel]]*0.75</f>
        <v>30.46875</v>
      </c>
      <c r="J12" s="6" t="str">
        <f>IF(Tableau1[[#This Row],[Taux à 75%]]&lt;30,Tableau1[[#This Row],[Taux à 75%]],IF(Tableau1[[#This Row],[Taux à 75%]]&gt;=30,"30,00€"))</f>
        <v>30,00€</v>
      </c>
      <c r="L12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13" spans="1:13" x14ac:dyDescent="0.25">
      <c r="A13">
        <f t="shared" si="0"/>
        <v>12</v>
      </c>
      <c r="B13" s="4" t="s">
        <v>51</v>
      </c>
      <c r="C13" t="s">
        <v>18</v>
      </c>
      <c r="D13" s="1">
        <v>43104</v>
      </c>
      <c r="E13" s="1">
        <v>43525</v>
      </c>
      <c r="F13" s="4" t="str">
        <f ca="1">IF(TODAY()&gt;Tableau1[[#This Row],[Fin de validité]]-30,"A renouveler","")</f>
        <v/>
      </c>
      <c r="G13" s="2" t="s">
        <v>38</v>
      </c>
      <c r="H13" s="2">
        <v>34.979999999999997</v>
      </c>
      <c r="I13" s="2">
        <f>Tableau1[[#This Row],[Montant mensuel]]*0.75</f>
        <v>26.234999999999999</v>
      </c>
      <c r="J13" s="6">
        <f>IF(Tableau1[[#This Row],[Taux à 75%]]&lt;30,Tableau1[[#This Row],[Taux à 75%]],IF(Tableau1[[#This Row],[Taux à 75%]]&gt;=30,"30,00€"))</f>
        <v>26.234999999999999</v>
      </c>
      <c r="L13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ORANGE</v>
      </c>
    </row>
    <row r="14" spans="1:13" x14ac:dyDescent="0.25">
      <c r="A14">
        <f t="shared" si="0"/>
        <v>13</v>
      </c>
      <c r="B14" s="4" t="s">
        <v>51</v>
      </c>
      <c r="C14" t="s">
        <v>19</v>
      </c>
      <c r="D14" s="1">
        <v>43015</v>
      </c>
      <c r="E14" s="1">
        <v>43414</v>
      </c>
      <c r="F14" s="4" t="str">
        <f ca="1">IF(TODAY()&gt;Tableau1[[#This Row],[Fin de validité]]-30,"A renouveler","")</f>
        <v>A renouveler</v>
      </c>
      <c r="G14" s="2">
        <v>440</v>
      </c>
      <c r="H14" s="2">
        <v>36.666666666666664</v>
      </c>
      <c r="I14" s="2">
        <f>Tableau1[[#This Row],[Montant mensuel]]*0.75</f>
        <v>27.5</v>
      </c>
      <c r="J14" s="6">
        <f>IF(Tableau1[[#This Row],[Taux à 75%]]&lt;30,Tableau1[[#This Row],[Taux à 75%]],IF(Tableau1[[#This Row],[Taux à 75%]]&gt;=30,"30,00€"))</f>
        <v>27.5</v>
      </c>
      <c r="L14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5" spans="1:13" x14ac:dyDescent="0.25">
      <c r="A15">
        <f t="shared" si="0"/>
        <v>14</v>
      </c>
      <c r="B15" s="4" t="s">
        <v>51</v>
      </c>
      <c r="C15" t="s">
        <v>20</v>
      </c>
      <c r="D15" s="1">
        <v>42983</v>
      </c>
      <c r="E15" s="1">
        <v>43646</v>
      </c>
      <c r="F15" s="4" t="str">
        <f ca="1">IF(TODAY()&gt;Tableau1[[#This Row],[Fin de validité]]-30,"A renouveler","")</f>
        <v/>
      </c>
      <c r="G15" s="2">
        <v>495</v>
      </c>
      <c r="H15" s="2">
        <v>41.25</v>
      </c>
      <c r="I15" s="2">
        <f>Tableau1[[#This Row],[Montant mensuel]]*0.75</f>
        <v>30.9375</v>
      </c>
      <c r="J15" s="6" t="str">
        <f>IF(Tableau1[[#This Row],[Taux à 75%]]&lt;30,Tableau1[[#This Row],[Taux à 75%]],IF(Tableau1[[#This Row],[Taux à 75%]]&gt;=30,"30,00€"))</f>
        <v>30,00€</v>
      </c>
      <c r="L15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16" spans="1:13" x14ac:dyDescent="0.25">
      <c r="A16">
        <f t="shared" si="0"/>
        <v>15</v>
      </c>
      <c r="B16" s="4" t="s">
        <v>51</v>
      </c>
      <c r="C16" t="s">
        <v>21</v>
      </c>
      <c r="D16" s="1">
        <v>43353</v>
      </c>
      <c r="E16" s="1">
        <v>43444</v>
      </c>
      <c r="F16" s="4" t="str">
        <f ca="1">IF(TODAY()&gt;Tableau1[[#This Row],[Fin de validité]]-30,"A renouveler","")</f>
        <v>A renouveler</v>
      </c>
      <c r="G16" s="2">
        <v>120</v>
      </c>
      <c r="H16" s="2">
        <v>40</v>
      </c>
      <c r="I16" s="2">
        <f>Tableau1[[#This Row],[Montant mensuel]]*0.75</f>
        <v>30</v>
      </c>
      <c r="J16" s="6" t="str">
        <f>IF(Tableau1[[#This Row],[Taux à 75%]]&lt;30,Tableau1[[#This Row],[Taux à 75%]],IF(Tableau1[[#This Row],[Taux à 75%]]&gt;=30,"30,00€"))</f>
        <v>30,00€</v>
      </c>
      <c r="K16" s="7" t="s">
        <v>41</v>
      </c>
      <c r="L16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7" spans="1:12" ht="30" x14ac:dyDescent="0.25">
      <c r="A17">
        <f t="shared" si="0"/>
        <v>16</v>
      </c>
      <c r="B17" s="4" t="s">
        <v>51</v>
      </c>
      <c r="C17" t="s">
        <v>22</v>
      </c>
      <c r="D17" s="1">
        <v>42045</v>
      </c>
      <c r="E17" s="1">
        <v>43108</v>
      </c>
      <c r="F17" s="4" t="str">
        <f ca="1">IF(TODAY()&gt;Tableau1[[#This Row],[Fin de validité]]-30,"A renouveler","")</f>
        <v>A renouveler</v>
      </c>
      <c r="G17" s="2">
        <v>479.4</v>
      </c>
      <c r="H17" s="2">
        <v>39.949999999999996</v>
      </c>
      <c r="I17" s="2">
        <f>Tableau1[[#This Row],[Montant mensuel]]*0.75</f>
        <v>29.962499999999999</v>
      </c>
      <c r="J17" s="6">
        <f>IF(Tableau1[[#This Row],[Taux à 75%]]&lt;30,Tableau1[[#This Row],[Taux à 75%]],IF(Tableau1[[#This Row],[Taux à 75%]]&gt;=30,"30,00€"))</f>
        <v>29.962499999999999</v>
      </c>
      <c r="K17" s="8" t="s">
        <v>42</v>
      </c>
      <c r="L17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18" spans="1:12" x14ac:dyDescent="0.25">
      <c r="A18">
        <f t="shared" si="0"/>
        <v>17</v>
      </c>
      <c r="B18" s="4" t="s">
        <v>51</v>
      </c>
      <c r="C18" t="s">
        <v>14</v>
      </c>
      <c r="D18" s="1">
        <v>43336</v>
      </c>
      <c r="E18" s="1">
        <v>43701</v>
      </c>
      <c r="F18" s="4" t="str">
        <f ca="1">IF(TODAY()&gt;Tableau1[[#This Row],[Fin de validité]]-30,"A renouveler","")</f>
        <v/>
      </c>
      <c r="G18" s="2"/>
      <c r="H18" s="2">
        <v>29.95</v>
      </c>
      <c r="I18" s="2">
        <f>Tableau1[[#This Row],[Montant mensuel]]*0.75</f>
        <v>22.462499999999999</v>
      </c>
      <c r="J18" s="6">
        <f>IF(Tableau1[[#This Row],[Taux à 75%]]&lt;30,Tableau1[[#This Row],[Taux à 75%]],IF(Tableau1[[#This Row],[Taux à 75%]]&gt;=30,"30,00€"))</f>
        <v>22.462499999999999</v>
      </c>
      <c r="K18" s="8"/>
      <c r="L18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19" spans="1:12" x14ac:dyDescent="0.25">
      <c r="A19">
        <f t="shared" si="0"/>
        <v>18</v>
      </c>
      <c r="B19" s="4" t="s">
        <v>51</v>
      </c>
      <c r="C19" t="s">
        <v>23</v>
      </c>
      <c r="D19" s="1">
        <v>42156</v>
      </c>
      <c r="E19" s="1">
        <v>43617</v>
      </c>
      <c r="F19" s="4" t="str">
        <f ca="1">IF(TODAY()&gt;Tableau1[[#This Row],[Fin de validité]]-30,"A renouveler","")</f>
        <v/>
      </c>
      <c r="G19" s="2">
        <v>479.4</v>
      </c>
      <c r="H19" s="2">
        <v>39.949999999999996</v>
      </c>
      <c r="I19" s="2">
        <f>Tableau1[[#This Row],[Montant mensuel]]*0.75</f>
        <v>29.962499999999999</v>
      </c>
      <c r="J19" s="6">
        <f>IF(Tableau1[[#This Row],[Taux à 75%]]&lt;30,Tableau1[[#This Row],[Taux à 75%]],IF(Tableau1[[#This Row],[Taux à 75%]]&gt;=30,"30,00€"))</f>
        <v>29.962499999999999</v>
      </c>
      <c r="K19" s="8" t="s">
        <v>43</v>
      </c>
      <c r="L19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20" spans="1:12" x14ac:dyDescent="0.25">
      <c r="A20">
        <f t="shared" si="0"/>
        <v>19</v>
      </c>
      <c r="B20" s="4" t="s">
        <v>51</v>
      </c>
      <c r="C20" t="s">
        <v>24</v>
      </c>
      <c r="D20" s="1">
        <v>43396</v>
      </c>
      <c r="E20" s="1">
        <v>43578</v>
      </c>
      <c r="F20" s="4" t="str">
        <f ca="1">IF(TODAY()&gt;Tableau1[[#This Row],[Fin de validité]]-30,"A renouveler","")</f>
        <v/>
      </c>
      <c r="G20" s="2"/>
      <c r="H20" s="2">
        <v>49</v>
      </c>
      <c r="I20" s="2">
        <f>Tableau1[[#This Row],[Montant mensuel]]*0.75</f>
        <v>36.75</v>
      </c>
      <c r="J20" s="6" t="str">
        <f>IF(Tableau1[[#This Row],[Taux à 75%]]&lt;30,Tableau1[[#This Row],[Taux à 75%]],IF(Tableau1[[#This Row],[Taux à 75%]]&gt;=30,"30,00€"))</f>
        <v>30,00€</v>
      </c>
      <c r="K20" s="9"/>
      <c r="L20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21" spans="1:12" x14ac:dyDescent="0.25">
      <c r="A21">
        <f t="shared" si="0"/>
        <v>20</v>
      </c>
      <c r="B21" s="4" t="s">
        <v>51</v>
      </c>
      <c r="C21" t="s">
        <v>14</v>
      </c>
      <c r="D21" s="1">
        <v>42910</v>
      </c>
      <c r="E21" s="1">
        <v>43640</v>
      </c>
      <c r="F21" s="4" t="str">
        <f ca="1">IF(TODAY()&gt;Tableau1[[#This Row],[Fin de validité]]-30,"A renouveler","")</f>
        <v/>
      </c>
      <c r="G21" s="3" t="s">
        <v>38</v>
      </c>
      <c r="H21" s="3">
        <v>29.95</v>
      </c>
      <c r="I21" s="2">
        <f>Tableau1[[#This Row],[Montant mensuel]]*0.75</f>
        <v>22.462499999999999</v>
      </c>
      <c r="J21" s="6">
        <f>IF(Tableau1[[#This Row],[Taux à 75%]]&lt;30,Tableau1[[#This Row],[Taux à 75%]],IF(Tableau1[[#This Row],[Taux à 75%]]&gt;=30,"30,00€"))</f>
        <v>22.462499999999999</v>
      </c>
      <c r="K21" s="7" t="s">
        <v>44</v>
      </c>
      <c r="L21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22" spans="1:12" x14ac:dyDescent="0.25">
      <c r="A22">
        <f t="shared" si="0"/>
        <v>21</v>
      </c>
      <c r="B22" s="4" t="s">
        <v>51</v>
      </c>
      <c r="C22" t="s">
        <v>25</v>
      </c>
      <c r="D22" s="1">
        <v>42906</v>
      </c>
      <c r="E22" s="1">
        <v>43271</v>
      </c>
      <c r="F22" s="4" t="str">
        <f ca="1">IF(TODAY()&gt;Tableau1[[#This Row],[Fin de validité]]-30,"A renouveler","")</f>
        <v>A renouveler</v>
      </c>
      <c r="G22" s="2">
        <v>350</v>
      </c>
      <c r="H22" s="2">
        <v>29.166666666666668</v>
      </c>
      <c r="I22" s="2">
        <f>Tableau1[[#This Row],[Montant mensuel]]*0.75</f>
        <v>21.875</v>
      </c>
      <c r="J22" s="6">
        <f>IF(Tableau1[[#This Row],[Taux à 75%]]&lt;30,Tableau1[[#This Row],[Taux à 75%]],IF(Tableau1[[#This Row],[Taux à 75%]]&gt;=30,"30,00€"))</f>
        <v>21.875</v>
      </c>
      <c r="K22" s="9"/>
      <c r="L22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23" spans="1:12" x14ac:dyDescent="0.25">
      <c r="A23">
        <f t="shared" si="0"/>
        <v>22</v>
      </c>
      <c r="B23" s="4" t="s">
        <v>51</v>
      </c>
      <c r="C23" t="s">
        <v>26</v>
      </c>
      <c r="D23" s="1">
        <v>42459</v>
      </c>
      <c r="E23" s="1">
        <v>43554</v>
      </c>
      <c r="F23" s="4" t="str">
        <f ca="1">IF(TODAY()&gt;Tableau1[[#This Row],[Fin de validité]]-30,"A renouveler","")</f>
        <v/>
      </c>
      <c r="G23" s="2">
        <v>468</v>
      </c>
      <c r="H23" s="2">
        <v>39</v>
      </c>
      <c r="I23" s="2">
        <f>Tableau1[[#This Row],[Montant mensuel]]*0.75</f>
        <v>29.25</v>
      </c>
      <c r="J23" s="6">
        <f>IF(Tableau1[[#This Row],[Taux à 75%]]&lt;30,Tableau1[[#This Row],[Taux à 75%]],IF(Tableau1[[#This Row],[Taux à 75%]]&gt;=30,"30,00€"))</f>
        <v>29.25</v>
      </c>
      <c r="K23" s="8" t="s">
        <v>45</v>
      </c>
      <c r="L23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VERT</v>
      </c>
    </row>
    <row r="24" spans="1:12" x14ac:dyDescent="0.25">
      <c r="A24">
        <f t="shared" si="0"/>
        <v>23</v>
      </c>
      <c r="B24" s="4" t="s">
        <v>51</v>
      </c>
      <c r="C24" t="s">
        <v>27</v>
      </c>
      <c r="D24" s="1">
        <v>43725</v>
      </c>
      <c r="E24" s="1">
        <v>43725</v>
      </c>
      <c r="F24" s="4" t="str">
        <f ca="1">IF(TODAY()&gt;Tableau1[[#This Row],[Fin de validité]]-30,"A renouveler","")</f>
        <v/>
      </c>
      <c r="G24" s="2">
        <v>225</v>
      </c>
      <c r="H24" s="2">
        <v>18.75</v>
      </c>
      <c r="I24" s="2">
        <f>Tableau1[[#This Row],[Montant mensuel]]*0.75</f>
        <v>14.0625</v>
      </c>
      <c r="J24" s="6">
        <f>IF(Tableau1[[#This Row],[Taux à 75%]]&lt;30,Tableau1[[#This Row],[Taux à 75%]],IF(Tableau1[[#This Row],[Taux à 75%]]&gt;=30,"30,00€"))</f>
        <v>14.0625</v>
      </c>
      <c r="K24" s="8"/>
      <c r="L24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25" spans="1:12" x14ac:dyDescent="0.25">
      <c r="A25">
        <f t="shared" si="0"/>
        <v>24</v>
      </c>
      <c r="B25" s="4" t="s">
        <v>51</v>
      </c>
      <c r="C25" t="s">
        <v>28</v>
      </c>
      <c r="D25" s="1">
        <v>43009</v>
      </c>
      <c r="E25" s="1">
        <v>43373</v>
      </c>
      <c r="F25" s="4" t="str">
        <f ca="1">IF(TODAY()&gt;Tableau1[[#This Row],[Fin de validité]]-30,"A renouveler","")</f>
        <v>A renouveler</v>
      </c>
      <c r="G25" s="2">
        <v>312</v>
      </c>
      <c r="H25" s="2">
        <v>26</v>
      </c>
      <c r="I25" s="2">
        <f>Tableau1[[#This Row],[Montant mensuel]]*0.75</f>
        <v>19.5</v>
      </c>
      <c r="J25" s="6">
        <f>IF(Tableau1[[#This Row],[Taux à 75%]]&lt;30,Tableau1[[#This Row],[Taux à 75%]],IF(Tableau1[[#This Row],[Taux à 75%]]&gt;=30,"30,00€"))</f>
        <v>19.5</v>
      </c>
      <c r="K25" s="8"/>
      <c r="L25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26" spans="1:12" x14ac:dyDescent="0.25">
      <c r="A26">
        <f t="shared" si="0"/>
        <v>25</v>
      </c>
      <c r="B26" s="4" t="s">
        <v>51</v>
      </c>
      <c r="C26" t="s">
        <v>10</v>
      </c>
      <c r="D26" s="1">
        <v>42950</v>
      </c>
      <c r="E26" s="1">
        <v>43315</v>
      </c>
      <c r="F26" s="4" t="str">
        <f ca="1">IF(TODAY()&gt;Tableau1[[#This Row],[Fin de validité]]-30,"A renouveler","")</f>
        <v>A renouveler</v>
      </c>
      <c r="G26" s="2">
        <v>460</v>
      </c>
      <c r="H26" s="2">
        <v>38.333333333333336</v>
      </c>
      <c r="I26" s="2">
        <f>Tableau1[[#This Row],[Montant mensuel]]*0.75</f>
        <v>28.75</v>
      </c>
      <c r="J26" s="6">
        <f>IF(Tableau1[[#This Row],[Taux à 75%]]&lt;30,Tableau1[[#This Row],[Taux à 75%]],IF(Tableau1[[#This Row],[Taux à 75%]]&gt;=30,"30,00€"))</f>
        <v>28.75</v>
      </c>
      <c r="L26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27" spans="1:12" x14ac:dyDescent="0.25">
      <c r="A27">
        <f t="shared" si="0"/>
        <v>26</v>
      </c>
      <c r="B27" s="4" t="s">
        <v>51</v>
      </c>
      <c r="D27" s="1">
        <v>42283</v>
      </c>
      <c r="E27" s="1">
        <v>42649</v>
      </c>
      <c r="F27" s="4" t="str">
        <f ca="1">IF(TODAY()&gt;Tableau1[[#This Row],[Fin de validité]]-30,"A renouveler","")</f>
        <v>A renouveler</v>
      </c>
      <c r="G27" s="2">
        <v>253</v>
      </c>
      <c r="H27" s="2">
        <v>21.083333333333332</v>
      </c>
      <c r="I27" s="2">
        <f>Tableau1[[#This Row],[Montant mensuel]]*0.75</f>
        <v>15.8125</v>
      </c>
      <c r="J27" s="6">
        <f>IF(Tableau1[[#This Row],[Taux à 75%]]&lt;30,Tableau1[[#This Row],[Taux à 75%]],IF(Tableau1[[#This Row],[Taux à 75%]]&gt;=30,"30,00€"))</f>
        <v>15.8125</v>
      </c>
      <c r="K27" s="10"/>
      <c r="L27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28" spans="1:12" x14ac:dyDescent="0.25">
      <c r="A28">
        <f t="shared" si="0"/>
        <v>27</v>
      </c>
      <c r="B28" s="4" t="s">
        <v>51</v>
      </c>
      <c r="C28" t="s">
        <v>29</v>
      </c>
      <c r="D28" s="1">
        <v>43100</v>
      </c>
      <c r="E28" s="1">
        <v>43465</v>
      </c>
      <c r="F28" s="4" t="str">
        <f ca="1">IF(TODAY()&gt;Tableau1[[#This Row],[Fin de validité]]-30,"A renouveler","")</f>
        <v>A renouveler</v>
      </c>
      <c r="G28" s="2">
        <v>119.88</v>
      </c>
      <c r="H28" s="2">
        <v>9.99</v>
      </c>
      <c r="I28" s="2">
        <f>Tableau1[[#This Row],[Montant mensuel]]*0.75</f>
        <v>7.4924999999999997</v>
      </c>
      <c r="J28" s="6">
        <f>IF(Tableau1[[#This Row],[Taux à 75%]]&lt;30,Tableau1[[#This Row],[Taux à 75%]],IF(Tableau1[[#This Row],[Taux à 75%]]&gt;=30,"30,00€"))</f>
        <v>7.4924999999999997</v>
      </c>
      <c r="K28" s="10"/>
      <c r="L28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29" spans="1:12" x14ac:dyDescent="0.25">
      <c r="A29">
        <f t="shared" si="0"/>
        <v>28</v>
      </c>
      <c r="B29" s="4" t="s">
        <v>51</v>
      </c>
      <c r="C29" t="s">
        <v>30</v>
      </c>
      <c r="D29" s="1">
        <v>42908</v>
      </c>
      <c r="E29" s="1">
        <v>43637</v>
      </c>
      <c r="F29" s="4" t="str">
        <f ca="1">IF(TODAY()&gt;Tableau1[[#This Row],[Fin de validité]]-30,"A renouveler","")</f>
        <v/>
      </c>
      <c r="G29" s="2">
        <v>422</v>
      </c>
      <c r="H29" s="2">
        <v>35.166666666666664</v>
      </c>
      <c r="I29" s="2">
        <f>Tableau1[[#This Row],[Montant mensuel]]*0.75</f>
        <v>26.375</v>
      </c>
      <c r="J29" s="6">
        <f>IF(Tableau1[[#This Row],[Taux à 75%]]&lt;30,Tableau1[[#This Row],[Taux à 75%]],IF(Tableau1[[#This Row],[Taux à 75%]]&gt;=30,"30,00€"))</f>
        <v>26.375</v>
      </c>
      <c r="K29" s="10"/>
      <c r="L29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30" spans="1:12" x14ac:dyDescent="0.25">
      <c r="A30">
        <f t="shared" si="0"/>
        <v>29</v>
      </c>
      <c r="B30" s="4" t="s">
        <v>51</v>
      </c>
      <c r="C30" t="s">
        <v>31</v>
      </c>
      <c r="D30" s="1">
        <v>42024</v>
      </c>
      <c r="E30" s="1">
        <v>43465</v>
      </c>
      <c r="F30" s="4" t="str">
        <f ca="1">IF(TODAY()&gt;Tableau1[[#This Row],[Fin de validité]]-30,"A renouveler","")</f>
        <v>A renouveler</v>
      </c>
      <c r="G30" s="2">
        <v>453.8</v>
      </c>
      <c r="H30" s="2">
        <v>37.81666666666667</v>
      </c>
      <c r="I30" s="2">
        <f>Tableau1[[#This Row],[Montant mensuel]]*0.75</f>
        <v>28.362500000000004</v>
      </c>
      <c r="J30" s="6">
        <f>IF(Tableau1[[#This Row],[Taux à 75%]]&lt;30,Tableau1[[#This Row],[Taux à 75%]],IF(Tableau1[[#This Row],[Taux à 75%]]&gt;=30,"30,00€"))</f>
        <v>28.362500000000004</v>
      </c>
      <c r="K30" s="8" t="s">
        <v>46</v>
      </c>
      <c r="L30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1" spans="1:12" x14ac:dyDescent="0.25">
      <c r="A31">
        <f t="shared" si="0"/>
        <v>30</v>
      </c>
      <c r="B31" s="4" t="s">
        <v>51</v>
      </c>
      <c r="C31" t="s">
        <v>24</v>
      </c>
      <c r="D31" s="1">
        <v>42300</v>
      </c>
      <c r="E31" s="1">
        <v>43396</v>
      </c>
      <c r="F31" s="4" t="str">
        <f ca="1">IF(TODAY()&gt;Tableau1[[#This Row],[Fin de validité]]-30,"A renouveler","")</f>
        <v>A renouveler</v>
      </c>
      <c r="G31" s="2">
        <v>588</v>
      </c>
      <c r="H31" s="2">
        <v>49</v>
      </c>
      <c r="I31" s="2">
        <f>Tableau1[[#This Row],[Montant mensuel]]*0.75</f>
        <v>36.75</v>
      </c>
      <c r="J31" s="6" t="str">
        <f>IF(Tableau1[[#This Row],[Taux à 75%]]&lt;30,Tableau1[[#This Row],[Taux à 75%]],IF(Tableau1[[#This Row],[Taux à 75%]]&gt;=30,"30,00€"))</f>
        <v>30,00€</v>
      </c>
      <c r="K31" s="8"/>
      <c r="L31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2" spans="1:12" x14ac:dyDescent="0.25">
      <c r="A32">
        <f t="shared" si="0"/>
        <v>31</v>
      </c>
      <c r="B32" s="4" t="s">
        <v>51</v>
      </c>
      <c r="C32" t="s">
        <v>10</v>
      </c>
      <c r="D32" s="1">
        <v>42705</v>
      </c>
      <c r="E32" s="1">
        <v>43495</v>
      </c>
      <c r="F32" s="4" t="str">
        <f ca="1">IF(TODAY()&gt;Tableau1[[#This Row],[Fin de validité]]-30,"A renouveler","")</f>
        <v>A renouveler</v>
      </c>
      <c r="G32" s="2">
        <v>420</v>
      </c>
      <c r="H32" s="2">
        <v>35</v>
      </c>
      <c r="I32" s="2">
        <f>Tableau1[[#This Row],[Montant mensuel]]*0.75</f>
        <v>26.25</v>
      </c>
      <c r="J32" s="6">
        <f>IF(Tableau1[[#This Row],[Taux à 75%]]&lt;30,Tableau1[[#This Row],[Taux à 75%]],IF(Tableau1[[#This Row],[Taux à 75%]]&gt;=30,"30,00€"))</f>
        <v>26.25</v>
      </c>
      <c r="K32" s="8" t="s">
        <v>46</v>
      </c>
      <c r="L32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3" spans="1:12" x14ac:dyDescent="0.25">
      <c r="A33">
        <f t="shared" si="0"/>
        <v>32</v>
      </c>
      <c r="B33" s="4" t="s">
        <v>51</v>
      </c>
      <c r="C33" t="s">
        <v>15</v>
      </c>
      <c r="D33" s="1">
        <v>43090</v>
      </c>
      <c r="E33" s="1">
        <v>43455</v>
      </c>
      <c r="F33" s="4" t="str">
        <f ca="1">IF(TODAY()&gt;Tableau1[[#This Row],[Fin de validité]]-30,"A renouveler","")</f>
        <v>A renouveler</v>
      </c>
      <c r="G33" s="2">
        <v>538.79999999999995</v>
      </c>
      <c r="H33" s="2">
        <v>44.9</v>
      </c>
      <c r="I33" s="2">
        <f>Tableau1[[#This Row],[Montant mensuel]]*0.75</f>
        <v>33.674999999999997</v>
      </c>
      <c r="J33" s="6" t="str">
        <f>IF(Tableau1[[#This Row],[Taux à 75%]]&lt;30,Tableau1[[#This Row],[Taux à 75%]],IF(Tableau1[[#This Row],[Taux à 75%]]&gt;=30,"30,00€"))</f>
        <v>30,00€</v>
      </c>
      <c r="K33" s="7" t="s">
        <v>47</v>
      </c>
      <c r="L33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4" spans="1:12" x14ac:dyDescent="0.25">
      <c r="A34">
        <f t="shared" si="0"/>
        <v>33</v>
      </c>
      <c r="B34" s="4" t="s">
        <v>51</v>
      </c>
      <c r="C34" t="s">
        <v>15</v>
      </c>
      <c r="D34" s="1">
        <v>43040</v>
      </c>
      <c r="E34" s="1">
        <v>43312</v>
      </c>
      <c r="F34" s="4" t="str">
        <f ca="1">IF(TODAY()&gt;Tableau1[[#This Row],[Fin de validité]]-30,"A renouveler","")</f>
        <v>A renouveler</v>
      </c>
      <c r="G34" s="2"/>
      <c r="H34" s="2">
        <v>39.9</v>
      </c>
      <c r="I34" s="2">
        <f>Tableau1[[#This Row],[Montant mensuel]]*0.75</f>
        <v>29.924999999999997</v>
      </c>
      <c r="J34" s="6">
        <f>IF(Tableau1[[#This Row],[Taux à 75%]]&lt;30,Tableau1[[#This Row],[Taux à 75%]],IF(Tableau1[[#This Row],[Taux à 75%]]&gt;=30,"30,00€"))</f>
        <v>29.924999999999997</v>
      </c>
      <c r="L34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5" spans="1:12" x14ac:dyDescent="0.25">
      <c r="A35">
        <f t="shared" si="0"/>
        <v>34</v>
      </c>
      <c r="B35" s="4" t="s">
        <v>51</v>
      </c>
      <c r="C35" t="s">
        <v>32</v>
      </c>
      <c r="D35" s="1">
        <v>42265</v>
      </c>
      <c r="E35" s="1">
        <v>43369</v>
      </c>
      <c r="F35" s="4" t="str">
        <f ca="1">IF(TODAY()&gt;Tableau1[[#This Row],[Fin de validité]]-30,"A renouveler","")</f>
        <v>A renouveler</v>
      </c>
      <c r="G35" s="2">
        <v>773</v>
      </c>
      <c r="H35" s="2">
        <v>64.416666666666671</v>
      </c>
      <c r="I35" s="2">
        <f>Tableau1[[#This Row],[Montant mensuel]]*0.75</f>
        <v>48.3125</v>
      </c>
      <c r="J35" s="6" t="str">
        <f>IF(Tableau1[[#This Row],[Taux à 75%]]&lt;30,Tableau1[[#This Row],[Taux à 75%]],IF(Tableau1[[#This Row],[Taux à 75%]]&gt;=30,"30,00€"))</f>
        <v>30,00€</v>
      </c>
      <c r="L35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6" spans="1:12" x14ac:dyDescent="0.25">
      <c r="A36">
        <f t="shared" si="0"/>
        <v>35</v>
      </c>
      <c r="B36" s="4" t="s">
        <v>51</v>
      </c>
      <c r="C36" t="s">
        <v>33</v>
      </c>
      <c r="D36" s="1">
        <v>42737</v>
      </c>
      <c r="E36" s="1">
        <v>43102</v>
      </c>
      <c r="F36" s="4" t="str">
        <f ca="1">IF(TODAY()&gt;Tableau1[[#This Row],[Fin de validité]]-30,"A renouveler","")</f>
        <v>A renouveler</v>
      </c>
      <c r="G36" s="2">
        <v>478.79999999999995</v>
      </c>
      <c r="H36" s="2">
        <v>39.9</v>
      </c>
      <c r="I36" s="2">
        <f>Tableau1[[#This Row],[Montant mensuel]]*0.75</f>
        <v>29.924999999999997</v>
      </c>
      <c r="J36" s="6">
        <f>IF(Tableau1[[#This Row],[Taux à 75%]]&lt;30,Tableau1[[#This Row],[Taux à 75%]],IF(Tableau1[[#This Row],[Taux à 75%]]&gt;=30,"30,00€"))</f>
        <v>29.924999999999997</v>
      </c>
      <c r="L36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7" spans="1:12" x14ac:dyDescent="0.25">
      <c r="A37">
        <f t="shared" si="0"/>
        <v>36</v>
      </c>
      <c r="B37" s="4" t="s">
        <v>51</v>
      </c>
      <c r="C37" t="s">
        <v>15</v>
      </c>
      <c r="D37" s="1">
        <v>42675</v>
      </c>
      <c r="E37" s="1">
        <v>43040</v>
      </c>
      <c r="F37" s="4" t="str">
        <f ca="1">IF(TODAY()&gt;Tableau1[[#This Row],[Fin de validité]]-30,"A renouveler","")</f>
        <v>A renouveler</v>
      </c>
      <c r="G37" s="2">
        <v>518.79999999999995</v>
      </c>
      <c r="H37" s="2">
        <v>43.233333333333327</v>
      </c>
      <c r="I37" s="2">
        <f>Tableau1[[#This Row],[Montant mensuel]]*0.75</f>
        <v>32.424999999999997</v>
      </c>
      <c r="J37" s="6" t="str">
        <f>IF(Tableau1[[#This Row],[Taux à 75%]]&lt;30,Tableau1[[#This Row],[Taux à 75%]],IF(Tableau1[[#This Row],[Taux à 75%]]&gt;=30,"30,00€"))</f>
        <v>30,00€</v>
      </c>
      <c r="L37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38" spans="1:12" x14ac:dyDescent="0.25">
      <c r="A38">
        <f t="shared" si="0"/>
        <v>37</v>
      </c>
      <c r="B38" s="4" t="s">
        <v>51</v>
      </c>
      <c r="C38" t="s">
        <v>34</v>
      </c>
      <c r="D38" s="1">
        <v>43186</v>
      </c>
      <c r="E38" s="1">
        <v>43612</v>
      </c>
      <c r="F38" s="4" t="str">
        <f ca="1">IF(TODAY()&gt;Tableau1[[#This Row],[Fin de validité]]-30,"A renouveler","")</f>
        <v/>
      </c>
      <c r="G38" s="2">
        <v>299</v>
      </c>
      <c r="H38" s="2">
        <v>21.357142857142858</v>
      </c>
      <c r="I38" s="2">
        <f>Tableau1[[#This Row],[Montant mensuel]]*0.75</f>
        <v>16.017857142857142</v>
      </c>
      <c r="J38" s="6">
        <f>IF(Tableau1[[#This Row],[Taux à 75%]]&lt;30,Tableau1[[#This Row],[Taux à 75%]],IF(Tableau1[[#This Row],[Taux à 75%]]&gt;=30,"30,00€"))</f>
        <v>16.017857142857142</v>
      </c>
      <c r="L38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/>
      </c>
    </row>
    <row r="39" spans="1:12" x14ac:dyDescent="0.25">
      <c r="A39">
        <f t="shared" si="0"/>
        <v>38</v>
      </c>
      <c r="B39" s="4" t="s">
        <v>51</v>
      </c>
      <c r="C39" t="s">
        <v>24</v>
      </c>
      <c r="D39" s="1">
        <v>42830</v>
      </c>
      <c r="E39" s="1">
        <v>43439</v>
      </c>
      <c r="F39" s="4" t="str">
        <f ca="1">IF(TODAY()&gt;Tableau1[[#This Row],[Fin de validité]]-30,"A renouveler","")</f>
        <v>A renouveler</v>
      </c>
      <c r="G39" s="2"/>
      <c r="H39" s="2">
        <v>39</v>
      </c>
      <c r="I39" s="2">
        <f>Tableau1[[#This Row],[Montant mensuel]]*0.75</f>
        <v>29.25</v>
      </c>
      <c r="J39" s="6">
        <f>IF(Tableau1[[#This Row],[Taux à 75%]]&lt;30,Tableau1[[#This Row],[Taux à 75%]],IF(Tableau1[[#This Row],[Taux à 75%]]&gt;=30,"30,00€"))</f>
        <v>29.25</v>
      </c>
      <c r="L39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0" spans="1:12" x14ac:dyDescent="0.25">
      <c r="A40">
        <f t="shared" si="0"/>
        <v>39</v>
      </c>
      <c r="B40" s="4" t="s">
        <v>51</v>
      </c>
      <c r="C40" t="s">
        <v>14</v>
      </c>
      <c r="D40" s="1">
        <v>43144</v>
      </c>
      <c r="E40" s="1">
        <v>43509</v>
      </c>
      <c r="F40" s="4" t="str">
        <f ca="1">IF(TODAY()&gt;Tableau1[[#This Row],[Fin de validité]]-30,"A renouveler","")</f>
        <v>A renouveler</v>
      </c>
      <c r="G40" s="2"/>
      <c r="H40" s="2">
        <v>29.85</v>
      </c>
      <c r="I40" s="2">
        <f>Tableau1[[#This Row],[Montant mensuel]]*0.75</f>
        <v>22.387500000000003</v>
      </c>
      <c r="J40" s="6">
        <f>IF(Tableau1[[#This Row],[Taux à 75%]]&lt;30,Tableau1[[#This Row],[Taux à 75%]],IF(Tableau1[[#This Row],[Taux à 75%]]&gt;=30,"30,00€"))</f>
        <v>22.387500000000003</v>
      </c>
      <c r="L40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1" spans="1:12" x14ac:dyDescent="0.25">
      <c r="A41">
        <f t="shared" si="0"/>
        <v>40</v>
      </c>
      <c r="B41" s="4" t="s">
        <v>51</v>
      </c>
      <c r="C41" t="s">
        <v>14</v>
      </c>
      <c r="D41" s="1">
        <v>42831</v>
      </c>
      <c r="E41" s="1">
        <v>43561</v>
      </c>
      <c r="F41" s="4" t="str">
        <f ca="1">IF(TODAY()&gt;Tableau1[[#This Row],[Fin de validité]]-30,"A renouveler","")</f>
        <v/>
      </c>
      <c r="G41" s="2"/>
      <c r="H41" s="2">
        <v>29.95</v>
      </c>
      <c r="I41" s="2">
        <f>Tableau1[[#This Row],[Montant mensuel]]*0.75</f>
        <v>22.462499999999999</v>
      </c>
      <c r="J41" s="6">
        <f>IF(Tableau1[[#This Row],[Taux à 75%]]&lt;30,Tableau1[[#This Row],[Taux à 75%]],IF(Tableau1[[#This Row],[Taux à 75%]]&gt;=30,"30,00€"))</f>
        <v>22.462499999999999</v>
      </c>
      <c r="L41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VERT</v>
      </c>
    </row>
    <row r="42" spans="1:12" x14ac:dyDescent="0.25">
      <c r="A42">
        <f t="shared" si="0"/>
        <v>41</v>
      </c>
      <c r="B42" s="4" t="s">
        <v>51</v>
      </c>
      <c r="C42" t="s">
        <v>35</v>
      </c>
      <c r="D42" s="1">
        <v>42677</v>
      </c>
      <c r="E42" s="1">
        <v>43042</v>
      </c>
      <c r="F42" s="4" t="str">
        <f ca="1">IF(TODAY()&gt;Tableau1[[#This Row],[Fin de validité]]-30,"A renouveler","")</f>
        <v>A renouveler</v>
      </c>
      <c r="G42" s="2">
        <v>205</v>
      </c>
      <c r="H42" s="2">
        <v>17.083333333333332</v>
      </c>
      <c r="I42" s="2">
        <f>Tableau1[[#This Row],[Montant mensuel]]*0.75</f>
        <v>12.8125</v>
      </c>
      <c r="J42" s="6">
        <f>IF(Tableau1[[#This Row],[Taux à 75%]]&lt;30,Tableau1[[#This Row],[Taux à 75%]],IF(Tableau1[[#This Row],[Taux à 75%]]&gt;=30,"30,00€"))</f>
        <v>12.8125</v>
      </c>
      <c r="L42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3" spans="1:12" x14ac:dyDescent="0.25">
      <c r="A43">
        <f t="shared" si="0"/>
        <v>42</v>
      </c>
      <c r="B43" s="4" t="s">
        <v>51</v>
      </c>
      <c r="C43" t="s">
        <v>36</v>
      </c>
      <c r="D43" s="1">
        <v>43069</v>
      </c>
      <c r="E43" s="1">
        <v>43434</v>
      </c>
      <c r="F43" s="4" t="str">
        <f ca="1">IF(TODAY()&gt;Tableau1[[#This Row],[Fin de validité]]-30,"A renouveler","")</f>
        <v>A renouveler</v>
      </c>
      <c r="G43" s="2">
        <v>652</v>
      </c>
      <c r="H43" s="2">
        <v>54.333333333333336</v>
      </c>
      <c r="I43" s="2">
        <f>Tableau1[[#This Row],[Montant mensuel]]*0.75</f>
        <v>40.75</v>
      </c>
      <c r="J43" s="6" t="str">
        <f>IF(Tableau1[[#This Row],[Taux à 75%]]&lt;30,Tableau1[[#This Row],[Taux à 75%]],IF(Tableau1[[#This Row],[Taux à 75%]]&gt;=30,"30,00€"))</f>
        <v>30,00€</v>
      </c>
      <c r="L43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4" spans="1:12" x14ac:dyDescent="0.25">
      <c r="A44">
        <f t="shared" si="0"/>
        <v>43</v>
      </c>
      <c r="B44" s="4" t="s">
        <v>51</v>
      </c>
      <c r="C44" t="s">
        <v>14</v>
      </c>
      <c r="D44" s="1">
        <v>43326</v>
      </c>
      <c r="E44" s="1">
        <v>43479</v>
      </c>
      <c r="F44" s="4" t="str">
        <f ca="1">IF(TODAY()&gt;Tableau1[[#This Row],[Fin de validité]]-30,"A renouveler","")</f>
        <v>A renouveler</v>
      </c>
      <c r="G44" s="2"/>
      <c r="H44" s="2">
        <v>29.95</v>
      </c>
      <c r="I44" s="2">
        <f>Tableau1[[#This Row],[Montant mensuel]]*0.75</f>
        <v>22.462499999999999</v>
      </c>
      <c r="J44" s="6">
        <f>IF(Tableau1[[#This Row],[Taux à 75%]]&lt;30,Tableau1[[#This Row],[Taux à 75%]],IF(Tableau1[[#This Row],[Taux à 75%]]&gt;=30,"30,00€"))</f>
        <v>22.462499999999999</v>
      </c>
      <c r="L44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  <row r="45" spans="1:12" x14ac:dyDescent="0.25">
      <c r="A45">
        <f t="shared" si="0"/>
        <v>44</v>
      </c>
      <c r="B45" s="4" t="s">
        <v>51</v>
      </c>
      <c r="C45" t="s">
        <v>10</v>
      </c>
      <c r="D45" s="1">
        <v>43116</v>
      </c>
      <c r="E45" s="1">
        <v>43481</v>
      </c>
      <c r="F45" s="4" t="str">
        <f ca="1">IF(TODAY()&gt;Tableau1[[#This Row],[Fin de validité]]-30,"A renouveler","")</f>
        <v>A renouveler</v>
      </c>
      <c r="G45" s="2"/>
      <c r="H45" s="2">
        <v>31.6</v>
      </c>
      <c r="I45" s="2">
        <f>Tableau1[[#This Row],[Montant mensuel]]*0.75</f>
        <v>23.700000000000003</v>
      </c>
      <c r="J45" s="6">
        <f>IF(Tableau1[[#This Row],[Taux à 75%]]&lt;30,Tableau1[[#This Row],[Taux à 75%]],IF(Tableau1[[#This Row],[Taux à 75%]]&gt;=30,"30,00€"))</f>
        <v>23.700000000000003</v>
      </c>
      <c r="L45" s="2" t="str">
        <f ca="1">IF(Tableau1[[#This Row],[Fin de validité]]="","",IF(Tableau1[[#This Row],[Fin de validité]]-30&lt;=TODAY(),"ROUGE",IF(Tableau1[[#This Row],[Fin de validité]]-60&lt;=TODAY(),"ORANGE",IF(Tableau1[[#This Row],[Fin de validité]]-90&lt;=TODAY(),"VERT",""))))</f>
        <v>ROUGE</v>
      </c>
    </row>
  </sheetData>
  <conditionalFormatting sqref="J2:J45">
    <cfRule type="cellIs" dxfId="4" priority="1" operator="equal">
      <formula>$J$20</formula>
    </cfRule>
    <cfRule type="cellIs" dxfId="3" priority="2" operator="equal">
      <formula>30</formula>
    </cfRule>
  </conditionalFormatting>
  <conditionalFormatting sqref="A2:L45">
    <cfRule type="expression" dxfId="2" priority="6">
      <formula>$L2="ORANGE"</formula>
    </cfRule>
    <cfRule type="expression" dxfId="1" priority="7">
      <formula>$L2="VERT"</formula>
    </cfRule>
    <cfRule type="expression" dxfId="0" priority="8">
      <formula>$L2="ROUGE"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courvis</dc:creator>
  <cp:lastModifiedBy>loic courvis</cp:lastModifiedBy>
  <dcterms:created xsi:type="dcterms:W3CDTF">2019-01-16T14:28:40Z</dcterms:created>
  <dcterms:modified xsi:type="dcterms:W3CDTF">2019-01-21T13:04:16Z</dcterms:modified>
</cp:coreProperties>
</file>