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0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mpc/Desktop/Excel/"/>
    </mc:Choice>
  </mc:AlternateContent>
  <xr:revisionPtr revIDLastSave="0" documentId="8_{4239199A-7057-DD47-863F-445214AF1BF6}" xr6:coauthVersionLast="43" xr6:coauthVersionMax="43" xr10:uidLastSave="{00000000-0000-0000-0000-000000000000}"/>
  <bookViews>
    <workbookView xWindow="240" yWindow="460" windowWidth="25060" windowHeight="18260" activeTab="1" xr2:uid="{00000000-000D-0000-FFFF-FFFF00000000}"/>
  </bookViews>
  <sheets>
    <sheet name="E-S 2017 " sheetId="1" r:id="rId1"/>
    <sheet name="E-S 2017  (2)" sheetId="3" r:id="rId2"/>
    <sheet name="Recap" sheetId="2" r:id="rId3"/>
  </sheets>
  <externalReferences>
    <externalReference r:id="rId4"/>
  </externalReferences>
  <definedNames>
    <definedName name="_xlnm._FilterDatabase" localSheetId="0" hidden="1">'E-S 2017 '!$A$1:$C$1</definedName>
    <definedName name="_xlnm._FilterDatabase" localSheetId="1" hidden="1">'E-S 2017  (2)'!$A$1:$C$1</definedName>
    <definedName name="Fériés">[1]Fériés!$D$4:$D$16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6" i="3" l="1"/>
  <c r="K6" i="3"/>
  <c r="H1" i="3"/>
  <c r="D1" i="1"/>
  <c r="I1" i="3" l="1"/>
  <c r="T6" i="3" s="1"/>
  <c r="E1" i="1"/>
  <c r="J1" i="3" l="1"/>
  <c r="I2" i="3"/>
  <c r="F1" i="1"/>
  <c r="E2" i="1"/>
  <c r="J2" i="3" l="1"/>
  <c r="K1" i="3"/>
  <c r="H2" i="3"/>
  <c r="G1" i="1"/>
  <c r="F2" i="1"/>
  <c r="D2" i="1"/>
  <c r="H3" i="3" l="1"/>
  <c r="I3" i="3"/>
  <c r="J3" i="3"/>
  <c r="K4" i="3" s="1"/>
  <c r="K2" i="3"/>
  <c r="K3" i="3"/>
  <c r="L1" i="3"/>
  <c r="D3" i="1"/>
  <c r="E3" i="1"/>
  <c r="F3" i="1"/>
  <c r="G4" i="1" s="1"/>
  <c r="H1" i="1"/>
  <c r="G3" i="1"/>
  <c r="G2" i="1"/>
  <c r="L4" i="3" l="1"/>
  <c r="L2" i="3"/>
  <c r="L3" i="3"/>
  <c r="M1" i="3"/>
  <c r="H4" i="3"/>
  <c r="I4" i="3"/>
  <c r="J4" i="3"/>
  <c r="D4" i="1"/>
  <c r="E4" i="1"/>
  <c r="F4" i="1"/>
  <c r="I1" i="1"/>
  <c r="H2" i="1"/>
  <c r="H3" i="1"/>
  <c r="H4" i="1"/>
  <c r="M2" i="3" l="1"/>
  <c r="M3" i="3"/>
  <c r="N1" i="3"/>
  <c r="M4" i="3"/>
  <c r="J1" i="1"/>
  <c r="I3" i="1"/>
  <c r="I2" i="1"/>
  <c r="I4" i="1"/>
  <c r="N2" i="3" l="1"/>
  <c r="N3" i="3"/>
  <c r="O1" i="3"/>
  <c r="N4" i="3"/>
  <c r="K1" i="1"/>
  <c r="J2" i="1"/>
  <c r="J3" i="1"/>
  <c r="J4" i="1"/>
  <c r="P1" i="3" l="1"/>
  <c r="O4" i="3"/>
  <c r="O2" i="3"/>
  <c r="O3" i="3"/>
  <c r="L1" i="1"/>
  <c r="K2" i="1"/>
  <c r="K3" i="1"/>
  <c r="K4" i="1"/>
  <c r="P3" i="3" l="1"/>
  <c r="Q1" i="3"/>
  <c r="P4" i="3"/>
  <c r="P2" i="3"/>
  <c r="M1" i="1"/>
  <c r="L3" i="1"/>
  <c r="L2" i="1"/>
  <c r="L4" i="1"/>
  <c r="Q3" i="3" l="1"/>
  <c r="R1" i="3"/>
  <c r="Q4" i="3"/>
  <c r="Q2" i="3"/>
  <c r="N1" i="1"/>
  <c r="M3" i="1"/>
  <c r="M2" i="1"/>
  <c r="M4" i="1"/>
  <c r="R2" i="3" l="1"/>
  <c r="R3" i="3"/>
  <c r="S1" i="3"/>
  <c r="R4" i="3"/>
  <c r="O1" i="1"/>
  <c r="N3" i="1"/>
  <c r="N2" i="1"/>
  <c r="N4" i="1"/>
  <c r="S4" i="3" l="1"/>
  <c r="T4" i="3" s="1"/>
  <c r="S2" i="3"/>
  <c r="T2" i="3" s="1"/>
  <c r="S3" i="3"/>
  <c r="T3" i="3" s="1"/>
  <c r="O3" i="1"/>
  <c r="P3" i="1" s="1"/>
  <c r="O2" i="1"/>
  <c r="P2" i="1" s="1"/>
  <c r="O4" i="1"/>
  <c r="P4" i="1" s="1"/>
  <c r="B4" i="2" l="1"/>
  <c r="B2" i="2"/>
  <c r="B3" i="2"/>
</calcChain>
</file>

<file path=xl/sharedStrings.xml><?xml version="1.0" encoding="utf-8"?>
<sst xmlns="http://schemas.openxmlformats.org/spreadsheetml/2006/main" count="33" uniqueCount="9">
  <si>
    <t>DUPONT X</t>
  </si>
  <si>
    <t>DATE
ENTREE</t>
  </si>
  <si>
    <t>DATE
SORTIE</t>
  </si>
  <si>
    <t>NOMS</t>
  </si>
  <si>
    <t>DUPONT Y</t>
  </si>
  <si>
    <t>DUPONT Z</t>
  </si>
  <si>
    <t>TOTAL ANNEE</t>
  </si>
  <si>
    <t>Total Jours</t>
  </si>
  <si>
    <t>Total ETP
(somme/12 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</si>
</sst>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d\ mmmm\ yyyy"/>
    <numFmt numFmtId="166" formatCode="dd/mm/yy;@"/>
    <numFmt numFmtId="167" formatCode="mmmm/yy"/>
    <numFmt numFmtId="168" formatCode="#,##0.0"/>
    <numFmt numFmtId="169" formatCode="_-* #,##0.0\ _€_-;\-* #,##0.0\ _€_-;_-* &quot;-&quot;??\ _€_-;_-@_-"/>
  </numFmts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7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0" borderId="0" xfId="0" applyFont="1"/>
    <xf numFmtId="0" fontId="4" fillId="2" borderId="3" xfId="0" applyFont="1" applyFill="1" applyBorder="1" applyAlignment="1" applyProtection="1">
      <alignment vertical="center"/>
      <protection locked="0"/>
    </xf>
    <xf numFmtId="3" fontId="2" fillId="0" borderId="3" xfId="1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5" fontId="2" fillId="3" borderId="2" xfId="0" applyNumberFormat="1" applyFont="1" applyFill="1" applyBorder="1" applyAlignment="1">
      <alignment horizontal="center" vertical="center" wrapText="1"/>
    </xf>
    <xf numFmtId="167" fontId="2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3" fillId="0" borderId="0" xfId="1" applyFont="1"/>
    <xf numFmtId="0" fontId="6" fillId="0" borderId="0" xfId="0" applyFont="1"/>
    <xf numFmtId="166" fontId="4" fillId="2" borderId="3" xfId="0" applyNumberFormat="1" applyFont="1" applyFill="1" applyBorder="1" applyAlignment="1" applyProtection="1">
      <alignment horizontal="center" vertical="center"/>
      <protection locked="0"/>
    </xf>
    <xf numFmtId="3" fontId="4" fillId="0" borderId="3" xfId="1" applyNumberFormat="1" applyFont="1" applyBorder="1" applyAlignment="1">
      <alignment horizontal="center" vertical="center"/>
    </xf>
    <xf numFmtId="164" fontId="4" fillId="0" borderId="3" xfId="1" applyFont="1" applyBorder="1" applyAlignment="1">
      <alignment vertical="center"/>
    </xf>
    <xf numFmtId="164" fontId="4" fillId="2" borderId="3" xfId="1" applyFont="1" applyFill="1" applyBorder="1" applyAlignment="1" applyProtection="1">
      <alignment horizontal="left" vertical="center"/>
      <protection locked="0"/>
    </xf>
    <xf numFmtId="164" fontId="2" fillId="0" borderId="3" xfId="1" applyFont="1" applyBorder="1" applyAlignment="1">
      <alignment vertical="center"/>
    </xf>
    <xf numFmtId="168" fontId="4" fillId="0" borderId="3" xfId="1" applyNumberFormat="1" applyFont="1" applyBorder="1" applyAlignment="1">
      <alignment horizontal="center" vertical="center"/>
    </xf>
    <xf numFmtId="168" fontId="2" fillId="0" borderId="3" xfId="1" applyNumberFormat="1" applyFont="1" applyBorder="1" applyAlignment="1">
      <alignment horizontal="center" vertical="center"/>
    </xf>
    <xf numFmtId="168" fontId="4" fillId="4" borderId="3" xfId="1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 applyProtection="1">
      <alignment vertical="center"/>
      <protection locked="0"/>
    </xf>
    <xf numFmtId="166" fontId="2" fillId="2" borderId="3" xfId="0" applyNumberFormat="1" applyFont="1" applyFill="1" applyBorder="1" applyAlignment="1" applyProtection="1">
      <alignment horizontal="center" vertical="center"/>
      <protection locked="0"/>
    </xf>
    <xf numFmtId="164" fontId="7" fillId="0" borderId="0" xfId="1" applyFont="1"/>
    <xf numFmtId="0" fontId="7" fillId="0" borderId="0" xfId="0" applyFont="1"/>
    <xf numFmtId="169" fontId="4" fillId="0" borderId="3" xfId="1" applyNumberFormat="1" applyFont="1" applyBorder="1" applyAlignment="1">
      <alignment horizontal="center" vertical="center"/>
    </xf>
    <xf numFmtId="164" fontId="2" fillId="0" borderId="3" xfId="1" applyFont="1" applyBorder="1" applyAlignment="1">
      <alignment horizontal="center" vertical="center"/>
    </xf>
    <xf numFmtId="164" fontId="2" fillId="2" borderId="3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barrere.DOMODYSSEE/Downloads/EFF%20ERIC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3"/>
      <sheetName val="Fériés"/>
    </sheetNames>
    <sheetDataSet>
      <sheetData sheetId="0"/>
      <sheetData sheetId="1">
        <row r="4">
          <cell r="D4">
            <v>41275</v>
          </cell>
        </row>
        <row r="5">
          <cell r="D5">
            <v>41364</v>
          </cell>
        </row>
        <row r="6">
          <cell r="D6">
            <v>41365</v>
          </cell>
        </row>
        <row r="7">
          <cell r="D7">
            <v>41395</v>
          </cell>
        </row>
        <row r="8">
          <cell r="D8">
            <v>41402</v>
          </cell>
        </row>
        <row r="9">
          <cell r="D9">
            <v>41403</v>
          </cell>
        </row>
        <row r="10">
          <cell r="D10">
            <v>41413</v>
          </cell>
        </row>
        <row r="11">
          <cell r="D11">
            <v>41414</v>
          </cell>
        </row>
        <row r="12">
          <cell r="D12">
            <v>41469</v>
          </cell>
        </row>
        <row r="13">
          <cell r="D13">
            <v>41501</v>
          </cell>
        </row>
        <row r="14">
          <cell r="D14">
            <v>41579</v>
          </cell>
        </row>
        <row r="15">
          <cell r="D15">
            <v>41589</v>
          </cell>
        </row>
        <row r="16">
          <cell r="D16">
            <v>41633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13"/>
  <sheetViews>
    <sheetView showZeros="0" zoomScaleNormal="100" workbookViewId="0"/>
  </sheetViews>
  <sheetFormatPr baseColWidth="10" defaultColWidth="11.5" defaultRowHeight="14" x14ac:dyDescent="0.2"/>
  <cols>
    <col min="1" max="1" width="10.83203125" style="2" bestFit="1" customWidth="1"/>
    <col min="2" max="2" width="10.5" style="10" customWidth="1"/>
    <col min="3" max="3" width="9.83203125" style="10" bestFit="1" customWidth="1"/>
    <col min="4" max="4" width="11.5" style="2" bestFit="1" customWidth="1"/>
    <col min="5" max="5" width="12.6640625" style="2" bestFit="1" customWidth="1"/>
    <col min="6" max="6" width="11.33203125" style="2" bestFit="1" customWidth="1"/>
    <col min="7" max="10" width="10.5" style="2" bestFit="1" customWidth="1"/>
    <col min="11" max="11" width="10.83203125" style="2" bestFit="1" customWidth="1"/>
    <col min="12" max="12" width="14.83203125" style="2" bestFit="1" customWidth="1"/>
    <col min="13" max="13" width="13.5" style="2" bestFit="1" customWidth="1"/>
    <col min="14" max="14" width="14.5" style="2" bestFit="1" customWidth="1"/>
    <col min="15" max="15" width="14" style="2" bestFit="1" customWidth="1"/>
    <col min="16" max="16" width="12.6640625" style="2" customWidth="1"/>
    <col min="17" max="16384" width="11.5" style="2"/>
  </cols>
  <sheetData>
    <row r="1" spans="1:19" s="8" customFormat="1" ht="34" x14ac:dyDescent="0.15">
      <c r="A1" s="1" t="s">
        <v>3</v>
      </c>
      <c r="B1" s="6" t="s">
        <v>1</v>
      </c>
      <c r="C1" s="6" t="s">
        <v>2</v>
      </c>
      <c r="D1" s="7">
        <f>EOMONTH(DATE(2017,1,1),0)</f>
        <v>42766</v>
      </c>
      <c r="E1" s="7">
        <f>EDATE(D1,1)</f>
        <v>42794</v>
      </c>
      <c r="F1" s="7">
        <f t="shared" ref="F1:O1" si="0">EDATE(E1,1)</f>
        <v>42822</v>
      </c>
      <c r="G1" s="7">
        <f t="shared" si="0"/>
        <v>42853</v>
      </c>
      <c r="H1" s="7">
        <f t="shared" si="0"/>
        <v>42883</v>
      </c>
      <c r="I1" s="7">
        <f t="shared" si="0"/>
        <v>42914</v>
      </c>
      <c r="J1" s="7">
        <f t="shared" si="0"/>
        <v>42944</v>
      </c>
      <c r="K1" s="7">
        <f t="shared" si="0"/>
        <v>42975</v>
      </c>
      <c r="L1" s="7">
        <f t="shared" si="0"/>
        <v>43006</v>
      </c>
      <c r="M1" s="7">
        <f t="shared" si="0"/>
        <v>43036</v>
      </c>
      <c r="N1" s="7">
        <f t="shared" si="0"/>
        <v>43067</v>
      </c>
      <c r="O1" s="7">
        <f t="shared" si="0"/>
        <v>43097</v>
      </c>
      <c r="P1" s="1" t="s">
        <v>7</v>
      </c>
    </row>
    <row r="2" spans="1:19" ht="16.5" customHeight="1" x14ac:dyDescent="0.2">
      <c r="A2" s="3" t="s">
        <v>0</v>
      </c>
      <c r="B2" s="11">
        <v>42795</v>
      </c>
      <c r="C2" s="11">
        <v>42829</v>
      </c>
      <c r="D2" s="16">
        <f>((MAX(D$1-$B2,0)-MAX(EOMONTH(D$1,-1)-$B2,0))-(MAX(D$1-$C2,0)-MAX(EOMONTH(D$1,-1)-$C2,0))+(EOMONTH(D$1,0)=EOMONTH($B2,0)))/DAY(EOMONTH($F1,0))</f>
        <v>0</v>
      </c>
      <c r="E2" s="16">
        <f t="shared" ref="E2:O2" si="1">((MAX(E$1-$B2,0)-MAX(EOMONTH(E$1,-1)-$B2,0))-(MAX(E$1-$C2,0)-MAX(EOMONTH(E$1,-1)-$C2,0))+(EOMONTH(E$1,0)=EOMONTH($B2,0)))/DAY(EOMONTH($F1,0))</f>
        <v>0</v>
      </c>
      <c r="F2" s="16">
        <f t="shared" si="1"/>
        <v>0.90322580645161288</v>
      </c>
      <c r="G2" s="16">
        <f t="shared" si="1"/>
        <v>0.12903225806451613</v>
      </c>
      <c r="H2" s="16">
        <f t="shared" si="1"/>
        <v>0</v>
      </c>
      <c r="I2" s="16">
        <f t="shared" si="1"/>
        <v>0</v>
      </c>
      <c r="J2" s="16">
        <f t="shared" si="1"/>
        <v>0</v>
      </c>
      <c r="K2" s="16">
        <f t="shared" si="1"/>
        <v>0</v>
      </c>
      <c r="L2" s="16">
        <f t="shared" si="1"/>
        <v>0</v>
      </c>
      <c r="M2" s="16">
        <f t="shared" si="1"/>
        <v>0</v>
      </c>
      <c r="N2" s="16">
        <f t="shared" si="1"/>
        <v>0</v>
      </c>
      <c r="O2" s="16">
        <f t="shared" si="1"/>
        <v>0</v>
      </c>
      <c r="P2" s="17">
        <f>SUM(F2:O2)</f>
        <v>1.032258064516129</v>
      </c>
      <c r="Q2" s="9"/>
      <c r="R2" s="9"/>
      <c r="S2" s="9"/>
    </row>
    <row r="3" spans="1:19" ht="16.5" customHeight="1" x14ac:dyDescent="0.2">
      <c r="A3" s="3" t="s">
        <v>0</v>
      </c>
      <c r="B3" s="11">
        <v>42849</v>
      </c>
      <c r="C3" s="11">
        <v>43043</v>
      </c>
      <c r="D3" s="16">
        <f t="shared" ref="D3:D4" si="2">((MAX(D$1-$B3,0)-MAX(EOMONTH(D$1,-1)-$B3,0))-(MAX(D$1-$C3,0)-MAX(EOMONTH(D$1,-1)-$C3,0))+(EOMONTH(D$1,0)=EOMONTH($B3,0)))/DAY(EOMONTH($F2,0))</f>
        <v>0</v>
      </c>
      <c r="E3" s="16">
        <f t="shared" ref="E3:E4" si="3">((MAX(E$1-$B3,0)-MAX(EOMONTH(E$1,-1)-$B3,0))-(MAX(E$1-$C3,0)-MAX(EOMONTH(E$1,-1)-$C3,0))+(EOMONTH(E$1,0)=EOMONTH($B3,0)))/DAY(EOMONTH($F2,0))</f>
        <v>0</v>
      </c>
      <c r="F3" s="16">
        <f t="shared" ref="F3:F4" si="4">((MAX(F$1-$B3,0)-MAX(EOMONTH(F$1,-1)-$B3,0))-(MAX(F$1-$C3,0)-MAX(EOMONTH(F$1,-1)-$C3,0))+(EOMONTH(F$1,0)=EOMONTH($B3,0)))/DAY(EOMONTH($F2,0))</f>
        <v>0</v>
      </c>
      <c r="G3" s="16">
        <f t="shared" ref="G3:G4" si="5">((MAX(G$1-$B3,0)-MAX(EOMONTH(G$1,-1)-$B3,0))-(MAX(G$1-$C3,0)-MAX(EOMONTH(G$1,-1)-$C3,0))+(EOMONTH(G$1,0)=EOMONTH($B3,0)))/DAY(EOMONTH($F2,0))</f>
        <v>0.16129032258064516</v>
      </c>
      <c r="H3" s="16">
        <f t="shared" ref="H3:H4" si="6">((MAX(H$1-$B3,0)-MAX(EOMONTH(H$1,-1)-$B3,0))-(MAX(H$1-$C3,0)-MAX(EOMONTH(H$1,-1)-$C3,0))+(EOMONTH(H$1,0)=EOMONTH($B3,0)))/DAY(EOMONTH($F2,0))</f>
        <v>0.90322580645161288</v>
      </c>
      <c r="I3" s="16">
        <f t="shared" ref="I3:I4" si="7">((MAX(I$1-$B3,0)-MAX(EOMONTH(I$1,-1)-$B3,0))-(MAX(I$1-$C3,0)-MAX(EOMONTH(I$1,-1)-$C3,0))+(EOMONTH(I$1,0)=EOMONTH($B3,0)))/DAY(EOMONTH($F2,0))</f>
        <v>0.90322580645161288</v>
      </c>
      <c r="J3" s="16">
        <f t="shared" ref="J3:J4" si="8">((MAX(J$1-$B3,0)-MAX(EOMONTH(J$1,-1)-$B3,0))-(MAX(J$1-$C3,0)-MAX(EOMONTH(J$1,-1)-$C3,0))+(EOMONTH(J$1,0)=EOMONTH($B3,0)))/DAY(EOMONTH($F2,0))</f>
        <v>0.90322580645161288</v>
      </c>
      <c r="K3" s="16">
        <f t="shared" ref="K3:K4" si="9">((MAX(K$1-$B3,0)-MAX(EOMONTH(K$1,-1)-$B3,0))-(MAX(K$1-$C3,0)-MAX(EOMONTH(K$1,-1)-$C3,0))+(EOMONTH(K$1,0)=EOMONTH($B3,0)))/DAY(EOMONTH($F2,0))</f>
        <v>0.90322580645161288</v>
      </c>
      <c r="L3" s="16">
        <f t="shared" ref="L3:L4" si="10">((MAX(L$1-$B3,0)-MAX(EOMONTH(L$1,-1)-$B3,0))-(MAX(L$1-$C3,0)-MAX(EOMONTH(L$1,-1)-$C3,0))+(EOMONTH(L$1,0)=EOMONTH($B3,0)))/DAY(EOMONTH($F2,0))</f>
        <v>0.90322580645161288</v>
      </c>
      <c r="M3" s="16">
        <f t="shared" ref="M3:M4" si="11">((MAX(M$1-$B3,0)-MAX(EOMONTH(M$1,-1)-$B3,0))-(MAX(M$1-$C3,0)-MAX(EOMONTH(M$1,-1)-$C3,0))+(EOMONTH(M$1,0)=EOMONTH($B3,0)))/DAY(EOMONTH($F2,0))</f>
        <v>0.90322580645161288</v>
      </c>
      <c r="N3" s="16">
        <f t="shared" ref="N3:N4" si="12">((MAX(N$1-$B3,0)-MAX(EOMONTH(N$1,-1)-$B3,0))-(MAX(N$1-$C3,0)-MAX(EOMONTH(N$1,-1)-$C3,0))+(EOMONTH(N$1,0)=EOMONTH($B3,0)))/DAY(EOMONTH($F2,0))</f>
        <v>0.12903225806451613</v>
      </c>
      <c r="O3" s="16">
        <f t="shared" ref="O3:O4" si="13">((MAX(O$1-$B3,0)-MAX(EOMONTH(O$1,-1)-$B3,0))-(MAX(O$1-$C3,0)-MAX(EOMONTH(O$1,-1)-$C3,0))+(EOMONTH(O$1,0)=EOMONTH($B3,0)))/DAY(EOMONTH($F2,0))</f>
        <v>0</v>
      </c>
      <c r="P3" s="17">
        <f t="shared" ref="P3:P4" si="14">SUM(F3:O3)</f>
        <v>5.709677419354839</v>
      </c>
      <c r="Q3" s="9"/>
      <c r="R3" s="9"/>
      <c r="S3" s="9"/>
    </row>
    <row r="4" spans="1:19" ht="16.5" customHeight="1" x14ac:dyDescent="0.2">
      <c r="A4" s="3" t="s">
        <v>0</v>
      </c>
      <c r="B4" s="11">
        <v>43089</v>
      </c>
      <c r="C4" s="11">
        <v>43100</v>
      </c>
      <c r="D4" s="16">
        <f t="shared" si="2"/>
        <v>0</v>
      </c>
      <c r="E4" s="16">
        <f t="shared" si="3"/>
        <v>0</v>
      </c>
      <c r="F4" s="16">
        <f t="shared" si="4"/>
        <v>0</v>
      </c>
      <c r="G4" s="16">
        <f t="shared" si="5"/>
        <v>0</v>
      </c>
      <c r="H4" s="16">
        <f t="shared" si="6"/>
        <v>0</v>
      </c>
      <c r="I4" s="16">
        <f t="shared" si="7"/>
        <v>0</v>
      </c>
      <c r="J4" s="16">
        <f t="shared" si="8"/>
        <v>0</v>
      </c>
      <c r="K4" s="16">
        <f t="shared" si="9"/>
        <v>0</v>
      </c>
      <c r="L4" s="16">
        <f t="shared" si="10"/>
        <v>0</v>
      </c>
      <c r="M4" s="16">
        <f t="shared" si="11"/>
        <v>0</v>
      </c>
      <c r="N4" s="16">
        <f t="shared" si="12"/>
        <v>0</v>
      </c>
      <c r="O4" s="16">
        <f t="shared" si="13"/>
        <v>0.29032258064516131</v>
      </c>
      <c r="P4" s="17">
        <f t="shared" si="14"/>
        <v>0.29032258064516131</v>
      </c>
      <c r="Q4" s="9"/>
      <c r="R4" s="9"/>
      <c r="S4" s="9"/>
    </row>
    <row r="5" spans="1:19" ht="16.5" customHeight="1" x14ac:dyDescent="0.2">
      <c r="A5" s="3" t="s">
        <v>0</v>
      </c>
      <c r="B5" s="11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4"/>
      <c r="Q5" s="9"/>
      <c r="R5" s="9"/>
      <c r="S5" s="9"/>
    </row>
    <row r="6" spans="1:19" ht="16.5" customHeight="1" x14ac:dyDescent="0.2">
      <c r="A6" s="3" t="s">
        <v>4</v>
      </c>
      <c r="B6" s="11"/>
      <c r="C6" s="11"/>
      <c r="D6" s="13"/>
      <c r="E6" s="14"/>
      <c r="F6" s="13"/>
      <c r="G6" s="13"/>
      <c r="H6" s="13"/>
      <c r="I6" s="13"/>
      <c r="J6" s="13"/>
      <c r="K6" s="13"/>
      <c r="L6" s="13"/>
      <c r="M6" s="13"/>
      <c r="N6" s="13"/>
      <c r="O6" s="13"/>
      <c r="P6" s="15"/>
      <c r="Q6" s="9"/>
      <c r="R6" s="9"/>
      <c r="S6" s="9"/>
    </row>
    <row r="7" spans="1:19" ht="16.5" customHeight="1" x14ac:dyDescent="0.2">
      <c r="A7" s="3" t="s">
        <v>4</v>
      </c>
      <c r="B7" s="11"/>
      <c r="C7" s="11"/>
      <c r="D7" s="13"/>
      <c r="E7" s="14"/>
      <c r="F7" s="13"/>
      <c r="G7" s="13"/>
      <c r="H7" s="13"/>
      <c r="I7" s="13"/>
      <c r="J7" s="13"/>
      <c r="K7" s="13"/>
      <c r="L7" s="13"/>
      <c r="M7" s="13"/>
      <c r="N7" s="13"/>
      <c r="O7" s="13"/>
      <c r="P7" s="15"/>
      <c r="Q7" s="9"/>
      <c r="R7" s="9"/>
      <c r="S7" s="9"/>
    </row>
    <row r="8" spans="1:19" ht="16.5" customHeight="1" x14ac:dyDescent="0.2">
      <c r="A8" s="3" t="s">
        <v>4</v>
      </c>
      <c r="B8" s="11"/>
      <c r="C8" s="11"/>
      <c r="D8" s="13"/>
      <c r="E8" s="14"/>
      <c r="F8" s="13"/>
      <c r="G8" s="13"/>
      <c r="H8" s="13"/>
      <c r="I8" s="13"/>
      <c r="J8" s="13"/>
      <c r="K8" s="13"/>
      <c r="L8" s="13"/>
      <c r="M8" s="13"/>
      <c r="N8" s="13"/>
      <c r="O8" s="13"/>
      <c r="P8" s="15"/>
      <c r="Q8" s="9"/>
      <c r="R8" s="9"/>
      <c r="S8" s="9"/>
    </row>
    <row r="9" spans="1:19" ht="16.5" customHeight="1" x14ac:dyDescent="0.2">
      <c r="A9" s="3" t="s">
        <v>4</v>
      </c>
      <c r="B9" s="11"/>
      <c r="C9" s="11"/>
      <c r="D9" s="13"/>
      <c r="E9" s="14"/>
      <c r="F9" s="13"/>
      <c r="G9" s="13"/>
      <c r="H9" s="13"/>
      <c r="I9" s="13"/>
      <c r="J9" s="13"/>
      <c r="K9" s="13"/>
      <c r="L9" s="13"/>
      <c r="M9" s="13"/>
      <c r="N9" s="13"/>
      <c r="O9" s="13"/>
      <c r="P9" s="15"/>
      <c r="Q9" s="9"/>
      <c r="R9" s="9"/>
      <c r="S9" s="9"/>
    </row>
    <row r="10" spans="1:19" ht="16.5" customHeight="1" x14ac:dyDescent="0.2">
      <c r="A10" s="3" t="s">
        <v>5</v>
      </c>
      <c r="B10" s="11"/>
      <c r="C10" s="11"/>
      <c r="D10" s="13"/>
      <c r="E10" s="14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5"/>
      <c r="Q10" s="9"/>
      <c r="R10" s="9"/>
      <c r="S10" s="9"/>
    </row>
    <row r="11" spans="1:19" ht="16.5" customHeight="1" x14ac:dyDescent="0.2">
      <c r="A11" s="3" t="s">
        <v>5</v>
      </c>
      <c r="B11" s="11"/>
      <c r="C11" s="11"/>
      <c r="D11" s="13"/>
      <c r="E11" s="14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5"/>
      <c r="Q11" s="9"/>
      <c r="R11" s="9"/>
      <c r="S11" s="9"/>
    </row>
    <row r="12" spans="1:19" ht="16.5" customHeight="1" x14ac:dyDescent="0.2">
      <c r="A12" s="3" t="s">
        <v>5</v>
      </c>
      <c r="B12" s="11"/>
      <c r="C12" s="11"/>
      <c r="D12" s="13"/>
      <c r="E12" s="14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5"/>
      <c r="Q12" s="9"/>
      <c r="R12" s="9"/>
      <c r="S12" s="9"/>
    </row>
    <row r="13" spans="1:19" ht="16.5" customHeight="1" x14ac:dyDescent="0.2">
      <c r="A13" s="3" t="s">
        <v>5</v>
      </c>
      <c r="B13" s="11"/>
      <c r="C13" s="11"/>
      <c r="D13" s="13"/>
      <c r="E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5"/>
      <c r="Q13" s="9"/>
      <c r="R13" s="9"/>
      <c r="S13" s="9"/>
    </row>
  </sheetData>
  <sheetProtection selectLockedCells="1" selectUnlockedCells="1"/>
  <pageMargins left="0.70866141732283472" right="0.70866141732283472" top="0.74803149606299213" bottom="0.74803149606299213" header="0.31496062992125984" footer="0.31496062992125984"/>
  <pageSetup paperSize="9" fitToWidth="3" fitToHeight="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04BF7-E157-9E40-AD07-24872575A81B}">
  <sheetPr>
    <pageSetUpPr fitToPage="1"/>
  </sheetPr>
  <dimension ref="A1:W6"/>
  <sheetViews>
    <sheetView showZeros="0" tabSelected="1" topLeftCell="E1" zoomScaleNormal="100" workbookViewId="0">
      <selection activeCell="H25" sqref="H25:H26"/>
    </sheetView>
  </sheetViews>
  <sheetFormatPr baseColWidth="10" defaultColWidth="11.5" defaultRowHeight="14" x14ac:dyDescent="0.2"/>
  <cols>
    <col min="1" max="1" width="10.83203125" style="2" bestFit="1" customWidth="1"/>
    <col min="2" max="2" width="10.5" style="10" customWidth="1"/>
    <col min="3" max="3" width="9.83203125" style="10" bestFit="1" customWidth="1"/>
    <col min="4" max="4" width="10.5" style="10" customWidth="1"/>
    <col min="5" max="5" width="9.83203125" style="10" bestFit="1" customWidth="1"/>
    <col min="6" max="7" width="9.83203125" style="10" customWidth="1"/>
    <col min="8" max="8" width="11.5" style="2" bestFit="1" customWidth="1"/>
    <col min="9" max="9" width="12.6640625" style="2" bestFit="1" customWidth="1"/>
    <col min="10" max="10" width="11.33203125" style="2" bestFit="1" customWidth="1"/>
    <col min="11" max="14" width="10.5" style="2" bestFit="1" customWidth="1"/>
    <col min="15" max="15" width="10.83203125" style="2" bestFit="1" customWidth="1"/>
    <col min="16" max="16" width="14.83203125" style="2" bestFit="1" customWidth="1"/>
    <col min="17" max="17" width="13.5" style="2" bestFit="1" customWidth="1"/>
    <col min="18" max="18" width="14.5" style="2" bestFit="1" customWidth="1"/>
    <col min="19" max="19" width="14" style="2" bestFit="1" customWidth="1"/>
    <col min="20" max="20" width="12.6640625" style="2" customWidth="1"/>
    <col min="21" max="16384" width="11.5" style="2"/>
  </cols>
  <sheetData>
    <row r="1" spans="1:23" s="8" customFormat="1" ht="51" x14ac:dyDescent="0.15">
      <c r="A1" s="1" t="s">
        <v>3</v>
      </c>
      <c r="B1" s="6" t="s">
        <v>1</v>
      </c>
      <c r="C1" s="6" t="s">
        <v>2</v>
      </c>
      <c r="D1" s="6" t="s">
        <v>1</v>
      </c>
      <c r="E1" s="6" t="s">
        <v>2</v>
      </c>
      <c r="F1" s="6" t="s">
        <v>1</v>
      </c>
      <c r="G1" s="6" t="s">
        <v>2</v>
      </c>
      <c r="H1" s="7">
        <f>EOMONTH(DATE(2017,1,1),0)</f>
        <v>42766</v>
      </c>
      <c r="I1" s="7">
        <f>EDATE(H1,1)</f>
        <v>42794</v>
      </c>
      <c r="J1" s="7">
        <f t="shared" ref="J1:S1" si="0">EDATE(I1,1)</f>
        <v>42822</v>
      </c>
      <c r="K1" s="7">
        <f t="shared" si="0"/>
        <v>42853</v>
      </c>
      <c r="L1" s="7">
        <f t="shared" si="0"/>
        <v>42883</v>
      </c>
      <c r="M1" s="7">
        <f t="shared" si="0"/>
        <v>42914</v>
      </c>
      <c r="N1" s="7">
        <f t="shared" si="0"/>
        <v>42944</v>
      </c>
      <c r="O1" s="7">
        <f t="shared" si="0"/>
        <v>42975</v>
      </c>
      <c r="P1" s="7">
        <f t="shared" si="0"/>
        <v>43006</v>
      </c>
      <c r="Q1" s="7">
        <f t="shared" si="0"/>
        <v>43036</v>
      </c>
      <c r="R1" s="7">
        <f t="shared" si="0"/>
        <v>43067</v>
      </c>
      <c r="S1" s="7">
        <f t="shared" si="0"/>
        <v>43097</v>
      </c>
      <c r="T1" s="26" t="s">
        <v>8</v>
      </c>
    </row>
    <row r="2" spans="1:23" ht="16.5" customHeight="1" x14ac:dyDescent="0.2">
      <c r="A2" s="3" t="s">
        <v>0</v>
      </c>
      <c r="B2" s="11">
        <v>42795</v>
      </c>
      <c r="C2" s="11">
        <v>42829</v>
      </c>
      <c r="D2" s="11">
        <v>42849</v>
      </c>
      <c r="E2" s="11">
        <v>43043</v>
      </c>
      <c r="F2" s="11">
        <v>43089</v>
      </c>
      <c r="G2" s="11">
        <v>43100</v>
      </c>
      <c r="H2" s="16">
        <f>((MAX(H$1-$B2,0)-MAX(EOMONTH(H$1,-1)-$B2,0))-(MAX(H$1-$C2,0)-MAX(EOMONTH(H$1,-1)-$C2,0))+(EOMONTH(H$1,0)=EOMONTH($B2,0)))/DAY(EOMONTH($J1,0))</f>
        <v>0</v>
      </c>
      <c r="I2" s="16">
        <f>((MAX(I$1-$B2,0)-MAX(EOMONTH(I$1,-1)-$B2,0))-(MAX(I$1-$C2,0)-MAX(EOMONTH(I$1,-1)-$C2,0))+(EOMONTH(I$1,0)=EOMONTH($B2,0)))/DAY(EOMONTH($J1,0))</f>
        <v>0</v>
      </c>
      <c r="J2" s="18">
        <f>((MAX(J$1-$B2,0)-MAX(EOMONTH(J$1,-1)-$B2,0))-(MAX(J$1-$C2,0)-MAX(EOMONTH(J$1,-1)-$C2,0))+(EOMONTH(J$1,0)=EOMONTH($B2,0)))/DAY(EOMONTH($J1,0))</f>
        <v>0.90322580645161288</v>
      </c>
      <c r="K2" s="23">
        <f>((MAX(K$1-$B2,0)-MAX(EOMONTH(K$1,-1)-$B2,0))-(MAX(K$1-$C2,0)-MAX(EOMONTH(K$1,-1)-$C2,0))+(EOMONTH(K$1,0)=EOMONTH($B2,0)))/DAY(EOMONTH($J1,0))</f>
        <v>0.12903225806451613</v>
      </c>
      <c r="L2" s="16">
        <f>((MAX(L$1-$B2,0)-MAX(EOMONTH(L$1,-1)-$B2,0))-(MAX(L$1-$C2,0)-MAX(EOMONTH(L$1,-1)-$C2,0))+(EOMONTH(L$1,0)=EOMONTH($B2,0)))/DAY(EOMONTH($J1,0))</f>
        <v>0</v>
      </c>
      <c r="M2" s="16">
        <f>((MAX(M$1-$B2,0)-MAX(EOMONTH(M$1,-1)-$B2,0))-(MAX(M$1-$C2,0)-MAX(EOMONTH(M$1,-1)-$C2,0))+(EOMONTH(M$1,0)=EOMONTH($B2,0)))/DAY(EOMONTH($J1,0))</f>
        <v>0</v>
      </c>
      <c r="N2" s="16">
        <f>((MAX(N$1-$B2,0)-MAX(EOMONTH(N$1,-1)-$B2,0))-(MAX(N$1-$C2,0)-MAX(EOMONTH(N$1,-1)-$C2,0))+(EOMONTH(N$1,0)=EOMONTH($B2,0)))/DAY(EOMONTH($J1,0))</f>
        <v>0</v>
      </c>
      <c r="O2" s="16">
        <f>((MAX(O$1-$B2,0)-MAX(EOMONTH(O$1,-1)-$B2,0))-(MAX(O$1-$C2,0)-MAX(EOMONTH(O$1,-1)-$C2,0))+(EOMONTH(O$1,0)=EOMONTH($B2,0)))/DAY(EOMONTH($J1,0))</f>
        <v>0</v>
      </c>
      <c r="P2" s="16">
        <f>((MAX(P$1-$B2,0)-MAX(EOMONTH(P$1,-1)-$B2,0))-(MAX(P$1-$C2,0)-MAX(EOMONTH(P$1,-1)-$C2,0))+(EOMONTH(P$1,0)=EOMONTH($B2,0)))/DAY(EOMONTH($J1,0))</f>
        <v>0</v>
      </c>
      <c r="Q2" s="16">
        <f>((MAX(Q$1-$B2,0)-MAX(EOMONTH(Q$1,-1)-$B2,0))-(MAX(Q$1-$C2,0)-MAX(EOMONTH(Q$1,-1)-$C2,0))+(EOMONTH(Q$1,0)=EOMONTH($B2,0)))/DAY(EOMONTH($J1,0))</f>
        <v>0</v>
      </c>
      <c r="R2" s="16">
        <f>((MAX(R$1-$B2,0)-MAX(EOMONTH(R$1,-1)-$B2,0))-(MAX(R$1-$C2,0)-MAX(EOMONTH(R$1,-1)-$C2,0))+(EOMONTH(R$1,0)=EOMONTH($B2,0)))/DAY(EOMONTH($J1,0))</f>
        <v>0</v>
      </c>
      <c r="S2" s="16">
        <f>((MAX(S$1-$B2,0)-MAX(EOMONTH(S$1,-1)-$B2,0))-(MAX(S$1-$C2,0)-MAX(EOMONTH(S$1,-1)-$C2,0))+(EOMONTH(S$1,0)=EOMONTH($B2,0)))/DAY(EOMONTH($J1,0))</f>
        <v>0</v>
      </c>
      <c r="T2" s="17">
        <f>SUM(J2:S2)</f>
        <v>1.032258064516129</v>
      </c>
      <c r="U2" s="9"/>
      <c r="V2" s="9"/>
      <c r="W2" s="9"/>
    </row>
    <row r="3" spans="1:23" ht="16.5" customHeight="1" x14ac:dyDescent="0.2">
      <c r="A3" s="3" t="s">
        <v>0</v>
      </c>
      <c r="B3" s="11">
        <v>42849</v>
      </c>
      <c r="C3" s="11">
        <v>43043</v>
      </c>
      <c r="D3" s="11">
        <v>42849</v>
      </c>
      <c r="E3" s="11">
        <v>43043</v>
      </c>
      <c r="F3" s="11"/>
      <c r="G3" s="11"/>
      <c r="H3" s="16">
        <f t="shared" ref="H3:H4" si="1">((MAX(H$1-$B3,0)-MAX(EOMONTH(H$1,-1)-$B3,0))-(MAX(H$1-$C3,0)-MAX(EOMONTH(H$1,-1)-$C3,0))+(EOMONTH(H$1,0)=EOMONTH($B3,0)))/DAY(EOMONTH($J2,0))</f>
        <v>0</v>
      </c>
      <c r="I3" s="16">
        <f>((MAX(I$1-$B3,0)-MAX(EOMONTH(I$1,-1)-$B3,0))-(MAX(I$1-$C3,0)-MAX(EOMONTH(I$1,-1)-$C3,0))+(EOMONTH(I$1,0)=EOMONTH($B3,0)))/DAY(EOMONTH($J2,0))</f>
        <v>0</v>
      </c>
      <c r="J3" s="16">
        <f>((MAX(J$1-$B3,0)-MAX(EOMONTH(J$1,-1)-$B3,0))-(MAX(J$1-$C3,0)-MAX(EOMONTH(J$1,-1)-$C3,0))+(EOMONTH(J$1,0)=EOMONTH($B3,0)))/DAY(EOMONTH($J2,0))</f>
        <v>0</v>
      </c>
      <c r="K3" s="23">
        <f>((MAX(K$1-$B3,0)-MAX(EOMONTH(K$1,-1)-$B3,0))-(MAX(K$1-$C3,0)-MAX(EOMONTH(K$1,-1)-$C3,0))+(EOMONTH(K$1,0)=EOMONTH($B3,0)))/DAY(EOMONTH($J2,0))</f>
        <v>0.16129032258064516</v>
      </c>
      <c r="L3" s="16">
        <f>((MAX(L$1-$B3,0)-MAX(EOMONTH(L$1,-1)-$B3,0))-(MAX(L$1-$C3,0)-MAX(EOMONTH(L$1,-1)-$C3,0))+(EOMONTH(L$1,0)=EOMONTH($B3,0)))/DAY(EOMONTH($J2,0))</f>
        <v>0.90322580645161288</v>
      </c>
      <c r="M3" s="16">
        <f>((MAX(M$1-$B3,0)-MAX(EOMONTH(M$1,-1)-$B3,0))-(MAX(M$1-$C3,0)-MAX(EOMONTH(M$1,-1)-$C3,0))+(EOMONTH(M$1,0)=EOMONTH($B3,0)))/DAY(EOMONTH($J2,0))</f>
        <v>0.90322580645161288</v>
      </c>
      <c r="N3" s="16">
        <f>((MAX(N$1-$B3,0)-MAX(EOMONTH(N$1,-1)-$B3,0))-(MAX(N$1-$C3,0)-MAX(EOMONTH(N$1,-1)-$C3,0))+(EOMONTH(N$1,0)=EOMONTH($B3,0)))/DAY(EOMONTH($J2,0))</f>
        <v>0.90322580645161288</v>
      </c>
      <c r="O3" s="16">
        <f>((MAX(O$1-$B3,0)-MAX(EOMONTH(O$1,-1)-$B3,0))-(MAX(O$1-$C3,0)-MAX(EOMONTH(O$1,-1)-$C3,0))+(EOMONTH(O$1,0)=EOMONTH($B3,0)))/DAY(EOMONTH($J2,0))</f>
        <v>0.90322580645161288</v>
      </c>
      <c r="P3" s="16">
        <f>((MAX(P$1-$B3,0)-MAX(EOMONTH(P$1,-1)-$B3,0))-(MAX(P$1-$C3,0)-MAX(EOMONTH(P$1,-1)-$C3,0))+(EOMONTH(P$1,0)=EOMONTH($B3,0)))/DAY(EOMONTH($J2,0))</f>
        <v>0.90322580645161288</v>
      </c>
      <c r="Q3" s="16">
        <f>((MAX(Q$1-$B3,0)-MAX(EOMONTH(Q$1,-1)-$B3,0))-(MAX(Q$1-$C3,0)-MAX(EOMONTH(Q$1,-1)-$C3,0))+(EOMONTH(Q$1,0)=EOMONTH($B3,0)))/DAY(EOMONTH($J2,0))</f>
        <v>0.90322580645161288</v>
      </c>
      <c r="R3" s="16">
        <f>((MAX(R$1-$B3,0)-MAX(EOMONTH(R$1,-1)-$B3,0))-(MAX(R$1-$C3,0)-MAX(EOMONTH(R$1,-1)-$C3,0))+(EOMONTH(R$1,0)=EOMONTH($B3,0)))/DAY(EOMONTH($J2,0))</f>
        <v>0.12903225806451613</v>
      </c>
      <c r="S3" s="16">
        <f>((MAX(S$1-$B3,0)-MAX(EOMONTH(S$1,-1)-$B3,0))-(MAX(S$1-$C3,0)-MAX(EOMONTH(S$1,-1)-$C3,0))+(EOMONTH(S$1,0)=EOMONTH($B3,0)))/DAY(EOMONTH($J2,0))</f>
        <v>0</v>
      </c>
      <c r="T3" s="17">
        <f t="shared" ref="T3:T4" si="2">SUM(J3:S3)</f>
        <v>5.709677419354839</v>
      </c>
      <c r="U3" s="9"/>
      <c r="V3" s="9"/>
      <c r="W3" s="9"/>
    </row>
    <row r="4" spans="1:23" ht="16.5" customHeight="1" x14ac:dyDescent="0.2">
      <c r="A4" s="3" t="s">
        <v>0</v>
      </c>
      <c r="B4" s="11">
        <v>43089</v>
      </c>
      <c r="C4" s="11">
        <v>43100</v>
      </c>
      <c r="D4" s="11">
        <v>43089</v>
      </c>
      <c r="E4" s="11">
        <v>43100</v>
      </c>
      <c r="F4" s="11"/>
      <c r="G4" s="11"/>
      <c r="H4" s="16">
        <f t="shared" si="1"/>
        <v>0</v>
      </c>
      <c r="I4" s="16">
        <f>((MAX(I$1-$B4,0)-MAX(EOMONTH(I$1,-1)-$B4,0))-(MAX(I$1-$C4,0)-MAX(EOMONTH(I$1,-1)-$C4,0))+(EOMONTH(I$1,0)=EOMONTH($B4,0)))/DAY(EOMONTH($J3,0))</f>
        <v>0</v>
      </c>
      <c r="J4" s="16">
        <f>((MAX(J$1-$B4,0)-MAX(EOMONTH(J$1,-1)-$B4,0))-(MAX(J$1-$C4,0)-MAX(EOMONTH(J$1,-1)-$C4,0))+(EOMONTH(J$1,0)=EOMONTH($B4,0)))/DAY(EOMONTH($J3,0))</f>
        <v>0</v>
      </c>
      <c r="K4" s="16">
        <f>((MAX(K$1-$B4,0)-MAX(EOMONTH(K$1,-1)-$B4,0))-(MAX(K$1-$C4,0)-MAX(EOMONTH(K$1,-1)-$C4,0))+(EOMONTH(K$1,0)=EOMONTH($B4,0)))/DAY(EOMONTH($J3,0))</f>
        <v>0</v>
      </c>
      <c r="L4" s="16">
        <f>((MAX(L$1-$B4,0)-MAX(EOMONTH(L$1,-1)-$B4,0))-(MAX(L$1-$C4,0)-MAX(EOMONTH(L$1,-1)-$C4,0))+(EOMONTH(L$1,0)=EOMONTH($B4,0)))/DAY(EOMONTH($J3,0))</f>
        <v>0</v>
      </c>
      <c r="M4" s="16">
        <f>((MAX(M$1-$B4,0)-MAX(EOMONTH(M$1,-1)-$B4,0))-(MAX(M$1-$C4,0)-MAX(EOMONTH(M$1,-1)-$C4,0))+(EOMONTH(M$1,0)=EOMONTH($B4,0)))/DAY(EOMONTH($J3,0))</f>
        <v>0</v>
      </c>
      <c r="N4" s="16">
        <f>((MAX(N$1-$B4,0)-MAX(EOMONTH(N$1,-1)-$B4,0))-(MAX(N$1-$C4,0)-MAX(EOMONTH(N$1,-1)-$C4,0))+(EOMONTH(N$1,0)=EOMONTH($B4,0)))/DAY(EOMONTH($J3,0))</f>
        <v>0</v>
      </c>
      <c r="O4" s="16">
        <f>((MAX(O$1-$B4,0)-MAX(EOMONTH(O$1,-1)-$B4,0))-(MAX(O$1-$C4,0)-MAX(EOMONTH(O$1,-1)-$C4,0))+(EOMONTH(O$1,0)=EOMONTH($B4,0)))/DAY(EOMONTH($J3,0))</f>
        <v>0</v>
      </c>
      <c r="P4" s="16">
        <f>((MAX(P$1-$B4,0)-MAX(EOMONTH(P$1,-1)-$B4,0))-(MAX(P$1-$C4,0)-MAX(EOMONTH(P$1,-1)-$C4,0))+(EOMONTH(P$1,0)=EOMONTH($B4,0)))/DAY(EOMONTH($J3,0))</f>
        <v>0</v>
      </c>
      <c r="Q4" s="16">
        <f>((MAX(Q$1-$B4,0)-MAX(EOMONTH(Q$1,-1)-$B4,0))-(MAX(Q$1-$C4,0)-MAX(EOMONTH(Q$1,-1)-$C4,0))+(EOMONTH(Q$1,0)=EOMONTH($B4,0)))/DAY(EOMONTH($J3,0))</f>
        <v>0</v>
      </c>
      <c r="R4" s="16">
        <f>((MAX(R$1-$B4,0)-MAX(EOMONTH(R$1,-1)-$B4,0))-(MAX(R$1-$C4,0)-MAX(EOMONTH(R$1,-1)-$C4,0))+(EOMONTH(R$1,0)=EOMONTH($B4,0)))/DAY(EOMONTH($J3,0))</f>
        <v>0</v>
      </c>
      <c r="S4" s="16">
        <f>((MAX(S$1-$B4,0)-MAX(EOMONTH(S$1,-1)-$B4,0))-(MAX(S$1-$C4,0)-MAX(EOMONTH(S$1,-1)-$C4,0))+(EOMONTH(S$1,0)=EOMONTH($B4,0)))/DAY(EOMONTH($J3,0))</f>
        <v>0.29032258064516131</v>
      </c>
      <c r="T4" s="17">
        <f t="shared" si="2"/>
        <v>0.29032258064516131</v>
      </c>
      <c r="U4" s="9"/>
      <c r="V4" s="9"/>
      <c r="W4" s="9"/>
    </row>
    <row r="5" spans="1:23" ht="16.5" customHeight="1" x14ac:dyDescent="0.2">
      <c r="A5" s="3"/>
      <c r="B5" s="11"/>
      <c r="C5" s="11"/>
      <c r="D5" s="11"/>
      <c r="E5" s="11"/>
      <c r="F5" s="11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4"/>
      <c r="U5" s="9"/>
      <c r="V5" s="9"/>
      <c r="W5" s="9"/>
    </row>
    <row r="6" spans="1:23" s="22" customFormat="1" ht="16.5" customHeight="1" x14ac:dyDescent="0.2">
      <c r="A6" s="19" t="s">
        <v>0</v>
      </c>
      <c r="B6" s="20">
        <v>42795</v>
      </c>
      <c r="C6" s="20">
        <v>42829</v>
      </c>
      <c r="D6" s="20">
        <v>42849</v>
      </c>
      <c r="E6" s="20">
        <v>43043</v>
      </c>
      <c r="F6" s="20">
        <v>43089</v>
      </c>
      <c r="G6" s="20">
        <v>43100</v>
      </c>
      <c r="H6" s="17"/>
      <c r="I6" s="17">
        <v>0</v>
      </c>
      <c r="J6" s="25">
        <v>1</v>
      </c>
      <c r="K6" s="24">
        <f>(11/30)</f>
        <v>0.36666666666666664</v>
      </c>
      <c r="L6" s="24">
        <v>1</v>
      </c>
      <c r="M6" s="24">
        <v>1</v>
      </c>
      <c r="N6" s="24">
        <v>1</v>
      </c>
      <c r="O6" s="24">
        <v>1</v>
      </c>
      <c r="P6" s="24">
        <v>1</v>
      </c>
      <c r="Q6" s="24">
        <v>1</v>
      </c>
      <c r="R6" s="24">
        <f>4/30</f>
        <v>0.13333333333333333</v>
      </c>
      <c r="S6" s="24">
        <v>0.38709677419354838</v>
      </c>
      <c r="T6" s="17">
        <f>SUM(H6:S6)/12</f>
        <v>0.65725806451612911</v>
      </c>
      <c r="U6" s="21"/>
      <c r="V6" s="21"/>
      <c r="W6" s="21"/>
    </row>
  </sheetData>
  <sheetProtection selectLockedCells="1" selectUnlockedCells="1"/>
  <pageMargins left="0.70866141732283472" right="0.70866141732283472" top="0.74803149606299213" bottom="0.74803149606299213" header="0.31496062992125984" footer="0.31496062992125984"/>
  <pageSetup paperSize="9" fitToWidth="3" fitToHeight="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4"/>
  <sheetViews>
    <sheetView workbookViewId="0"/>
  </sheetViews>
  <sheetFormatPr baseColWidth="10" defaultColWidth="9.1640625" defaultRowHeight="14" x14ac:dyDescent="0.2"/>
  <cols>
    <col min="1" max="1" width="10.83203125" style="2" bestFit="1" customWidth="1"/>
    <col min="2" max="2" width="17.83203125" style="2" bestFit="1" customWidth="1"/>
    <col min="3" max="16384" width="9.1640625" style="2"/>
  </cols>
  <sheetData>
    <row r="1" spans="1:2" ht="19" x14ac:dyDescent="0.2">
      <c r="A1" s="5" t="s">
        <v>3</v>
      </c>
      <c r="B1" s="5" t="s">
        <v>6</v>
      </c>
    </row>
    <row r="2" spans="1:2" ht="16" x14ac:dyDescent="0.2">
      <c r="A2" s="3" t="s">
        <v>0</v>
      </c>
      <c r="B2" s="17">
        <f>SUMPRODUCT(('E-S 2017 '!$A$2:$A$12=Recap!A2)*('E-S 2017 '!$P$2:$P$12))</f>
        <v>7.032258064516129</v>
      </c>
    </row>
    <row r="3" spans="1:2" ht="16" x14ac:dyDescent="0.2">
      <c r="A3" s="3" t="s">
        <v>4</v>
      </c>
      <c r="B3" s="17">
        <f>SUMPRODUCT(('E-S 2017 '!$A$2:$A$12=Recap!A3)*('E-S 2017 '!$P$2:$P$12))</f>
        <v>0</v>
      </c>
    </row>
    <row r="4" spans="1:2" ht="16" x14ac:dyDescent="0.2">
      <c r="A4" s="3" t="s">
        <v>5</v>
      </c>
      <c r="B4" s="17">
        <f>SUMPRODUCT(('E-S 2017 '!$A$2:$A$12=Recap!A4)*('E-S 2017 '!$P$2:$P$12))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E-S 2017 </vt:lpstr>
      <vt:lpstr>E-S 2017  (2)</vt:lpstr>
      <vt:lpstr>Recap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Microsoft Office User</cp:lastModifiedBy>
  <dcterms:created xsi:type="dcterms:W3CDTF">2019-07-18T08:22:25Z</dcterms:created>
  <dcterms:modified xsi:type="dcterms:W3CDTF">2019-07-19T19:40:07Z</dcterms:modified>
</cp:coreProperties>
</file>