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lexis.MIREY\Downloads\"/>
    </mc:Choice>
  </mc:AlternateContent>
  <xr:revisionPtr revIDLastSave="0" documentId="10_ncr:100000_{4F971DB7-0B97-4A8A-8356-097A45F770BC}" xr6:coauthVersionLast="31" xr6:coauthVersionMax="31" xr10:uidLastSave="{00000000-0000-0000-0000-000000000000}"/>
  <bookViews>
    <workbookView xWindow="480" yWindow="180" windowWidth="17595" windowHeight="13740" activeTab="1" xr2:uid="{00000000-000D-0000-FFFF-FFFF00000000}"/>
  </bookViews>
  <sheets>
    <sheet name="CHA" sheetId="1" r:id="rId1"/>
    <sheet name="ASS" sheetId="2" r:id="rId2"/>
  </sheets>
  <definedNames>
    <definedName name="_xlnm.Print_Area" localSheetId="0">CHA!$A$1:$J$158</definedName>
  </definedNames>
  <calcPr calcId="179017"/>
</workbook>
</file>

<file path=xl/calcChain.xml><?xml version="1.0" encoding="utf-8"?>
<calcChain xmlns="http://schemas.openxmlformats.org/spreadsheetml/2006/main">
  <c r="J5" i="2" l="1"/>
  <c r="J6" i="2"/>
  <c r="I5" i="2"/>
  <c r="I6" i="2"/>
  <c r="I4" i="2"/>
  <c r="G4" i="2" l="1"/>
  <c r="G12" i="2"/>
  <c r="H5" i="2" l="1"/>
  <c r="H6" i="2"/>
  <c r="H4" i="2"/>
  <c r="G5" i="2"/>
  <c r="G6" i="2"/>
  <c r="G7" i="2"/>
  <c r="G8" i="2"/>
  <c r="G9" i="2"/>
  <c r="G10" i="2"/>
  <c r="G11" i="2"/>
  <c r="J11" i="2" l="1"/>
  <c r="H11" i="2" s="1"/>
  <c r="I11" i="2" l="1"/>
  <c r="E21" i="1"/>
  <c r="E20" i="1"/>
  <c r="E19" i="1"/>
  <c r="F10" i="2" l="1"/>
  <c r="J10" i="2" s="1"/>
  <c r="F9" i="2"/>
  <c r="J9" i="2" s="1"/>
  <c r="F8" i="2"/>
  <c r="J8" i="2" s="1"/>
  <c r="F7" i="2"/>
  <c r="F6" i="2"/>
  <c r="F5" i="2"/>
  <c r="F4" i="2"/>
  <c r="H10" i="2" l="1"/>
  <c r="I10" i="2"/>
  <c r="H8" i="2"/>
  <c r="I8" i="2"/>
  <c r="H9" i="2"/>
  <c r="I9" i="2"/>
  <c r="F12" i="2"/>
  <c r="J7" i="2"/>
  <c r="E22" i="1"/>
  <c r="H7" i="2" l="1"/>
  <c r="I7" i="2"/>
  <c r="I22" i="1"/>
  <c r="H22" i="1"/>
  <c r="G22" i="1"/>
  <c r="F22" i="1"/>
  <c r="H19" i="1"/>
  <c r="H12" i="2" l="1"/>
  <c r="E31" i="1" l="1"/>
  <c r="I146" i="1" l="1"/>
  <c r="I120" i="1" l="1"/>
  <c r="I121" i="1"/>
  <c r="I106" i="1"/>
  <c r="I107" i="1"/>
  <c r="I92" i="1"/>
  <c r="I93" i="1"/>
  <c r="I78" i="1"/>
  <c r="I79" i="1"/>
  <c r="I65" i="1"/>
  <c r="I50" i="1"/>
  <c r="I51" i="1"/>
  <c r="I37" i="1"/>
  <c r="I36" i="1"/>
  <c r="I25" i="1"/>
  <c r="I24" i="1"/>
  <c r="I115" i="1"/>
  <c r="I118" i="1" s="1"/>
  <c r="H115" i="1"/>
  <c r="H118" i="1" s="1"/>
  <c r="G115" i="1"/>
  <c r="G118" i="1" s="1"/>
  <c r="F115" i="1"/>
  <c r="F118" i="1" s="1"/>
  <c r="E115" i="1"/>
  <c r="E118" i="1" s="1"/>
  <c r="I101" i="1"/>
  <c r="I104" i="1" s="1"/>
  <c r="H101" i="1"/>
  <c r="H104" i="1" s="1"/>
  <c r="G101" i="1"/>
  <c r="G104" i="1" s="1"/>
  <c r="F101" i="1"/>
  <c r="F104" i="1" s="1"/>
  <c r="E101" i="1"/>
  <c r="E104" i="1" s="1"/>
  <c r="I87" i="1"/>
  <c r="I90" i="1" s="1"/>
  <c r="H87" i="1"/>
  <c r="H90" i="1" s="1"/>
  <c r="G87" i="1"/>
  <c r="G90" i="1" s="1"/>
  <c r="F87" i="1"/>
  <c r="F90" i="1" s="1"/>
  <c r="E87" i="1"/>
  <c r="E90" i="1" s="1"/>
  <c r="I73" i="1"/>
  <c r="I76" i="1" s="1"/>
  <c r="H73" i="1"/>
  <c r="H76" i="1" s="1"/>
  <c r="G73" i="1"/>
  <c r="G76" i="1" s="1"/>
  <c r="F73" i="1"/>
  <c r="F76" i="1" s="1"/>
  <c r="E73" i="1"/>
  <c r="E76" i="1" s="1"/>
  <c r="I59" i="1"/>
  <c r="I62" i="1" s="1"/>
  <c r="H59" i="1"/>
  <c r="H62" i="1" s="1"/>
  <c r="G59" i="1"/>
  <c r="G62" i="1" s="1"/>
  <c r="F59" i="1"/>
  <c r="I64" i="1" s="1"/>
  <c r="E59" i="1"/>
  <c r="E62" i="1" s="1"/>
  <c r="E45" i="1"/>
  <c r="E48" i="1" s="1"/>
  <c r="I45" i="1"/>
  <c r="I48" i="1" s="1"/>
  <c r="H45" i="1"/>
  <c r="H48" i="1" s="1"/>
  <c r="G45" i="1"/>
  <c r="G48" i="1" s="1"/>
  <c r="F45" i="1"/>
  <c r="F48" i="1" s="1"/>
  <c r="E34" i="1"/>
  <c r="F31" i="1"/>
  <c r="F34" i="1" s="1"/>
  <c r="I31" i="1"/>
  <c r="I34" i="1" s="1"/>
  <c r="H31" i="1"/>
  <c r="H34" i="1" s="1"/>
  <c r="G31" i="1"/>
  <c r="G34" i="1" s="1"/>
  <c r="H129" i="1"/>
  <c r="I19" i="1"/>
  <c r="G19" i="1"/>
  <c r="F62" i="1" l="1"/>
  <c r="I35" i="1"/>
  <c r="I129" i="1"/>
  <c r="I136" i="1" l="1"/>
  <c r="H136" i="1"/>
  <c r="H135" i="1"/>
  <c r="I135" i="1"/>
  <c r="H134" i="1"/>
  <c r="I134" i="1"/>
  <c r="H133" i="1"/>
  <c r="I133" i="1"/>
  <c r="H132" i="1"/>
  <c r="I132" i="1"/>
  <c r="H131" i="1"/>
  <c r="I131" i="1"/>
  <c r="I130" i="1"/>
  <c r="H130" i="1"/>
  <c r="G136" i="1"/>
  <c r="G135" i="1"/>
  <c r="G134" i="1"/>
  <c r="G133" i="1"/>
  <c r="G132" i="1"/>
  <c r="G131" i="1"/>
  <c r="G130" i="1"/>
  <c r="G129" i="1"/>
  <c r="F133" i="1"/>
  <c r="F135" i="1"/>
  <c r="I140" i="1"/>
  <c r="E136" i="1"/>
  <c r="E135" i="1"/>
  <c r="E134" i="1"/>
  <c r="E133" i="1"/>
  <c r="E132" i="1"/>
  <c r="E131" i="1"/>
  <c r="E130" i="1"/>
  <c r="E129" i="1"/>
  <c r="I105" i="1" l="1"/>
  <c r="I108" i="1" s="1"/>
  <c r="I49" i="1" l="1"/>
  <c r="I52" i="1" s="1"/>
  <c r="F131" i="1"/>
  <c r="I38" i="1" l="1"/>
  <c r="F136" i="1" l="1"/>
  <c r="F134" i="1"/>
  <c r="I63" i="1"/>
  <c r="I66" i="1" s="1"/>
  <c r="F19" i="1"/>
  <c r="I23" i="1" s="1"/>
  <c r="I26" i="1" s="1"/>
  <c r="F129" i="1" l="1"/>
  <c r="F142" i="1" s="1"/>
  <c r="F130" i="1"/>
  <c r="F132" i="1"/>
  <c r="E142" i="1"/>
  <c r="E145" i="1" s="1"/>
  <c r="H142" i="1"/>
  <c r="H145" i="1" s="1"/>
  <c r="G142" i="1"/>
  <c r="G145" i="1" s="1"/>
  <c r="F145" i="1" l="1"/>
  <c r="I119" i="1"/>
  <c r="I122" i="1" s="1"/>
  <c r="I91" i="1"/>
  <c r="I94" i="1" s="1"/>
  <c r="I142" i="1" l="1"/>
  <c r="I145" i="1" s="1"/>
  <c r="I77" i="1"/>
  <c r="I80" i="1" s="1"/>
  <c r="I147" i="1" l="1"/>
  <c r="J12" i="2" l="1"/>
  <c r="I12" i="2"/>
  <c r="J4" i="2"/>
</calcChain>
</file>

<file path=xl/sharedStrings.xml><?xml version="1.0" encoding="utf-8"?>
<sst xmlns="http://schemas.openxmlformats.org/spreadsheetml/2006/main" count="232" uniqueCount="68">
  <si>
    <t>OBJET</t>
  </si>
  <si>
    <t>DATE</t>
  </si>
  <si>
    <t>DEMANDE MOE</t>
  </si>
  <si>
    <t>DEMANDE ENTREPRISE</t>
  </si>
  <si>
    <t xml:space="preserve">MONTANT MARCHE INITIAL: </t>
  </si>
  <si>
    <t>DEMANDE MOA</t>
  </si>
  <si>
    <t>DEMANDE BC</t>
  </si>
  <si>
    <t>ECART AVEC LE MARCHE</t>
  </si>
  <si>
    <t>Devis validé par MOA</t>
  </si>
  <si>
    <t>RECAPITULATIF DE TOUS LES LOTS</t>
  </si>
  <si>
    <t>RECAPITULATIF PAR LOTS</t>
  </si>
  <si>
    <t>TOLERANCE CONTRACTUELLE</t>
  </si>
  <si>
    <t xml:space="preserve">édition du </t>
  </si>
  <si>
    <t>20/12/2018</t>
  </si>
  <si>
    <t>TOTAL DEVIS VALIDÉ</t>
  </si>
  <si>
    <t>ECART AVEC LE MARCHÉ</t>
  </si>
  <si>
    <t>INTITULÉ</t>
  </si>
  <si>
    <t>En attente</t>
  </si>
  <si>
    <t>Validé</t>
  </si>
  <si>
    <t>Refusé</t>
  </si>
  <si>
    <t>N°</t>
  </si>
  <si>
    <t>ÉTAT</t>
  </si>
  <si>
    <t>ALÉA CHANTIER</t>
  </si>
  <si>
    <t xml:space="preserve">MONTANT MARCHÉ INITIAL: </t>
  </si>
  <si>
    <t>01</t>
  </si>
  <si>
    <t>Devis plus value</t>
  </si>
  <si>
    <t>Traitement des fissures de la Galerie de l'Hôtel Mercure</t>
  </si>
  <si>
    <t>TOTAL DEVIS EN ATTENTE</t>
  </si>
  <si>
    <t>TOTAL DEVIS REFUSÉ</t>
  </si>
  <si>
    <t>02</t>
  </si>
  <si>
    <t>Adaptation Poutre retroussée Bloc 1</t>
  </si>
  <si>
    <t>Recapitulatif devis entreprises phase DET</t>
  </si>
  <si>
    <t>Devis refusé ou annulé</t>
  </si>
  <si>
    <t>Devis en attente et en cours</t>
  </si>
  <si>
    <t>TOTAL DEVIS VALIDÉS</t>
  </si>
  <si>
    <t>TOTAL DEVIS REFUSÉS</t>
  </si>
  <si>
    <t>SUIVI DE CHANTIER</t>
  </si>
  <si>
    <t xml:space="preserve">LOT 00 - </t>
  </si>
  <si>
    <t xml:space="preserve">LOT 01 - </t>
  </si>
  <si>
    <t xml:space="preserve">LOT 02 - </t>
  </si>
  <si>
    <t xml:space="preserve">LOT 03 - </t>
  </si>
  <si>
    <t xml:space="preserve">LOT 04 - </t>
  </si>
  <si>
    <t xml:space="preserve">LOT 05 - </t>
  </si>
  <si>
    <t xml:space="preserve">LOT 06 - </t>
  </si>
  <si>
    <t xml:space="preserve">LOT 07 - </t>
  </si>
  <si>
    <t>ð</t>
  </si>
  <si>
    <t>Devis moins valus</t>
  </si>
  <si>
    <t>03</t>
  </si>
  <si>
    <t>Divers</t>
  </si>
  <si>
    <t>Test</t>
  </si>
  <si>
    <t>Affaire</t>
  </si>
  <si>
    <t>Moa</t>
  </si>
  <si>
    <t>Montant Wx 2018</t>
  </si>
  <si>
    <t>Taux mission</t>
  </si>
  <si>
    <t>V/ part intérêt pondérée</t>
  </si>
  <si>
    <r>
      <t xml:space="preserve">Assiette cotisation
</t>
    </r>
    <r>
      <rPr>
        <b/>
        <sz val="11"/>
        <color theme="0"/>
        <rFont val="Calibri"/>
        <family val="2"/>
        <scheme val="minor"/>
      </rPr>
      <t>M*T*P</t>
    </r>
  </si>
  <si>
    <t>Fonds de solidarité
0,9174%</t>
  </si>
  <si>
    <t>Montant de la taxe</t>
  </si>
  <si>
    <t>Cotisation TAC</t>
  </si>
  <si>
    <t>A</t>
  </si>
  <si>
    <t>B</t>
  </si>
  <si>
    <t>C</t>
  </si>
  <si>
    <t>D</t>
  </si>
  <si>
    <t>E</t>
  </si>
  <si>
    <t>TOTAL</t>
  </si>
  <si>
    <t>Formule d'intégrée en J4 :</t>
  </si>
  <si>
    <t>SI(G4&gt;0;G4*0,9174%;SI(H4&gt;0;H4*0,9174%;I4*0,9174%))</t>
  </si>
  <si>
    <t>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</si>
</sst>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#,##0.00\ &quot;€&quot;;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0.000%"/>
    <numFmt numFmtId="166" formatCode="#,##0.000\ &quot;€&quot;;\-#,##0.000\ &quot;€&quot;"/>
  </numFmts>
  <fonts count="18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7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sz val="6"/>
      <name val="Arial Narrow"/>
      <family val="2"/>
    </font>
    <font>
      <b/>
      <sz val="8"/>
      <color theme="0"/>
      <name val="Arial Narrow"/>
      <family val="2"/>
    </font>
    <font>
      <b/>
      <sz val="11"/>
      <name val="Arial Narrow"/>
      <family val="2"/>
    </font>
    <font>
      <b/>
      <sz val="20"/>
      <color rgb="FFFF0000"/>
      <name val="Wingdings"/>
      <charset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-0.49998474074526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medium">
        <color indexed="64"/>
      </top>
      <bottom style="medium">
        <color indexed="64"/>
      </bottom>
      <diagonal/>
    </border>
    <border>
      <left style="medium">
        <color theme="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theme="0"/>
      </left>
      <right/>
      <top/>
      <bottom style="medium">
        <color indexed="64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187">
    <xf numFmtId="0" fontId="0" fillId="0" borderId="0" xfId="0"/>
    <xf numFmtId="49" fontId="3" fillId="0" borderId="0" xfId="0" applyNumberFormat="1" applyFont="1" applyBorder="1" applyAlignment="1">
      <alignment horizontal="center" vertical="center" wrapText="1"/>
    </xf>
    <xf numFmtId="0" fontId="4" fillId="0" borderId="0" xfId="0" applyFont="1"/>
    <xf numFmtId="49" fontId="4" fillId="0" borderId="0" xfId="0" applyNumberFormat="1" applyFont="1" applyBorder="1" applyAlignment="1">
      <alignment wrapText="1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/>
    <xf numFmtId="49" fontId="4" fillId="0" borderId="0" xfId="0" applyNumberFormat="1" applyFont="1" applyBorder="1" applyAlignment="1">
      <alignment horizontal="left"/>
    </xf>
    <xf numFmtId="49" fontId="4" fillId="7" borderId="0" xfId="0" applyNumberFormat="1" applyFont="1" applyFill="1" applyBorder="1" applyAlignment="1">
      <alignment horizontal="left"/>
    </xf>
    <xf numFmtId="49" fontId="4" fillId="6" borderId="0" xfId="0" applyNumberFormat="1" applyFont="1" applyFill="1" applyBorder="1" applyAlignment="1">
      <alignment horizontal="left"/>
    </xf>
    <xf numFmtId="49" fontId="4" fillId="2" borderId="0" xfId="0" applyNumberFormat="1" applyFont="1" applyFill="1" applyBorder="1" applyAlignment="1">
      <alignment horizontal="left"/>
    </xf>
    <xf numFmtId="0" fontId="6" fillId="0" borderId="0" xfId="0" applyNumberFormat="1" applyFont="1" applyFill="1" applyBorder="1" applyAlignment="1"/>
    <xf numFmtId="49" fontId="6" fillId="5" borderId="2" xfId="0" applyNumberFormat="1" applyFont="1" applyFill="1" applyBorder="1" applyAlignment="1"/>
    <xf numFmtId="49" fontId="6" fillId="5" borderId="2" xfId="0" applyNumberFormat="1" applyFont="1" applyFill="1" applyBorder="1" applyAlignment="1">
      <alignment horizontal="center"/>
    </xf>
    <xf numFmtId="49" fontId="7" fillId="0" borderId="1" xfId="0" applyNumberFormat="1" applyFont="1" applyFill="1" applyBorder="1" applyAlignment="1">
      <alignment wrapText="1"/>
    </xf>
    <xf numFmtId="49" fontId="7" fillId="0" borderId="1" xfId="0" applyNumberFormat="1" applyFont="1" applyFill="1" applyBorder="1" applyAlignment="1">
      <alignment horizontal="center"/>
    </xf>
    <xf numFmtId="14" fontId="7" fillId="0" borderId="1" xfId="0" applyNumberFormat="1" applyFont="1" applyFill="1" applyBorder="1" applyAlignment="1"/>
    <xf numFmtId="49" fontId="7" fillId="0" borderId="1" xfId="0" applyNumberFormat="1" applyFont="1" applyFill="1" applyBorder="1" applyAlignment="1">
      <alignment horizontal="left" wrapText="1"/>
    </xf>
    <xf numFmtId="164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/>
    <xf numFmtId="49" fontId="7" fillId="0" borderId="1" xfId="0" applyNumberFormat="1" applyFont="1" applyFill="1" applyBorder="1" applyAlignment="1">
      <alignment horizontal="left"/>
    </xf>
    <xf numFmtId="0" fontId="8" fillId="0" borderId="0" xfId="0" applyFont="1"/>
    <xf numFmtId="0" fontId="9" fillId="0" borderId="0" xfId="0" applyFont="1"/>
    <xf numFmtId="7" fontId="6" fillId="5" borderId="2" xfId="0" applyNumberFormat="1" applyFont="1" applyFill="1" applyBorder="1" applyAlignment="1">
      <alignment horizontal="center" vertical="center"/>
    </xf>
    <xf numFmtId="164" fontId="6" fillId="5" borderId="2" xfId="0" applyNumberFormat="1" applyFont="1" applyFill="1" applyBorder="1" applyAlignment="1">
      <alignment horizontal="center" vertical="center"/>
    </xf>
    <xf numFmtId="0" fontId="4" fillId="0" borderId="0" xfId="0" applyFont="1" applyBorder="1"/>
    <xf numFmtId="49" fontId="6" fillId="5" borderId="1" xfId="0" applyNumberFormat="1" applyFont="1" applyFill="1" applyBorder="1" applyAlignment="1"/>
    <xf numFmtId="7" fontId="6" fillId="5" borderId="1" xfId="0" applyNumberFormat="1" applyFont="1" applyFill="1" applyBorder="1" applyAlignment="1">
      <alignment horizontal="center" vertical="center"/>
    </xf>
    <xf numFmtId="7" fontId="6" fillId="5" borderId="5" xfId="0" applyNumberFormat="1" applyFont="1" applyFill="1" applyBorder="1" applyAlignment="1">
      <alignment horizontal="center" vertical="center"/>
    </xf>
    <xf numFmtId="164" fontId="6" fillId="5" borderId="1" xfId="0" applyNumberFormat="1" applyFont="1" applyFill="1" applyBorder="1" applyAlignment="1">
      <alignment horizontal="center" vertical="center"/>
    </xf>
    <xf numFmtId="7" fontId="6" fillId="5" borderId="1" xfId="0" applyNumberFormat="1" applyFont="1" applyFill="1" applyBorder="1" applyAlignment="1">
      <alignment horizontal="center"/>
    </xf>
    <xf numFmtId="0" fontId="9" fillId="0" borderId="0" xfId="0" applyFont="1" applyFill="1"/>
    <xf numFmtId="0" fontId="8" fillId="0" borderId="0" xfId="0" applyFont="1" applyFill="1" applyBorder="1"/>
    <xf numFmtId="7" fontId="6" fillId="0" borderId="0" xfId="0" applyNumberFormat="1" applyFont="1" applyFill="1" applyBorder="1" applyAlignment="1"/>
    <xf numFmtId="7" fontId="5" fillId="0" borderId="1" xfId="0" applyNumberFormat="1" applyFont="1" applyFill="1" applyBorder="1" applyAlignment="1">
      <alignment horizontal="left"/>
    </xf>
    <xf numFmtId="0" fontId="4" fillId="0" borderId="0" xfId="0" applyFont="1" applyFill="1"/>
    <xf numFmtId="49" fontId="8" fillId="0" borderId="0" xfId="0" applyNumberFormat="1" applyFont="1" applyBorder="1" applyAlignment="1"/>
    <xf numFmtId="49" fontId="7" fillId="0" borderId="1" xfId="0" applyNumberFormat="1" applyFont="1" applyFill="1" applyBorder="1" applyAlignment="1">
      <alignment horizontal="center" vertical="center"/>
    </xf>
    <xf numFmtId="49" fontId="6" fillId="5" borderId="1" xfId="0" applyNumberFormat="1" applyFont="1" applyFill="1" applyBorder="1" applyAlignment="1">
      <alignment horizontal="center" vertical="center"/>
    </xf>
    <xf numFmtId="44" fontId="6" fillId="5" borderId="1" xfId="0" applyNumberFormat="1" applyFont="1" applyFill="1" applyBorder="1" applyAlignment="1">
      <alignment horizontal="center" vertical="center"/>
    </xf>
    <xf numFmtId="0" fontId="4" fillId="3" borderId="0" xfId="0" applyFont="1" applyFill="1"/>
    <xf numFmtId="49" fontId="7" fillId="0" borderId="1" xfId="0" applyNumberFormat="1" applyFont="1" applyFill="1" applyBorder="1" applyAlignment="1">
      <alignment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7" fontId="7" fillId="0" borderId="1" xfId="0" applyNumberFormat="1" applyFont="1" applyFill="1" applyBorder="1" applyAlignment="1">
      <alignment horizontal="left" vertical="center" wrapText="1"/>
    </xf>
    <xf numFmtId="7" fontId="7" fillId="0" borderId="1" xfId="0" applyNumberFormat="1" applyFont="1" applyFill="1" applyBorder="1" applyAlignment="1">
      <alignment horizontal="center" vertical="center" wrapText="1"/>
    </xf>
    <xf numFmtId="7" fontId="7" fillId="0" borderId="1" xfId="0" applyNumberFormat="1" applyFont="1" applyFill="1" applyBorder="1" applyAlignment="1">
      <alignment vertical="center" wrapText="1"/>
    </xf>
    <xf numFmtId="164" fontId="6" fillId="5" borderId="1" xfId="0" applyNumberFormat="1" applyFont="1" applyFill="1" applyBorder="1" applyAlignment="1"/>
    <xf numFmtId="164" fontId="6" fillId="5" borderId="1" xfId="0" applyNumberFormat="1" applyFont="1" applyFill="1" applyBorder="1" applyAlignment="1">
      <alignment horizontal="center"/>
    </xf>
    <xf numFmtId="7" fontId="6" fillId="5" borderId="1" xfId="0" applyNumberFormat="1" applyFont="1" applyFill="1" applyBorder="1" applyAlignment="1"/>
    <xf numFmtId="44" fontId="6" fillId="5" borderId="1" xfId="0" applyNumberFormat="1" applyFont="1" applyFill="1" applyBorder="1" applyAlignment="1"/>
    <xf numFmtId="49" fontId="10" fillId="0" borderId="1" xfId="0" applyNumberFormat="1" applyFont="1" applyBorder="1" applyAlignment="1"/>
    <xf numFmtId="49" fontId="10" fillId="0" borderId="1" xfId="0" applyNumberFormat="1" applyFont="1" applyBorder="1" applyAlignment="1">
      <alignment horizontal="left"/>
    </xf>
    <xf numFmtId="164" fontId="10" fillId="0" borderId="1" xfId="0" applyNumberFormat="1" applyFont="1" applyBorder="1" applyAlignment="1">
      <alignment horizontal="center"/>
    </xf>
    <xf numFmtId="49" fontId="10" fillId="0" borderId="1" xfId="0" applyNumberFormat="1" applyFont="1" applyBorder="1" applyAlignment="1">
      <alignment horizontal="center"/>
    </xf>
    <xf numFmtId="0" fontId="8" fillId="0" borderId="0" xfId="0" applyFont="1" applyFill="1"/>
    <xf numFmtId="7" fontId="11" fillId="0" borderId="0" xfId="0" applyNumberFormat="1" applyFont="1" applyFill="1" applyBorder="1" applyAlignment="1">
      <alignment horizontal="left"/>
    </xf>
    <xf numFmtId="10" fontId="11" fillId="0" borderId="0" xfId="0" applyNumberFormat="1" applyFont="1" applyFill="1" applyBorder="1" applyAlignment="1"/>
    <xf numFmtId="0" fontId="4" fillId="0" borderId="0" xfId="0" applyFont="1" applyFill="1" applyBorder="1"/>
    <xf numFmtId="49" fontId="10" fillId="0" borderId="0" xfId="0" applyNumberFormat="1" applyFont="1" applyBorder="1" applyAlignment="1"/>
    <xf numFmtId="49" fontId="10" fillId="0" borderId="0" xfId="0" applyNumberFormat="1" applyFont="1" applyBorder="1" applyAlignment="1">
      <alignment horizontal="left"/>
    </xf>
    <xf numFmtId="49" fontId="6" fillId="0" borderId="0" xfId="0" applyNumberFormat="1" applyFont="1" applyFill="1" applyBorder="1" applyAlignment="1"/>
    <xf numFmtId="49" fontId="10" fillId="0" borderId="0" xfId="0" applyNumberFormat="1" applyFont="1" applyBorder="1" applyAlignment="1">
      <alignment horizontal="center"/>
    </xf>
    <xf numFmtId="49" fontId="7" fillId="0" borderId="1" xfId="0" applyNumberFormat="1" applyFont="1" applyFill="1" applyBorder="1" applyAlignment="1">
      <alignment vertical="center"/>
    </xf>
    <xf numFmtId="49" fontId="7" fillId="0" borderId="1" xfId="0" applyNumberFormat="1" applyFont="1" applyFill="1" applyBorder="1" applyAlignment="1">
      <alignment horizontal="left" vertical="center" wrapText="1"/>
    </xf>
    <xf numFmtId="0" fontId="4" fillId="4" borderId="0" xfId="0" applyFont="1" applyFill="1"/>
    <xf numFmtId="0" fontId="4" fillId="4" borderId="0" xfId="0" applyFont="1" applyFill="1" applyBorder="1"/>
    <xf numFmtId="44" fontId="7" fillId="0" borderId="1" xfId="0" applyNumberFormat="1" applyFont="1" applyFill="1" applyBorder="1" applyAlignment="1">
      <alignment horizontal="center" vertical="center"/>
    </xf>
    <xf numFmtId="49" fontId="7" fillId="0" borderId="0" xfId="0" applyNumberFormat="1" applyFont="1" applyBorder="1" applyAlignment="1">
      <alignment vertical="center"/>
    </xf>
    <xf numFmtId="49" fontId="7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left" vertical="center" wrapText="1"/>
    </xf>
    <xf numFmtId="49" fontId="7" fillId="0" borderId="0" xfId="0" applyNumberFormat="1" applyFont="1" applyBorder="1" applyAlignment="1">
      <alignment horizontal="center" vertical="center" wrapText="1"/>
    </xf>
    <xf numFmtId="44" fontId="4" fillId="0" borderId="0" xfId="0" applyNumberFormat="1" applyFont="1"/>
    <xf numFmtId="49" fontId="6" fillId="5" borderId="1" xfId="0" applyNumberFormat="1" applyFont="1" applyFill="1" applyBorder="1" applyAlignment="1">
      <alignment horizontal="center"/>
    </xf>
    <xf numFmtId="164" fontId="6" fillId="5" borderId="1" xfId="0" applyNumberFormat="1" applyFont="1" applyFill="1" applyBorder="1" applyAlignment="1">
      <alignment vertical="center"/>
    </xf>
    <xf numFmtId="164" fontId="6" fillId="5" borderId="1" xfId="0" applyNumberFormat="1" applyFont="1" applyFill="1" applyBorder="1" applyAlignment="1">
      <alignment vertical="center" wrapText="1"/>
    </xf>
    <xf numFmtId="0" fontId="6" fillId="0" borderId="0" xfId="0" applyNumberFormat="1" applyFont="1" applyFill="1" applyBorder="1" applyAlignment="1">
      <alignment wrapText="1"/>
    </xf>
    <xf numFmtId="0" fontId="4" fillId="3" borderId="0" xfId="0" applyFont="1" applyFill="1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164" fontId="4" fillId="0" borderId="0" xfId="0" applyNumberFormat="1" applyFont="1"/>
    <xf numFmtId="49" fontId="6" fillId="0" borderId="0" xfId="0" applyNumberFormat="1" applyFont="1" applyFill="1" applyBorder="1" applyAlignment="1">
      <alignment horizontal="center"/>
    </xf>
    <xf numFmtId="49" fontId="3" fillId="9" borderId="9" xfId="0" applyNumberFormat="1" applyFont="1" applyFill="1" applyBorder="1" applyAlignment="1">
      <alignment horizontal="left"/>
    </xf>
    <xf numFmtId="164" fontId="3" fillId="9" borderId="11" xfId="0" applyNumberFormat="1" applyFont="1" applyFill="1" applyBorder="1" applyAlignment="1"/>
    <xf numFmtId="164" fontId="3" fillId="9" borderId="12" xfId="0" applyNumberFormat="1" applyFont="1" applyFill="1" applyBorder="1" applyAlignment="1"/>
    <xf numFmtId="49" fontId="3" fillId="9" borderId="13" xfId="0" applyNumberFormat="1" applyFont="1" applyFill="1" applyBorder="1" applyAlignment="1">
      <alignment horizontal="left"/>
    </xf>
    <xf numFmtId="164" fontId="3" fillId="0" borderId="1" xfId="0" applyNumberFormat="1" applyFont="1" applyFill="1" applyBorder="1" applyAlignment="1"/>
    <xf numFmtId="7" fontId="3" fillId="0" borderId="1" xfId="0" applyNumberFormat="1" applyFont="1" applyFill="1" applyBorder="1" applyAlignment="1"/>
    <xf numFmtId="10" fontId="3" fillId="0" borderId="1" xfId="0" applyNumberFormat="1" applyFont="1" applyFill="1" applyBorder="1" applyAlignment="1"/>
    <xf numFmtId="7" fontId="12" fillId="9" borderId="11" xfId="0" applyNumberFormat="1" applyFont="1" applyFill="1" applyBorder="1" applyAlignment="1"/>
    <xf numFmtId="7" fontId="5" fillId="4" borderId="1" xfId="0" applyNumberFormat="1" applyFont="1" applyFill="1" applyBorder="1" applyAlignment="1">
      <alignment horizontal="left"/>
    </xf>
    <xf numFmtId="10" fontId="3" fillId="4" borderId="1" xfId="0" applyNumberFormat="1" applyFont="1" applyFill="1" applyBorder="1" applyAlignment="1"/>
    <xf numFmtId="164" fontId="7" fillId="7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/>
    <xf numFmtId="165" fontId="6" fillId="4" borderId="1" xfId="1" applyNumberFormat="1" applyFont="1" applyFill="1" applyBorder="1" applyAlignment="1">
      <alignment horizontal="center"/>
    </xf>
    <xf numFmtId="165" fontId="6" fillId="4" borderId="5" xfId="0" applyNumberFormat="1" applyFont="1" applyFill="1" applyBorder="1" applyAlignment="1"/>
    <xf numFmtId="165" fontId="3" fillId="4" borderId="1" xfId="0" applyNumberFormat="1" applyFont="1" applyFill="1" applyBorder="1" applyAlignment="1"/>
    <xf numFmtId="165" fontId="6" fillId="4" borderId="1" xfId="1" applyNumberFormat="1" applyFont="1" applyFill="1" applyBorder="1" applyAlignment="1"/>
    <xf numFmtId="166" fontId="5" fillId="4" borderId="1" xfId="0" applyNumberFormat="1" applyFont="1" applyFill="1" applyBorder="1" applyAlignment="1">
      <alignment horizontal="left"/>
    </xf>
    <xf numFmtId="165" fontId="3" fillId="4" borderId="1" xfId="1" applyNumberFormat="1" applyFont="1" applyFill="1" applyBorder="1" applyAlignment="1"/>
    <xf numFmtId="165" fontId="6" fillId="4" borderId="1" xfId="0" applyNumberFormat="1" applyFont="1" applyFill="1" applyBorder="1" applyAlignment="1"/>
    <xf numFmtId="165" fontId="6" fillId="4" borderId="1" xfId="0" applyNumberFormat="1" applyFont="1" applyFill="1" applyBorder="1" applyAlignment="1">
      <alignment horizontal="center" vertical="center"/>
    </xf>
    <xf numFmtId="10" fontId="6" fillId="4" borderId="1" xfId="0" applyNumberFormat="1" applyFont="1" applyFill="1" applyBorder="1" applyAlignment="1"/>
    <xf numFmtId="10" fontId="6" fillId="4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/>
    </xf>
    <xf numFmtId="49" fontId="7" fillId="10" borderId="1" xfId="0" applyNumberFormat="1" applyFont="1" applyFill="1" applyBorder="1" applyAlignment="1">
      <alignment horizontal="center"/>
    </xf>
    <xf numFmtId="49" fontId="7" fillId="0" borderId="2" xfId="0" applyNumberFormat="1" applyFont="1" applyFill="1" applyBorder="1" applyAlignment="1">
      <alignment horizontal="left"/>
    </xf>
    <xf numFmtId="164" fontId="7" fillId="0" borderId="2" xfId="0" applyNumberFormat="1" applyFont="1" applyFill="1" applyBorder="1" applyAlignment="1">
      <alignment horizontal="center" vertical="center"/>
    </xf>
    <xf numFmtId="49" fontId="7" fillId="11" borderId="1" xfId="0" applyNumberFormat="1" applyFont="1" applyFill="1" applyBorder="1" applyAlignment="1">
      <alignment horizontal="center"/>
    </xf>
    <xf numFmtId="49" fontId="7" fillId="12" borderId="1" xfId="0" applyNumberFormat="1" applyFont="1" applyFill="1" applyBorder="1" applyAlignment="1">
      <alignment horizontal="center"/>
    </xf>
    <xf numFmtId="49" fontId="6" fillId="10" borderId="2" xfId="0" applyNumberFormat="1" applyFont="1" applyFill="1" applyBorder="1" applyAlignment="1"/>
    <xf numFmtId="49" fontId="6" fillId="11" borderId="1" xfId="0" applyNumberFormat="1" applyFont="1" applyFill="1" applyBorder="1" applyAlignment="1"/>
    <xf numFmtId="49" fontId="6" fillId="12" borderId="1" xfId="0" applyNumberFormat="1" applyFont="1" applyFill="1" applyBorder="1" applyAlignment="1"/>
    <xf numFmtId="7" fontId="6" fillId="12" borderId="1" xfId="0" applyNumberFormat="1" applyFont="1" applyFill="1" applyBorder="1" applyAlignment="1">
      <alignment horizontal="center" vertical="center"/>
    </xf>
    <xf numFmtId="7" fontId="6" fillId="11" borderId="1" xfId="0" applyNumberFormat="1" applyFont="1" applyFill="1" applyBorder="1" applyAlignment="1">
      <alignment horizontal="center" vertical="center"/>
    </xf>
    <xf numFmtId="7" fontId="6" fillId="10" borderId="2" xfId="0" applyNumberFormat="1" applyFont="1" applyFill="1" applyBorder="1" applyAlignment="1">
      <alignment horizontal="center" vertical="center"/>
    </xf>
    <xf numFmtId="0" fontId="15" fillId="13" borderId="13" xfId="0" applyFont="1" applyFill="1" applyBorder="1" applyAlignment="1">
      <alignment horizontal="center" vertical="center" wrapText="1"/>
    </xf>
    <xf numFmtId="0" fontId="15" fillId="13" borderId="14" xfId="0" applyFont="1" applyFill="1" applyBorder="1" applyAlignment="1">
      <alignment horizontal="center" vertical="center" wrapText="1"/>
    </xf>
    <xf numFmtId="0" fontId="14" fillId="13" borderId="14" xfId="0" applyFont="1" applyFill="1" applyBorder="1" applyAlignment="1">
      <alignment horizontal="center" vertical="center" wrapText="1"/>
    </xf>
    <xf numFmtId="0" fontId="14" fillId="13" borderId="16" xfId="0" applyFont="1" applyFill="1" applyBorder="1" applyAlignment="1">
      <alignment horizontal="center" vertical="center" wrapText="1"/>
    </xf>
    <xf numFmtId="0" fontId="15" fillId="13" borderId="17" xfId="0" applyFont="1" applyFill="1" applyBorder="1" applyAlignment="1">
      <alignment horizontal="center" vertical="center" wrapText="1"/>
    </xf>
    <xf numFmtId="0" fontId="14" fillId="13" borderId="18" xfId="0" applyFont="1" applyFill="1" applyBorder="1" applyAlignment="1">
      <alignment horizontal="center" vertical="center" wrapText="1"/>
    </xf>
    <xf numFmtId="0" fontId="14" fillId="13" borderId="19" xfId="0" applyFont="1" applyFill="1" applyBorder="1" applyAlignment="1">
      <alignment horizontal="center" vertical="center" wrapText="1"/>
    </xf>
    <xf numFmtId="0" fontId="0" fillId="0" borderId="20" xfId="0" applyFill="1" applyBorder="1" applyAlignment="1">
      <alignment wrapText="1"/>
    </xf>
    <xf numFmtId="0" fontId="0" fillId="0" borderId="2" xfId="0" applyBorder="1" applyAlignment="1">
      <alignment wrapText="1"/>
    </xf>
    <xf numFmtId="43" fontId="0" fillId="0" borderId="2" xfId="2" applyFont="1" applyBorder="1" applyAlignment="1">
      <alignment wrapText="1"/>
    </xf>
    <xf numFmtId="10" fontId="0" fillId="0" borderId="2" xfId="1" applyNumberFormat="1" applyFont="1" applyBorder="1" applyAlignment="1">
      <alignment wrapText="1"/>
    </xf>
    <xf numFmtId="10" fontId="0" fillId="0" borderId="21" xfId="1" applyNumberFormat="1" applyFont="1" applyBorder="1" applyAlignment="1">
      <alignment wrapText="1"/>
    </xf>
    <xf numFmtId="43" fontId="0" fillId="0" borderId="22" xfId="2" applyFont="1" applyBorder="1" applyAlignment="1">
      <alignment wrapText="1"/>
    </xf>
    <xf numFmtId="43" fontId="0" fillId="0" borderId="2" xfId="2" applyFont="1" applyBorder="1"/>
    <xf numFmtId="43" fontId="0" fillId="10" borderId="2" xfId="2" applyFont="1" applyFill="1" applyBorder="1"/>
    <xf numFmtId="0" fontId="0" fillId="0" borderId="1" xfId="0" applyBorder="1" applyAlignment="1">
      <alignment wrapText="1"/>
    </xf>
    <xf numFmtId="43" fontId="0" fillId="0" borderId="1" xfId="2" applyFont="1" applyBorder="1" applyAlignment="1">
      <alignment wrapText="1"/>
    </xf>
    <xf numFmtId="10" fontId="0" fillId="0" borderId="1" xfId="1" applyNumberFormat="1" applyFont="1" applyBorder="1" applyAlignment="1">
      <alignment wrapText="1"/>
    </xf>
    <xf numFmtId="10" fontId="0" fillId="0" borderId="23" xfId="1" applyNumberFormat="1" applyFont="1" applyBorder="1" applyAlignment="1">
      <alignment wrapText="1"/>
    </xf>
    <xf numFmtId="43" fontId="0" fillId="0" borderId="24" xfId="2" applyFont="1" applyBorder="1" applyAlignment="1">
      <alignment wrapText="1"/>
    </xf>
    <xf numFmtId="43" fontId="0" fillId="0" borderId="25" xfId="2" applyFont="1" applyBorder="1"/>
    <xf numFmtId="43" fontId="0" fillId="0" borderId="1" xfId="2" applyFont="1" applyBorder="1"/>
    <xf numFmtId="43" fontId="0" fillId="10" borderId="1" xfId="2" applyFont="1" applyFill="1" applyBorder="1"/>
    <xf numFmtId="0" fontId="0" fillId="0" borderId="25" xfId="0" applyBorder="1" applyAlignment="1">
      <alignment wrapText="1"/>
    </xf>
    <xf numFmtId="9" fontId="0" fillId="0" borderId="1" xfId="1" applyFont="1" applyBorder="1" applyAlignment="1">
      <alignment wrapText="1"/>
    </xf>
    <xf numFmtId="0" fontId="0" fillId="0" borderId="26" xfId="0" applyBorder="1" applyAlignment="1">
      <alignment wrapText="1"/>
    </xf>
    <xf numFmtId="0" fontId="0" fillId="0" borderId="27" xfId="0" applyBorder="1" applyAlignment="1">
      <alignment wrapText="1"/>
    </xf>
    <xf numFmtId="0" fontId="0" fillId="0" borderId="28" xfId="0" applyBorder="1" applyAlignment="1">
      <alignment wrapText="1"/>
    </xf>
    <xf numFmtId="43" fontId="0" fillId="0" borderId="29" xfId="2" applyFont="1" applyBorder="1" applyAlignment="1">
      <alignment wrapText="1"/>
    </xf>
    <xf numFmtId="43" fontId="0" fillId="10" borderId="31" xfId="2" applyFont="1" applyFill="1" applyBorder="1"/>
    <xf numFmtId="43" fontId="0" fillId="0" borderId="31" xfId="2" applyFont="1" applyBorder="1"/>
    <xf numFmtId="43" fontId="16" fillId="13" borderId="34" xfId="2" applyFont="1" applyFill="1" applyBorder="1" applyAlignment="1">
      <alignment wrapText="1"/>
    </xf>
    <xf numFmtId="43" fontId="14" fillId="13" borderId="18" xfId="2" applyFont="1" applyFill="1" applyBorder="1"/>
    <xf numFmtId="43" fontId="14" fillId="13" borderId="19" xfId="2" applyFont="1" applyFill="1" applyBorder="1"/>
    <xf numFmtId="0" fontId="0" fillId="0" borderId="0" xfId="0" applyAlignment="1">
      <alignment horizontal="right"/>
    </xf>
    <xf numFmtId="164" fontId="7" fillId="10" borderId="1" xfId="0" applyNumberFormat="1" applyFont="1" applyFill="1" applyBorder="1" applyAlignment="1">
      <alignment horizontal="center" vertical="center"/>
    </xf>
    <xf numFmtId="164" fontId="7" fillId="10" borderId="2" xfId="0" applyNumberFormat="1" applyFont="1" applyFill="1" applyBorder="1" applyAlignment="1">
      <alignment horizontal="center" vertical="center"/>
    </xf>
    <xf numFmtId="164" fontId="7" fillId="11" borderId="1" xfId="0" applyNumberFormat="1" applyFont="1" applyFill="1" applyBorder="1" applyAlignment="1">
      <alignment horizontal="center" vertical="center"/>
    </xf>
    <xf numFmtId="164" fontId="7" fillId="11" borderId="2" xfId="0" applyNumberFormat="1" applyFont="1" applyFill="1" applyBorder="1" applyAlignment="1">
      <alignment horizontal="center" vertical="center"/>
    </xf>
    <xf numFmtId="164" fontId="7" fillId="12" borderId="2" xfId="0" applyNumberFormat="1" applyFont="1" applyFill="1" applyBorder="1" applyAlignment="1">
      <alignment horizontal="center" vertical="center"/>
    </xf>
    <xf numFmtId="43" fontId="17" fillId="0" borderId="20" xfId="2" applyFont="1" applyBorder="1"/>
    <xf numFmtId="43" fontId="0" fillId="0" borderId="30" xfId="3" applyNumberFormat="1" applyFont="1" applyBorder="1"/>
    <xf numFmtId="49" fontId="12" fillId="0" borderId="15" xfId="0" applyNumberFormat="1" applyFont="1" applyFill="1" applyBorder="1" applyAlignment="1">
      <alignment horizontal="left"/>
    </xf>
    <xf numFmtId="49" fontId="12" fillId="0" borderId="0" xfId="0" applyNumberFormat="1" applyFont="1" applyFill="1" applyBorder="1" applyAlignment="1">
      <alignment horizontal="left"/>
    </xf>
    <xf numFmtId="49" fontId="12" fillId="0" borderId="6" xfId="0" applyNumberFormat="1" applyFont="1" applyFill="1" applyBorder="1" applyAlignment="1">
      <alignment horizontal="left"/>
    </xf>
    <xf numFmtId="49" fontId="12" fillId="0" borderId="7" xfId="0" applyNumberFormat="1" applyFont="1" applyFill="1" applyBorder="1" applyAlignment="1">
      <alignment horizontal="left"/>
    </xf>
    <xf numFmtId="49" fontId="5" fillId="8" borderId="9" xfId="0" applyNumberFormat="1" applyFont="1" applyFill="1" applyBorder="1" applyAlignment="1">
      <alignment horizontal="left"/>
    </xf>
    <xf numFmtId="49" fontId="5" fillId="8" borderId="10" xfId="0" applyNumberFormat="1" applyFont="1" applyFill="1" applyBorder="1" applyAlignment="1">
      <alignment horizontal="left"/>
    </xf>
    <xf numFmtId="49" fontId="5" fillId="0" borderId="9" xfId="0" applyNumberFormat="1" applyFont="1" applyFill="1" applyBorder="1" applyAlignment="1">
      <alignment horizontal="left"/>
    </xf>
    <xf numFmtId="49" fontId="5" fillId="0" borderId="10" xfId="0" applyNumberFormat="1" applyFont="1" applyFill="1" applyBorder="1" applyAlignment="1">
      <alignment horizontal="left"/>
    </xf>
    <xf numFmtId="49" fontId="4" fillId="0" borderId="0" xfId="0" applyNumberFormat="1" applyFont="1" applyBorder="1" applyAlignment="1">
      <alignment horizontal="center"/>
    </xf>
    <xf numFmtId="49" fontId="5" fillId="0" borderId="3" xfId="0" applyNumberFormat="1" applyFont="1" applyFill="1" applyBorder="1" applyAlignment="1">
      <alignment wrapText="1"/>
    </xf>
    <xf numFmtId="49" fontId="5" fillId="0" borderId="4" xfId="0" applyNumberFormat="1" applyFont="1" applyFill="1" applyBorder="1" applyAlignment="1">
      <alignment wrapText="1"/>
    </xf>
    <xf numFmtId="49" fontId="5" fillId="0" borderId="8" xfId="0" applyNumberFormat="1" applyFont="1" applyFill="1" applyBorder="1" applyAlignment="1">
      <alignment wrapText="1"/>
    </xf>
    <xf numFmtId="49" fontId="5" fillId="0" borderId="3" xfId="0" applyNumberFormat="1" applyFont="1" applyFill="1" applyBorder="1" applyAlignment="1"/>
    <xf numFmtId="49" fontId="5" fillId="0" borderId="4" xfId="0" applyNumberFormat="1" applyFont="1" applyFill="1" applyBorder="1" applyAlignment="1"/>
    <xf numFmtId="49" fontId="5" fillId="0" borderId="8" xfId="0" applyNumberFormat="1" applyFont="1" applyFill="1" applyBorder="1" applyAlignment="1"/>
    <xf numFmtId="49" fontId="4" fillId="0" borderId="0" xfId="0" applyNumberFormat="1" applyFont="1" applyBorder="1" applyAlignment="1">
      <alignment horizontal="left"/>
    </xf>
    <xf numFmtId="49" fontId="5" fillId="8" borderId="12" xfId="0" applyNumberFormat="1" applyFont="1" applyFill="1" applyBorder="1" applyAlignment="1">
      <alignment horizontal="left"/>
    </xf>
    <xf numFmtId="49" fontId="5" fillId="0" borderId="3" xfId="0" applyNumberFormat="1" applyFont="1" applyFill="1" applyBorder="1" applyAlignment="1">
      <alignment horizontal="left"/>
    </xf>
    <xf numFmtId="49" fontId="5" fillId="0" borderId="4" xfId="0" applyNumberFormat="1" applyFont="1" applyFill="1" applyBorder="1" applyAlignment="1">
      <alignment horizontal="left"/>
    </xf>
    <xf numFmtId="49" fontId="5" fillId="0" borderId="8" xfId="0" applyNumberFormat="1" applyFont="1" applyFill="1" applyBorder="1" applyAlignment="1">
      <alignment horizontal="left"/>
    </xf>
    <xf numFmtId="49" fontId="5" fillId="0" borderId="3" xfId="0" applyNumberFormat="1" applyFont="1" applyFill="1" applyBorder="1" applyAlignment="1">
      <alignment horizontal="left" wrapText="1"/>
    </xf>
    <xf numFmtId="49" fontId="5" fillId="0" borderId="4" xfId="0" applyNumberFormat="1" applyFont="1" applyFill="1" applyBorder="1" applyAlignment="1">
      <alignment horizontal="left" wrapText="1"/>
    </xf>
    <xf numFmtId="49" fontId="5" fillId="0" borderId="8" xfId="0" applyNumberFormat="1" applyFont="1" applyFill="1" applyBorder="1" applyAlignment="1">
      <alignment horizontal="left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5" fillId="8" borderId="13" xfId="0" applyNumberFormat="1" applyFont="1" applyFill="1" applyBorder="1" applyAlignment="1">
      <alignment horizontal="left"/>
    </xf>
    <xf numFmtId="49" fontId="5" fillId="8" borderId="14" xfId="0" applyNumberFormat="1" applyFont="1" applyFill="1" applyBorder="1" applyAlignment="1">
      <alignment horizontal="left"/>
    </xf>
    <xf numFmtId="49" fontId="5" fillId="8" borderId="11" xfId="0" applyNumberFormat="1" applyFont="1" applyFill="1" applyBorder="1" applyAlignment="1">
      <alignment horizontal="left"/>
    </xf>
    <xf numFmtId="0" fontId="16" fillId="13" borderId="32" xfId="0" applyFont="1" applyFill="1" applyBorder="1" applyAlignment="1">
      <alignment horizontal="center" wrapText="1"/>
    </xf>
    <xf numFmtId="0" fontId="16" fillId="13" borderId="33" xfId="0" applyFont="1" applyFill="1" applyBorder="1" applyAlignment="1">
      <alignment horizontal="center" wrapText="1"/>
    </xf>
  </cellXfs>
  <cellStyles count="4">
    <cellStyle name="Milliers" xfId="2" builtinId="3"/>
    <cellStyle name="Monétaire" xfId="3" builtinId="4"/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T148"/>
  <sheetViews>
    <sheetView view="pageBreakPreview" zoomScaleSheetLayoutView="100" workbookViewId="0">
      <selection activeCell="E19" sqref="E19"/>
    </sheetView>
  </sheetViews>
  <sheetFormatPr baseColWidth="10" defaultColWidth="11.42578125" defaultRowHeight="12.75" x14ac:dyDescent="0.2"/>
  <cols>
    <col min="1" max="1" width="22" style="2" customWidth="1"/>
    <col min="2" max="2" width="12.5703125" style="2" customWidth="1"/>
    <col min="3" max="3" width="7.85546875" style="2" customWidth="1"/>
    <col min="4" max="4" width="27.7109375" style="2" customWidth="1"/>
    <col min="5" max="6" width="13" style="2" bestFit="1" customWidth="1"/>
    <col min="7" max="7" width="11.7109375" style="2" customWidth="1"/>
    <col min="8" max="8" width="22.5703125" style="2" customWidth="1"/>
    <col min="9" max="9" width="19.140625" style="2" bestFit="1" customWidth="1"/>
    <col min="10" max="10" width="13.5703125" style="2" customWidth="1"/>
    <col min="11" max="12" width="11.42578125" style="2"/>
    <col min="13" max="13" width="0" style="2" hidden="1" customWidth="1"/>
    <col min="14" max="16384" width="11.42578125" style="2"/>
  </cols>
  <sheetData>
    <row r="1" spans="1:13" ht="12.75" customHeight="1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3" ht="42" customHeight="1" thickBot="1" x14ac:dyDescent="0.25">
      <c r="B2" s="179" t="s">
        <v>36</v>
      </c>
      <c r="C2" s="180"/>
      <c r="D2" s="180"/>
      <c r="E2" s="180"/>
      <c r="F2" s="180"/>
      <c r="G2" s="180"/>
      <c r="H2" s="180"/>
      <c r="I2" s="180"/>
      <c r="J2" s="181"/>
    </row>
    <row r="3" spans="1:13" ht="9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</row>
    <row r="4" spans="1:13" x14ac:dyDescent="0.2">
      <c r="A4" s="164" t="s">
        <v>31</v>
      </c>
      <c r="B4" s="164"/>
      <c r="C4" s="164"/>
      <c r="D4" s="164"/>
      <c r="E4" s="164"/>
      <c r="F4" s="164"/>
      <c r="G4" s="164"/>
      <c r="H4" s="4" t="s">
        <v>12</v>
      </c>
      <c r="I4" s="5" t="s">
        <v>13</v>
      </c>
      <c r="J4" s="5"/>
    </row>
    <row r="5" spans="1:13" x14ac:dyDescent="0.2">
      <c r="A5" s="171"/>
      <c r="B5" s="171"/>
      <c r="C5" s="171"/>
      <c r="D5" s="171"/>
      <c r="E5" s="171"/>
      <c r="F5" s="171"/>
      <c r="G5" s="171"/>
      <c r="H5" s="171"/>
      <c r="I5" s="171"/>
      <c r="J5" s="171"/>
    </row>
    <row r="6" spans="1:13" x14ac:dyDescent="0.2">
      <c r="A6" s="6"/>
      <c r="B6" s="6"/>
      <c r="C6" s="7"/>
      <c r="D6" s="6" t="s">
        <v>33</v>
      </c>
      <c r="E6" s="6"/>
      <c r="F6" s="6"/>
      <c r="G6" s="6"/>
      <c r="H6" s="6"/>
      <c r="I6" s="6"/>
      <c r="J6" s="6"/>
    </row>
    <row r="7" spans="1:13" x14ac:dyDescent="0.2">
      <c r="A7" s="6"/>
      <c r="B7" s="6"/>
      <c r="C7" s="8"/>
      <c r="D7" s="6" t="s">
        <v>8</v>
      </c>
      <c r="E7" s="6"/>
      <c r="F7" s="6"/>
      <c r="G7" s="6"/>
      <c r="H7" s="6"/>
      <c r="I7" s="6"/>
      <c r="J7" s="6"/>
    </row>
    <row r="8" spans="1:13" x14ac:dyDescent="0.2">
      <c r="A8" s="6"/>
      <c r="B8" s="6"/>
      <c r="C8" s="9"/>
      <c r="D8" s="6" t="s">
        <v>32</v>
      </c>
      <c r="E8" s="6"/>
      <c r="F8" s="6"/>
      <c r="G8" s="6"/>
      <c r="H8" s="6"/>
      <c r="I8" s="6"/>
      <c r="J8" s="6"/>
    </row>
    <row r="9" spans="1:13" x14ac:dyDescent="0.2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3" x14ac:dyDescent="0.2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spans="1:13" ht="13.5" thickBo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</row>
    <row r="12" spans="1:13" ht="14.25" thickBot="1" x14ac:dyDescent="0.3">
      <c r="A12" s="162"/>
      <c r="B12" s="163"/>
      <c r="C12" s="163"/>
      <c r="D12" s="163"/>
      <c r="E12" s="163"/>
      <c r="F12" s="163"/>
      <c r="G12" s="163"/>
      <c r="H12" s="80" t="s">
        <v>23</v>
      </c>
      <c r="I12" s="82">
        <v>3788000</v>
      </c>
      <c r="J12" s="10"/>
    </row>
    <row r="13" spans="1:13" ht="13.5" x14ac:dyDescent="0.25">
      <c r="A13" s="11" t="s">
        <v>16</v>
      </c>
      <c r="B13" s="12" t="s">
        <v>20</v>
      </c>
      <c r="C13" s="11" t="s">
        <v>1</v>
      </c>
      <c r="D13" s="11" t="s">
        <v>0</v>
      </c>
      <c r="E13" s="11" t="s">
        <v>5</v>
      </c>
      <c r="F13" s="11" t="s">
        <v>2</v>
      </c>
      <c r="G13" s="12" t="s">
        <v>6</v>
      </c>
      <c r="H13" s="12" t="s">
        <v>22</v>
      </c>
      <c r="I13" s="12" t="s">
        <v>3</v>
      </c>
      <c r="J13" s="12" t="s">
        <v>21</v>
      </c>
      <c r="M13" s="2" t="s">
        <v>17</v>
      </c>
    </row>
    <row r="14" spans="1:13" ht="18.75" x14ac:dyDescent="0.2">
      <c r="A14" s="13" t="s">
        <v>25</v>
      </c>
      <c r="B14" s="14" t="s">
        <v>24</v>
      </c>
      <c r="C14" s="15">
        <v>43447</v>
      </c>
      <c r="D14" s="16" t="s">
        <v>26</v>
      </c>
      <c r="E14" s="149">
        <v>2550</v>
      </c>
      <c r="F14" s="17"/>
      <c r="G14" s="17"/>
      <c r="H14" s="90">
        <v>2900</v>
      </c>
      <c r="I14" s="17"/>
      <c r="J14" s="103" t="s">
        <v>17</v>
      </c>
      <c r="M14" s="2" t="s">
        <v>18</v>
      </c>
    </row>
    <row r="15" spans="1:13" x14ac:dyDescent="0.2">
      <c r="A15" s="18" t="s">
        <v>25</v>
      </c>
      <c r="B15" s="14" t="s">
        <v>29</v>
      </c>
      <c r="C15" s="15">
        <v>43447</v>
      </c>
      <c r="D15" s="19" t="s">
        <v>30</v>
      </c>
      <c r="E15" s="151">
        <v>9800</v>
      </c>
      <c r="F15" s="17"/>
      <c r="G15" s="17"/>
      <c r="H15" s="17"/>
      <c r="I15" s="90">
        <v>33540</v>
      </c>
      <c r="J15" s="106" t="s">
        <v>18</v>
      </c>
      <c r="M15" s="2" t="s">
        <v>19</v>
      </c>
    </row>
    <row r="16" spans="1:13" x14ac:dyDescent="0.2">
      <c r="A16" s="18" t="s">
        <v>46</v>
      </c>
      <c r="B16" s="14" t="s">
        <v>47</v>
      </c>
      <c r="C16" s="15">
        <v>43469</v>
      </c>
      <c r="D16" s="104" t="s">
        <v>48</v>
      </c>
      <c r="E16" s="152">
        <v>-5600</v>
      </c>
      <c r="F16" s="105"/>
      <c r="G16" s="105"/>
      <c r="H16" s="105"/>
      <c r="I16" s="105"/>
      <c r="J16" s="106" t="s">
        <v>18</v>
      </c>
    </row>
    <row r="17" spans="1:72" x14ac:dyDescent="0.2">
      <c r="A17" s="18"/>
      <c r="B17" s="14"/>
      <c r="C17" s="15"/>
      <c r="D17" s="104" t="s">
        <v>49</v>
      </c>
      <c r="E17" s="150">
        <v>26536</v>
      </c>
      <c r="F17" s="105"/>
      <c r="G17" s="105"/>
      <c r="H17" s="105"/>
      <c r="I17" s="105"/>
      <c r="J17" s="103" t="s">
        <v>17</v>
      </c>
    </row>
    <row r="18" spans="1:72" x14ac:dyDescent="0.2">
      <c r="A18" s="18"/>
      <c r="B18" s="14"/>
      <c r="C18" s="15"/>
      <c r="D18" s="104" t="s">
        <v>49</v>
      </c>
      <c r="E18" s="153">
        <v>56988</v>
      </c>
      <c r="F18" s="105"/>
      <c r="G18" s="105"/>
      <c r="H18" s="105"/>
      <c r="I18" s="105"/>
      <c r="J18" s="107" t="s">
        <v>19</v>
      </c>
    </row>
    <row r="19" spans="1:72" ht="25.5" x14ac:dyDescent="0.35">
      <c r="A19" s="20"/>
      <c r="B19" s="21"/>
      <c r="C19" s="102" t="s">
        <v>45</v>
      </c>
      <c r="D19" s="108" t="s">
        <v>27</v>
      </c>
      <c r="E19" s="113">
        <f>SUMIF($J$14:$J$18,"En attente",$E$14:$E$18)</f>
        <v>29086</v>
      </c>
      <c r="F19" s="22">
        <f>F14</f>
        <v>0</v>
      </c>
      <c r="G19" s="23">
        <f>SUM(G14:G15)</f>
        <v>0</v>
      </c>
      <c r="H19" s="23">
        <f>SUM(H14:H15)</f>
        <v>2900</v>
      </c>
      <c r="I19" s="23">
        <f t="shared" ref="I19" si="0">SUM(I14:I15)</f>
        <v>33540</v>
      </c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</row>
    <row r="20" spans="1:72" ht="25.5" x14ac:dyDescent="0.35">
      <c r="A20" s="20"/>
      <c r="B20" s="21"/>
      <c r="C20" s="102" t="s">
        <v>45</v>
      </c>
      <c r="D20" s="109" t="s">
        <v>14</v>
      </c>
      <c r="E20" s="112">
        <f>SUMIF($J$14:$J$18,"Validé",$E$14:$E$18)</f>
        <v>4200</v>
      </c>
      <c r="F20" s="27"/>
      <c r="G20" s="28"/>
      <c r="H20" s="28"/>
      <c r="I20" s="28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</row>
    <row r="21" spans="1:72" ht="25.5" x14ac:dyDescent="0.35">
      <c r="A21" s="20"/>
      <c r="B21" s="21"/>
      <c r="C21" s="102" t="s">
        <v>45</v>
      </c>
      <c r="D21" s="110" t="s">
        <v>28</v>
      </c>
      <c r="E21" s="111">
        <f>SUMIF($J$14:$J$18,"Refusé",$E$14:$E$18)</f>
        <v>56988</v>
      </c>
      <c r="F21" s="27"/>
      <c r="G21" s="28"/>
      <c r="H21" s="28"/>
      <c r="I21" s="28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</row>
    <row r="22" spans="1:72" ht="13.5" x14ac:dyDescent="0.25">
      <c r="A22" s="20"/>
      <c r="B22" s="21"/>
      <c r="C22" s="21"/>
      <c r="D22" s="91" t="s">
        <v>15</v>
      </c>
      <c r="E22" s="92">
        <f>E20/I12</f>
        <v>1.1087645195353749E-3</v>
      </c>
      <c r="F22" s="93">
        <f>F20/I12</f>
        <v>0</v>
      </c>
      <c r="G22" s="92">
        <f>G20/I12</f>
        <v>0</v>
      </c>
      <c r="H22" s="92">
        <f>H20/I12</f>
        <v>0</v>
      </c>
      <c r="I22" s="92">
        <f>I20/I12</f>
        <v>0</v>
      </c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</row>
    <row r="23" spans="1:72" ht="13.5" x14ac:dyDescent="0.25">
      <c r="A23" s="20"/>
      <c r="B23" s="21"/>
      <c r="C23" s="30"/>
      <c r="D23" s="31"/>
      <c r="E23" s="32"/>
      <c r="F23" s="32"/>
      <c r="G23" s="32"/>
      <c r="H23" s="33" t="s">
        <v>27</v>
      </c>
      <c r="I23" s="84">
        <f>SUM(E19:I19)</f>
        <v>65526</v>
      </c>
      <c r="J23" s="3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</row>
    <row r="24" spans="1:72" ht="13.5" x14ac:dyDescent="0.25">
      <c r="A24" s="20"/>
      <c r="B24" s="21"/>
      <c r="C24" s="30"/>
      <c r="D24" s="31"/>
      <c r="E24" s="32"/>
      <c r="F24" s="32"/>
      <c r="G24" s="32"/>
      <c r="H24" s="33" t="s">
        <v>14</v>
      </c>
      <c r="I24" s="84">
        <f>SUM(E20:I20)</f>
        <v>4200</v>
      </c>
      <c r="J24" s="3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</row>
    <row r="25" spans="1:72" ht="13.5" x14ac:dyDescent="0.25">
      <c r="A25" s="20"/>
      <c r="B25" s="21"/>
      <c r="C25" s="30"/>
      <c r="D25" s="31"/>
      <c r="E25" s="32"/>
      <c r="F25" s="32"/>
      <c r="G25" s="32"/>
      <c r="H25" s="33" t="s">
        <v>28</v>
      </c>
      <c r="I25" s="84">
        <f>SUM(E21:I21)</f>
        <v>56988</v>
      </c>
      <c r="J25" s="3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</row>
    <row r="26" spans="1:72" ht="13.5" x14ac:dyDescent="0.25">
      <c r="A26" s="20"/>
      <c r="B26" s="21"/>
      <c r="C26" s="30"/>
      <c r="D26" s="31"/>
      <c r="E26" s="32"/>
      <c r="F26" s="32"/>
      <c r="G26" s="32"/>
      <c r="H26" s="88" t="s">
        <v>15</v>
      </c>
      <c r="I26" s="94">
        <f>I23/I12</f>
        <v>1.729831045406547E-2</v>
      </c>
      <c r="J26" s="3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</row>
    <row r="27" spans="1:72" ht="14.25" thickBot="1" x14ac:dyDescent="0.3">
      <c r="A27" s="5"/>
      <c r="B27" s="5"/>
      <c r="C27" s="5"/>
      <c r="D27" s="5"/>
      <c r="E27" s="5"/>
      <c r="F27" s="5"/>
      <c r="G27" s="35"/>
      <c r="H27" s="35"/>
      <c r="I27" s="35"/>
      <c r="J27" s="35"/>
    </row>
    <row r="28" spans="1:72" ht="14.25" thickBot="1" x14ac:dyDescent="0.3">
      <c r="A28" s="160"/>
      <c r="B28" s="161"/>
      <c r="C28" s="161"/>
      <c r="D28" s="161"/>
      <c r="E28" s="161"/>
      <c r="F28" s="161"/>
      <c r="G28" s="172"/>
      <c r="H28" s="83" t="s">
        <v>23</v>
      </c>
      <c r="I28" s="81">
        <v>635501.25</v>
      </c>
      <c r="J28" s="10"/>
    </row>
    <row r="29" spans="1:72" ht="13.5" x14ac:dyDescent="0.25">
      <c r="A29" s="11" t="s">
        <v>16</v>
      </c>
      <c r="B29" s="12" t="s">
        <v>20</v>
      </c>
      <c r="C29" s="11" t="s">
        <v>1</v>
      </c>
      <c r="D29" s="11" t="s">
        <v>0</v>
      </c>
      <c r="E29" s="11" t="s">
        <v>5</v>
      </c>
      <c r="F29" s="11" t="s">
        <v>2</v>
      </c>
      <c r="G29" s="12" t="s">
        <v>6</v>
      </c>
      <c r="H29" s="12" t="s">
        <v>22</v>
      </c>
      <c r="I29" s="12" t="s">
        <v>3</v>
      </c>
      <c r="J29" s="12" t="s">
        <v>21</v>
      </c>
    </row>
    <row r="30" spans="1:72" x14ac:dyDescent="0.2">
      <c r="A30" s="18"/>
      <c r="B30" s="14"/>
      <c r="C30" s="15"/>
      <c r="D30" s="19"/>
      <c r="E30" s="17"/>
      <c r="F30" s="17"/>
      <c r="G30" s="36"/>
      <c r="H30" s="36"/>
      <c r="I30" s="36"/>
      <c r="J30" s="14"/>
    </row>
    <row r="31" spans="1:72" ht="13.5" x14ac:dyDescent="0.25">
      <c r="A31" s="20"/>
      <c r="B31" s="21"/>
      <c r="C31" s="21"/>
      <c r="D31" s="25" t="s">
        <v>27</v>
      </c>
      <c r="E31" s="26">
        <f>E30</f>
        <v>0</v>
      </c>
      <c r="F31" s="26">
        <f>F30</f>
        <v>0</v>
      </c>
      <c r="G31" s="26">
        <f>G30</f>
        <v>0</v>
      </c>
      <c r="H31" s="26">
        <f>H30</f>
        <v>0</v>
      </c>
      <c r="I31" s="26">
        <f>I30</f>
        <v>0</v>
      </c>
    </row>
    <row r="32" spans="1:72" ht="13.5" x14ac:dyDescent="0.25">
      <c r="A32" s="20"/>
      <c r="B32" s="21"/>
      <c r="C32" s="21"/>
      <c r="D32" s="25" t="s">
        <v>14</v>
      </c>
      <c r="E32" s="37"/>
      <c r="F32" s="26"/>
      <c r="G32" s="38"/>
      <c r="H32" s="38"/>
      <c r="I32" s="26"/>
    </row>
    <row r="33" spans="1:10" ht="13.5" x14ac:dyDescent="0.25">
      <c r="A33" s="20"/>
      <c r="B33" s="21"/>
      <c r="C33" s="21"/>
      <c r="D33" s="25" t="s">
        <v>28</v>
      </c>
      <c r="E33" s="37"/>
      <c r="F33" s="26"/>
      <c r="G33" s="38"/>
      <c r="H33" s="38"/>
      <c r="I33" s="26"/>
    </row>
    <row r="34" spans="1:10" ht="13.5" x14ac:dyDescent="0.25">
      <c r="A34" s="20"/>
      <c r="B34" s="21"/>
      <c r="C34" s="21"/>
      <c r="D34" s="91" t="s">
        <v>15</v>
      </c>
      <c r="E34" s="92">
        <f>E31/I28</f>
        <v>0</v>
      </c>
      <c r="F34" s="95">
        <f>F31/I28</f>
        <v>0</v>
      </c>
      <c r="G34" s="92">
        <f>G31/I28</f>
        <v>0</v>
      </c>
      <c r="H34" s="92">
        <f>H31/I28</f>
        <v>0</v>
      </c>
      <c r="I34" s="92">
        <f>I31/I28</f>
        <v>0</v>
      </c>
    </row>
    <row r="35" spans="1:10" ht="13.5" x14ac:dyDescent="0.25">
      <c r="A35" s="20"/>
      <c r="B35" s="21"/>
      <c r="C35" s="30"/>
      <c r="D35" s="31"/>
      <c r="E35" s="32"/>
      <c r="F35" s="32"/>
      <c r="G35" s="32"/>
      <c r="H35" s="33" t="s">
        <v>27</v>
      </c>
      <c r="I35" s="84">
        <f>SUM(E31:I31)</f>
        <v>0</v>
      </c>
      <c r="J35" s="34"/>
    </row>
    <row r="36" spans="1:10" ht="13.5" x14ac:dyDescent="0.25">
      <c r="A36" s="20"/>
      <c r="B36" s="21"/>
      <c r="C36" s="30"/>
      <c r="D36" s="31"/>
      <c r="E36" s="32"/>
      <c r="F36" s="32"/>
      <c r="G36" s="32"/>
      <c r="H36" s="33" t="s">
        <v>14</v>
      </c>
      <c r="I36" s="84">
        <f>SUM(E32:I32)</f>
        <v>0</v>
      </c>
      <c r="J36" s="34"/>
    </row>
    <row r="37" spans="1:10" ht="13.5" x14ac:dyDescent="0.25">
      <c r="A37" s="20"/>
      <c r="B37" s="21"/>
      <c r="C37" s="30"/>
      <c r="D37" s="31"/>
      <c r="E37" s="32"/>
      <c r="F37" s="32"/>
      <c r="G37" s="32"/>
      <c r="H37" s="33" t="s">
        <v>28</v>
      </c>
      <c r="I37" s="84">
        <f>SUM(E33:I33)</f>
        <v>0</v>
      </c>
      <c r="J37" s="34"/>
    </row>
    <row r="38" spans="1:10" ht="13.5" x14ac:dyDescent="0.25">
      <c r="A38" s="20"/>
      <c r="B38" s="21"/>
      <c r="C38" s="30"/>
      <c r="D38" s="31"/>
      <c r="E38" s="32"/>
      <c r="F38" s="32"/>
      <c r="G38" s="32"/>
      <c r="H38" s="96" t="s">
        <v>15</v>
      </c>
      <c r="I38" s="97">
        <f>I35/I28</f>
        <v>0</v>
      </c>
      <c r="J38" s="34"/>
    </row>
    <row r="39" spans="1:10" ht="13.5" x14ac:dyDescent="0.25">
      <c r="A39" s="5"/>
      <c r="B39" s="5"/>
      <c r="C39" s="5"/>
      <c r="D39" s="5"/>
      <c r="E39" s="5"/>
      <c r="F39" s="5"/>
      <c r="G39" s="35"/>
      <c r="H39" s="35"/>
      <c r="I39" s="35"/>
      <c r="J39" s="35"/>
    </row>
    <row r="40" spans="1:10" ht="13.5" x14ac:dyDescent="0.25">
      <c r="A40" s="5"/>
      <c r="B40" s="5"/>
      <c r="C40" s="5"/>
      <c r="D40" s="5"/>
      <c r="E40" s="5"/>
      <c r="F40" s="5"/>
      <c r="G40" s="35"/>
      <c r="H40" s="35"/>
      <c r="I40" s="35"/>
      <c r="J40" s="35"/>
    </row>
    <row r="41" spans="1:10" ht="14.25" thickBot="1" x14ac:dyDescent="0.3">
      <c r="A41" s="5"/>
      <c r="B41" s="5"/>
      <c r="C41" s="5"/>
      <c r="D41" s="5"/>
      <c r="E41" s="5"/>
      <c r="F41" s="5"/>
      <c r="G41" s="35"/>
      <c r="H41" s="35"/>
      <c r="I41" s="35"/>
      <c r="J41" s="35"/>
    </row>
    <row r="42" spans="1:10" ht="14.25" thickBot="1" x14ac:dyDescent="0.3">
      <c r="A42" s="182"/>
      <c r="B42" s="183"/>
      <c r="C42" s="183"/>
      <c r="D42" s="183"/>
      <c r="E42" s="183"/>
      <c r="F42" s="183"/>
      <c r="G42" s="184"/>
      <c r="H42" s="83" t="s">
        <v>23</v>
      </c>
      <c r="I42" s="81">
        <v>2131809.61</v>
      </c>
      <c r="J42" s="10"/>
    </row>
    <row r="43" spans="1:10" ht="13.5" x14ac:dyDescent="0.25">
      <c r="A43" s="11" t="s">
        <v>16</v>
      </c>
      <c r="B43" s="12" t="s">
        <v>20</v>
      </c>
      <c r="C43" s="11" t="s">
        <v>1</v>
      </c>
      <c r="D43" s="11" t="s">
        <v>0</v>
      </c>
      <c r="E43" s="11" t="s">
        <v>5</v>
      </c>
      <c r="F43" s="11" t="s">
        <v>2</v>
      </c>
      <c r="G43" s="12" t="s">
        <v>6</v>
      </c>
      <c r="H43" s="12" t="s">
        <v>22</v>
      </c>
      <c r="I43" s="12" t="s">
        <v>3</v>
      </c>
      <c r="J43" s="12" t="s">
        <v>21</v>
      </c>
    </row>
    <row r="44" spans="1:10" x14ac:dyDescent="0.2">
      <c r="A44" s="18"/>
      <c r="B44" s="14"/>
      <c r="C44" s="15"/>
      <c r="D44" s="19"/>
      <c r="E44" s="17"/>
      <c r="F44" s="17"/>
      <c r="G44" s="36"/>
      <c r="H44" s="36"/>
      <c r="I44" s="36"/>
      <c r="J44" s="14"/>
    </row>
    <row r="45" spans="1:10" ht="13.5" x14ac:dyDescent="0.25">
      <c r="A45" s="20"/>
      <c r="B45" s="21"/>
      <c r="C45" s="21"/>
      <c r="D45" s="25" t="s">
        <v>27</v>
      </c>
      <c r="E45" s="28">
        <f>E44</f>
        <v>0</v>
      </c>
      <c r="F45" s="26">
        <f>F44</f>
        <v>0</v>
      </c>
      <c r="G45" s="28">
        <f t="shared" ref="G45" si="1">G44</f>
        <v>0</v>
      </c>
      <c r="H45" s="28">
        <f t="shared" ref="H45" si="2">H44</f>
        <v>0</v>
      </c>
      <c r="I45" s="28">
        <f t="shared" ref="I45" si="3">I44</f>
        <v>0</v>
      </c>
    </row>
    <row r="46" spans="1:10" ht="13.5" x14ac:dyDescent="0.25">
      <c r="A46" s="20"/>
      <c r="B46" s="21"/>
      <c r="C46" s="21"/>
      <c r="D46" s="25" t="s">
        <v>14</v>
      </c>
      <c r="E46" s="37"/>
      <c r="F46" s="26"/>
      <c r="G46" s="38"/>
      <c r="H46" s="38"/>
      <c r="I46" s="26"/>
    </row>
    <row r="47" spans="1:10" ht="13.5" x14ac:dyDescent="0.25">
      <c r="A47" s="20"/>
      <c r="B47" s="21"/>
      <c r="C47" s="21"/>
      <c r="D47" s="25" t="s">
        <v>28</v>
      </c>
      <c r="E47" s="37"/>
      <c r="F47" s="26"/>
      <c r="G47" s="38"/>
      <c r="H47" s="38"/>
      <c r="I47" s="26"/>
    </row>
    <row r="48" spans="1:10" ht="13.5" x14ac:dyDescent="0.25">
      <c r="A48" s="20"/>
      <c r="B48" s="21"/>
      <c r="C48" s="21"/>
      <c r="D48" s="91" t="s">
        <v>7</v>
      </c>
      <c r="E48" s="92">
        <f>E45/I42</f>
        <v>0</v>
      </c>
      <c r="F48" s="95">
        <f>F45/I42</f>
        <v>0</v>
      </c>
      <c r="G48" s="92">
        <f>G45/I42</f>
        <v>0</v>
      </c>
      <c r="H48" s="92">
        <f>H45/I42</f>
        <v>0</v>
      </c>
      <c r="I48" s="92">
        <f>I45/I42</f>
        <v>0</v>
      </c>
    </row>
    <row r="49" spans="1:72" ht="13.5" x14ac:dyDescent="0.25">
      <c r="A49" s="20"/>
      <c r="B49" s="21"/>
      <c r="C49" s="30"/>
      <c r="D49" s="31"/>
      <c r="E49" s="32"/>
      <c r="F49" s="32"/>
      <c r="G49" s="32"/>
      <c r="H49" s="33" t="s">
        <v>27</v>
      </c>
      <c r="I49" s="84">
        <f>SUM(E45:I45)</f>
        <v>0</v>
      </c>
      <c r="J49" s="34"/>
    </row>
    <row r="50" spans="1:72" ht="13.5" x14ac:dyDescent="0.25">
      <c r="A50" s="20"/>
      <c r="B50" s="21"/>
      <c r="C50" s="30"/>
      <c r="D50" s="31"/>
      <c r="E50" s="32"/>
      <c r="F50" s="32"/>
      <c r="G50" s="32"/>
      <c r="H50" s="33" t="s">
        <v>14</v>
      </c>
      <c r="I50" s="84">
        <f t="shared" ref="I50:I51" si="4">SUM(E46:I46)</f>
        <v>0</v>
      </c>
      <c r="J50" s="34"/>
    </row>
    <row r="51" spans="1:72" ht="13.5" x14ac:dyDescent="0.25">
      <c r="A51" s="20"/>
      <c r="B51" s="21"/>
      <c r="C51" s="30"/>
      <c r="D51" s="31"/>
      <c r="E51" s="32"/>
      <c r="F51" s="32"/>
      <c r="G51" s="32"/>
      <c r="H51" s="33" t="s">
        <v>28</v>
      </c>
      <c r="I51" s="84">
        <f t="shared" si="4"/>
        <v>0</v>
      </c>
      <c r="J51" s="34"/>
    </row>
    <row r="52" spans="1:72" ht="13.5" x14ac:dyDescent="0.25">
      <c r="A52" s="20"/>
      <c r="B52" s="21"/>
      <c r="C52" s="30"/>
      <c r="D52" s="31"/>
      <c r="E52" s="32"/>
      <c r="F52" s="32"/>
      <c r="G52" s="32"/>
      <c r="H52" s="88" t="s">
        <v>15</v>
      </c>
      <c r="I52" s="94">
        <f>I49/I42</f>
        <v>0</v>
      </c>
      <c r="J52" s="34"/>
    </row>
    <row r="53" spans="1:72" ht="13.5" x14ac:dyDescent="0.25">
      <c r="A53" s="5"/>
      <c r="B53" s="5"/>
      <c r="C53" s="5"/>
      <c r="D53" s="5"/>
      <c r="E53" s="5"/>
      <c r="F53" s="5"/>
      <c r="G53" s="35"/>
      <c r="H53" s="35"/>
      <c r="I53" s="35"/>
      <c r="J53" s="35"/>
    </row>
    <row r="54" spans="1:72" ht="13.5" x14ac:dyDescent="0.25">
      <c r="A54" s="5"/>
      <c r="B54" s="5"/>
      <c r="C54" s="5"/>
      <c r="D54" s="5"/>
      <c r="E54" s="5"/>
      <c r="F54" s="5"/>
      <c r="G54" s="35"/>
      <c r="H54" s="35"/>
      <c r="I54" s="35"/>
      <c r="J54" s="35"/>
    </row>
    <row r="55" spans="1:72" ht="14.25" thickBot="1" x14ac:dyDescent="0.3">
      <c r="A55" s="5"/>
      <c r="B55" s="5"/>
      <c r="C55" s="5"/>
      <c r="D55" s="5"/>
      <c r="E55" s="5"/>
      <c r="F55" s="5"/>
      <c r="G55" s="35"/>
      <c r="H55" s="35"/>
      <c r="I55" s="35"/>
      <c r="J55" s="35"/>
    </row>
    <row r="56" spans="1:72" s="39" customFormat="1" ht="14.25" thickBot="1" x14ac:dyDescent="0.3">
      <c r="A56" s="160"/>
      <c r="B56" s="161"/>
      <c r="C56" s="161"/>
      <c r="D56" s="161"/>
      <c r="E56" s="161"/>
      <c r="F56" s="161"/>
      <c r="G56" s="161"/>
      <c r="H56" s="80" t="s">
        <v>23</v>
      </c>
      <c r="I56" s="82">
        <v>642254.5</v>
      </c>
      <c r="J56" s="10"/>
    </row>
    <row r="57" spans="1:72" s="39" customFormat="1" ht="13.5" x14ac:dyDescent="0.25">
      <c r="A57" s="11" t="s">
        <v>16</v>
      </c>
      <c r="B57" s="12" t="s">
        <v>20</v>
      </c>
      <c r="C57" s="11" t="s">
        <v>1</v>
      </c>
      <c r="D57" s="11" t="s">
        <v>0</v>
      </c>
      <c r="E57" s="11" t="s">
        <v>5</v>
      </c>
      <c r="F57" s="11" t="s">
        <v>2</v>
      </c>
      <c r="G57" s="12" t="s">
        <v>6</v>
      </c>
      <c r="H57" s="12" t="s">
        <v>22</v>
      </c>
      <c r="I57" s="12" t="s">
        <v>3</v>
      </c>
      <c r="J57" s="12" t="s">
        <v>21</v>
      </c>
    </row>
    <row r="58" spans="1:72" s="39" customFormat="1" x14ac:dyDescent="0.2">
      <c r="A58" s="40"/>
      <c r="B58" s="41"/>
      <c r="C58" s="15"/>
      <c r="D58" s="40"/>
      <c r="E58" s="42"/>
      <c r="F58" s="43"/>
      <c r="G58" s="44"/>
      <c r="H58" s="44"/>
      <c r="I58" s="44"/>
      <c r="J58" s="14"/>
    </row>
    <row r="59" spans="1:72" ht="13.5" x14ac:dyDescent="0.25">
      <c r="A59" s="20"/>
      <c r="B59" s="21"/>
      <c r="C59" s="21"/>
      <c r="D59" s="25" t="s">
        <v>27</v>
      </c>
      <c r="E59" s="45">
        <f>E58</f>
        <v>0</v>
      </c>
      <c r="F59" s="46">
        <f>F58</f>
        <v>0</v>
      </c>
      <c r="G59" s="45">
        <f t="shared" ref="G59" si="5">G58</f>
        <v>0</v>
      </c>
      <c r="H59" s="45">
        <f t="shared" ref="H59" si="6">H58</f>
        <v>0</v>
      </c>
      <c r="I59" s="46">
        <f t="shared" ref="I59" si="7">I58</f>
        <v>0</v>
      </c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</row>
    <row r="60" spans="1:72" ht="13.5" x14ac:dyDescent="0.25">
      <c r="A60" s="20"/>
      <c r="B60" s="21"/>
      <c r="C60" s="21"/>
      <c r="D60" s="25" t="s">
        <v>14</v>
      </c>
      <c r="E60" s="47"/>
      <c r="F60" s="29"/>
      <c r="G60" s="48"/>
      <c r="H60" s="47"/>
      <c r="I60" s="29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</row>
    <row r="61" spans="1:72" ht="13.5" x14ac:dyDescent="0.25">
      <c r="A61" s="20"/>
      <c r="B61" s="21"/>
      <c r="C61" s="21"/>
      <c r="D61" s="25" t="s">
        <v>28</v>
      </c>
      <c r="E61" s="47"/>
      <c r="F61" s="29"/>
      <c r="G61" s="48"/>
      <c r="H61" s="47"/>
      <c r="I61" s="29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24"/>
      <c r="BE61" s="24"/>
      <c r="BF61" s="24"/>
      <c r="BG61" s="24"/>
      <c r="BH61" s="24"/>
      <c r="BI61" s="24"/>
      <c r="BJ61" s="24"/>
      <c r="BK61" s="24"/>
      <c r="BL61" s="24"/>
      <c r="BM61" s="24"/>
      <c r="BN61" s="24"/>
      <c r="BO61" s="24"/>
      <c r="BP61" s="24"/>
      <c r="BQ61" s="24"/>
      <c r="BR61" s="24"/>
      <c r="BS61" s="24"/>
      <c r="BT61" s="24"/>
    </row>
    <row r="62" spans="1:72" ht="13.5" x14ac:dyDescent="0.25">
      <c r="A62" s="20"/>
      <c r="B62" s="21"/>
      <c r="C62" s="21"/>
      <c r="D62" s="91" t="s">
        <v>15</v>
      </c>
      <c r="E62" s="98">
        <f>E59/I56</f>
        <v>0</v>
      </c>
      <c r="F62" s="98">
        <f>F59/I56</f>
        <v>0</v>
      </c>
      <c r="G62" s="98">
        <f>G59/I56</f>
        <v>0</v>
      </c>
      <c r="H62" s="98">
        <f>H59/I56</f>
        <v>0</v>
      </c>
      <c r="I62" s="98">
        <f>I59/I56</f>
        <v>0</v>
      </c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</row>
    <row r="63" spans="1:72" ht="13.5" x14ac:dyDescent="0.25">
      <c r="A63" s="20"/>
      <c r="B63" s="21"/>
      <c r="C63" s="30"/>
      <c r="D63" s="31"/>
      <c r="E63" s="32"/>
      <c r="F63" s="32"/>
      <c r="G63" s="32"/>
      <c r="H63" s="33" t="s">
        <v>27</v>
      </c>
      <c r="I63" s="85">
        <f>SUM(F58)</f>
        <v>0</v>
      </c>
      <c r="J63" s="3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24"/>
      <c r="BE63" s="24"/>
      <c r="BF63" s="24"/>
      <c r="BG63" s="24"/>
      <c r="BH63" s="24"/>
      <c r="BI63" s="24"/>
      <c r="BJ63" s="24"/>
      <c r="BK63" s="24"/>
      <c r="BL63" s="24"/>
      <c r="BM63" s="24"/>
      <c r="BN63" s="24"/>
      <c r="BO63" s="24"/>
      <c r="BP63" s="24"/>
      <c r="BQ63" s="24"/>
      <c r="BR63" s="24"/>
      <c r="BS63" s="24"/>
      <c r="BT63" s="24"/>
    </row>
    <row r="64" spans="1:72" ht="13.5" x14ac:dyDescent="0.25">
      <c r="A64" s="20"/>
      <c r="B64" s="21"/>
      <c r="C64" s="30"/>
      <c r="D64" s="31"/>
      <c r="E64" s="32"/>
      <c r="F64" s="32"/>
      <c r="G64" s="32"/>
      <c r="H64" s="33" t="s">
        <v>14</v>
      </c>
      <c r="I64" s="85">
        <f t="shared" ref="I64:I65" si="8">SUM(F59)</f>
        <v>0</v>
      </c>
      <c r="J64" s="3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/>
      <c r="BD64" s="24"/>
      <c r="BE64" s="24"/>
      <c r="BF64" s="24"/>
      <c r="BG64" s="24"/>
      <c r="BH64" s="24"/>
      <c r="BI64" s="24"/>
      <c r="BJ64" s="24"/>
      <c r="BK64" s="24"/>
      <c r="BL64" s="24"/>
      <c r="BM64" s="24"/>
      <c r="BN64" s="24"/>
      <c r="BO64" s="24"/>
      <c r="BP64" s="24"/>
      <c r="BQ64" s="24"/>
      <c r="BR64" s="24"/>
      <c r="BS64" s="24"/>
      <c r="BT64" s="24"/>
    </row>
    <row r="65" spans="1:72" ht="13.5" x14ac:dyDescent="0.25">
      <c r="A65" s="20"/>
      <c r="B65" s="21"/>
      <c r="C65" s="30"/>
      <c r="D65" s="31"/>
      <c r="E65" s="32"/>
      <c r="F65" s="32"/>
      <c r="G65" s="32"/>
      <c r="H65" s="33" t="s">
        <v>28</v>
      </c>
      <c r="I65" s="85">
        <f t="shared" si="8"/>
        <v>0</v>
      </c>
      <c r="J65" s="3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C65" s="24"/>
      <c r="BD65" s="24"/>
      <c r="BE65" s="24"/>
      <c r="BF65" s="24"/>
      <c r="BG65" s="24"/>
      <c r="BH65" s="24"/>
      <c r="BI65" s="24"/>
      <c r="BJ65" s="24"/>
      <c r="BK65" s="24"/>
      <c r="BL65" s="24"/>
      <c r="BM65" s="24"/>
      <c r="BN65" s="24"/>
      <c r="BO65" s="24"/>
      <c r="BP65" s="24"/>
      <c r="BQ65" s="24"/>
      <c r="BR65" s="24"/>
      <c r="BS65" s="24"/>
      <c r="BT65" s="24"/>
    </row>
    <row r="66" spans="1:72" ht="13.5" x14ac:dyDescent="0.25">
      <c r="A66" s="20"/>
      <c r="B66" s="21"/>
      <c r="C66" s="30"/>
      <c r="D66" s="31"/>
      <c r="E66" s="32"/>
      <c r="F66" s="32"/>
      <c r="G66" s="32"/>
      <c r="H66" s="88" t="s">
        <v>15</v>
      </c>
      <c r="I66" s="94">
        <f>I63/I56</f>
        <v>0</v>
      </c>
      <c r="J66" s="3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24"/>
      <c r="BE66" s="24"/>
      <c r="BF66" s="24"/>
      <c r="BG66" s="24"/>
      <c r="BH66" s="24"/>
      <c r="BI66" s="24"/>
      <c r="BJ66" s="24"/>
      <c r="BK66" s="24"/>
      <c r="BL66" s="24"/>
      <c r="BM66" s="24"/>
      <c r="BN66" s="24"/>
      <c r="BO66" s="24"/>
      <c r="BP66" s="24"/>
      <c r="BQ66" s="24"/>
      <c r="BR66" s="24"/>
      <c r="BS66" s="24"/>
      <c r="BT66" s="24"/>
    </row>
    <row r="67" spans="1:72" ht="13.5" x14ac:dyDescent="0.25">
      <c r="A67" s="20"/>
      <c r="B67" s="21"/>
      <c r="C67" s="21"/>
      <c r="D67" s="20"/>
      <c r="E67" s="32"/>
      <c r="F67" s="32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  <c r="BE67" s="24"/>
      <c r="BF67" s="24"/>
      <c r="BG67" s="24"/>
      <c r="BH67" s="24"/>
      <c r="BI67" s="24"/>
      <c r="BJ67" s="24"/>
      <c r="BK67" s="24"/>
      <c r="BL67" s="24"/>
      <c r="BM67" s="24"/>
      <c r="BN67" s="24"/>
      <c r="BO67" s="24"/>
      <c r="BP67" s="24"/>
      <c r="BQ67" s="24"/>
      <c r="BR67" s="24"/>
      <c r="BS67" s="24"/>
      <c r="BT67" s="24"/>
    </row>
    <row r="68" spans="1:72" ht="13.5" x14ac:dyDescent="0.25">
      <c r="A68" s="20"/>
      <c r="B68" s="21"/>
      <c r="C68" s="21"/>
      <c r="D68" s="20"/>
      <c r="E68" s="20"/>
      <c r="F68" s="20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</row>
    <row r="69" spans="1:72" ht="14.25" thickBot="1" x14ac:dyDescent="0.3">
      <c r="A69" s="20"/>
      <c r="B69" s="21"/>
      <c r="C69" s="21"/>
      <c r="D69" s="20"/>
      <c r="E69" s="20"/>
      <c r="F69" s="20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24"/>
      <c r="BE69" s="24"/>
      <c r="BF69" s="24"/>
      <c r="BG69" s="24"/>
      <c r="BH69" s="24"/>
      <c r="BI69" s="24"/>
      <c r="BJ69" s="24"/>
      <c r="BK69" s="24"/>
      <c r="BL69" s="24"/>
      <c r="BM69" s="24"/>
      <c r="BN69" s="24"/>
      <c r="BO69" s="24"/>
      <c r="BP69" s="24"/>
      <c r="BQ69" s="24"/>
      <c r="BR69" s="24"/>
      <c r="BS69" s="24"/>
      <c r="BT69" s="24"/>
    </row>
    <row r="70" spans="1:72" ht="14.25" thickBot="1" x14ac:dyDescent="0.3">
      <c r="A70" s="160"/>
      <c r="B70" s="161"/>
      <c r="C70" s="161"/>
      <c r="D70" s="161"/>
      <c r="E70" s="161"/>
      <c r="F70" s="161"/>
      <c r="G70" s="172"/>
      <c r="H70" s="80" t="s">
        <v>23</v>
      </c>
      <c r="I70" s="81">
        <v>2070576.4</v>
      </c>
      <c r="J70" s="10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24"/>
      <c r="BE70" s="24"/>
      <c r="BF70" s="24"/>
      <c r="BG70" s="24"/>
      <c r="BH70" s="24"/>
      <c r="BI70" s="24"/>
      <c r="BJ70" s="24"/>
      <c r="BK70" s="24"/>
      <c r="BL70" s="24"/>
      <c r="BM70" s="24"/>
      <c r="BN70" s="24"/>
      <c r="BO70" s="24"/>
      <c r="BP70" s="24"/>
      <c r="BQ70" s="24"/>
      <c r="BR70" s="24"/>
      <c r="BS70" s="24"/>
      <c r="BT70" s="24"/>
    </row>
    <row r="71" spans="1:72" ht="13.5" x14ac:dyDescent="0.25">
      <c r="A71" s="11" t="s">
        <v>16</v>
      </c>
      <c r="B71" s="12" t="s">
        <v>20</v>
      </c>
      <c r="C71" s="11" t="s">
        <v>1</v>
      </c>
      <c r="D71" s="11" t="s">
        <v>0</v>
      </c>
      <c r="E71" s="11" t="s">
        <v>5</v>
      </c>
      <c r="F71" s="11" t="s">
        <v>2</v>
      </c>
      <c r="G71" s="12" t="s">
        <v>6</v>
      </c>
      <c r="H71" s="12" t="s">
        <v>22</v>
      </c>
      <c r="I71" s="12" t="s">
        <v>3</v>
      </c>
      <c r="J71" s="12" t="s">
        <v>21</v>
      </c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24"/>
      <c r="BE71" s="24"/>
      <c r="BF71" s="24"/>
      <c r="BG71" s="24"/>
      <c r="BH71" s="24"/>
      <c r="BI71" s="24"/>
      <c r="BJ71" s="24"/>
      <c r="BK71" s="24"/>
      <c r="BL71" s="24"/>
      <c r="BM71" s="24"/>
      <c r="BN71" s="24"/>
      <c r="BO71" s="24"/>
      <c r="BP71" s="24"/>
      <c r="BQ71" s="24"/>
      <c r="BR71" s="24"/>
      <c r="BS71" s="24"/>
      <c r="BT71" s="24"/>
    </row>
    <row r="72" spans="1:72" x14ac:dyDescent="0.2">
      <c r="A72" s="49"/>
      <c r="B72" s="49"/>
      <c r="C72" s="15"/>
      <c r="D72" s="50"/>
      <c r="E72" s="51"/>
      <c r="F72" s="51"/>
      <c r="G72" s="52"/>
      <c r="H72" s="52"/>
      <c r="I72" s="52"/>
      <c r="J72" s="1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24"/>
      <c r="BE72" s="24"/>
      <c r="BF72" s="24"/>
      <c r="BG72" s="24"/>
      <c r="BH72" s="24"/>
      <c r="BI72" s="24"/>
      <c r="BJ72" s="24"/>
      <c r="BK72" s="24"/>
      <c r="BL72" s="24"/>
      <c r="BM72" s="24"/>
      <c r="BN72" s="24"/>
      <c r="BO72" s="24"/>
      <c r="BP72" s="24"/>
      <c r="BQ72" s="24"/>
      <c r="BR72" s="24"/>
      <c r="BS72" s="24"/>
      <c r="BT72" s="24"/>
    </row>
    <row r="73" spans="1:72" ht="13.5" x14ac:dyDescent="0.25">
      <c r="A73" s="20"/>
      <c r="B73" s="21"/>
      <c r="C73" s="21"/>
      <c r="D73" s="25" t="s">
        <v>27</v>
      </c>
      <c r="E73" s="45">
        <f>E72</f>
        <v>0</v>
      </c>
      <c r="F73" s="45">
        <f>F72</f>
        <v>0</v>
      </c>
      <c r="G73" s="45">
        <f t="shared" ref="G73" si="9">G72</f>
        <v>0</v>
      </c>
      <c r="H73" s="45">
        <f t="shared" ref="H73" si="10">H72</f>
        <v>0</v>
      </c>
      <c r="I73" s="45">
        <f t="shared" ref="I73" si="11">I72</f>
        <v>0</v>
      </c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24"/>
      <c r="AU73" s="24"/>
      <c r="AV73" s="24"/>
      <c r="AW73" s="24"/>
      <c r="AX73" s="24"/>
      <c r="AY73" s="24"/>
      <c r="AZ73" s="24"/>
      <c r="BA73" s="24"/>
      <c r="BB73" s="24"/>
      <c r="BC73" s="24"/>
      <c r="BD73" s="24"/>
      <c r="BE73" s="24"/>
      <c r="BF73" s="24"/>
      <c r="BG73" s="24"/>
      <c r="BH73" s="24"/>
      <c r="BI73" s="24"/>
      <c r="BJ73" s="24"/>
      <c r="BK73" s="24"/>
      <c r="BL73" s="24"/>
      <c r="BM73" s="24"/>
      <c r="BN73" s="24"/>
      <c r="BO73" s="24"/>
      <c r="BP73" s="24"/>
      <c r="BQ73" s="24"/>
      <c r="BR73" s="24"/>
      <c r="BS73" s="24"/>
      <c r="BT73" s="24"/>
    </row>
    <row r="74" spans="1:72" ht="13.5" x14ac:dyDescent="0.25">
      <c r="A74" s="20"/>
      <c r="B74" s="21"/>
      <c r="C74" s="21"/>
      <c r="D74" s="25" t="s">
        <v>14</v>
      </c>
      <c r="E74" s="48"/>
      <c r="F74" s="45"/>
      <c r="G74" s="48"/>
      <c r="H74" s="48"/>
      <c r="I74" s="48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4"/>
      <c r="BE74" s="24"/>
      <c r="BF74" s="24"/>
      <c r="BG74" s="24"/>
      <c r="BH74" s="24"/>
      <c r="BI74" s="24"/>
      <c r="BJ74" s="24"/>
      <c r="BK74" s="24"/>
      <c r="BL74" s="24"/>
      <c r="BM74" s="24"/>
      <c r="BN74" s="24"/>
      <c r="BO74" s="24"/>
      <c r="BP74" s="24"/>
      <c r="BQ74" s="24"/>
      <c r="BR74" s="24"/>
      <c r="BS74" s="24"/>
      <c r="BT74" s="24"/>
    </row>
    <row r="75" spans="1:72" ht="13.5" x14ac:dyDescent="0.25">
      <c r="A75" s="20"/>
      <c r="B75" s="21"/>
      <c r="C75" s="21"/>
      <c r="D75" s="25" t="s">
        <v>28</v>
      </c>
      <c r="E75" s="48"/>
      <c r="F75" s="45"/>
      <c r="G75" s="48"/>
      <c r="H75" s="48"/>
      <c r="I75" s="48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24"/>
      <c r="AZ75" s="24"/>
      <c r="BA75" s="24"/>
      <c r="BB75" s="24"/>
      <c r="BC75" s="24"/>
      <c r="BD75" s="24"/>
      <c r="BE75" s="24"/>
      <c r="BF75" s="24"/>
      <c r="BG75" s="24"/>
      <c r="BH75" s="24"/>
      <c r="BI75" s="24"/>
      <c r="BJ75" s="24"/>
      <c r="BK75" s="24"/>
      <c r="BL75" s="24"/>
      <c r="BM75" s="24"/>
      <c r="BN75" s="24"/>
      <c r="BO75" s="24"/>
      <c r="BP75" s="24"/>
      <c r="BQ75" s="24"/>
      <c r="BR75" s="24"/>
      <c r="BS75" s="24"/>
      <c r="BT75" s="24"/>
    </row>
    <row r="76" spans="1:72" ht="13.5" x14ac:dyDescent="0.25">
      <c r="A76" s="20"/>
      <c r="B76" s="21"/>
      <c r="C76" s="21"/>
      <c r="D76" s="91" t="s">
        <v>15</v>
      </c>
      <c r="E76" s="98">
        <f>E73/I70</f>
        <v>0</v>
      </c>
      <c r="F76" s="98">
        <f>F73/I70</f>
        <v>0</v>
      </c>
      <c r="G76" s="98">
        <f>G73/I70</f>
        <v>0</v>
      </c>
      <c r="H76" s="98">
        <f>H73/I70</f>
        <v>0</v>
      </c>
      <c r="I76" s="98">
        <f>I73/I70</f>
        <v>0</v>
      </c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24"/>
      <c r="AZ76" s="24"/>
      <c r="BA76" s="24"/>
      <c r="BB76" s="24"/>
      <c r="BC76" s="24"/>
      <c r="BD76" s="24"/>
      <c r="BE76" s="24"/>
      <c r="BF76" s="24"/>
      <c r="BG76" s="24"/>
      <c r="BH76" s="24"/>
      <c r="BI76" s="24"/>
      <c r="BJ76" s="24"/>
      <c r="BK76" s="24"/>
      <c r="BL76" s="24"/>
      <c r="BM76" s="24"/>
      <c r="BN76" s="24"/>
      <c r="BO76" s="24"/>
      <c r="BP76" s="24"/>
      <c r="BQ76" s="24"/>
      <c r="BR76" s="24"/>
      <c r="BS76" s="24"/>
      <c r="BT76" s="24"/>
    </row>
    <row r="77" spans="1:72" ht="13.5" x14ac:dyDescent="0.25">
      <c r="A77" s="20"/>
      <c r="B77" s="21"/>
      <c r="C77" s="30"/>
      <c r="D77" s="31"/>
      <c r="E77" s="32"/>
      <c r="F77" s="32"/>
      <c r="G77" s="32"/>
      <c r="H77" s="33" t="s">
        <v>27</v>
      </c>
      <c r="I77" s="85">
        <f>SUM(E73:I73)</f>
        <v>0</v>
      </c>
      <c r="J77" s="3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/>
      <c r="AU77" s="24"/>
      <c r="AV77" s="24"/>
      <c r="AW77" s="24"/>
      <c r="AX77" s="24"/>
      <c r="AY77" s="24"/>
      <c r="AZ77" s="24"/>
      <c r="BA77" s="24"/>
      <c r="BB77" s="24"/>
      <c r="BC77" s="24"/>
      <c r="BD77" s="24"/>
      <c r="BE77" s="24"/>
      <c r="BF77" s="24"/>
      <c r="BG77" s="24"/>
      <c r="BH77" s="24"/>
      <c r="BI77" s="24"/>
      <c r="BJ77" s="24"/>
      <c r="BK77" s="24"/>
      <c r="BL77" s="24"/>
      <c r="BM77" s="24"/>
      <c r="BN77" s="24"/>
      <c r="BO77" s="24"/>
      <c r="BP77" s="24"/>
      <c r="BQ77" s="24"/>
      <c r="BR77" s="24"/>
      <c r="BS77" s="24"/>
      <c r="BT77" s="24"/>
    </row>
    <row r="78" spans="1:72" ht="13.5" x14ac:dyDescent="0.25">
      <c r="A78" s="20"/>
      <c r="B78" s="21"/>
      <c r="C78" s="30"/>
      <c r="D78" s="31"/>
      <c r="E78" s="32"/>
      <c r="F78" s="32"/>
      <c r="G78" s="32"/>
      <c r="H78" s="33" t="s">
        <v>14</v>
      </c>
      <c r="I78" s="85">
        <f t="shared" ref="I78:I79" si="12">SUM(E74:I74)</f>
        <v>0</v>
      </c>
      <c r="J78" s="3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24"/>
      <c r="AU78" s="24"/>
      <c r="AV78" s="24"/>
      <c r="AW78" s="24"/>
      <c r="AX78" s="24"/>
      <c r="AY78" s="24"/>
      <c r="AZ78" s="24"/>
      <c r="BA78" s="24"/>
      <c r="BB78" s="24"/>
      <c r="BC78" s="24"/>
      <c r="BD78" s="24"/>
      <c r="BE78" s="24"/>
      <c r="BF78" s="24"/>
      <c r="BG78" s="24"/>
      <c r="BH78" s="24"/>
      <c r="BI78" s="24"/>
      <c r="BJ78" s="24"/>
      <c r="BK78" s="24"/>
      <c r="BL78" s="24"/>
      <c r="BM78" s="24"/>
      <c r="BN78" s="24"/>
      <c r="BO78" s="24"/>
      <c r="BP78" s="24"/>
      <c r="BQ78" s="24"/>
      <c r="BR78" s="24"/>
      <c r="BS78" s="24"/>
      <c r="BT78" s="24"/>
    </row>
    <row r="79" spans="1:72" ht="13.5" x14ac:dyDescent="0.25">
      <c r="A79" s="20"/>
      <c r="B79" s="21"/>
      <c r="C79" s="30"/>
      <c r="D79" s="31"/>
      <c r="E79" s="32"/>
      <c r="F79" s="32"/>
      <c r="G79" s="32"/>
      <c r="H79" s="33" t="s">
        <v>28</v>
      </c>
      <c r="I79" s="85">
        <f t="shared" si="12"/>
        <v>0</v>
      </c>
      <c r="J79" s="3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X79" s="24"/>
      <c r="AY79" s="24"/>
      <c r="AZ79" s="24"/>
      <c r="BA79" s="24"/>
      <c r="BB79" s="24"/>
      <c r="BC79" s="24"/>
      <c r="BD79" s="24"/>
      <c r="BE79" s="24"/>
      <c r="BF79" s="24"/>
      <c r="BG79" s="24"/>
      <c r="BH79" s="24"/>
      <c r="BI79" s="24"/>
      <c r="BJ79" s="24"/>
      <c r="BK79" s="24"/>
      <c r="BL79" s="24"/>
      <c r="BM79" s="24"/>
      <c r="BN79" s="24"/>
      <c r="BO79" s="24"/>
      <c r="BP79" s="24"/>
      <c r="BQ79" s="24"/>
      <c r="BR79" s="24"/>
      <c r="BS79" s="24"/>
      <c r="BT79" s="24"/>
    </row>
    <row r="80" spans="1:72" ht="13.5" x14ac:dyDescent="0.25">
      <c r="A80" s="20"/>
      <c r="B80" s="21"/>
      <c r="C80" s="30"/>
      <c r="D80" s="31"/>
      <c r="E80" s="32"/>
      <c r="F80" s="32"/>
      <c r="G80" s="32"/>
      <c r="H80" s="88" t="s">
        <v>15</v>
      </c>
      <c r="I80" s="94">
        <f>I77/I70</f>
        <v>0</v>
      </c>
      <c r="J80" s="3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  <c r="AT80" s="24"/>
      <c r="AU80" s="24"/>
      <c r="AV80" s="24"/>
      <c r="AW80" s="24"/>
      <c r="AX80" s="24"/>
      <c r="AY80" s="24"/>
      <c r="AZ80" s="24"/>
      <c r="BA80" s="24"/>
      <c r="BB80" s="24"/>
      <c r="BC80" s="24"/>
      <c r="BD80" s="24"/>
      <c r="BE80" s="24"/>
      <c r="BF80" s="24"/>
      <c r="BG80" s="24"/>
      <c r="BH80" s="24"/>
      <c r="BI80" s="24"/>
      <c r="BJ80" s="24"/>
      <c r="BK80" s="24"/>
      <c r="BL80" s="24"/>
      <c r="BM80" s="24"/>
      <c r="BN80" s="24"/>
      <c r="BO80" s="24"/>
      <c r="BP80" s="24"/>
      <c r="BQ80" s="24"/>
      <c r="BR80" s="24"/>
      <c r="BS80" s="24"/>
      <c r="BT80" s="24"/>
    </row>
    <row r="81" spans="1:72" s="34" customFormat="1" ht="13.5" x14ac:dyDescent="0.25">
      <c r="A81" s="53"/>
      <c r="B81" s="30"/>
      <c r="C81" s="30"/>
      <c r="D81" s="31"/>
      <c r="E81" s="32"/>
      <c r="F81" s="32"/>
      <c r="G81" s="32"/>
      <c r="H81" s="54"/>
      <c r="I81" s="55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6"/>
      <c r="AC81" s="56"/>
      <c r="AD81" s="56"/>
      <c r="AE81" s="56"/>
      <c r="AF81" s="56"/>
      <c r="AG81" s="56"/>
      <c r="AH81" s="56"/>
      <c r="AI81" s="56"/>
      <c r="AJ81" s="56"/>
      <c r="AK81" s="56"/>
      <c r="AL81" s="56"/>
      <c r="AM81" s="56"/>
      <c r="AN81" s="56"/>
      <c r="AO81" s="56"/>
      <c r="AP81" s="56"/>
      <c r="AQ81" s="56"/>
      <c r="AR81" s="56"/>
      <c r="AS81" s="56"/>
      <c r="AT81" s="56"/>
      <c r="AU81" s="56"/>
      <c r="AV81" s="56"/>
      <c r="AW81" s="56"/>
      <c r="AX81" s="56"/>
      <c r="AY81" s="56"/>
      <c r="AZ81" s="56"/>
      <c r="BA81" s="56"/>
      <c r="BB81" s="56"/>
      <c r="BC81" s="56"/>
      <c r="BD81" s="56"/>
      <c r="BE81" s="56"/>
      <c r="BF81" s="56"/>
      <c r="BG81" s="56"/>
      <c r="BH81" s="56"/>
      <c r="BI81" s="56"/>
      <c r="BJ81" s="56"/>
      <c r="BK81" s="56"/>
      <c r="BL81" s="56"/>
      <c r="BM81" s="56"/>
      <c r="BN81" s="56"/>
      <c r="BO81" s="56"/>
      <c r="BP81" s="56"/>
      <c r="BQ81" s="56"/>
      <c r="BR81" s="56"/>
      <c r="BS81" s="56"/>
      <c r="BT81" s="56"/>
    </row>
    <row r="82" spans="1:72" ht="13.5" x14ac:dyDescent="0.25">
      <c r="A82" s="57"/>
      <c r="B82" s="57"/>
      <c r="C82" s="57"/>
      <c r="D82" s="58"/>
      <c r="E82" s="59"/>
      <c r="F82" s="59"/>
      <c r="G82" s="60"/>
      <c r="H82" s="60"/>
      <c r="I82" s="60"/>
      <c r="J82" s="60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24"/>
      <c r="BE82" s="24"/>
      <c r="BF82" s="24"/>
      <c r="BG82" s="24"/>
      <c r="BH82" s="24"/>
      <c r="BI82" s="24"/>
      <c r="BJ82" s="24"/>
      <c r="BK82" s="24"/>
      <c r="BL82" s="24"/>
      <c r="BM82" s="24"/>
      <c r="BN82" s="24"/>
      <c r="BO82" s="24"/>
      <c r="BP82" s="24"/>
      <c r="BQ82" s="24"/>
      <c r="BR82" s="24"/>
      <c r="BS82" s="24"/>
      <c r="BT82" s="24"/>
    </row>
    <row r="83" spans="1:72" ht="14.25" thickBot="1" x14ac:dyDescent="0.3">
      <c r="A83" s="57"/>
      <c r="B83" s="57"/>
      <c r="C83" s="57"/>
      <c r="D83" s="58"/>
      <c r="E83" s="59"/>
      <c r="F83" s="59"/>
      <c r="G83" s="60"/>
      <c r="H83" s="60"/>
      <c r="I83" s="60"/>
      <c r="J83" s="60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24"/>
      <c r="AZ83" s="24"/>
      <c r="BA83" s="24"/>
      <c r="BB83" s="24"/>
      <c r="BC83" s="24"/>
      <c r="BD83" s="24"/>
      <c r="BE83" s="24"/>
      <c r="BF83" s="24"/>
      <c r="BG83" s="24"/>
      <c r="BH83" s="24"/>
      <c r="BI83" s="24"/>
      <c r="BJ83" s="24"/>
      <c r="BK83" s="24"/>
      <c r="BL83" s="24"/>
      <c r="BM83" s="24"/>
      <c r="BN83" s="24"/>
      <c r="BO83" s="24"/>
      <c r="BP83" s="24"/>
      <c r="BQ83" s="24"/>
      <c r="BR83" s="24"/>
      <c r="BS83" s="24"/>
      <c r="BT83" s="24"/>
    </row>
    <row r="84" spans="1:72" ht="14.25" thickBot="1" x14ac:dyDescent="0.3">
      <c r="A84" s="160"/>
      <c r="B84" s="161"/>
      <c r="C84" s="161"/>
      <c r="D84" s="161"/>
      <c r="E84" s="161"/>
      <c r="F84" s="161"/>
      <c r="G84" s="161"/>
      <c r="H84" s="80" t="s">
        <v>23</v>
      </c>
      <c r="I84" s="81">
        <v>178478.7</v>
      </c>
      <c r="J84" s="10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24"/>
      <c r="BE84" s="24"/>
      <c r="BF84" s="24"/>
      <c r="BG84" s="24"/>
      <c r="BH84" s="24"/>
      <c r="BI84" s="24"/>
      <c r="BJ84" s="24"/>
      <c r="BK84" s="24"/>
      <c r="BL84" s="24"/>
      <c r="BM84" s="24"/>
      <c r="BN84" s="24"/>
      <c r="BO84" s="24"/>
      <c r="BP84" s="24"/>
      <c r="BQ84" s="24"/>
      <c r="BR84" s="24"/>
      <c r="BS84" s="24"/>
      <c r="BT84" s="24"/>
    </row>
    <row r="85" spans="1:72" ht="13.5" x14ac:dyDescent="0.25">
      <c r="A85" s="11" t="s">
        <v>16</v>
      </c>
      <c r="B85" s="12" t="s">
        <v>20</v>
      </c>
      <c r="C85" s="11" t="s">
        <v>1</v>
      </c>
      <c r="D85" s="11" t="s">
        <v>0</v>
      </c>
      <c r="E85" s="11" t="s">
        <v>5</v>
      </c>
      <c r="F85" s="11" t="s">
        <v>2</v>
      </c>
      <c r="G85" s="12" t="s">
        <v>6</v>
      </c>
      <c r="H85" s="12" t="s">
        <v>22</v>
      </c>
      <c r="I85" s="12" t="s">
        <v>3</v>
      </c>
      <c r="J85" s="12" t="s">
        <v>21</v>
      </c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  <c r="BJ85" s="24"/>
      <c r="BK85" s="24"/>
      <c r="BL85" s="24"/>
      <c r="BM85" s="24"/>
      <c r="BN85" s="24"/>
      <c r="BO85" s="24"/>
      <c r="BP85" s="24"/>
      <c r="BQ85" s="24"/>
      <c r="BR85" s="24"/>
      <c r="BS85" s="24"/>
      <c r="BT85" s="24"/>
    </row>
    <row r="86" spans="1:72" s="63" customFormat="1" x14ac:dyDescent="0.2">
      <c r="A86" s="61"/>
      <c r="B86" s="36"/>
      <c r="C86" s="15"/>
      <c r="D86" s="62"/>
      <c r="E86" s="17"/>
      <c r="F86" s="17"/>
      <c r="G86" s="36"/>
      <c r="H86" s="36"/>
      <c r="I86" s="36"/>
      <c r="J86" s="1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64"/>
      <c r="AO86" s="64"/>
      <c r="AP86" s="64"/>
      <c r="AQ86" s="64"/>
      <c r="AR86" s="64"/>
      <c r="AS86" s="64"/>
      <c r="AT86" s="64"/>
      <c r="AU86" s="64"/>
      <c r="AV86" s="64"/>
      <c r="AW86" s="64"/>
      <c r="AX86" s="64"/>
      <c r="AY86" s="64"/>
      <c r="AZ86" s="64"/>
      <c r="BA86" s="64"/>
      <c r="BB86" s="64"/>
      <c r="BC86" s="64"/>
      <c r="BD86" s="64"/>
      <c r="BE86" s="64"/>
      <c r="BF86" s="64"/>
      <c r="BG86" s="64"/>
      <c r="BH86" s="64"/>
      <c r="BI86" s="64"/>
      <c r="BJ86" s="64"/>
      <c r="BK86" s="64"/>
      <c r="BL86" s="64"/>
      <c r="BM86" s="64"/>
      <c r="BN86" s="64"/>
      <c r="BO86" s="64"/>
      <c r="BP86" s="64"/>
      <c r="BQ86" s="64"/>
      <c r="BR86" s="64"/>
      <c r="BS86" s="64"/>
      <c r="BT86" s="64"/>
    </row>
    <row r="87" spans="1:72" ht="13.5" x14ac:dyDescent="0.25">
      <c r="A87" s="20"/>
      <c r="B87" s="21"/>
      <c r="C87" s="21"/>
      <c r="D87" s="25" t="s">
        <v>27</v>
      </c>
      <c r="E87" s="45">
        <f>E86</f>
        <v>0</v>
      </c>
      <c r="F87" s="28">
        <f>F86</f>
        <v>0</v>
      </c>
      <c r="G87" s="28">
        <f t="shared" ref="G87" si="13">G86</f>
        <v>0</v>
      </c>
      <c r="H87" s="28">
        <f t="shared" ref="H87" si="14">H86</f>
        <v>0</v>
      </c>
      <c r="I87" s="28">
        <f t="shared" ref="I87" si="15">I86</f>
        <v>0</v>
      </c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  <c r="AT87" s="24"/>
      <c r="AU87" s="24"/>
      <c r="AV87" s="24"/>
      <c r="AW87" s="24"/>
      <c r="AX87" s="24"/>
      <c r="AY87" s="24"/>
      <c r="AZ87" s="24"/>
      <c r="BA87" s="24"/>
      <c r="BB87" s="24"/>
      <c r="BC87" s="24"/>
      <c r="BD87" s="24"/>
      <c r="BE87" s="24"/>
      <c r="BF87" s="24"/>
      <c r="BG87" s="24"/>
      <c r="BH87" s="24"/>
      <c r="BI87" s="24"/>
      <c r="BJ87" s="24"/>
      <c r="BK87" s="24"/>
      <c r="BL87" s="24"/>
      <c r="BM87" s="24"/>
      <c r="BN87" s="24"/>
      <c r="BO87" s="24"/>
      <c r="BP87" s="24"/>
      <c r="BQ87" s="24"/>
      <c r="BR87" s="24"/>
      <c r="BS87" s="24"/>
      <c r="BT87" s="24"/>
    </row>
    <row r="88" spans="1:72" ht="13.5" x14ac:dyDescent="0.25">
      <c r="A88" s="20"/>
      <c r="B88" s="21"/>
      <c r="C88" s="21"/>
      <c r="D88" s="25" t="s">
        <v>14</v>
      </c>
      <c r="E88" s="45"/>
      <c r="F88" s="28"/>
      <c r="G88" s="38"/>
      <c r="H88" s="38"/>
      <c r="I88" s="38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/>
      <c r="BC88" s="24"/>
      <c r="BD88" s="24"/>
      <c r="BE88" s="24"/>
      <c r="BF88" s="24"/>
      <c r="BG88" s="24"/>
      <c r="BH88" s="24"/>
      <c r="BI88" s="24"/>
      <c r="BJ88" s="24"/>
      <c r="BK88" s="24"/>
      <c r="BL88" s="24"/>
      <c r="BM88" s="24"/>
      <c r="BN88" s="24"/>
      <c r="BO88" s="24"/>
      <c r="BP88" s="24"/>
      <c r="BQ88" s="24"/>
      <c r="BR88" s="24"/>
      <c r="BS88" s="24"/>
      <c r="BT88" s="24"/>
    </row>
    <row r="89" spans="1:72" ht="13.5" x14ac:dyDescent="0.25">
      <c r="A89" s="20"/>
      <c r="B89" s="21"/>
      <c r="C89" s="21"/>
      <c r="D89" s="25" t="s">
        <v>28</v>
      </c>
      <c r="E89" s="45"/>
      <c r="F89" s="28"/>
      <c r="G89" s="38"/>
      <c r="H89" s="38"/>
      <c r="I89" s="38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  <c r="AT89" s="24"/>
      <c r="AU89" s="24"/>
      <c r="AV89" s="24"/>
      <c r="AW89" s="24"/>
      <c r="AX89" s="24"/>
      <c r="AY89" s="24"/>
      <c r="AZ89" s="24"/>
      <c r="BA89" s="24"/>
      <c r="BB89" s="24"/>
      <c r="BC89" s="24"/>
      <c r="BD89" s="24"/>
      <c r="BE89" s="24"/>
      <c r="BF89" s="24"/>
      <c r="BG89" s="24"/>
      <c r="BH89" s="24"/>
      <c r="BI89" s="24"/>
      <c r="BJ89" s="24"/>
      <c r="BK89" s="24"/>
      <c r="BL89" s="24"/>
      <c r="BM89" s="24"/>
      <c r="BN89" s="24"/>
      <c r="BO89" s="24"/>
      <c r="BP89" s="24"/>
      <c r="BQ89" s="24"/>
      <c r="BR89" s="24"/>
      <c r="BS89" s="24"/>
      <c r="BT89" s="24"/>
    </row>
    <row r="90" spans="1:72" ht="13.5" x14ac:dyDescent="0.25">
      <c r="A90" s="20"/>
      <c r="B90" s="21"/>
      <c r="C90" s="21"/>
      <c r="D90" s="91" t="s">
        <v>7</v>
      </c>
      <c r="E90" s="98">
        <f>E87/I84</f>
        <v>0</v>
      </c>
      <c r="F90" s="99">
        <f>F87/I84</f>
        <v>0</v>
      </c>
      <c r="G90" s="99">
        <f>G87/I84</f>
        <v>0</v>
      </c>
      <c r="H90" s="99">
        <f>H87/I84</f>
        <v>0</v>
      </c>
      <c r="I90" s="99">
        <f>I87/I84</f>
        <v>0</v>
      </c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24"/>
      <c r="AU90" s="24"/>
      <c r="AV90" s="24"/>
      <c r="AW90" s="24"/>
      <c r="AX90" s="24"/>
      <c r="AY90" s="24"/>
      <c r="AZ90" s="24"/>
      <c r="BA90" s="24"/>
      <c r="BB90" s="24"/>
      <c r="BC90" s="24"/>
      <c r="BD90" s="24"/>
      <c r="BE90" s="24"/>
      <c r="BF90" s="24"/>
      <c r="BG90" s="24"/>
      <c r="BH90" s="24"/>
      <c r="BI90" s="24"/>
      <c r="BJ90" s="24"/>
      <c r="BK90" s="24"/>
      <c r="BL90" s="24"/>
      <c r="BM90" s="24"/>
      <c r="BN90" s="24"/>
      <c r="BO90" s="24"/>
      <c r="BP90" s="24"/>
      <c r="BQ90" s="24"/>
      <c r="BR90" s="24"/>
      <c r="BS90" s="24"/>
      <c r="BT90" s="24"/>
    </row>
    <row r="91" spans="1:72" ht="13.5" x14ac:dyDescent="0.25">
      <c r="A91" s="20"/>
      <c r="B91" s="21"/>
      <c r="C91" s="30"/>
      <c r="D91" s="31"/>
      <c r="E91" s="32"/>
      <c r="F91" s="32"/>
      <c r="G91" s="32"/>
      <c r="H91" s="33" t="s">
        <v>27</v>
      </c>
      <c r="I91" s="85">
        <f>SUM(E87:I87)</f>
        <v>0</v>
      </c>
      <c r="J91" s="3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24"/>
      <c r="AZ91" s="24"/>
      <c r="BA91" s="24"/>
      <c r="BB91" s="24"/>
      <c r="BC91" s="24"/>
      <c r="BD91" s="24"/>
      <c r="BE91" s="24"/>
      <c r="BF91" s="24"/>
      <c r="BG91" s="24"/>
      <c r="BH91" s="24"/>
      <c r="BI91" s="24"/>
      <c r="BJ91" s="24"/>
      <c r="BK91" s="24"/>
      <c r="BL91" s="24"/>
      <c r="BM91" s="24"/>
      <c r="BN91" s="24"/>
      <c r="BO91" s="24"/>
      <c r="BP91" s="24"/>
      <c r="BQ91" s="24"/>
      <c r="BR91" s="24"/>
      <c r="BS91" s="24"/>
      <c r="BT91" s="24"/>
    </row>
    <row r="92" spans="1:72" ht="13.5" x14ac:dyDescent="0.25">
      <c r="A92" s="20"/>
      <c r="B92" s="21"/>
      <c r="C92" s="30"/>
      <c r="D92" s="31"/>
      <c r="E92" s="32"/>
      <c r="F92" s="32"/>
      <c r="G92" s="32"/>
      <c r="H92" s="33" t="s">
        <v>14</v>
      </c>
      <c r="I92" s="85">
        <f t="shared" ref="I92:I93" si="16">SUM(E88:I88)</f>
        <v>0</v>
      </c>
      <c r="J92" s="3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24"/>
      <c r="BE92" s="24"/>
      <c r="BF92" s="24"/>
      <c r="BG92" s="24"/>
      <c r="BH92" s="24"/>
      <c r="BI92" s="24"/>
      <c r="BJ92" s="24"/>
      <c r="BK92" s="24"/>
      <c r="BL92" s="24"/>
      <c r="BM92" s="24"/>
      <c r="BN92" s="24"/>
      <c r="BO92" s="24"/>
      <c r="BP92" s="24"/>
      <c r="BQ92" s="24"/>
      <c r="BR92" s="24"/>
      <c r="BS92" s="24"/>
      <c r="BT92" s="24"/>
    </row>
    <row r="93" spans="1:72" ht="13.5" x14ac:dyDescent="0.25">
      <c r="A93" s="20"/>
      <c r="B93" s="21"/>
      <c r="C93" s="30"/>
      <c r="D93" s="31"/>
      <c r="E93" s="32"/>
      <c r="F93" s="32"/>
      <c r="G93" s="32"/>
      <c r="H93" s="33" t="s">
        <v>28</v>
      </c>
      <c r="I93" s="85">
        <f t="shared" si="16"/>
        <v>0</v>
      </c>
      <c r="J93" s="3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24"/>
      <c r="AU93" s="24"/>
      <c r="AV93" s="24"/>
      <c r="AW93" s="24"/>
      <c r="AX93" s="24"/>
      <c r="AY93" s="24"/>
      <c r="AZ93" s="24"/>
      <c r="BA93" s="24"/>
      <c r="BB93" s="24"/>
      <c r="BC93" s="24"/>
      <c r="BD93" s="24"/>
      <c r="BE93" s="24"/>
      <c r="BF93" s="24"/>
      <c r="BG93" s="24"/>
      <c r="BH93" s="24"/>
      <c r="BI93" s="24"/>
      <c r="BJ93" s="24"/>
      <c r="BK93" s="24"/>
      <c r="BL93" s="24"/>
      <c r="BM93" s="24"/>
      <c r="BN93" s="24"/>
      <c r="BO93" s="24"/>
      <c r="BP93" s="24"/>
      <c r="BQ93" s="24"/>
      <c r="BR93" s="24"/>
      <c r="BS93" s="24"/>
      <c r="BT93" s="24"/>
    </row>
    <row r="94" spans="1:72" ht="13.5" x14ac:dyDescent="0.25">
      <c r="A94" s="20"/>
      <c r="B94" s="21"/>
      <c r="C94" s="30"/>
      <c r="D94" s="31"/>
      <c r="E94" s="32"/>
      <c r="F94" s="32"/>
      <c r="G94" s="32"/>
      <c r="H94" s="88" t="s">
        <v>15</v>
      </c>
      <c r="I94" s="94">
        <f>I91/I84</f>
        <v>0</v>
      </c>
      <c r="J94" s="3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  <c r="BA94" s="24"/>
      <c r="BB94" s="24"/>
      <c r="BC94" s="24"/>
      <c r="BD94" s="24"/>
      <c r="BE94" s="24"/>
      <c r="BF94" s="24"/>
      <c r="BG94" s="24"/>
      <c r="BH94" s="24"/>
      <c r="BI94" s="24"/>
      <c r="BJ94" s="24"/>
      <c r="BK94" s="24"/>
      <c r="BL94" s="24"/>
      <c r="BM94" s="24"/>
      <c r="BN94" s="24"/>
      <c r="BO94" s="24"/>
      <c r="BP94" s="24"/>
      <c r="BQ94" s="24"/>
      <c r="BR94" s="24"/>
      <c r="BS94" s="24"/>
      <c r="BT94" s="24"/>
    </row>
    <row r="95" spans="1:72" s="34" customFormat="1" ht="13.5" x14ac:dyDescent="0.25">
      <c r="A95" s="53"/>
      <c r="B95" s="30"/>
      <c r="C95" s="30"/>
      <c r="D95" s="31"/>
      <c r="E95" s="32"/>
      <c r="F95" s="32"/>
      <c r="G95" s="32"/>
      <c r="H95" s="54"/>
      <c r="I95" s="55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6"/>
      <c r="AC95" s="56"/>
      <c r="AD95" s="56"/>
      <c r="AE95" s="56"/>
      <c r="AF95" s="56"/>
      <c r="AG95" s="56"/>
      <c r="AH95" s="56"/>
      <c r="AI95" s="56"/>
      <c r="AJ95" s="56"/>
      <c r="AK95" s="56"/>
      <c r="AL95" s="56"/>
      <c r="AM95" s="56"/>
      <c r="AN95" s="56"/>
      <c r="AO95" s="56"/>
      <c r="AP95" s="56"/>
      <c r="AQ95" s="56"/>
      <c r="AR95" s="56"/>
      <c r="AS95" s="56"/>
      <c r="AT95" s="56"/>
      <c r="AU95" s="56"/>
      <c r="AV95" s="56"/>
      <c r="AW95" s="56"/>
      <c r="AX95" s="56"/>
      <c r="AY95" s="56"/>
      <c r="AZ95" s="56"/>
      <c r="BA95" s="56"/>
      <c r="BB95" s="56"/>
      <c r="BC95" s="56"/>
      <c r="BD95" s="56"/>
      <c r="BE95" s="56"/>
      <c r="BF95" s="56"/>
      <c r="BG95" s="56"/>
      <c r="BH95" s="56"/>
      <c r="BI95" s="56"/>
      <c r="BJ95" s="56"/>
      <c r="BK95" s="56"/>
      <c r="BL95" s="56"/>
      <c r="BM95" s="56"/>
      <c r="BN95" s="56"/>
      <c r="BO95" s="56"/>
      <c r="BP95" s="56"/>
      <c r="BQ95" s="56"/>
      <c r="BR95" s="56"/>
      <c r="BS95" s="56"/>
      <c r="BT95" s="56"/>
    </row>
    <row r="96" spans="1:72" s="34" customFormat="1" ht="13.5" x14ac:dyDescent="0.25">
      <c r="A96" s="53"/>
      <c r="B96" s="30"/>
      <c r="C96" s="30"/>
      <c r="D96" s="31"/>
      <c r="E96" s="32"/>
      <c r="F96" s="32"/>
      <c r="G96" s="32"/>
      <c r="H96" s="54"/>
      <c r="I96" s="55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6"/>
      <c r="AC96" s="56"/>
      <c r="AD96" s="56"/>
      <c r="AE96" s="56"/>
      <c r="AF96" s="56"/>
      <c r="AG96" s="56"/>
      <c r="AH96" s="56"/>
      <c r="AI96" s="56"/>
      <c r="AJ96" s="56"/>
      <c r="AK96" s="56"/>
      <c r="AL96" s="56"/>
      <c r="AM96" s="56"/>
      <c r="AN96" s="56"/>
      <c r="AO96" s="56"/>
      <c r="AP96" s="56"/>
      <c r="AQ96" s="56"/>
      <c r="AR96" s="56"/>
      <c r="AS96" s="56"/>
      <c r="AT96" s="56"/>
      <c r="AU96" s="56"/>
      <c r="AV96" s="56"/>
      <c r="AW96" s="56"/>
      <c r="AX96" s="56"/>
      <c r="AY96" s="56"/>
      <c r="AZ96" s="56"/>
      <c r="BA96" s="56"/>
      <c r="BB96" s="56"/>
      <c r="BC96" s="56"/>
      <c r="BD96" s="56"/>
      <c r="BE96" s="56"/>
      <c r="BF96" s="56"/>
      <c r="BG96" s="56"/>
      <c r="BH96" s="56"/>
      <c r="BI96" s="56"/>
      <c r="BJ96" s="56"/>
      <c r="BK96" s="56"/>
      <c r="BL96" s="56"/>
      <c r="BM96" s="56"/>
      <c r="BN96" s="56"/>
      <c r="BO96" s="56"/>
      <c r="BP96" s="56"/>
      <c r="BQ96" s="56"/>
      <c r="BR96" s="56"/>
      <c r="BS96" s="56"/>
      <c r="BT96" s="56"/>
    </row>
    <row r="97" spans="1:72" s="34" customFormat="1" ht="14.25" thickBot="1" x14ac:dyDescent="0.3">
      <c r="A97" s="53"/>
      <c r="B97" s="30"/>
      <c r="C97" s="30"/>
      <c r="D97" s="31"/>
      <c r="E97" s="32"/>
      <c r="F97" s="32"/>
      <c r="G97" s="32"/>
      <c r="H97" s="54"/>
      <c r="I97" s="55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  <c r="AC97" s="56"/>
      <c r="AD97" s="56"/>
      <c r="AE97" s="56"/>
      <c r="AF97" s="56"/>
      <c r="AG97" s="56"/>
      <c r="AH97" s="56"/>
      <c r="AI97" s="56"/>
      <c r="AJ97" s="56"/>
      <c r="AK97" s="56"/>
      <c r="AL97" s="56"/>
      <c r="AM97" s="56"/>
      <c r="AN97" s="56"/>
      <c r="AO97" s="56"/>
      <c r="AP97" s="56"/>
      <c r="AQ97" s="56"/>
      <c r="AR97" s="56"/>
      <c r="AS97" s="56"/>
      <c r="AT97" s="56"/>
      <c r="AU97" s="56"/>
      <c r="AV97" s="56"/>
      <c r="AW97" s="56"/>
      <c r="AX97" s="56"/>
      <c r="AY97" s="56"/>
      <c r="AZ97" s="56"/>
      <c r="BA97" s="56"/>
      <c r="BB97" s="56"/>
      <c r="BC97" s="56"/>
      <c r="BD97" s="56"/>
      <c r="BE97" s="56"/>
      <c r="BF97" s="56"/>
      <c r="BG97" s="56"/>
      <c r="BH97" s="56"/>
      <c r="BI97" s="56"/>
      <c r="BJ97" s="56"/>
      <c r="BK97" s="56"/>
      <c r="BL97" s="56"/>
      <c r="BM97" s="56"/>
      <c r="BN97" s="56"/>
      <c r="BO97" s="56"/>
      <c r="BP97" s="56"/>
      <c r="BQ97" s="56"/>
      <c r="BR97" s="56"/>
      <c r="BS97" s="56"/>
      <c r="BT97" s="56"/>
    </row>
    <row r="98" spans="1:72" s="34" customFormat="1" ht="14.25" thickBot="1" x14ac:dyDescent="0.3">
      <c r="A98" s="160"/>
      <c r="B98" s="161"/>
      <c r="C98" s="161"/>
      <c r="D98" s="161"/>
      <c r="E98" s="161"/>
      <c r="F98" s="161"/>
      <c r="G98" s="161"/>
      <c r="H98" s="80" t="s">
        <v>23</v>
      </c>
      <c r="I98" s="81">
        <v>346325.8</v>
      </c>
      <c r="J98" s="10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  <c r="AC98" s="56"/>
      <c r="AD98" s="56"/>
      <c r="AE98" s="56"/>
      <c r="AF98" s="56"/>
      <c r="AG98" s="56"/>
      <c r="AH98" s="56"/>
      <c r="AI98" s="56"/>
      <c r="AJ98" s="56"/>
      <c r="AK98" s="56"/>
      <c r="AL98" s="56"/>
      <c r="AM98" s="56"/>
      <c r="AN98" s="56"/>
      <c r="AO98" s="56"/>
      <c r="AP98" s="56"/>
      <c r="AQ98" s="56"/>
      <c r="AR98" s="56"/>
      <c r="AS98" s="56"/>
      <c r="AT98" s="56"/>
      <c r="AU98" s="56"/>
      <c r="AV98" s="56"/>
      <c r="AW98" s="56"/>
      <c r="AX98" s="56"/>
      <c r="AY98" s="56"/>
      <c r="AZ98" s="56"/>
      <c r="BA98" s="56"/>
      <c r="BB98" s="56"/>
      <c r="BC98" s="56"/>
      <c r="BD98" s="56"/>
      <c r="BE98" s="56"/>
      <c r="BF98" s="56"/>
      <c r="BG98" s="56"/>
      <c r="BH98" s="56"/>
      <c r="BI98" s="56"/>
      <c r="BJ98" s="56"/>
      <c r="BK98" s="56"/>
      <c r="BL98" s="56"/>
      <c r="BM98" s="56"/>
      <c r="BN98" s="56"/>
      <c r="BO98" s="56"/>
      <c r="BP98" s="56"/>
      <c r="BQ98" s="56"/>
      <c r="BR98" s="56"/>
      <c r="BS98" s="56"/>
      <c r="BT98" s="56"/>
    </row>
    <row r="99" spans="1:72" s="34" customFormat="1" ht="13.5" x14ac:dyDescent="0.25">
      <c r="A99" s="11" t="s">
        <v>16</v>
      </c>
      <c r="B99" s="12" t="s">
        <v>20</v>
      </c>
      <c r="C99" s="11" t="s">
        <v>1</v>
      </c>
      <c r="D99" s="11" t="s">
        <v>0</v>
      </c>
      <c r="E99" s="11" t="s">
        <v>5</v>
      </c>
      <c r="F99" s="11" t="s">
        <v>2</v>
      </c>
      <c r="G99" s="12" t="s">
        <v>6</v>
      </c>
      <c r="H99" s="12" t="s">
        <v>22</v>
      </c>
      <c r="I99" s="12" t="s">
        <v>3</v>
      </c>
      <c r="J99" s="12" t="s">
        <v>21</v>
      </c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6"/>
      <c r="AC99" s="56"/>
      <c r="AD99" s="56"/>
      <c r="AE99" s="56"/>
      <c r="AF99" s="56"/>
      <c r="AG99" s="56"/>
      <c r="AH99" s="56"/>
      <c r="AI99" s="56"/>
      <c r="AJ99" s="56"/>
      <c r="AK99" s="56"/>
      <c r="AL99" s="56"/>
      <c r="AM99" s="56"/>
      <c r="AN99" s="56"/>
      <c r="AO99" s="56"/>
      <c r="AP99" s="56"/>
      <c r="AQ99" s="56"/>
      <c r="AR99" s="56"/>
      <c r="AS99" s="56"/>
      <c r="AT99" s="56"/>
      <c r="AU99" s="56"/>
      <c r="AV99" s="56"/>
      <c r="AW99" s="56"/>
      <c r="AX99" s="56"/>
      <c r="AY99" s="56"/>
      <c r="AZ99" s="56"/>
      <c r="BA99" s="56"/>
      <c r="BB99" s="56"/>
      <c r="BC99" s="56"/>
      <c r="BD99" s="56"/>
      <c r="BE99" s="56"/>
      <c r="BF99" s="56"/>
      <c r="BG99" s="56"/>
      <c r="BH99" s="56"/>
      <c r="BI99" s="56"/>
      <c r="BJ99" s="56"/>
      <c r="BK99" s="56"/>
      <c r="BL99" s="56"/>
      <c r="BM99" s="56"/>
      <c r="BN99" s="56"/>
      <c r="BO99" s="56"/>
      <c r="BP99" s="56"/>
      <c r="BQ99" s="56"/>
      <c r="BR99" s="56"/>
      <c r="BS99" s="56"/>
      <c r="BT99" s="56"/>
    </row>
    <row r="100" spans="1:72" s="34" customFormat="1" x14ac:dyDescent="0.2">
      <c r="A100" s="61"/>
      <c r="B100" s="36"/>
      <c r="C100" s="15"/>
      <c r="D100" s="62"/>
      <c r="E100" s="17"/>
      <c r="F100" s="17"/>
      <c r="G100" s="36"/>
      <c r="H100" s="36"/>
      <c r="I100" s="36"/>
      <c r="J100" s="14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  <c r="AC100" s="56"/>
      <c r="AD100" s="56"/>
      <c r="AE100" s="56"/>
      <c r="AF100" s="56"/>
      <c r="AG100" s="56"/>
      <c r="AH100" s="56"/>
      <c r="AI100" s="56"/>
      <c r="AJ100" s="56"/>
      <c r="AK100" s="56"/>
      <c r="AL100" s="56"/>
      <c r="AM100" s="56"/>
      <c r="AN100" s="56"/>
      <c r="AO100" s="56"/>
      <c r="AP100" s="56"/>
      <c r="AQ100" s="56"/>
      <c r="AR100" s="56"/>
      <c r="AS100" s="56"/>
      <c r="AT100" s="56"/>
      <c r="AU100" s="56"/>
      <c r="AV100" s="56"/>
      <c r="AW100" s="56"/>
      <c r="AX100" s="56"/>
      <c r="AY100" s="56"/>
      <c r="AZ100" s="56"/>
      <c r="BA100" s="56"/>
      <c r="BB100" s="56"/>
      <c r="BC100" s="56"/>
      <c r="BD100" s="56"/>
      <c r="BE100" s="56"/>
      <c r="BF100" s="56"/>
      <c r="BG100" s="56"/>
      <c r="BH100" s="56"/>
      <c r="BI100" s="56"/>
      <c r="BJ100" s="56"/>
      <c r="BK100" s="56"/>
      <c r="BL100" s="56"/>
      <c r="BM100" s="56"/>
      <c r="BN100" s="56"/>
      <c r="BO100" s="56"/>
      <c r="BP100" s="56"/>
      <c r="BQ100" s="56"/>
      <c r="BR100" s="56"/>
      <c r="BS100" s="56"/>
      <c r="BT100" s="56"/>
    </row>
    <row r="101" spans="1:72" s="34" customFormat="1" ht="13.5" x14ac:dyDescent="0.25">
      <c r="A101" s="20"/>
      <c r="B101" s="21"/>
      <c r="C101" s="21"/>
      <c r="D101" s="25" t="s">
        <v>27</v>
      </c>
      <c r="E101" s="45">
        <f>E100</f>
        <v>0</v>
      </c>
      <c r="F101" s="28">
        <f>F100</f>
        <v>0</v>
      </c>
      <c r="G101" s="28">
        <f t="shared" ref="G101" si="17">G100</f>
        <v>0</v>
      </c>
      <c r="H101" s="28">
        <f t="shared" ref="H101" si="18">H100</f>
        <v>0</v>
      </c>
      <c r="I101" s="28">
        <f t="shared" ref="I101" si="19">I100</f>
        <v>0</v>
      </c>
      <c r="J101" s="2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6"/>
      <c r="AC101" s="56"/>
      <c r="AD101" s="56"/>
      <c r="AE101" s="56"/>
      <c r="AF101" s="56"/>
      <c r="AG101" s="56"/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56"/>
      <c r="AS101" s="56"/>
      <c r="AT101" s="56"/>
      <c r="AU101" s="56"/>
      <c r="AV101" s="56"/>
      <c r="AW101" s="56"/>
      <c r="AX101" s="56"/>
      <c r="AY101" s="56"/>
      <c r="AZ101" s="56"/>
      <c r="BA101" s="56"/>
      <c r="BB101" s="56"/>
      <c r="BC101" s="56"/>
      <c r="BD101" s="56"/>
      <c r="BE101" s="56"/>
      <c r="BF101" s="56"/>
      <c r="BG101" s="56"/>
      <c r="BH101" s="56"/>
      <c r="BI101" s="56"/>
      <c r="BJ101" s="56"/>
      <c r="BK101" s="56"/>
      <c r="BL101" s="56"/>
      <c r="BM101" s="56"/>
      <c r="BN101" s="56"/>
      <c r="BO101" s="56"/>
      <c r="BP101" s="56"/>
      <c r="BQ101" s="56"/>
      <c r="BR101" s="56"/>
      <c r="BS101" s="56"/>
      <c r="BT101" s="56"/>
    </row>
    <row r="102" spans="1:72" s="34" customFormat="1" ht="13.5" x14ac:dyDescent="0.25">
      <c r="A102" s="20"/>
      <c r="B102" s="21"/>
      <c r="C102" s="21"/>
      <c r="D102" s="25" t="s">
        <v>14</v>
      </c>
      <c r="E102" s="45"/>
      <c r="F102" s="28"/>
      <c r="G102" s="38"/>
      <c r="H102" s="38"/>
      <c r="I102" s="38"/>
      <c r="J102" s="2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6"/>
      <c r="AC102" s="56"/>
      <c r="AD102" s="56"/>
      <c r="AE102" s="56"/>
      <c r="AF102" s="56"/>
      <c r="AG102" s="56"/>
      <c r="AH102" s="56"/>
      <c r="AI102" s="56"/>
      <c r="AJ102" s="56"/>
      <c r="AK102" s="56"/>
      <c r="AL102" s="56"/>
      <c r="AM102" s="56"/>
      <c r="AN102" s="56"/>
      <c r="AO102" s="56"/>
      <c r="AP102" s="56"/>
      <c r="AQ102" s="56"/>
      <c r="AR102" s="56"/>
      <c r="AS102" s="56"/>
      <c r="AT102" s="56"/>
      <c r="AU102" s="56"/>
      <c r="AV102" s="56"/>
      <c r="AW102" s="56"/>
      <c r="AX102" s="56"/>
      <c r="AY102" s="56"/>
      <c r="AZ102" s="56"/>
      <c r="BA102" s="56"/>
      <c r="BB102" s="56"/>
      <c r="BC102" s="56"/>
      <c r="BD102" s="56"/>
      <c r="BE102" s="56"/>
      <c r="BF102" s="56"/>
      <c r="BG102" s="56"/>
      <c r="BH102" s="56"/>
      <c r="BI102" s="56"/>
      <c r="BJ102" s="56"/>
      <c r="BK102" s="56"/>
      <c r="BL102" s="56"/>
      <c r="BM102" s="56"/>
      <c r="BN102" s="56"/>
      <c r="BO102" s="56"/>
      <c r="BP102" s="56"/>
      <c r="BQ102" s="56"/>
      <c r="BR102" s="56"/>
      <c r="BS102" s="56"/>
      <c r="BT102" s="56"/>
    </row>
    <row r="103" spans="1:72" s="34" customFormat="1" ht="13.5" x14ac:dyDescent="0.25">
      <c r="A103" s="20"/>
      <c r="B103" s="21"/>
      <c r="C103" s="21"/>
      <c r="D103" s="25" t="s">
        <v>28</v>
      </c>
      <c r="E103" s="45"/>
      <c r="F103" s="28"/>
      <c r="G103" s="38"/>
      <c r="H103" s="38"/>
      <c r="I103" s="38"/>
      <c r="J103" s="2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6"/>
      <c r="AC103" s="56"/>
      <c r="AD103" s="56"/>
      <c r="AE103" s="56"/>
      <c r="AF103" s="56"/>
      <c r="AG103" s="56"/>
      <c r="AH103" s="56"/>
      <c r="AI103" s="56"/>
      <c r="AJ103" s="56"/>
      <c r="AK103" s="56"/>
      <c r="AL103" s="56"/>
      <c r="AM103" s="56"/>
      <c r="AN103" s="56"/>
      <c r="AO103" s="56"/>
      <c r="AP103" s="56"/>
      <c r="AQ103" s="56"/>
      <c r="AR103" s="56"/>
      <c r="AS103" s="56"/>
      <c r="AT103" s="56"/>
      <c r="AU103" s="56"/>
      <c r="AV103" s="56"/>
      <c r="AW103" s="56"/>
      <c r="AX103" s="56"/>
      <c r="AY103" s="56"/>
      <c r="AZ103" s="56"/>
      <c r="BA103" s="56"/>
      <c r="BB103" s="56"/>
      <c r="BC103" s="56"/>
      <c r="BD103" s="56"/>
      <c r="BE103" s="56"/>
      <c r="BF103" s="56"/>
      <c r="BG103" s="56"/>
      <c r="BH103" s="56"/>
      <c r="BI103" s="56"/>
      <c r="BJ103" s="56"/>
      <c r="BK103" s="56"/>
      <c r="BL103" s="56"/>
      <c r="BM103" s="56"/>
      <c r="BN103" s="56"/>
      <c r="BO103" s="56"/>
      <c r="BP103" s="56"/>
      <c r="BQ103" s="56"/>
      <c r="BR103" s="56"/>
      <c r="BS103" s="56"/>
      <c r="BT103" s="56"/>
    </row>
    <row r="104" spans="1:72" s="34" customFormat="1" ht="13.5" x14ac:dyDescent="0.25">
      <c r="A104" s="20"/>
      <c r="B104" s="21"/>
      <c r="C104" s="21"/>
      <c r="D104" s="91" t="s">
        <v>15</v>
      </c>
      <c r="E104" s="98">
        <f>E101/I98</f>
        <v>0</v>
      </c>
      <c r="F104" s="99">
        <f>F101/I98</f>
        <v>0</v>
      </c>
      <c r="G104" s="99">
        <f>G101/I98</f>
        <v>0</v>
      </c>
      <c r="H104" s="99">
        <f>H101/I98</f>
        <v>0</v>
      </c>
      <c r="I104" s="99">
        <f>I101/I98</f>
        <v>0</v>
      </c>
      <c r="J104" s="2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6"/>
      <c r="AC104" s="56"/>
      <c r="AD104" s="56"/>
      <c r="AE104" s="56"/>
      <c r="AF104" s="56"/>
      <c r="AG104" s="56"/>
      <c r="AH104" s="56"/>
      <c r="AI104" s="56"/>
      <c r="AJ104" s="56"/>
      <c r="AK104" s="56"/>
      <c r="AL104" s="56"/>
      <c r="AM104" s="56"/>
      <c r="AN104" s="56"/>
      <c r="AO104" s="56"/>
      <c r="AP104" s="56"/>
      <c r="AQ104" s="56"/>
      <c r="AR104" s="56"/>
      <c r="AS104" s="56"/>
      <c r="AT104" s="56"/>
      <c r="AU104" s="56"/>
      <c r="AV104" s="56"/>
      <c r="AW104" s="56"/>
      <c r="AX104" s="56"/>
      <c r="AY104" s="56"/>
      <c r="AZ104" s="56"/>
      <c r="BA104" s="56"/>
      <c r="BB104" s="56"/>
      <c r="BC104" s="56"/>
      <c r="BD104" s="56"/>
      <c r="BE104" s="56"/>
      <c r="BF104" s="56"/>
      <c r="BG104" s="56"/>
      <c r="BH104" s="56"/>
      <c r="BI104" s="56"/>
      <c r="BJ104" s="56"/>
      <c r="BK104" s="56"/>
      <c r="BL104" s="56"/>
      <c r="BM104" s="56"/>
      <c r="BN104" s="56"/>
      <c r="BO104" s="56"/>
      <c r="BP104" s="56"/>
      <c r="BQ104" s="56"/>
      <c r="BR104" s="56"/>
      <c r="BS104" s="56"/>
      <c r="BT104" s="56"/>
    </row>
    <row r="105" spans="1:72" s="34" customFormat="1" ht="13.5" x14ac:dyDescent="0.25">
      <c r="A105" s="20"/>
      <c r="B105" s="21"/>
      <c r="C105" s="30"/>
      <c r="D105" s="31"/>
      <c r="E105" s="32"/>
      <c r="F105" s="32"/>
      <c r="G105" s="32"/>
      <c r="H105" s="33" t="s">
        <v>27</v>
      </c>
      <c r="I105" s="85">
        <f>SUM(E101:I101)</f>
        <v>0</v>
      </c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6"/>
      <c r="AC105" s="56"/>
      <c r="AD105" s="56"/>
      <c r="AE105" s="56"/>
      <c r="AF105" s="56"/>
      <c r="AG105" s="56"/>
      <c r="AH105" s="56"/>
      <c r="AI105" s="56"/>
      <c r="AJ105" s="56"/>
      <c r="AK105" s="56"/>
      <c r="AL105" s="56"/>
      <c r="AM105" s="56"/>
      <c r="AN105" s="56"/>
      <c r="AO105" s="56"/>
      <c r="AP105" s="56"/>
      <c r="AQ105" s="56"/>
      <c r="AR105" s="56"/>
      <c r="AS105" s="56"/>
      <c r="AT105" s="56"/>
      <c r="AU105" s="56"/>
      <c r="AV105" s="56"/>
      <c r="AW105" s="56"/>
      <c r="AX105" s="56"/>
      <c r="AY105" s="56"/>
      <c r="AZ105" s="56"/>
      <c r="BA105" s="56"/>
      <c r="BB105" s="56"/>
      <c r="BC105" s="56"/>
      <c r="BD105" s="56"/>
      <c r="BE105" s="56"/>
      <c r="BF105" s="56"/>
      <c r="BG105" s="56"/>
      <c r="BH105" s="56"/>
      <c r="BI105" s="56"/>
      <c r="BJ105" s="56"/>
      <c r="BK105" s="56"/>
      <c r="BL105" s="56"/>
      <c r="BM105" s="56"/>
      <c r="BN105" s="56"/>
      <c r="BO105" s="56"/>
      <c r="BP105" s="56"/>
      <c r="BQ105" s="56"/>
      <c r="BR105" s="56"/>
      <c r="BS105" s="56"/>
      <c r="BT105" s="56"/>
    </row>
    <row r="106" spans="1:72" s="34" customFormat="1" ht="13.5" x14ac:dyDescent="0.25">
      <c r="A106" s="20"/>
      <c r="B106" s="21"/>
      <c r="C106" s="30"/>
      <c r="D106" s="31"/>
      <c r="E106" s="32"/>
      <c r="F106" s="32"/>
      <c r="G106" s="32"/>
      <c r="H106" s="33" t="s">
        <v>14</v>
      </c>
      <c r="I106" s="85">
        <f t="shared" ref="I106:I107" si="20">SUM(E102:I102)</f>
        <v>0</v>
      </c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6"/>
      <c r="AC106" s="56"/>
      <c r="AD106" s="56"/>
      <c r="AE106" s="56"/>
      <c r="AF106" s="56"/>
      <c r="AG106" s="56"/>
      <c r="AH106" s="56"/>
      <c r="AI106" s="56"/>
      <c r="AJ106" s="56"/>
      <c r="AK106" s="56"/>
      <c r="AL106" s="56"/>
      <c r="AM106" s="56"/>
      <c r="AN106" s="56"/>
      <c r="AO106" s="56"/>
      <c r="AP106" s="56"/>
      <c r="AQ106" s="56"/>
      <c r="AR106" s="56"/>
      <c r="AS106" s="56"/>
      <c r="AT106" s="56"/>
      <c r="AU106" s="56"/>
      <c r="AV106" s="56"/>
      <c r="AW106" s="56"/>
      <c r="AX106" s="56"/>
      <c r="AY106" s="56"/>
      <c r="AZ106" s="56"/>
      <c r="BA106" s="56"/>
      <c r="BB106" s="56"/>
      <c r="BC106" s="56"/>
      <c r="BD106" s="56"/>
      <c r="BE106" s="56"/>
      <c r="BF106" s="56"/>
      <c r="BG106" s="56"/>
      <c r="BH106" s="56"/>
      <c r="BI106" s="56"/>
      <c r="BJ106" s="56"/>
      <c r="BK106" s="56"/>
      <c r="BL106" s="56"/>
      <c r="BM106" s="56"/>
      <c r="BN106" s="56"/>
      <c r="BO106" s="56"/>
      <c r="BP106" s="56"/>
      <c r="BQ106" s="56"/>
      <c r="BR106" s="56"/>
      <c r="BS106" s="56"/>
      <c r="BT106" s="56"/>
    </row>
    <row r="107" spans="1:72" s="34" customFormat="1" ht="13.5" x14ac:dyDescent="0.25">
      <c r="A107" s="20"/>
      <c r="B107" s="21"/>
      <c r="C107" s="30"/>
      <c r="D107" s="31"/>
      <c r="E107" s="32"/>
      <c r="F107" s="32"/>
      <c r="G107" s="32"/>
      <c r="H107" s="33" t="s">
        <v>28</v>
      </c>
      <c r="I107" s="85">
        <f t="shared" si="20"/>
        <v>0</v>
      </c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6"/>
      <c r="AC107" s="56"/>
      <c r="AD107" s="56"/>
      <c r="AE107" s="56"/>
      <c r="AF107" s="56"/>
      <c r="AG107" s="56"/>
      <c r="AH107" s="56"/>
      <c r="AI107" s="56"/>
      <c r="AJ107" s="56"/>
      <c r="AK107" s="56"/>
      <c r="AL107" s="56"/>
      <c r="AM107" s="56"/>
      <c r="AN107" s="56"/>
      <c r="AO107" s="56"/>
      <c r="AP107" s="56"/>
      <c r="AQ107" s="56"/>
      <c r="AR107" s="56"/>
      <c r="AS107" s="56"/>
      <c r="AT107" s="56"/>
      <c r="AU107" s="56"/>
      <c r="AV107" s="56"/>
      <c r="AW107" s="56"/>
      <c r="AX107" s="56"/>
      <c r="AY107" s="56"/>
      <c r="AZ107" s="56"/>
      <c r="BA107" s="56"/>
      <c r="BB107" s="56"/>
      <c r="BC107" s="56"/>
      <c r="BD107" s="56"/>
      <c r="BE107" s="56"/>
      <c r="BF107" s="56"/>
      <c r="BG107" s="56"/>
      <c r="BH107" s="56"/>
      <c r="BI107" s="56"/>
      <c r="BJ107" s="56"/>
      <c r="BK107" s="56"/>
      <c r="BL107" s="56"/>
      <c r="BM107" s="56"/>
      <c r="BN107" s="56"/>
      <c r="BO107" s="56"/>
      <c r="BP107" s="56"/>
      <c r="BQ107" s="56"/>
      <c r="BR107" s="56"/>
      <c r="BS107" s="56"/>
      <c r="BT107" s="56"/>
    </row>
    <row r="108" spans="1:72" s="34" customFormat="1" ht="13.5" x14ac:dyDescent="0.25">
      <c r="A108" s="20"/>
      <c r="B108" s="21"/>
      <c r="C108" s="30"/>
      <c r="D108" s="31"/>
      <c r="E108" s="32"/>
      <c r="F108" s="32"/>
      <c r="G108" s="32"/>
      <c r="H108" s="88" t="s">
        <v>15</v>
      </c>
      <c r="I108" s="94">
        <f>I105/I98</f>
        <v>0</v>
      </c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6"/>
      <c r="AC108" s="56"/>
      <c r="AD108" s="56"/>
      <c r="AE108" s="56"/>
      <c r="AF108" s="56"/>
      <c r="AG108" s="56"/>
      <c r="AH108" s="56"/>
      <c r="AI108" s="56"/>
      <c r="AJ108" s="56"/>
      <c r="AK108" s="56"/>
      <c r="AL108" s="56"/>
      <c r="AM108" s="56"/>
      <c r="AN108" s="56"/>
      <c r="AO108" s="56"/>
      <c r="AP108" s="56"/>
      <c r="AQ108" s="56"/>
      <c r="AR108" s="56"/>
      <c r="AS108" s="56"/>
      <c r="AT108" s="56"/>
      <c r="AU108" s="56"/>
      <c r="AV108" s="56"/>
      <c r="AW108" s="56"/>
      <c r="AX108" s="56"/>
      <c r="AY108" s="56"/>
      <c r="AZ108" s="56"/>
      <c r="BA108" s="56"/>
      <c r="BB108" s="56"/>
      <c r="BC108" s="56"/>
      <c r="BD108" s="56"/>
      <c r="BE108" s="56"/>
      <c r="BF108" s="56"/>
      <c r="BG108" s="56"/>
      <c r="BH108" s="56"/>
      <c r="BI108" s="56"/>
      <c r="BJ108" s="56"/>
      <c r="BK108" s="56"/>
      <c r="BL108" s="56"/>
      <c r="BM108" s="56"/>
      <c r="BN108" s="56"/>
      <c r="BO108" s="56"/>
      <c r="BP108" s="56"/>
      <c r="BQ108" s="56"/>
      <c r="BR108" s="56"/>
      <c r="BS108" s="56"/>
      <c r="BT108" s="56"/>
    </row>
    <row r="109" spans="1:72" s="34" customFormat="1" ht="13.5" x14ac:dyDescent="0.25">
      <c r="A109" s="53"/>
      <c r="B109" s="30"/>
      <c r="C109" s="30"/>
      <c r="D109" s="31"/>
      <c r="E109" s="32"/>
      <c r="F109" s="32"/>
      <c r="G109" s="32"/>
      <c r="H109" s="54"/>
      <c r="I109" s="55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6"/>
      <c r="AC109" s="56"/>
      <c r="AD109" s="56"/>
      <c r="AE109" s="56"/>
      <c r="AF109" s="56"/>
      <c r="AG109" s="56"/>
      <c r="AH109" s="56"/>
      <c r="AI109" s="56"/>
      <c r="AJ109" s="56"/>
      <c r="AK109" s="56"/>
      <c r="AL109" s="56"/>
      <c r="AM109" s="56"/>
      <c r="AN109" s="56"/>
      <c r="AO109" s="56"/>
      <c r="AP109" s="56"/>
      <c r="AQ109" s="56"/>
      <c r="AR109" s="56"/>
      <c r="AS109" s="56"/>
      <c r="AT109" s="56"/>
      <c r="AU109" s="56"/>
      <c r="AV109" s="56"/>
      <c r="AW109" s="56"/>
      <c r="AX109" s="56"/>
      <c r="AY109" s="56"/>
      <c r="AZ109" s="56"/>
      <c r="BA109" s="56"/>
      <c r="BB109" s="56"/>
      <c r="BC109" s="56"/>
      <c r="BD109" s="56"/>
      <c r="BE109" s="56"/>
      <c r="BF109" s="56"/>
      <c r="BG109" s="56"/>
      <c r="BH109" s="56"/>
      <c r="BI109" s="56"/>
      <c r="BJ109" s="56"/>
      <c r="BK109" s="56"/>
      <c r="BL109" s="56"/>
      <c r="BM109" s="56"/>
      <c r="BN109" s="56"/>
      <c r="BO109" s="56"/>
      <c r="BP109" s="56"/>
      <c r="BQ109" s="56"/>
      <c r="BR109" s="56"/>
      <c r="BS109" s="56"/>
      <c r="BT109" s="56"/>
    </row>
    <row r="110" spans="1:72" s="34" customFormat="1" ht="13.5" x14ac:dyDescent="0.25">
      <c r="A110" s="53"/>
      <c r="B110" s="30"/>
      <c r="C110" s="30"/>
      <c r="D110" s="31"/>
      <c r="E110" s="32"/>
      <c r="F110" s="32"/>
      <c r="G110" s="32"/>
      <c r="H110" s="54"/>
      <c r="I110" s="55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6"/>
      <c r="AC110" s="56"/>
      <c r="AD110" s="56"/>
      <c r="AE110" s="56"/>
      <c r="AF110" s="56"/>
      <c r="AG110" s="56"/>
      <c r="AH110" s="56"/>
      <c r="AI110" s="56"/>
      <c r="AJ110" s="56"/>
      <c r="AK110" s="56"/>
      <c r="AL110" s="56"/>
      <c r="AM110" s="56"/>
      <c r="AN110" s="56"/>
      <c r="AO110" s="56"/>
      <c r="AP110" s="56"/>
      <c r="AQ110" s="56"/>
      <c r="AR110" s="56"/>
      <c r="AS110" s="56"/>
      <c r="AT110" s="56"/>
      <c r="AU110" s="56"/>
      <c r="AV110" s="56"/>
      <c r="AW110" s="56"/>
      <c r="AX110" s="56"/>
      <c r="AY110" s="56"/>
      <c r="AZ110" s="56"/>
      <c r="BA110" s="56"/>
      <c r="BB110" s="56"/>
      <c r="BC110" s="56"/>
      <c r="BD110" s="56"/>
      <c r="BE110" s="56"/>
      <c r="BF110" s="56"/>
      <c r="BG110" s="56"/>
      <c r="BH110" s="56"/>
      <c r="BI110" s="56"/>
      <c r="BJ110" s="56"/>
      <c r="BK110" s="56"/>
      <c r="BL110" s="56"/>
      <c r="BM110" s="56"/>
      <c r="BN110" s="56"/>
      <c r="BO110" s="56"/>
      <c r="BP110" s="56"/>
      <c r="BQ110" s="56"/>
      <c r="BR110" s="56"/>
      <c r="BS110" s="56"/>
      <c r="BT110" s="56"/>
    </row>
    <row r="111" spans="1:72" s="34" customFormat="1" ht="14.25" thickBot="1" x14ac:dyDescent="0.3">
      <c r="A111" s="53"/>
      <c r="B111" s="30"/>
      <c r="C111" s="30"/>
      <c r="D111" s="31"/>
      <c r="E111" s="32"/>
      <c r="F111" s="32"/>
      <c r="G111" s="32"/>
      <c r="H111" s="54"/>
      <c r="I111" s="55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6"/>
      <c r="AC111" s="56"/>
      <c r="AD111" s="56"/>
      <c r="AE111" s="56"/>
      <c r="AF111" s="56"/>
      <c r="AG111" s="56"/>
      <c r="AH111" s="56"/>
      <c r="AI111" s="56"/>
      <c r="AJ111" s="56"/>
      <c r="AK111" s="56"/>
      <c r="AL111" s="56"/>
      <c r="AM111" s="56"/>
      <c r="AN111" s="56"/>
      <c r="AO111" s="56"/>
      <c r="AP111" s="56"/>
      <c r="AQ111" s="56"/>
      <c r="AR111" s="56"/>
      <c r="AS111" s="56"/>
      <c r="AT111" s="56"/>
      <c r="AU111" s="56"/>
      <c r="AV111" s="56"/>
      <c r="AW111" s="56"/>
      <c r="AX111" s="56"/>
      <c r="AY111" s="56"/>
      <c r="AZ111" s="56"/>
      <c r="BA111" s="56"/>
      <c r="BB111" s="56"/>
      <c r="BC111" s="56"/>
      <c r="BD111" s="56"/>
      <c r="BE111" s="56"/>
      <c r="BF111" s="56"/>
      <c r="BG111" s="56"/>
      <c r="BH111" s="56"/>
      <c r="BI111" s="56"/>
      <c r="BJ111" s="56"/>
      <c r="BK111" s="56"/>
      <c r="BL111" s="56"/>
      <c r="BM111" s="56"/>
      <c r="BN111" s="56"/>
      <c r="BO111" s="56"/>
      <c r="BP111" s="56"/>
      <c r="BQ111" s="56"/>
      <c r="BR111" s="56"/>
      <c r="BS111" s="56"/>
      <c r="BT111" s="56"/>
    </row>
    <row r="112" spans="1:72" ht="14.25" thickBot="1" x14ac:dyDescent="0.3">
      <c r="A112" s="160"/>
      <c r="B112" s="161"/>
      <c r="C112" s="161"/>
      <c r="D112" s="161"/>
      <c r="E112" s="161"/>
      <c r="F112" s="161"/>
      <c r="G112" s="161"/>
      <c r="H112" s="80" t="s">
        <v>23</v>
      </c>
      <c r="I112" s="81">
        <v>0</v>
      </c>
      <c r="J112" s="10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24"/>
      <c r="AO112" s="24"/>
      <c r="AP112" s="24"/>
      <c r="AQ112" s="24"/>
      <c r="AR112" s="24"/>
      <c r="AS112" s="24"/>
      <c r="AT112" s="24"/>
      <c r="AU112" s="24"/>
      <c r="AV112" s="24"/>
      <c r="AW112" s="24"/>
      <c r="AX112" s="24"/>
      <c r="AY112" s="24"/>
      <c r="AZ112" s="24"/>
      <c r="BA112" s="24"/>
      <c r="BB112" s="24"/>
      <c r="BC112" s="24"/>
      <c r="BD112" s="24"/>
      <c r="BE112" s="24"/>
      <c r="BF112" s="24"/>
      <c r="BG112" s="24"/>
      <c r="BH112" s="24"/>
      <c r="BI112" s="24"/>
      <c r="BJ112" s="24"/>
      <c r="BK112" s="24"/>
      <c r="BL112" s="24"/>
      <c r="BM112" s="24"/>
      <c r="BN112" s="24"/>
      <c r="BO112" s="24"/>
      <c r="BP112" s="24"/>
      <c r="BQ112" s="24"/>
      <c r="BR112" s="24"/>
      <c r="BS112" s="24"/>
      <c r="BT112" s="24"/>
    </row>
    <row r="113" spans="1:72" ht="13.5" x14ac:dyDescent="0.25">
      <c r="A113" s="11" t="s">
        <v>16</v>
      </c>
      <c r="B113" s="12" t="s">
        <v>20</v>
      </c>
      <c r="C113" s="11" t="s">
        <v>1</v>
      </c>
      <c r="D113" s="11" t="s">
        <v>0</v>
      </c>
      <c r="E113" s="11" t="s">
        <v>5</v>
      </c>
      <c r="F113" s="11" t="s">
        <v>2</v>
      </c>
      <c r="G113" s="12" t="s">
        <v>6</v>
      </c>
      <c r="H113" s="12" t="s">
        <v>22</v>
      </c>
      <c r="I113" s="12" t="s">
        <v>3</v>
      </c>
      <c r="J113" s="12" t="s">
        <v>21</v>
      </c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  <c r="BB113" s="24"/>
      <c r="BC113" s="24"/>
      <c r="BD113" s="24"/>
      <c r="BE113" s="24"/>
      <c r="BF113" s="24"/>
      <c r="BG113" s="24"/>
      <c r="BH113" s="24"/>
      <c r="BI113" s="24"/>
      <c r="BJ113" s="24"/>
      <c r="BK113" s="24"/>
      <c r="BL113" s="24"/>
      <c r="BM113" s="24"/>
      <c r="BN113" s="24"/>
      <c r="BO113" s="24"/>
      <c r="BP113" s="24"/>
      <c r="BQ113" s="24"/>
      <c r="BR113" s="24"/>
      <c r="BS113" s="24"/>
      <c r="BT113" s="24"/>
    </row>
    <row r="114" spans="1:72" s="64" customFormat="1" x14ac:dyDescent="0.2">
      <c r="A114" s="40"/>
      <c r="B114" s="36"/>
      <c r="C114" s="15"/>
      <c r="D114" s="62"/>
      <c r="E114" s="65"/>
      <c r="F114" s="17"/>
      <c r="G114" s="65"/>
      <c r="H114" s="65"/>
      <c r="I114" s="65"/>
      <c r="J114" s="14"/>
      <c r="K114" s="63"/>
      <c r="L114" s="63"/>
    </row>
    <row r="115" spans="1:72" ht="13.5" x14ac:dyDescent="0.25">
      <c r="A115" s="20"/>
      <c r="B115" s="21"/>
      <c r="C115" s="21"/>
      <c r="D115" s="25" t="s">
        <v>27</v>
      </c>
      <c r="E115" s="45">
        <f>E114</f>
        <v>0</v>
      </c>
      <c r="F115" s="28">
        <f>F114</f>
        <v>0</v>
      </c>
      <c r="G115" s="45">
        <f t="shared" ref="G115" si="21">G114</f>
        <v>0</v>
      </c>
      <c r="H115" s="45">
        <f t="shared" ref="H115" si="22">H114</f>
        <v>0</v>
      </c>
      <c r="I115" s="45">
        <f t="shared" ref="I115" si="23">I114</f>
        <v>0</v>
      </c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  <c r="AY115" s="24"/>
      <c r="AZ115" s="24"/>
      <c r="BA115" s="24"/>
      <c r="BB115" s="24"/>
      <c r="BC115" s="24"/>
      <c r="BD115" s="24"/>
      <c r="BE115" s="24"/>
      <c r="BF115" s="24"/>
      <c r="BG115" s="24"/>
      <c r="BH115" s="24"/>
      <c r="BI115" s="24"/>
      <c r="BJ115" s="24"/>
      <c r="BK115" s="24"/>
      <c r="BL115" s="24"/>
      <c r="BM115" s="24"/>
      <c r="BN115" s="24"/>
      <c r="BO115" s="24"/>
      <c r="BP115" s="24"/>
      <c r="BQ115" s="24"/>
      <c r="BR115" s="24"/>
      <c r="BS115" s="24"/>
      <c r="BT115" s="24"/>
    </row>
    <row r="116" spans="1:72" ht="13.5" x14ac:dyDescent="0.25">
      <c r="A116" s="20"/>
      <c r="B116" s="21"/>
      <c r="C116" s="21"/>
      <c r="D116" s="25" t="s">
        <v>14</v>
      </c>
      <c r="E116" s="45"/>
      <c r="F116" s="28"/>
      <c r="G116" s="45"/>
      <c r="H116" s="45"/>
      <c r="I116" s="45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24"/>
      <c r="AZ116" s="24"/>
      <c r="BA116" s="24"/>
      <c r="BB116" s="24"/>
      <c r="BC116" s="24"/>
      <c r="BD116" s="24"/>
      <c r="BE116" s="24"/>
      <c r="BF116" s="24"/>
      <c r="BG116" s="24"/>
      <c r="BH116" s="24"/>
      <c r="BI116" s="24"/>
      <c r="BJ116" s="24"/>
      <c r="BK116" s="24"/>
      <c r="BL116" s="24"/>
      <c r="BM116" s="24"/>
      <c r="BN116" s="24"/>
      <c r="BO116" s="24"/>
      <c r="BP116" s="24"/>
      <c r="BQ116" s="24"/>
      <c r="BR116" s="24"/>
      <c r="BS116" s="24"/>
      <c r="BT116" s="24"/>
    </row>
    <row r="117" spans="1:72" ht="13.5" x14ac:dyDescent="0.25">
      <c r="A117" s="20"/>
      <c r="B117" s="21"/>
      <c r="C117" s="21"/>
      <c r="D117" s="25" t="s">
        <v>28</v>
      </c>
      <c r="E117" s="45"/>
      <c r="F117" s="28"/>
      <c r="G117" s="45"/>
      <c r="H117" s="45"/>
      <c r="I117" s="45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/>
      <c r="AX117" s="24"/>
      <c r="AY117" s="24"/>
      <c r="AZ117" s="24"/>
      <c r="BA117" s="24"/>
      <c r="BB117" s="24"/>
      <c r="BC117" s="24"/>
      <c r="BD117" s="24"/>
      <c r="BE117" s="24"/>
      <c r="BF117" s="24"/>
      <c r="BG117" s="24"/>
      <c r="BH117" s="24"/>
      <c r="BI117" s="24"/>
      <c r="BJ117" s="24"/>
      <c r="BK117" s="24"/>
      <c r="BL117" s="24"/>
      <c r="BM117" s="24"/>
      <c r="BN117" s="24"/>
      <c r="BO117" s="24"/>
      <c r="BP117" s="24"/>
      <c r="BQ117" s="24"/>
      <c r="BR117" s="24"/>
      <c r="BS117" s="24"/>
      <c r="BT117" s="24"/>
    </row>
    <row r="118" spans="1:72" ht="13.5" x14ac:dyDescent="0.25">
      <c r="A118" s="20"/>
      <c r="B118" s="21"/>
      <c r="C118" s="21"/>
      <c r="D118" s="91" t="s">
        <v>15</v>
      </c>
      <c r="E118" s="100" t="e">
        <f>E115/I112</f>
        <v>#DIV/0!</v>
      </c>
      <c r="F118" s="101" t="e">
        <f>F115/I112</f>
        <v>#DIV/0!</v>
      </c>
      <c r="G118" s="100" t="e">
        <f>G115/I112</f>
        <v>#DIV/0!</v>
      </c>
      <c r="H118" s="100" t="e">
        <f>H115/I112</f>
        <v>#DIV/0!</v>
      </c>
      <c r="I118" s="100" t="e">
        <f>I115/I112</f>
        <v>#DIV/0!</v>
      </c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24"/>
      <c r="AU118" s="24"/>
      <c r="AV118" s="24"/>
      <c r="AW118" s="24"/>
      <c r="AX118" s="24"/>
      <c r="AY118" s="24"/>
      <c r="AZ118" s="24"/>
      <c r="BA118" s="24"/>
      <c r="BB118" s="24"/>
      <c r="BC118" s="24"/>
      <c r="BD118" s="24"/>
      <c r="BE118" s="24"/>
      <c r="BF118" s="24"/>
      <c r="BG118" s="24"/>
      <c r="BH118" s="24"/>
      <c r="BI118" s="24"/>
      <c r="BJ118" s="24"/>
      <c r="BK118" s="24"/>
      <c r="BL118" s="24"/>
      <c r="BM118" s="24"/>
      <c r="BN118" s="24"/>
      <c r="BO118" s="24"/>
      <c r="BP118" s="24"/>
      <c r="BQ118" s="24"/>
      <c r="BR118" s="24"/>
      <c r="BS118" s="24"/>
      <c r="BT118" s="24"/>
    </row>
    <row r="119" spans="1:72" ht="13.5" x14ac:dyDescent="0.25">
      <c r="A119" s="20"/>
      <c r="B119" s="21"/>
      <c r="C119" s="30"/>
      <c r="D119" s="31"/>
      <c r="E119" s="32"/>
      <c r="F119" s="32"/>
      <c r="G119" s="32"/>
      <c r="H119" s="33" t="s">
        <v>27</v>
      </c>
      <c r="I119" s="85">
        <f>SUM(E115:I115)</f>
        <v>0</v>
      </c>
      <c r="J119" s="3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24"/>
      <c r="AU119" s="24"/>
      <c r="AV119" s="24"/>
      <c r="AW119" s="24"/>
      <c r="AX119" s="24"/>
      <c r="AY119" s="24"/>
      <c r="AZ119" s="24"/>
      <c r="BA119" s="24"/>
      <c r="BB119" s="24"/>
      <c r="BC119" s="24"/>
      <c r="BD119" s="24"/>
      <c r="BE119" s="24"/>
      <c r="BF119" s="24"/>
      <c r="BG119" s="24"/>
      <c r="BH119" s="24"/>
      <c r="BI119" s="24"/>
      <c r="BJ119" s="24"/>
      <c r="BK119" s="24"/>
      <c r="BL119" s="24"/>
      <c r="BM119" s="24"/>
      <c r="BN119" s="24"/>
      <c r="BO119" s="24"/>
      <c r="BP119" s="24"/>
      <c r="BQ119" s="24"/>
      <c r="BR119" s="24"/>
      <c r="BS119" s="24"/>
      <c r="BT119" s="24"/>
    </row>
    <row r="120" spans="1:72" ht="13.5" x14ac:dyDescent="0.25">
      <c r="A120" s="20"/>
      <c r="B120" s="21"/>
      <c r="C120" s="30"/>
      <c r="D120" s="31"/>
      <c r="E120" s="32"/>
      <c r="F120" s="32"/>
      <c r="G120" s="32"/>
      <c r="H120" s="33" t="s">
        <v>14</v>
      </c>
      <c r="I120" s="85">
        <f t="shared" ref="I120:I121" si="24">SUM(E116:I116)</f>
        <v>0</v>
      </c>
      <c r="J120" s="3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  <c r="AX120" s="24"/>
      <c r="AY120" s="24"/>
      <c r="AZ120" s="24"/>
      <c r="BA120" s="24"/>
      <c r="BB120" s="24"/>
      <c r="BC120" s="24"/>
      <c r="BD120" s="24"/>
      <c r="BE120" s="24"/>
      <c r="BF120" s="24"/>
      <c r="BG120" s="24"/>
      <c r="BH120" s="24"/>
      <c r="BI120" s="24"/>
      <c r="BJ120" s="24"/>
      <c r="BK120" s="24"/>
      <c r="BL120" s="24"/>
      <c r="BM120" s="24"/>
      <c r="BN120" s="24"/>
      <c r="BO120" s="24"/>
      <c r="BP120" s="24"/>
      <c r="BQ120" s="24"/>
      <c r="BR120" s="24"/>
      <c r="BS120" s="24"/>
      <c r="BT120" s="24"/>
    </row>
    <row r="121" spans="1:72" ht="13.5" x14ac:dyDescent="0.25">
      <c r="A121" s="20"/>
      <c r="B121" s="21"/>
      <c r="C121" s="30"/>
      <c r="D121" s="31"/>
      <c r="E121" s="32"/>
      <c r="F121" s="32"/>
      <c r="G121" s="32"/>
      <c r="H121" s="33" t="s">
        <v>28</v>
      </c>
      <c r="I121" s="85">
        <f t="shared" si="24"/>
        <v>0</v>
      </c>
      <c r="J121" s="3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  <c r="AX121" s="24"/>
      <c r="AY121" s="24"/>
      <c r="AZ121" s="24"/>
      <c r="BA121" s="24"/>
      <c r="BB121" s="24"/>
      <c r="BC121" s="24"/>
      <c r="BD121" s="24"/>
      <c r="BE121" s="24"/>
      <c r="BF121" s="24"/>
      <c r="BG121" s="24"/>
      <c r="BH121" s="24"/>
      <c r="BI121" s="24"/>
      <c r="BJ121" s="24"/>
      <c r="BK121" s="24"/>
      <c r="BL121" s="24"/>
      <c r="BM121" s="24"/>
      <c r="BN121" s="24"/>
      <c r="BO121" s="24"/>
      <c r="BP121" s="24"/>
      <c r="BQ121" s="24"/>
      <c r="BR121" s="24"/>
      <c r="BS121" s="24"/>
      <c r="BT121" s="24"/>
    </row>
    <row r="122" spans="1:72" ht="13.5" x14ac:dyDescent="0.25">
      <c r="A122" s="20"/>
      <c r="B122" s="21"/>
      <c r="C122" s="30"/>
      <c r="D122" s="31"/>
      <c r="E122" s="32"/>
      <c r="F122" s="32"/>
      <c r="G122" s="32"/>
      <c r="H122" s="88" t="s">
        <v>15</v>
      </c>
      <c r="I122" s="89" t="e">
        <f>I119/I112</f>
        <v>#DIV/0!</v>
      </c>
      <c r="J122" s="3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  <c r="AX122" s="24"/>
      <c r="AY122" s="24"/>
      <c r="AZ122" s="24"/>
      <c r="BA122" s="24"/>
      <c r="BB122" s="24"/>
      <c r="BC122" s="24"/>
      <c r="BD122" s="24"/>
      <c r="BE122" s="24"/>
      <c r="BF122" s="24"/>
      <c r="BG122" s="24"/>
      <c r="BH122" s="24"/>
      <c r="BI122" s="24"/>
      <c r="BJ122" s="24"/>
      <c r="BK122" s="24"/>
      <c r="BL122" s="24"/>
      <c r="BM122" s="24"/>
      <c r="BN122" s="24"/>
      <c r="BO122" s="24"/>
      <c r="BP122" s="24"/>
      <c r="BQ122" s="24"/>
      <c r="BR122" s="24"/>
      <c r="BS122" s="24"/>
      <c r="BT122" s="24"/>
    </row>
    <row r="123" spans="1:72" ht="13.5" x14ac:dyDescent="0.25">
      <c r="A123" s="66"/>
      <c r="B123" s="67"/>
      <c r="C123" s="66"/>
      <c r="D123" s="68"/>
      <c r="E123" s="59"/>
      <c r="F123" s="59"/>
      <c r="G123" s="67"/>
      <c r="H123" s="67"/>
      <c r="I123" s="67"/>
      <c r="J123" s="69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V123" s="24"/>
      <c r="AW123" s="24"/>
      <c r="AX123" s="24"/>
      <c r="AY123" s="24"/>
      <c r="AZ123" s="24"/>
      <c r="BA123" s="24"/>
      <c r="BB123" s="24"/>
      <c r="BC123" s="24"/>
      <c r="BD123" s="24"/>
      <c r="BE123" s="24"/>
      <c r="BF123" s="24"/>
      <c r="BG123" s="24"/>
      <c r="BH123" s="24"/>
      <c r="BI123" s="24"/>
      <c r="BJ123" s="24"/>
      <c r="BK123" s="24"/>
      <c r="BL123" s="24"/>
      <c r="BM123" s="24"/>
      <c r="BN123" s="24"/>
      <c r="BO123" s="24"/>
      <c r="BP123" s="24"/>
      <c r="BQ123" s="24"/>
      <c r="BR123" s="24"/>
      <c r="BS123" s="24"/>
      <c r="BT123" s="24"/>
    </row>
    <row r="124" spans="1:72" ht="13.5" x14ac:dyDescent="0.25">
      <c r="A124" s="66"/>
      <c r="B124" s="67"/>
      <c r="C124" s="66"/>
      <c r="D124" s="68"/>
      <c r="E124" s="59"/>
      <c r="F124" s="59"/>
      <c r="G124" s="67"/>
      <c r="H124" s="67"/>
      <c r="I124" s="67"/>
      <c r="J124" s="69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V124" s="24"/>
      <c r="AW124" s="24"/>
      <c r="AX124" s="24"/>
      <c r="AY124" s="24"/>
      <c r="AZ124" s="24"/>
      <c r="BA124" s="24"/>
      <c r="BB124" s="24"/>
      <c r="BC124" s="24"/>
      <c r="BD124" s="24"/>
      <c r="BE124" s="24"/>
      <c r="BF124" s="24"/>
      <c r="BG124" s="24"/>
      <c r="BH124" s="24"/>
      <c r="BI124" s="24"/>
      <c r="BJ124" s="24"/>
      <c r="BK124" s="24"/>
      <c r="BL124" s="24"/>
      <c r="BM124" s="24"/>
      <c r="BN124" s="24"/>
      <c r="BO124" s="24"/>
      <c r="BP124" s="24"/>
      <c r="BQ124" s="24"/>
      <c r="BR124" s="24"/>
      <c r="BS124" s="24"/>
      <c r="BT124" s="24"/>
    </row>
    <row r="125" spans="1:72" x14ac:dyDescent="0.2">
      <c r="J125" s="70"/>
    </row>
    <row r="126" spans="1:72" x14ac:dyDescent="0.2">
      <c r="J126" s="70"/>
    </row>
    <row r="127" spans="1:72" ht="16.5" x14ac:dyDescent="0.3">
      <c r="A127" s="156" t="s">
        <v>10</v>
      </c>
      <c r="B127" s="157"/>
      <c r="C127" s="157"/>
      <c r="D127" s="157"/>
      <c r="E127" s="157"/>
      <c r="F127" s="157"/>
      <c r="G127" s="157"/>
      <c r="H127" s="157"/>
      <c r="I127" s="157"/>
    </row>
    <row r="128" spans="1:72" ht="13.5" x14ac:dyDescent="0.25">
      <c r="A128" s="34"/>
      <c r="B128" s="34"/>
      <c r="C128" s="34"/>
      <c r="D128" s="34"/>
      <c r="E128" s="25" t="s">
        <v>5</v>
      </c>
      <c r="F128" s="25" t="s">
        <v>2</v>
      </c>
      <c r="G128" s="71" t="s">
        <v>6</v>
      </c>
      <c r="H128" s="71" t="s">
        <v>22</v>
      </c>
      <c r="I128" s="71" t="s">
        <v>3</v>
      </c>
    </row>
    <row r="129" spans="1:72" ht="24" customHeight="1" x14ac:dyDescent="0.25">
      <c r="A129" s="165" t="s">
        <v>37</v>
      </c>
      <c r="B129" s="166"/>
      <c r="C129" s="166"/>
      <c r="D129" s="167"/>
      <c r="E129" s="72">
        <f>E19</f>
        <v>29086</v>
      </c>
      <c r="F129" s="72">
        <f>F19</f>
        <v>0</v>
      </c>
      <c r="G129" s="72">
        <f>G19</f>
        <v>0</v>
      </c>
      <c r="H129" s="72">
        <f>H19</f>
        <v>2900</v>
      </c>
      <c r="I129" s="72">
        <f>I19</f>
        <v>33540</v>
      </c>
      <c r="J129" s="10"/>
    </row>
    <row r="130" spans="1:72" ht="13.5" x14ac:dyDescent="0.25">
      <c r="A130" s="176" t="s">
        <v>38</v>
      </c>
      <c r="B130" s="177"/>
      <c r="C130" s="177"/>
      <c r="D130" s="178"/>
      <c r="E130" s="72">
        <f>E31</f>
        <v>0</v>
      </c>
      <c r="F130" s="72">
        <f>F19</f>
        <v>0</v>
      </c>
      <c r="G130" s="72">
        <f>G31</f>
        <v>0</v>
      </c>
      <c r="H130" s="72">
        <f>H31</f>
        <v>0</v>
      </c>
      <c r="I130" s="72">
        <f>I31</f>
        <v>0</v>
      </c>
      <c r="J130" s="10"/>
    </row>
    <row r="131" spans="1:72" ht="13.5" x14ac:dyDescent="0.25">
      <c r="A131" s="173" t="s">
        <v>39</v>
      </c>
      <c r="B131" s="174"/>
      <c r="C131" s="174"/>
      <c r="D131" s="175"/>
      <c r="E131" s="72">
        <f t="shared" ref="E131:I131" si="25">E45</f>
        <v>0</v>
      </c>
      <c r="F131" s="72">
        <f t="shared" si="25"/>
        <v>0</v>
      </c>
      <c r="G131" s="72">
        <f t="shared" si="25"/>
        <v>0</v>
      </c>
      <c r="H131" s="72">
        <f t="shared" si="25"/>
        <v>0</v>
      </c>
      <c r="I131" s="72">
        <f t="shared" si="25"/>
        <v>0</v>
      </c>
      <c r="J131" s="10"/>
    </row>
    <row r="132" spans="1:72" ht="13.5" x14ac:dyDescent="0.25">
      <c r="A132" s="173" t="s">
        <v>40</v>
      </c>
      <c r="B132" s="174"/>
      <c r="C132" s="174"/>
      <c r="D132" s="175"/>
      <c r="E132" s="72">
        <f t="shared" ref="E132:I132" si="26">E59</f>
        <v>0</v>
      </c>
      <c r="F132" s="72">
        <f t="shared" si="26"/>
        <v>0</v>
      </c>
      <c r="G132" s="72">
        <f t="shared" si="26"/>
        <v>0</v>
      </c>
      <c r="H132" s="72">
        <f t="shared" si="26"/>
        <v>0</v>
      </c>
      <c r="I132" s="72">
        <f t="shared" si="26"/>
        <v>0</v>
      </c>
      <c r="J132" s="10"/>
    </row>
    <row r="133" spans="1:72" s="75" customFormat="1" ht="13.5" x14ac:dyDescent="0.25">
      <c r="A133" s="165" t="s">
        <v>41</v>
      </c>
      <c r="B133" s="166"/>
      <c r="C133" s="166"/>
      <c r="D133" s="167"/>
      <c r="E133" s="73">
        <f t="shared" ref="E133:I133" si="27">E73</f>
        <v>0</v>
      </c>
      <c r="F133" s="73">
        <f t="shared" si="27"/>
        <v>0</v>
      </c>
      <c r="G133" s="73">
        <f t="shared" si="27"/>
        <v>0</v>
      </c>
      <c r="H133" s="73">
        <f t="shared" si="27"/>
        <v>0</v>
      </c>
      <c r="I133" s="73">
        <f t="shared" si="27"/>
        <v>0</v>
      </c>
      <c r="J133" s="74"/>
    </row>
    <row r="134" spans="1:72" s="76" customFormat="1" ht="13.5" x14ac:dyDescent="0.25">
      <c r="A134" s="165" t="s">
        <v>42</v>
      </c>
      <c r="B134" s="166"/>
      <c r="C134" s="166"/>
      <c r="D134" s="167"/>
      <c r="E134" s="73">
        <f t="shared" ref="E134:I134" si="28">E87</f>
        <v>0</v>
      </c>
      <c r="F134" s="73">
        <f t="shared" si="28"/>
        <v>0</v>
      </c>
      <c r="G134" s="73">
        <f t="shared" si="28"/>
        <v>0</v>
      </c>
      <c r="H134" s="73">
        <f t="shared" si="28"/>
        <v>0</v>
      </c>
      <c r="I134" s="73">
        <f t="shared" si="28"/>
        <v>0</v>
      </c>
      <c r="J134" s="74"/>
      <c r="M134" s="77"/>
      <c r="N134" s="77"/>
      <c r="O134" s="77"/>
      <c r="P134" s="77"/>
      <c r="Q134" s="77"/>
      <c r="R134" s="77"/>
      <c r="S134" s="77"/>
      <c r="T134" s="77"/>
      <c r="U134" s="77"/>
      <c r="V134" s="77"/>
      <c r="W134" s="77"/>
      <c r="X134" s="77"/>
      <c r="Y134" s="77"/>
      <c r="Z134" s="77"/>
      <c r="AA134" s="77"/>
      <c r="AB134" s="77"/>
      <c r="AC134" s="77"/>
      <c r="AD134" s="77"/>
      <c r="AE134" s="77"/>
      <c r="AF134" s="77"/>
      <c r="AG134" s="77"/>
      <c r="AH134" s="77"/>
      <c r="AI134" s="77"/>
      <c r="AJ134" s="77"/>
      <c r="AK134" s="77"/>
      <c r="AL134" s="77"/>
      <c r="AM134" s="77"/>
      <c r="AN134" s="77"/>
      <c r="AO134" s="77"/>
      <c r="AP134" s="77"/>
      <c r="AQ134" s="77"/>
      <c r="AR134" s="77"/>
      <c r="AS134" s="77"/>
      <c r="AT134" s="77"/>
      <c r="AU134" s="77"/>
      <c r="AV134" s="77"/>
      <c r="AW134" s="77"/>
      <c r="AX134" s="77"/>
      <c r="AY134" s="77"/>
      <c r="AZ134" s="77"/>
      <c r="BA134" s="77"/>
      <c r="BB134" s="77"/>
      <c r="BC134" s="77"/>
      <c r="BD134" s="77"/>
      <c r="BE134" s="77"/>
      <c r="BF134" s="77"/>
      <c r="BG134" s="77"/>
      <c r="BH134" s="77"/>
      <c r="BI134" s="77"/>
      <c r="BJ134" s="77"/>
      <c r="BK134" s="77"/>
      <c r="BL134" s="77"/>
      <c r="BM134" s="77"/>
      <c r="BN134" s="77"/>
      <c r="BO134" s="77"/>
      <c r="BP134" s="77"/>
      <c r="BQ134" s="77"/>
      <c r="BR134" s="77"/>
      <c r="BS134" s="77"/>
      <c r="BT134" s="77"/>
    </row>
    <row r="135" spans="1:72" ht="13.5" x14ac:dyDescent="0.25">
      <c r="A135" s="168" t="s">
        <v>43</v>
      </c>
      <c r="B135" s="169"/>
      <c r="C135" s="169"/>
      <c r="D135" s="170"/>
      <c r="E135" s="72">
        <f t="shared" ref="E135:I135" si="29">E101</f>
        <v>0</v>
      </c>
      <c r="F135" s="72">
        <f t="shared" si="29"/>
        <v>0</v>
      </c>
      <c r="G135" s="72">
        <f t="shared" si="29"/>
        <v>0</v>
      </c>
      <c r="H135" s="72">
        <f t="shared" si="29"/>
        <v>0</v>
      </c>
      <c r="I135" s="72">
        <f t="shared" si="29"/>
        <v>0</v>
      </c>
      <c r="J135" s="10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  <c r="AY135" s="24"/>
      <c r="AZ135" s="24"/>
      <c r="BA135" s="24"/>
      <c r="BB135" s="24"/>
      <c r="BC135" s="24"/>
      <c r="BD135" s="24"/>
      <c r="BE135" s="24"/>
      <c r="BF135" s="24"/>
      <c r="BG135" s="24"/>
      <c r="BH135" s="24"/>
      <c r="BI135" s="24"/>
      <c r="BJ135" s="24"/>
      <c r="BK135" s="24"/>
      <c r="BL135" s="24"/>
      <c r="BM135" s="24"/>
      <c r="BN135" s="24"/>
      <c r="BO135" s="24"/>
      <c r="BP135" s="24"/>
      <c r="BQ135" s="24"/>
      <c r="BR135" s="24"/>
      <c r="BS135" s="24"/>
      <c r="BT135" s="24"/>
    </row>
    <row r="136" spans="1:72" ht="13.5" x14ac:dyDescent="0.25">
      <c r="A136" s="168" t="s">
        <v>44</v>
      </c>
      <c r="B136" s="169"/>
      <c r="C136" s="169"/>
      <c r="D136" s="170"/>
      <c r="E136" s="72">
        <f>E115</f>
        <v>0</v>
      </c>
      <c r="F136" s="72">
        <f>F115</f>
        <v>0</v>
      </c>
      <c r="G136" s="72">
        <f>G115</f>
        <v>0</v>
      </c>
      <c r="H136" s="72">
        <f t="shared" ref="H136" si="30">H115</f>
        <v>0</v>
      </c>
      <c r="I136" s="72">
        <f>I115</f>
        <v>0</v>
      </c>
      <c r="J136" s="10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  <c r="AX136" s="24"/>
      <c r="AY136" s="24"/>
      <c r="AZ136" s="24"/>
      <c r="BA136" s="24"/>
      <c r="BB136" s="24"/>
      <c r="BC136" s="24"/>
      <c r="BD136" s="24"/>
      <c r="BE136" s="24"/>
      <c r="BF136" s="24"/>
      <c r="BG136" s="24"/>
      <c r="BH136" s="24"/>
      <c r="BI136" s="24"/>
      <c r="BJ136" s="24"/>
      <c r="BK136" s="24"/>
      <c r="BL136" s="24"/>
      <c r="BM136" s="24"/>
      <c r="BN136" s="24"/>
      <c r="BO136" s="24"/>
      <c r="BP136" s="24"/>
      <c r="BQ136" s="24"/>
      <c r="BR136" s="24"/>
      <c r="BS136" s="24"/>
      <c r="BT136" s="24"/>
    </row>
    <row r="137" spans="1:72" x14ac:dyDescent="0.2">
      <c r="A137" s="34"/>
      <c r="B137" s="34"/>
      <c r="C137" s="34"/>
      <c r="D137" s="34"/>
      <c r="E137" s="78"/>
      <c r="F137" s="78"/>
      <c r="G137" s="78"/>
      <c r="H137" s="78"/>
      <c r="I137" s="78"/>
    </row>
    <row r="138" spans="1:72" x14ac:dyDescent="0.2">
      <c r="E138" s="78"/>
      <c r="F138" s="78"/>
      <c r="G138" s="78"/>
      <c r="H138" s="78"/>
      <c r="I138" s="78"/>
    </row>
    <row r="139" spans="1:72" ht="13.5" thickBot="1" x14ac:dyDescent="0.25">
      <c r="E139" s="78"/>
      <c r="F139" s="78"/>
      <c r="G139" s="78"/>
      <c r="H139" s="78"/>
      <c r="I139" s="78"/>
    </row>
    <row r="140" spans="1:72" ht="15" customHeight="1" thickBot="1" x14ac:dyDescent="0.35">
      <c r="A140" s="158" t="s">
        <v>9</v>
      </c>
      <c r="B140" s="159"/>
      <c r="C140" s="159"/>
      <c r="D140" s="159"/>
      <c r="E140" s="159"/>
      <c r="F140" s="159"/>
      <c r="G140" s="159"/>
      <c r="H140" s="80" t="s">
        <v>4</v>
      </c>
      <c r="I140" s="87">
        <f>I12+I28+I42+I56+I70+I84+I98+I112</f>
        <v>9792946.2599999998</v>
      </c>
      <c r="J140" s="10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  <c r="AY140" s="24"/>
      <c r="AZ140" s="24"/>
      <c r="BA140" s="24"/>
      <c r="BB140" s="24"/>
      <c r="BC140" s="24"/>
      <c r="BD140" s="24"/>
      <c r="BE140" s="24"/>
      <c r="BF140" s="24"/>
      <c r="BG140" s="24"/>
      <c r="BH140" s="24"/>
      <c r="BI140" s="24"/>
      <c r="BJ140" s="24"/>
      <c r="BK140" s="24"/>
      <c r="BL140" s="24"/>
      <c r="BM140" s="24"/>
      <c r="BN140" s="24"/>
      <c r="BO140" s="24"/>
      <c r="BP140" s="24"/>
      <c r="BQ140" s="24"/>
      <c r="BR140" s="24"/>
      <c r="BS140" s="24"/>
      <c r="BT140" s="24"/>
    </row>
    <row r="141" spans="1:72" ht="13.5" x14ac:dyDescent="0.25">
      <c r="A141" s="59"/>
      <c r="B141" s="79"/>
      <c r="C141" s="59"/>
      <c r="D141" s="59"/>
      <c r="E141" s="25" t="s">
        <v>5</v>
      </c>
      <c r="F141" s="25" t="s">
        <v>2</v>
      </c>
      <c r="G141" s="71" t="s">
        <v>6</v>
      </c>
      <c r="H141" s="12" t="s">
        <v>22</v>
      </c>
      <c r="I141" s="12" t="s">
        <v>3</v>
      </c>
      <c r="J141" s="79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V141" s="24"/>
      <c r="AW141" s="24"/>
      <c r="AX141" s="24"/>
      <c r="AY141" s="24"/>
      <c r="AZ141" s="24"/>
      <c r="BA141" s="24"/>
      <c r="BB141" s="24"/>
      <c r="BC141" s="24"/>
      <c r="BD141" s="24"/>
      <c r="BE141" s="24"/>
      <c r="BF141" s="24"/>
      <c r="BG141" s="24"/>
      <c r="BH141" s="24"/>
      <c r="BI141" s="24"/>
      <c r="BJ141" s="24"/>
      <c r="BK141" s="24"/>
      <c r="BL141" s="24"/>
      <c r="BM141" s="24"/>
      <c r="BN141" s="24"/>
      <c r="BO141" s="24"/>
      <c r="BP141" s="24"/>
      <c r="BQ141" s="24"/>
      <c r="BR141" s="24"/>
      <c r="BS141" s="24"/>
      <c r="BT141" s="24"/>
    </row>
    <row r="142" spans="1:72" ht="13.5" x14ac:dyDescent="0.25">
      <c r="A142" s="20"/>
      <c r="B142" s="21"/>
      <c r="C142" s="21"/>
      <c r="D142" s="25" t="s">
        <v>27</v>
      </c>
      <c r="E142" s="45">
        <f>E129+E133+E134+E135+E136</f>
        <v>29086</v>
      </c>
      <c r="F142" s="45">
        <f>F129+F133+F134+F135+F136</f>
        <v>0</v>
      </c>
      <c r="G142" s="45">
        <f t="shared" ref="G142:I142" si="31">G129+G133+G134+G135+G136</f>
        <v>0</v>
      </c>
      <c r="H142" s="45">
        <f t="shared" si="31"/>
        <v>2900</v>
      </c>
      <c r="I142" s="45">
        <f t="shared" si="31"/>
        <v>33540</v>
      </c>
      <c r="J142" s="56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  <c r="AS142" s="24"/>
      <c r="AT142" s="24"/>
      <c r="AU142" s="24"/>
      <c r="AV142" s="24"/>
      <c r="AW142" s="24"/>
      <c r="AX142" s="24"/>
      <c r="AY142" s="24"/>
      <c r="AZ142" s="24"/>
      <c r="BA142" s="24"/>
      <c r="BB142" s="24"/>
      <c r="BC142" s="24"/>
      <c r="BD142" s="24"/>
      <c r="BE142" s="24"/>
      <c r="BF142" s="24"/>
      <c r="BG142" s="24"/>
      <c r="BH142" s="24"/>
      <c r="BI142" s="24"/>
      <c r="BJ142" s="24"/>
      <c r="BK142" s="24"/>
      <c r="BL142" s="24"/>
      <c r="BM142" s="24"/>
      <c r="BN142" s="24"/>
      <c r="BO142" s="24"/>
      <c r="BP142" s="24"/>
      <c r="BQ142" s="24"/>
      <c r="BR142" s="24"/>
      <c r="BS142" s="24"/>
      <c r="BT142" s="24"/>
    </row>
    <row r="143" spans="1:72" ht="13.5" x14ac:dyDescent="0.25">
      <c r="A143" s="20"/>
      <c r="B143" s="21"/>
      <c r="C143" s="21"/>
      <c r="D143" s="25" t="s">
        <v>34</v>
      </c>
      <c r="E143" s="45"/>
      <c r="F143" s="45"/>
      <c r="G143" s="45"/>
      <c r="H143" s="45"/>
      <c r="I143" s="45"/>
      <c r="J143" s="56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  <c r="AS143" s="24"/>
      <c r="AT143" s="24"/>
      <c r="AU143" s="24"/>
      <c r="AV143" s="24"/>
      <c r="AW143" s="24"/>
      <c r="AX143" s="24"/>
      <c r="AY143" s="24"/>
      <c r="AZ143" s="24"/>
      <c r="BA143" s="24"/>
      <c r="BB143" s="24"/>
      <c r="BC143" s="24"/>
      <c r="BD143" s="24"/>
      <c r="BE143" s="24"/>
      <c r="BF143" s="24"/>
      <c r="BG143" s="24"/>
      <c r="BH143" s="24"/>
      <c r="BI143" s="24"/>
      <c r="BJ143" s="24"/>
      <c r="BK143" s="24"/>
      <c r="BL143" s="24"/>
      <c r="BM143" s="24"/>
      <c r="BN143" s="24"/>
      <c r="BO143" s="24"/>
      <c r="BP143" s="24"/>
      <c r="BQ143" s="24"/>
      <c r="BR143" s="24"/>
      <c r="BS143" s="24"/>
      <c r="BT143" s="24"/>
    </row>
    <row r="144" spans="1:72" ht="13.5" x14ac:dyDescent="0.25">
      <c r="A144" s="20"/>
      <c r="B144" s="21"/>
      <c r="C144" s="21"/>
      <c r="D144" s="25" t="s">
        <v>35</v>
      </c>
      <c r="E144" s="45"/>
      <c r="F144" s="45"/>
      <c r="G144" s="45"/>
      <c r="H144" s="45"/>
      <c r="I144" s="45"/>
      <c r="J144" s="56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/>
      <c r="AU144" s="24"/>
      <c r="AV144" s="24"/>
      <c r="AW144" s="24"/>
      <c r="AX144" s="24"/>
      <c r="AY144" s="24"/>
      <c r="AZ144" s="24"/>
      <c r="BA144" s="24"/>
      <c r="BB144" s="24"/>
      <c r="BC144" s="24"/>
      <c r="BD144" s="24"/>
      <c r="BE144" s="24"/>
      <c r="BF144" s="24"/>
      <c r="BG144" s="24"/>
      <c r="BH144" s="24"/>
      <c r="BI144" s="24"/>
      <c r="BJ144" s="24"/>
      <c r="BK144" s="24"/>
      <c r="BL144" s="24"/>
      <c r="BM144" s="24"/>
      <c r="BN144" s="24"/>
      <c r="BO144" s="24"/>
      <c r="BP144" s="24"/>
      <c r="BQ144" s="24"/>
      <c r="BR144" s="24"/>
      <c r="BS144" s="24"/>
      <c r="BT144" s="24"/>
    </row>
    <row r="145" spans="1:72" ht="13.5" x14ac:dyDescent="0.25">
      <c r="A145" s="20"/>
      <c r="B145" s="21"/>
      <c r="C145" s="21"/>
      <c r="D145" s="91" t="s">
        <v>15</v>
      </c>
      <c r="E145" s="98">
        <f>E142/I140</f>
        <v>2.9700969685500962E-3</v>
      </c>
      <c r="F145" s="98">
        <f>F142/I140</f>
        <v>0</v>
      </c>
      <c r="G145" s="98">
        <f>G142/I140</f>
        <v>0</v>
      </c>
      <c r="H145" s="98">
        <f>H142/I140</f>
        <v>2.961315137452822E-4</v>
      </c>
      <c r="I145" s="98">
        <f>I142/I140</f>
        <v>3.4249141279368155E-3</v>
      </c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V145" s="24"/>
      <c r="AW145" s="24"/>
      <c r="AX145" s="24"/>
      <c r="AY145" s="24"/>
      <c r="AZ145" s="24"/>
      <c r="BA145" s="24"/>
      <c r="BB145" s="24"/>
      <c r="BC145" s="24"/>
      <c r="BD145" s="24"/>
      <c r="BE145" s="24"/>
      <c r="BF145" s="24"/>
      <c r="BG145" s="24"/>
      <c r="BH145" s="24"/>
      <c r="BI145" s="24"/>
      <c r="BJ145" s="24"/>
      <c r="BK145" s="24"/>
      <c r="BL145" s="24"/>
      <c r="BM145" s="24"/>
      <c r="BN145" s="24"/>
      <c r="BO145" s="24"/>
      <c r="BP145" s="24"/>
      <c r="BQ145" s="24"/>
      <c r="BR145" s="24"/>
      <c r="BS145" s="24"/>
      <c r="BT145" s="24"/>
    </row>
    <row r="146" spans="1:72" ht="13.5" x14ac:dyDescent="0.25">
      <c r="A146" s="20"/>
      <c r="B146" s="21"/>
      <c r="C146" s="30"/>
      <c r="D146" s="31"/>
      <c r="E146" s="32"/>
      <c r="F146" s="32"/>
      <c r="G146" s="32"/>
      <c r="H146" s="33" t="s">
        <v>34</v>
      </c>
      <c r="I146" s="85">
        <f>SUM(E143:I143)</f>
        <v>0</v>
      </c>
      <c r="J146" s="3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24"/>
      <c r="AO146" s="24"/>
      <c r="AP146" s="24"/>
      <c r="AQ146" s="24"/>
      <c r="AR146" s="24"/>
      <c r="AS146" s="24"/>
      <c r="AT146" s="24"/>
      <c r="AU146" s="24"/>
      <c r="AV146" s="24"/>
      <c r="AW146" s="24"/>
      <c r="AX146" s="24"/>
      <c r="AY146" s="24"/>
      <c r="AZ146" s="24"/>
      <c r="BA146" s="24"/>
      <c r="BB146" s="24"/>
      <c r="BC146" s="24"/>
      <c r="BD146" s="24"/>
      <c r="BE146" s="24"/>
      <c r="BF146" s="24"/>
      <c r="BG146" s="24"/>
      <c r="BH146" s="24"/>
      <c r="BI146" s="24"/>
      <c r="BJ146" s="24"/>
      <c r="BK146" s="24"/>
      <c r="BL146" s="24"/>
      <c r="BM146" s="24"/>
      <c r="BN146" s="24"/>
      <c r="BO146" s="24"/>
      <c r="BP146" s="24"/>
      <c r="BQ146" s="24"/>
      <c r="BR146" s="24"/>
      <c r="BS146" s="24"/>
      <c r="BT146" s="24"/>
    </row>
    <row r="147" spans="1:72" ht="13.5" x14ac:dyDescent="0.25">
      <c r="A147" s="20"/>
      <c r="B147" s="21"/>
      <c r="C147" s="30"/>
      <c r="D147" s="31"/>
      <c r="E147" s="32"/>
      <c r="F147" s="32"/>
      <c r="G147" s="32"/>
      <c r="H147" s="88" t="s">
        <v>7</v>
      </c>
      <c r="I147" s="94">
        <f>I146/I140</f>
        <v>0</v>
      </c>
      <c r="J147" s="3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V147" s="24"/>
      <c r="AW147" s="24"/>
      <c r="AX147" s="24"/>
      <c r="AY147" s="24"/>
      <c r="AZ147" s="24"/>
      <c r="BA147" s="24"/>
      <c r="BB147" s="24"/>
      <c r="BC147" s="24"/>
      <c r="BD147" s="24"/>
      <c r="BE147" s="24"/>
      <c r="BF147" s="24"/>
      <c r="BG147" s="24"/>
      <c r="BH147" s="24"/>
      <c r="BI147" s="24"/>
      <c r="BJ147" s="24"/>
      <c r="BK147" s="24"/>
      <c r="BL147" s="24"/>
      <c r="BM147" s="24"/>
      <c r="BN147" s="24"/>
      <c r="BO147" s="24"/>
      <c r="BP147" s="24"/>
      <c r="BQ147" s="24"/>
      <c r="BR147" s="24"/>
      <c r="BS147" s="24"/>
      <c r="BT147" s="24"/>
    </row>
    <row r="148" spans="1:72" ht="13.5" x14ac:dyDescent="0.25">
      <c r="H148" s="33" t="s">
        <v>11</v>
      </c>
      <c r="I148" s="86">
        <v>0.02</v>
      </c>
    </row>
  </sheetData>
  <mergeCells count="21">
    <mergeCell ref="B2:J2"/>
    <mergeCell ref="A42:G42"/>
    <mergeCell ref="A84:G84"/>
    <mergeCell ref="A112:G112"/>
    <mergeCell ref="A28:G28"/>
    <mergeCell ref="A127:I127"/>
    <mergeCell ref="A140:G140"/>
    <mergeCell ref="A56:G56"/>
    <mergeCell ref="A12:G12"/>
    <mergeCell ref="A4:G4"/>
    <mergeCell ref="A134:D134"/>
    <mergeCell ref="A135:D135"/>
    <mergeCell ref="A136:D136"/>
    <mergeCell ref="A133:D133"/>
    <mergeCell ref="A5:J5"/>
    <mergeCell ref="A70:G70"/>
    <mergeCell ref="A129:D129"/>
    <mergeCell ref="A131:D131"/>
    <mergeCell ref="A132:D132"/>
    <mergeCell ref="A98:G98"/>
    <mergeCell ref="A130:D130"/>
  </mergeCells>
  <phoneticPr fontId="1" type="noConversion"/>
  <dataValidations count="1">
    <dataValidation type="list" allowBlank="1" showInputMessage="1" showErrorMessage="1" sqref="J14:J18 J114 J100 J86 J72 J58 J44 J30" xr:uid="{00000000-0002-0000-0000-000000000000}">
      <formula1>$M$12:$M$30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89" fitToHeight="0" orientation="landscape" r:id="rId1"/>
  <headerFooter alignWithMargins="0"/>
  <rowBreaks count="8" manualBreakCount="8">
    <brk id="26" max="11" man="1"/>
    <brk id="40" max="11" man="1"/>
    <brk id="54" max="11" man="1"/>
    <brk id="68" max="11" man="1"/>
    <brk id="82" max="11" man="1"/>
    <brk id="96" max="11" man="1"/>
    <brk id="110" max="11" man="1"/>
    <brk id="124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J14"/>
  <sheetViews>
    <sheetView tabSelected="1" topLeftCell="B1" workbookViewId="0">
      <selection activeCell="I29" sqref="I29"/>
    </sheetView>
  </sheetViews>
  <sheetFormatPr baseColWidth="10" defaultRowHeight="12.75" x14ac:dyDescent="0.2"/>
  <cols>
    <col min="1" max="1" width="35.7109375" customWidth="1"/>
    <col min="2" max="2" width="30.7109375" customWidth="1"/>
    <col min="3" max="3" width="16.42578125" bestFit="1" customWidth="1"/>
    <col min="5" max="5" width="23.140625" bestFit="1" customWidth="1"/>
    <col min="6" max="6" width="20.7109375" customWidth="1"/>
    <col min="10" max="10" width="12.85546875" bestFit="1" customWidth="1"/>
  </cols>
  <sheetData>
    <row r="2" spans="1:10" ht="13.5" thickBot="1" x14ac:dyDescent="0.25"/>
    <row r="3" spans="1:10" ht="45.75" thickBot="1" x14ac:dyDescent="0.25">
      <c r="A3" s="114" t="s">
        <v>50</v>
      </c>
      <c r="B3" s="115" t="s">
        <v>51</v>
      </c>
      <c r="C3" s="116" t="s">
        <v>52</v>
      </c>
      <c r="D3" s="116" t="s">
        <v>53</v>
      </c>
      <c r="E3" s="117" t="s">
        <v>54</v>
      </c>
      <c r="F3" s="118" t="s">
        <v>55</v>
      </c>
      <c r="G3" s="118" t="s">
        <v>67</v>
      </c>
      <c r="H3" s="120" t="s">
        <v>56</v>
      </c>
      <c r="I3" s="120" t="s">
        <v>57</v>
      </c>
      <c r="J3" s="119" t="s">
        <v>58</v>
      </c>
    </row>
    <row r="4" spans="1:10" x14ac:dyDescent="0.2">
      <c r="A4" s="121" t="s">
        <v>59</v>
      </c>
      <c r="B4" s="122" t="s">
        <v>59</v>
      </c>
      <c r="C4" s="123">
        <v>152333</v>
      </c>
      <c r="D4" s="124">
        <v>1</v>
      </c>
      <c r="E4" s="125">
        <v>0.65</v>
      </c>
      <c r="F4" s="126">
        <f t="shared" ref="F4:G11" si="0">C4*D4*E4</f>
        <v>99016.45</v>
      </c>
      <c r="G4" s="126">
        <f>F4*5.0455%</f>
        <v>4995.8749847499994</v>
      </c>
      <c r="H4" s="128">
        <f>G4*0.9174%</f>
        <v>45.832157110096496</v>
      </c>
      <c r="I4" s="127">
        <f>SUM(G4:H4)*9%</f>
        <v>453.75364276740862</v>
      </c>
      <c r="J4" s="154">
        <f>SUM(G4:I4)</f>
        <v>5495.4607846275048</v>
      </c>
    </row>
    <row r="5" spans="1:10" x14ac:dyDescent="0.2">
      <c r="A5" s="121" t="s">
        <v>60</v>
      </c>
      <c r="B5" s="129" t="s">
        <v>60</v>
      </c>
      <c r="C5" s="130">
        <v>251366</v>
      </c>
      <c r="D5" s="131">
        <v>0.3</v>
      </c>
      <c r="E5" s="132">
        <v>0.68</v>
      </c>
      <c r="F5" s="133">
        <f t="shared" si="0"/>
        <v>51278.664000000004</v>
      </c>
      <c r="G5" s="126">
        <f t="shared" ref="G5:G6" si="1">F5*5.0455%</f>
        <v>2587.26499212</v>
      </c>
      <c r="H5" s="128">
        <f t="shared" ref="H5:H6" si="2">G5*0.9174%</f>
        <v>23.735569037708881</v>
      </c>
      <c r="I5" s="127">
        <f t="shared" ref="I5:I6" si="3">SUM(G5:H5)*9%</f>
        <v>234.99005050419379</v>
      </c>
      <c r="J5" s="154">
        <f t="shared" ref="J5:J6" si="4">SUM(G5:I5)</f>
        <v>2845.9906116619027</v>
      </c>
    </row>
    <row r="6" spans="1:10" x14ac:dyDescent="0.2">
      <c r="A6" s="121" t="s">
        <v>61</v>
      </c>
      <c r="B6" s="129" t="s">
        <v>61</v>
      </c>
      <c r="C6" s="130">
        <v>65333</v>
      </c>
      <c r="D6" s="131">
        <v>1.1000000000000001</v>
      </c>
      <c r="E6" s="132">
        <v>0.5</v>
      </c>
      <c r="F6" s="133">
        <f t="shared" si="0"/>
        <v>35933.15</v>
      </c>
      <c r="G6" s="126">
        <f t="shared" si="1"/>
        <v>1813.0070832500001</v>
      </c>
      <c r="H6" s="128">
        <f t="shared" si="2"/>
        <v>16.632526981735499</v>
      </c>
      <c r="I6" s="127">
        <f t="shared" si="3"/>
        <v>164.66756492085619</v>
      </c>
      <c r="J6" s="154">
        <f t="shared" si="4"/>
        <v>1994.3071751525918</v>
      </c>
    </row>
    <row r="7" spans="1:10" x14ac:dyDescent="0.2">
      <c r="A7" s="121" t="s">
        <v>62</v>
      </c>
      <c r="B7" s="129" t="s">
        <v>62</v>
      </c>
      <c r="C7" s="130"/>
      <c r="D7" s="131"/>
      <c r="E7" s="132"/>
      <c r="F7" s="133">
        <f t="shared" si="0"/>
        <v>0</v>
      </c>
      <c r="G7" s="126">
        <f t="shared" si="0"/>
        <v>0</v>
      </c>
      <c r="H7" s="136">
        <f>IF(D7=30%,J7*0.9174%,IF(D7=110%,J7*0.9174%,J7*0.9174%))</f>
        <v>0</v>
      </c>
      <c r="I7" s="135">
        <f t="shared" ref="I4:I11" si="5">J7*9%</f>
        <v>0</v>
      </c>
      <c r="J7" s="134">
        <f t="shared" ref="J4:J11" si="6">F7*5.0455%</f>
        <v>0</v>
      </c>
    </row>
    <row r="8" spans="1:10" x14ac:dyDescent="0.2">
      <c r="A8" s="121" t="s">
        <v>63</v>
      </c>
      <c r="B8" s="129" t="s">
        <v>63</v>
      </c>
      <c r="C8" s="130"/>
      <c r="D8" s="131"/>
      <c r="E8" s="132"/>
      <c r="F8" s="133">
        <f t="shared" si="0"/>
        <v>0</v>
      </c>
      <c r="G8" s="126">
        <f t="shared" si="0"/>
        <v>0</v>
      </c>
      <c r="H8" s="136">
        <f>IF(D8=30%,J8*0.9174%,IF(D8=110%,J8*0.9174%,J8*0.9174%))</f>
        <v>0</v>
      </c>
      <c r="I8" s="135">
        <f t="shared" si="5"/>
        <v>0</v>
      </c>
      <c r="J8" s="134">
        <f t="shared" si="6"/>
        <v>0</v>
      </c>
    </row>
    <row r="9" spans="1:10" x14ac:dyDescent="0.2">
      <c r="A9" s="137"/>
      <c r="B9" s="129"/>
      <c r="C9" s="129"/>
      <c r="D9" s="131"/>
      <c r="E9" s="132"/>
      <c r="F9" s="133">
        <f t="shared" si="0"/>
        <v>0</v>
      </c>
      <c r="G9" s="126">
        <f t="shared" si="0"/>
        <v>0</v>
      </c>
      <c r="H9" s="136">
        <f>IF(D9=30%,J9*0.9174%,IF(D9=110%,J9*0.9174%,J9*0.9174%))</f>
        <v>0</v>
      </c>
      <c r="I9" s="135">
        <f t="shared" si="5"/>
        <v>0</v>
      </c>
      <c r="J9" s="134">
        <f t="shared" si="6"/>
        <v>0</v>
      </c>
    </row>
    <row r="10" spans="1:10" x14ac:dyDescent="0.2">
      <c r="A10" s="137"/>
      <c r="B10" s="129"/>
      <c r="C10" s="129"/>
      <c r="D10" s="138"/>
      <c r="E10" s="132"/>
      <c r="F10" s="133">
        <f t="shared" si="0"/>
        <v>0</v>
      </c>
      <c r="G10" s="126">
        <f t="shared" si="0"/>
        <v>0</v>
      </c>
      <c r="H10" s="136">
        <f>IF(D10=30%,J10*0.9174%,IF(D10=110%,J10*0.9174%,J10*0.9174%))</f>
        <v>0</v>
      </c>
      <c r="I10" s="135">
        <f t="shared" si="5"/>
        <v>0</v>
      </c>
      <c r="J10" s="134">
        <f t="shared" si="6"/>
        <v>0</v>
      </c>
    </row>
    <row r="11" spans="1:10" ht="13.5" thickBot="1" x14ac:dyDescent="0.25">
      <c r="A11" s="139"/>
      <c r="B11" s="140"/>
      <c r="C11" s="140"/>
      <c r="D11" s="140"/>
      <c r="E11" s="141"/>
      <c r="F11" s="142"/>
      <c r="G11" s="126">
        <f t="shared" si="0"/>
        <v>0</v>
      </c>
      <c r="H11" s="143">
        <f>IF(D11=30%,J11*0.9174%,IF(D11=110%,J11*0.9174%,J11*0.9174%))</f>
        <v>0</v>
      </c>
      <c r="I11" s="144">
        <f t="shared" si="5"/>
        <v>0</v>
      </c>
      <c r="J11" s="155">
        <f t="shared" si="6"/>
        <v>0</v>
      </c>
    </row>
    <row r="12" spans="1:10" ht="16.5" thickBot="1" x14ac:dyDescent="0.3">
      <c r="A12" s="185" t="s">
        <v>64</v>
      </c>
      <c r="B12" s="186"/>
      <c r="C12" s="186"/>
      <c r="D12" s="186"/>
      <c r="E12" s="186"/>
      <c r="F12" s="145">
        <f>SUM(F4:F10)</f>
        <v>186228.264</v>
      </c>
      <c r="G12" s="145">
        <f>SUM(G4:G11)</f>
        <v>9396.1470601199999</v>
      </c>
      <c r="H12" s="147">
        <f>SUM(H4:H10)</f>
        <v>86.200253129540869</v>
      </c>
      <c r="I12" s="147">
        <f>SUM(I4:I10)</f>
        <v>853.4112581924586</v>
      </c>
      <c r="J12" s="146">
        <f>SUM(J4:J11)</f>
        <v>10335.758571441998</v>
      </c>
    </row>
    <row r="14" spans="1:10" x14ac:dyDescent="0.2">
      <c r="A14" s="148" t="s">
        <v>65</v>
      </c>
      <c r="B14" t="s">
        <v>66</v>
      </c>
    </row>
  </sheetData>
  <mergeCells count="1">
    <mergeCell ref="A12:E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CHA</vt:lpstr>
      <vt:lpstr>ASS</vt:lpstr>
      <vt:lpstr>CHA!Zone_d_impression</vt:lpstr>
    </vt:vector>
  </TitlesOfParts>
  <Company>archi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DAA</dc:creator>
  <cp:lastModifiedBy>Alexis MIREY</cp:lastModifiedBy>
  <cp:lastPrinted>2018-12-20T14:51:10Z</cp:lastPrinted>
  <dcterms:created xsi:type="dcterms:W3CDTF">2009-03-03T11:29:43Z</dcterms:created>
  <dcterms:modified xsi:type="dcterms:W3CDTF">2019-01-10T10:56:46Z</dcterms:modified>
</cp:coreProperties>
</file>