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0730" windowHeight="11160" tabRatio="672" activeTab="1"/>
  </bookViews>
  <sheets>
    <sheet name="BD" sheetId="7" r:id="rId1"/>
    <sheet name="recap" sheetId="10" r:id="rId2"/>
  </sheets>
  <externalReferences>
    <externalReference r:id="rId3"/>
  </externalReferences>
  <definedNames>
    <definedName name="JFP">[1]JFP!$D$2:$E$14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" i="10"/>
  <c r="N3"/>
  <c r="O3"/>
  <c r="P3"/>
  <c r="M4"/>
  <c r="N4"/>
  <c r="O4"/>
  <c r="P4"/>
  <c r="M5"/>
  <c r="N5"/>
  <c r="O5"/>
  <c r="P5"/>
  <c r="M6"/>
  <c r="N6"/>
  <c r="O6"/>
  <c r="P6"/>
  <c r="M7"/>
  <c r="N7"/>
  <c r="O7"/>
  <c r="P7"/>
  <c r="G3"/>
  <c r="H3"/>
  <c r="I3"/>
  <c r="J3"/>
  <c r="K3"/>
  <c r="L3"/>
  <c r="H4"/>
  <c r="I4"/>
  <c r="J4"/>
  <c r="K4"/>
  <c r="L4"/>
  <c r="H5"/>
  <c r="I5"/>
  <c r="J5"/>
  <c r="K5"/>
  <c r="L5"/>
  <c r="H6"/>
  <c r="I6"/>
  <c r="J6"/>
  <c r="K6"/>
  <c r="L6"/>
  <c r="W86" i="7"/>
  <c r="Q86"/>
  <c r="Z50"/>
  <c r="T50"/>
  <c r="N50"/>
  <c r="N49"/>
  <c r="L7" i="10" l="1"/>
  <c r="J7"/>
  <c r="H7"/>
  <c r="K7"/>
  <c r="I7"/>
  <c r="J14" i="7"/>
  <c r="L14" s="1"/>
  <c r="J13"/>
  <c r="L13" s="1"/>
  <c r="J12"/>
  <c r="L12" s="1"/>
  <c r="J11"/>
  <c r="L11" s="1"/>
  <c r="J10"/>
  <c r="L10" s="1"/>
  <c r="J7"/>
  <c r="L7" s="1"/>
  <c r="J6"/>
  <c r="L6" s="1"/>
  <c r="J4"/>
  <c r="J9" s="1"/>
  <c r="L9" s="1"/>
  <c r="J3"/>
  <c r="D3" i="10"/>
  <c r="E3"/>
  <c r="D4"/>
  <c r="J13"/>
  <c r="C3"/>
  <c r="F3"/>
  <c r="C4"/>
  <c r="E4"/>
  <c r="F4"/>
  <c r="G4"/>
  <c r="C5"/>
  <c r="D5"/>
  <c r="E5"/>
  <c r="F5"/>
  <c r="G5"/>
  <c r="C6"/>
  <c r="D6"/>
  <c r="E6"/>
  <c r="F6"/>
  <c r="G6"/>
  <c r="F7" l="1"/>
  <c r="E7"/>
  <c r="G7"/>
  <c r="C7"/>
  <c r="D7"/>
  <c r="L3" i="7"/>
  <c r="V55"/>
  <c r="V56" s="1"/>
  <c r="P55"/>
  <c r="P56" s="1"/>
  <c r="J55"/>
  <c r="J56" s="1"/>
  <c r="M19"/>
  <c r="M20" s="1"/>
  <c r="S19"/>
  <c r="S20" s="1"/>
  <c r="Y19"/>
  <c r="Y20" s="1"/>
  <c r="S55"/>
  <c r="S56" s="1"/>
  <c r="J19"/>
  <c r="J20" s="1"/>
  <c r="P19"/>
  <c r="P20" s="1"/>
  <c r="V19"/>
  <c r="V20" s="1"/>
  <c r="M55"/>
  <c r="M56" s="1"/>
  <c r="Y55"/>
  <c r="Y56" s="1"/>
  <c r="J5"/>
  <c r="L5" s="1"/>
  <c r="J8"/>
  <c r="L8" s="1"/>
  <c r="D12" i="10"/>
  <c r="T20" i="7" l="1"/>
  <c r="Z20"/>
  <c r="N56"/>
  <c r="Z56"/>
  <c r="W20"/>
  <c r="Q56"/>
  <c r="W56"/>
  <c r="N20"/>
  <c r="T56"/>
  <c r="K20"/>
  <c r="Q20"/>
  <c r="K56"/>
  <c r="M57"/>
  <c r="N57" s="1"/>
  <c r="P21"/>
  <c r="Q21" s="1"/>
  <c r="S57"/>
  <c r="T57" s="1"/>
  <c r="S21"/>
  <c r="T21" s="1"/>
  <c r="J57"/>
  <c r="K57" s="1"/>
  <c r="V57"/>
  <c r="W57" s="1"/>
  <c r="Y57"/>
  <c r="Z57" s="1"/>
  <c r="V21"/>
  <c r="W21" s="1"/>
  <c r="J21"/>
  <c r="K21" s="1"/>
  <c r="Y21"/>
  <c r="Z21" s="1"/>
  <c r="M21"/>
  <c r="N21" s="1"/>
  <c r="P57"/>
  <c r="Q57" s="1"/>
  <c r="N13" i="10"/>
  <c r="F13"/>
  <c r="J14"/>
  <c r="N14"/>
  <c r="F14"/>
  <c r="J15"/>
  <c r="N15"/>
  <c r="F15"/>
  <c r="D13"/>
  <c r="H13"/>
  <c r="H14"/>
  <c r="D15"/>
  <c r="M13"/>
  <c r="I13"/>
  <c r="E14"/>
  <c r="M15"/>
  <c r="K13"/>
  <c r="C13"/>
  <c r="G13"/>
  <c r="K14"/>
  <c r="C14"/>
  <c r="G14"/>
  <c r="K15"/>
  <c r="C15"/>
  <c r="G15"/>
  <c r="L13"/>
  <c r="L14"/>
  <c r="D14"/>
  <c r="L15"/>
  <c r="H15"/>
  <c r="E13"/>
  <c r="M14"/>
  <c r="I14"/>
  <c r="E15"/>
  <c r="I15"/>
  <c r="L12"/>
  <c r="K12"/>
  <c r="G12"/>
  <c r="C12"/>
  <c r="J12"/>
  <c r="F12"/>
  <c r="N12"/>
  <c r="I12"/>
  <c r="E12"/>
  <c r="M12"/>
  <c r="H12"/>
  <c r="P58" i="7" l="1"/>
  <c r="Q58" s="1"/>
  <c r="M22"/>
  <c r="N22" s="1"/>
  <c r="Y22"/>
  <c r="Z22" s="1"/>
  <c r="J22"/>
  <c r="K22" s="1"/>
  <c r="V22"/>
  <c r="W22" s="1"/>
  <c r="Y58"/>
  <c r="Z58" s="1"/>
  <c r="V58"/>
  <c r="W58" s="1"/>
  <c r="J58"/>
  <c r="K58" s="1"/>
  <c r="S22"/>
  <c r="T22" s="1"/>
  <c r="S58"/>
  <c r="T58" s="1"/>
  <c r="P22"/>
  <c r="Q22" s="1"/>
  <c r="M58"/>
  <c r="N58" s="1"/>
  <c r="O12" i="10"/>
  <c r="O15"/>
  <c r="O13"/>
  <c r="O14"/>
  <c r="E16"/>
  <c r="D16"/>
  <c r="I16"/>
  <c r="C16"/>
  <c r="H16"/>
  <c r="G16"/>
  <c r="F16"/>
  <c r="N16"/>
  <c r="J16"/>
  <c r="M16"/>
  <c r="K16"/>
  <c r="L16"/>
  <c r="M59" i="7" l="1"/>
  <c r="N59" s="1"/>
  <c r="P23"/>
  <c r="Q23" s="1"/>
  <c r="S59"/>
  <c r="T59" s="1"/>
  <c r="S23"/>
  <c r="T23" s="1"/>
  <c r="J59"/>
  <c r="K59" s="1"/>
  <c r="V59"/>
  <c r="W59" s="1"/>
  <c r="Y59"/>
  <c r="Z59" s="1"/>
  <c r="V23"/>
  <c r="W23" s="1"/>
  <c r="J23"/>
  <c r="K23" s="1"/>
  <c r="Y23"/>
  <c r="Z23" s="1"/>
  <c r="M23"/>
  <c r="N23" s="1"/>
  <c r="P59"/>
  <c r="Q59" s="1"/>
  <c r="O16" i="10"/>
  <c r="P60" i="7" l="1"/>
  <c r="Q60" s="1"/>
  <c r="M24"/>
  <c r="N24" s="1"/>
  <c r="Y24"/>
  <c r="Z24" s="1"/>
  <c r="J24"/>
  <c r="K24" s="1"/>
  <c r="V24"/>
  <c r="W24" s="1"/>
  <c r="Y60"/>
  <c r="Z60" s="1"/>
  <c r="V60"/>
  <c r="W60" s="1"/>
  <c r="J60"/>
  <c r="K60" s="1"/>
  <c r="S24"/>
  <c r="T24" s="1"/>
  <c r="S60"/>
  <c r="T60" s="1"/>
  <c r="P24"/>
  <c r="Q24" s="1"/>
  <c r="M60"/>
  <c r="N60" s="1"/>
  <c r="M61" l="1"/>
  <c r="N61" s="1"/>
  <c r="P25"/>
  <c r="Q25" s="1"/>
  <c r="S61"/>
  <c r="T61" s="1"/>
  <c r="S25"/>
  <c r="T25" s="1"/>
  <c r="J61"/>
  <c r="K61" s="1"/>
  <c r="V61"/>
  <c r="W61" s="1"/>
  <c r="Y61"/>
  <c r="Z61" s="1"/>
  <c r="V25"/>
  <c r="W25" s="1"/>
  <c r="J25"/>
  <c r="K25" s="1"/>
  <c r="Y25"/>
  <c r="Z25" s="1"/>
  <c r="M25"/>
  <c r="N25" s="1"/>
  <c r="P61"/>
  <c r="Q61" s="1"/>
  <c r="P62" l="1"/>
  <c r="Q62" s="1"/>
  <c r="M26"/>
  <c r="N26" s="1"/>
  <c r="Y26"/>
  <c r="Z26" s="1"/>
  <c r="J26"/>
  <c r="K26" s="1"/>
  <c r="V26"/>
  <c r="W26" s="1"/>
  <c r="Y62"/>
  <c r="Z62" s="1"/>
  <c r="V62"/>
  <c r="W62" s="1"/>
  <c r="J62"/>
  <c r="K62" s="1"/>
  <c r="S26"/>
  <c r="T26" s="1"/>
  <c r="S62"/>
  <c r="T62" s="1"/>
  <c r="P26"/>
  <c r="Q26" s="1"/>
  <c r="M62"/>
  <c r="N62" s="1"/>
  <c r="M63" l="1"/>
  <c r="N63" s="1"/>
  <c r="P27"/>
  <c r="Q27" s="1"/>
  <c r="S63"/>
  <c r="T63" s="1"/>
  <c r="S27"/>
  <c r="T27" s="1"/>
  <c r="J63"/>
  <c r="K63" s="1"/>
  <c r="V63"/>
  <c r="W63" s="1"/>
  <c r="Y63"/>
  <c r="Z63" s="1"/>
  <c r="V27"/>
  <c r="W27" s="1"/>
  <c r="J27"/>
  <c r="K27" s="1"/>
  <c r="Y27"/>
  <c r="Z27" s="1"/>
  <c r="M27"/>
  <c r="N27" s="1"/>
  <c r="P63"/>
  <c r="Q63" s="1"/>
  <c r="P64" l="1"/>
  <c r="Q64" s="1"/>
  <c r="M28"/>
  <c r="N28" s="1"/>
  <c r="Y28"/>
  <c r="Z28" s="1"/>
  <c r="J28"/>
  <c r="K28" s="1"/>
  <c r="V28"/>
  <c r="W28" s="1"/>
  <c r="Y64"/>
  <c r="Z64" s="1"/>
  <c r="V64"/>
  <c r="W64" s="1"/>
  <c r="J64"/>
  <c r="K64" s="1"/>
  <c r="S28"/>
  <c r="T28" s="1"/>
  <c r="S64"/>
  <c r="T64" s="1"/>
  <c r="P28"/>
  <c r="Q28" s="1"/>
  <c r="M64"/>
  <c r="N64" s="1"/>
  <c r="M65" l="1"/>
  <c r="N65" s="1"/>
  <c r="P29"/>
  <c r="Q29" s="1"/>
  <c r="S65"/>
  <c r="T65" s="1"/>
  <c r="S29"/>
  <c r="T29" s="1"/>
  <c r="J65"/>
  <c r="K65" s="1"/>
  <c r="V65"/>
  <c r="W65" s="1"/>
  <c r="Y65"/>
  <c r="Z65" s="1"/>
  <c r="V29"/>
  <c r="W29" s="1"/>
  <c r="J29"/>
  <c r="K29" s="1"/>
  <c r="Y29"/>
  <c r="Z29" s="1"/>
  <c r="M29"/>
  <c r="N29" s="1"/>
  <c r="P65"/>
  <c r="Q65" s="1"/>
  <c r="P66" l="1"/>
  <c r="Q66" s="1"/>
  <c r="M30"/>
  <c r="N30" s="1"/>
  <c r="Y30"/>
  <c r="Z30" s="1"/>
  <c r="J30"/>
  <c r="K30" s="1"/>
  <c r="V30"/>
  <c r="W30" s="1"/>
  <c r="Y66"/>
  <c r="Z66" s="1"/>
  <c r="V66"/>
  <c r="W66" s="1"/>
  <c r="J66"/>
  <c r="K66" s="1"/>
  <c r="S30"/>
  <c r="T30" s="1"/>
  <c r="S66"/>
  <c r="T66" s="1"/>
  <c r="P30"/>
  <c r="Q30" s="1"/>
  <c r="M66"/>
  <c r="N66" s="1"/>
  <c r="M67" l="1"/>
  <c r="N67" s="1"/>
  <c r="P31"/>
  <c r="Q31" s="1"/>
  <c r="S67"/>
  <c r="T67" s="1"/>
  <c r="S31"/>
  <c r="T31" s="1"/>
  <c r="J67"/>
  <c r="K67" s="1"/>
  <c r="V67"/>
  <c r="W67" s="1"/>
  <c r="Y67"/>
  <c r="Z67" s="1"/>
  <c r="V31"/>
  <c r="W31" s="1"/>
  <c r="J31"/>
  <c r="K31" s="1"/>
  <c r="Y31"/>
  <c r="Z31" s="1"/>
  <c r="M31"/>
  <c r="N31" s="1"/>
  <c r="P67"/>
  <c r="Q67" s="1"/>
  <c r="P68" l="1"/>
  <c r="Q68" s="1"/>
  <c r="M32"/>
  <c r="N32" s="1"/>
  <c r="Y32"/>
  <c r="Z32" s="1"/>
  <c r="J32"/>
  <c r="K32" s="1"/>
  <c r="V32"/>
  <c r="W32" s="1"/>
  <c r="Y68"/>
  <c r="Z68" s="1"/>
  <c r="V68"/>
  <c r="W68" s="1"/>
  <c r="J68"/>
  <c r="K68" s="1"/>
  <c r="S32"/>
  <c r="T32" s="1"/>
  <c r="S68"/>
  <c r="T68" s="1"/>
  <c r="P32"/>
  <c r="Q32" s="1"/>
  <c r="M68"/>
  <c r="N68" s="1"/>
  <c r="M69" l="1"/>
  <c r="N69" s="1"/>
  <c r="P33"/>
  <c r="Q33" s="1"/>
  <c r="S69"/>
  <c r="T69" s="1"/>
  <c r="S33"/>
  <c r="T33" s="1"/>
  <c r="J69"/>
  <c r="K69" s="1"/>
  <c r="V69"/>
  <c r="W69" s="1"/>
  <c r="Y69"/>
  <c r="Z69" s="1"/>
  <c r="V33"/>
  <c r="W33" s="1"/>
  <c r="J33"/>
  <c r="K33" s="1"/>
  <c r="Y33"/>
  <c r="Z33" s="1"/>
  <c r="M33"/>
  <c r="N33" s="1"/>
  <c r="P69"/>
  <c r="Q69" s="1"/>
  <c r="P70" l="1"/>
  <c r="Q70" s="1"/>
  <c r="M34"/>
  <c r="N34" s="1"/>
  <c r="Y34"/>
  <c r="Z34" s="1"/>
  <c r="J34"/>
  <c r="K34" s="1"/>
  <c r="V34"/>
  <c r="W34" s="1"/>
  <c r="Y70"/>
  <c r="Z70" s="1"/>
  <c r="V70"/>
  <c r="W70" s="1"/>
  <c r="J70"/>
  <c r="K70" s="1"/>
  <c r="S34"/>
  <c r="T34" s="1"/>
  <c r="S70"/>
  <c r="T70" s="1"/>
  <c r="P34"/>
  <c r="Q34" s="1"/>
  <c r="M70"/>
  <c r="N70" s="1"/>
  <c r="M71" l="1"/>
  <c r="N71" s="1"/>
  <c r="P35"/>
  <c r="Q35" s="1"/>
  <c r="S71"/>
  <c r="T71" s="1"/>
  <c r="S35"/>
  <c r="T35" s="1"/>
  <c r="J71"/>
  <c r="K71" s="1"/>
  <c r="V71"/>
  <c r="W71" s="1"/>
  <c r="Y71"/>
  <c r="Z71" s="1"/>
  <c r="V35"/>
  <c r="W35" s="1"/>
  <c r="J35"/>
  <c r="K35" s="1"/>
  <c r="Y35"/>
  <c r="Z35" s="1"/>
  <c r="M35"/>
  <c r="N35" s="1"/>
  <c r="P71"/>
  <c r="Q71" s="1"/>
  <c r="P72" l="1"/>
  <c r="Q72" s="1"/>
  <c r="M36"/>
  <c r="N36" s="1"/>
  <c r="Y36"/>
  <c r="Z36" s="1"/>
  <c r="J36"/>
  <c r="K36" s="1"/>
  <c r="V36"/>
  <c r="W36" s="1"/>
  <c r="Y72"/>
  <c r="Z72" s="1"/>
  <c r="V72"/>
  <c r="W72" s="1"/>
  <c r="J72"/>
  <c r="K72" s="1"/>
  <c r="S36"/>
  <c r="T36" s="1"/>
  <c r="S72"/>
  <c r="T72" s="1"/>
  <c r="P36"/>
  <c r="Q36" s="1"/>
  <c r="M72"/>
  <c r="N72" s="1"/>
  <c r="M73" l="1"/>
  <c r="N73" s="1"/>
  <c r="P37"/>
  <c r="Q37" s="1"/>
  <c r="S73"/>
  <c r="T73" s="1"/>
  <c r="S37"/>
  <c r="T37" s="1"/>
  <c r="J73"/>
  <c r="K73" s="1"/>
  <c r="V73"/>
  <c r="W73" s="1"/>
  <c r="Y73"/>
  <c r="Z73" s="1"/>
  <c r="V37"/>
  <c r="W37" s="1"/>
  <c r="J37"/>
  <c r="K37" s="1"/>
  <c r="Y37"/>
  <c r="Z37" s="1"/>
  <c r="M37"/>
  <c r="N37" s="1"/>
  <c r="P73"/>
  <c r="Q73" s="1"/>
  <c r="P74" l="1"/>
  <c r="Q74" s="1"/>
  <c r="M38"/>
  <c r="N38" s="1"/>
  <c r="Y38"/>
  <c r="Z38" s="1"/>
  <c r="J38"/>
  <c r="K38" s="1"/>
  <c r="V38"/>
  <c r="W38" s="1"/>
  <c r="Y74"/>
  <c r="Z74" s="1"/>
  <c r="V74"/>
  <c r="W74" s="1"/>
  <c r="J74"/>
  <c r="K74" s="1"/>
  <c r="S38"/>
  <c r="T38" s="1"/>
  <c r="S74"/>
  <c r="T74" s="1"/>
  <c r="P38"/>
  <c r="Q38" s="1"/>
  <c r="M74"/>
  <c r="N74" s="1"/>
  <c r="M75" l="1"/>
  <c r="N75" s="1"/>
  <c r="P39"/>
  <c r="Q39" s="1"/>
  <c r="S75"/>
  <c r="T75" s="1"/>
  <c r="S39"/>
  <c r="T39" s="1"/>
  <c r="J75"/>
  <c r="K75" s="1"/>
  <c r="V75"/>
  <c r="W75" s="1"/>
  <c r="Y75"/>
  <c r="Z75" s="1"/>
  <c r="V39"/>
  <c r="W39" s="1"/>
  <c r="J39"/>
  <c r="K39" s="1"/>
  <c r="Y39"/>
  <c r="Z39" s="1"/>
  <c r="M39"/>
  <c r="N39" s="1"/>
  <c r="P75"/>
  <c r="Q75" s="1"/>
  <c r="P76" l="1"/>
  <c r="Q76" s="1"/>
  <c r="M40"/>
  <c r="N40" s="1"/>
  <c r="Y40"/>
  <c r="Z40" s="1"/>
  <c r="J40"/>
  <c r="K40" s="1"/>
  <c r="V40"/>
  <c r="W40" s="1"/>
  <c r="Y76"/>
  <c r="Z76" s="1"/>
  <c r="V76"/>
  <c r="W76" s="1"/>
  <c r="J76"/>
  <c r="K76" s="1"/>
  <c r="S40"/>
  <c r="T40" s="1"/>
  <c r="S76"/>
  <c r="T76" s="1"/>
  <c r="P40"/>
  <c r="Q40" s="1"/>
  <c r="M76"/>
  <c r="N76" s="1"/>
  <c r="M77" l="1"/>
  <c r="N77" s="1"/>
  <c r="P41"/>
  <c r="Q41" s="1"/>
  <c r="S77"/>
  <c r="T77" s="1"/>
  <c r="S41"/>
  <c r="T41" s="1"/>
  <c r="J77"/>
  <c r="K77" s="1"/>
  <c r="V77"/>
  <c r="W77" s="1"/>
  <c r="Y77"/>
  <c r="Z77" s="1"/>
  <c r="V41"/>
  <c r="W41" s="1"/>
  <c r="J41"/>
  <c r="K41" s="1"/>
  <c r="Y41"/>
  <c r="Z41" s="1"/>
  <c r="M41"/>
  <c r="N41" s="1"/>
  <c r="P77"/>
  <c r="Q77" s="1"/>
  <c r="P78" l="1"/>
  <c r="Q78" s="1"/>
  <c r="M42"/>
  <c r="N42" s="1"/>
  <c r="Y42"/>
  <c r="Z42" s="1"/>
  <c r="J42"/>
  <c r="K42" s="1"/>
  <c r="V42"/>
  <c r="W42" s="1"/>
  <c r="Y78"/>
  <c r="Z78" s="1"/>
  <c r="V78"/>
  <c r="W78" s="1"/>
  <c r="J78"/>
  <c r="K78" s="1"/>
  <c r="S42"/>
  <c r="T42" s="1"/>
  <c r="S78"/>
  <c r="T78" s="1"/>
  <c r="P42"/>
  <c r="Q42" s="1"/>
  <c r="M78"/>
  <c r="N78" s="1"/>
  <c r="M79" l="1"/>
  <c r="N79" s="1"/>
  <c r="P43"/>
  <c r="Q43" s="1"/>
  <c r="S79"/>
  <c r="T79" s="1"/>
  <c r="S43"/>
  <c r="T43" s="1"/>
  <c r="J79"/>
  <c r="K79" s="1"/>
  <c r="V79"/>
  <c r="W79" s="1"/>
  <c r="Y79"/>
  <c r="Z79" s="1"/>
  <c r="V43"/>
  <c r="W43" s="1"/>
  <c r="J43"/>
  <c r="K43" s="1"/>
  <c r="Y43"/>
  <c r="Z43" s="1"/>
  <c r="M43"/>
  <c r="N43" s="1"/>
  <c r="P79"/>
  <c r="Q79" s="1"/>
  <c r="P80" l="1"/>
  <c r="Q80" s="1"/>
  <c r="M44"/>
  <c r="N44" s="1"/>
  <c r="Y44"/>
  <c r="Z44" s="1"/>
  <c r="J44"/>
  <c r="K44" s="1"/>
  <c r="V44"/>
  <c r="W44" s="1"/>
  <c r="Y80"/>
  <c r="Z80" s="1"/>
  <c r="V80"/>
  <c r="W80" s="1"/>
  <c r="J80"/>
  <c r="K80" s="1"/>
  <c r="S44"/>
  <c r="T44" s="1"/>
  <c r="S80"/>
  <c r="T80" s="1"/>
  <c r="P44"/>
  <c r="Q44" s="1"/>
  <c r="M80"/>
  <c r="N80" s="1"/>
  <c r="M81" l="1"/>
  <c r="N81" s="1"/>
  <c r="P45"/>
  <c r="Q45" s="1"/>
  <c r="S81"/>
  <c r="T81" s="1"/>
  <c r="S45"/>
  <c r="T45" s="1"/>
  <c r="J81"/>
  <c r="K81" s="1"/>
  <c r="V81"/>
  <c r="W81" s="1"/>
  <c r="Y81"/>
  <c r="Z81" s="1"/>
  <c r="V45"/>
  <c r="W45" s="1"/>
  <c r="J45"/>
  <c r="K45" s="1"/>
  <c r="Y45"/>
  <c r="Z45" s="1"/>
  <c r="M45"/>
  <c r="N45" s="1"/>
  <c r="P81"/>
  <c r="Q81" s="1"/>
  <c r="P82" l="1"/>
  <c r="Q82" s="1"/>
  <c r="M46"/>
  <c r="N46" s="1"/>
  <c r="Y46"/>
  <c r="Z46" s="1"/>
  <c r="J46"/>
  <c r="K46" s="1"/>
  <c r="V46"/>
  <c r="W46" s="1"/>
  <c r="Y82"/>
  <c r="Z82" s="1"/>
  <c r="V82"/>
  <c r="W82" s="1"/>
  <c r="J82"/>
  <c r="K82" s="1"/>
  <c r="S46"/>
  <c r="T46" s="1"/>
  <c r="S82"/>
  <c r="T82" s="1"/>
  <c r="P46"/>
  <c r="Q46" s="1"/>
  <c r="M82"/>
  <c r="N82" s="1"/>
  <c r="M83" l="1"/>
  <c r="N83" s="1"/>
  <c r="P47"/>
  <c r="Q47" s="1"/>
  <c r="S83"/>
  <c r="T83" s="1"/>
  <c r="S47"/>
  <c r="T47" s="1"/>
  <c r="J83"/>
  <c r="K83" s="1"/>
  <c r="V83"/>
  <c r="W83" s="1"/>
  <c r="Y83"/>
  <c r="Z83" s="1"/>
  <c r="V47"/>
  <c r="W47" s="1"/>
  <c r="J47"/>
  <c r="K47" s="1"/>
  <c r="Y47"/>
  <c r="Z47" s="1"/>
  <c r="M47"/>
  <c r="N47" s="1"/>
  <c r="P83"/>
  <c r="Q83" s="1"/>
  <c r="P84" l="1"/>
  <c r="Q84" s="1"/>
  <c r="M48"/>
  <c r="N48" s="1"/>
  <c r="M52"/>
  <c r="Y48"/>
  <c r="Z48" s="1"/>
  <c r="J48"/>
  <c r="K48" s="1"/>
  <c r="V48"/>
  <c r="W48" s="1"/>
  <c r="Y84"/>
  <c r="Z84" s="1"/>
  <c r="V84"/>
  <c r="W84" s="1"/>
  <c r="J84"/>
  <c r="K84" s="1"/>
  <c r="S48"/>
  <c r="T48" s="1"/>
  <c r="S84"/>
  <c r="T84" s="1"/>
  <c r="P48"/>
  <c r="Q48" s="1"/>
  <c r="M84"/>
  <c r="N84" s="1"/>
  <c r="M85" l="1"/>
  <c r="N85" s="1"/>
  <c r="P49"/>
  <c r="Q49" s="1"/>
  <c r="V85"/>
  <c r="W85" s="1"/>
  <c r="S49"/>
  <c r="T49" s="1"/>
  <c r="J85"/>
  <c r="K85" s="1"/>
  <c r="J49"/>
  <c r="K49" s="1"/>
  <c r="Y49"/>
  <c r="Z49" s="1"/>
  <c r="V88"/>
  <c r="S85"/>
  <c r="T85" s="1"/>
  <c r="Y85"/>
  <c r="Z85" s="1"/>
  <c r="V49"/>
  <c r="W49" s="1"/>
  <c r="P85"/>
  <c r="Q85" s="1"/>
  <c r="P88" l="1"/>
  <c r="V50"/>
  <c r="W50" s="1"/>
  <c r="Y86"/>
  <c r="Z86" s="1"/>
  <c r="S86"/>
  <c r="T86" s="1"/>
  <c r="Y52"/>
  <c r="J50"/>
  <c r="K50" s="1"/>
  <c r="J52"/>
  <c r="J86"/>
  <c r="K86" s="1"/>
  <c r="J88"/>
  <c r="S52"/>
  <c r="P50"/>
  <c r="Q50" s="1"/>
  <c r="M86"/>
  <c r="N86" s="1"/>
  <c r="S88"/>
  <c r="V52"/>
  <c r="M88" l="1"/>
  <c r="Y88"/>
  <c r="P52"/>
</calcChain>
</file>

<file path=xl/sharedStrings.xml><?xml version="1.0" encoding="utf-8"?>
<sst xmlns="http://schemas.openxmlformats.org/spreadsheetml/2006/main" count="105" uniqueCount="48">
  <si>
    <t>Types</t>
  </si>
  <si>
    <t>Code</t>
  </si>
  <si>
    <t>Mois</t>
  </si>
  <si>
    <t>total</t>
  </si>
  <si>
    <t>C</t>
  </si>
  <si>
    <t>Nom</t>
  </si>
  <si>
    <t>Prénom</t>
  </si>
  <si>
    <t>Date début</t>
  </si>
  <si>
    <t>Duree</t>
  </si>
  <si>
    <t>Type</t>
  </si>
  <si>
    <t>HSJ</t>
  </si>
  <si>
    <t>PPH</t>
  </si>
  <si>
    <t>MARTIN</t>
  </si>
  <si>
    <t>HENRY</t>
  </si>
  <si>
    <t>DUJARDIN</t>
  </si>
  <si>
    <t>MATTEO</t>
  </si>
  <si>
    <t>HSF</t>
  </si>
  <si>
    <t>HSE</t>
  </si>
  <si>
    <t>HSI</t>
  </si>
  <si>
    <t>HEURE SUP JOUR</t>
  </si>
  <si>
    <t>HEURE SUP FERIE</t>
  </si>
  <si>
    <t>HEURE SUP EXCEPT</t>
  </si>
  <si>
    <t>HEURE SUP INVENTAIRE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</si>
  <si>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</si>
  <si>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</si>
  <si>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</si>
  <si>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</si>
  <si>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</si>
  <si>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</si>
  <si>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</si>
  <si>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</si>
  <si>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</si>
  <si>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</si>
  <si>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</si>
  <si>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</si>
  <si>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</si>
  <si>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</si>
  <si>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</si>
  <si>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PAULE</t>
  </si>
  <si>
    <t>ANDREE</t>
  </si>
  <si>
    <t>ANTOINE</t>
  </si>
  <si>
    <t>Grade</t>
  </si>
  <si>
    <t>pph</t>
  </si>
  <si>
    <t>ash</t>
  </si>
  <si>
    <t>opq</t>
  </si>
  <si>
    <t>mo</t>
  </si>
  <si>
    <t>adm</t>
  </si>
  <si>
    <t>cds</t>
  </si>
</sst>
</file>

<file path=xl/styles.xml><?xml version="1.0" encoding="utf-8"?>
<styleSheet xmlns="http://schemas.openxmlformats.org/spreadsheetml/2006/main">
  <numFmts count="4">
    <numFmt numFmtId="164" formatCode="0.0"/>
    <numFmt numFmtId="165" formatCode="ddd\ dd/mm/yyyy"/>
    <numFmt numFmtId="166" formatCode="[$-40C]mmmm\-yy;@"/>
    <numFmt numFmtId="167" formatCode="ddd\ dd"/>
  </numFmts>
  <fonts count="12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/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6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4" fontId="1" fillId="0" borderId="0" xfId="0" applyNumberFormat="1" applyFont="1"/>
    <xf numFmtId="0" fontId="0" fillId="8" borderId="0" xfId="0" applyFill="1" applyAlignment="1">
      <alignment horizontal="center" vertical="center"/>
    </xf>
    <xf numFmtId="0" fontId="5" fillId="9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4" fontId="0" fillId="0" borderId="0" xfId="0" applyNumberFormat="1"/>
    <xf numFmtId="0" fontId="0" fillId="0" borderId="0" xfId="0" applyFill="1"/>
    <xf numFmtId="0" fontId="2" fillId="4" borderId="0" xfId="0" applyFont="1" applyFill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/>
    <xf numFmtId="164" fontId="6" fillId="10" borderId="0" xfId="0" applyNumberFormat="1" applyFont="1" applyFill="1" applyAlignment="1">
      <alignment horizontal="center"/>
    </xf>
    <xf numFmtId="0" fontId="6" fillId="10" borderId="0" xfId="0" applyFont="1" applyFill="1" applyAlignment="1">
      <alignment horizontal="center"/>
    </xf>
    <xf numFmtId="1" fontId="0" fillId="10" borderId="1" xfId="0" applyNumberFormat="1" applyFont="1" applyFill="1" applyBorder="1" applyAlignment="1">
      <alignment horizontal="center"/>
    </xf>
    <xf numFmtId="1" fontId="6" fillId="10" borderId="1" xfId="0" applyNumberFormat="1" applyFont="1" applyFill="1" applyBorder="1" applyAlignment="1">
      <alignment horizontal="center"/>
    </xf>
    <xf numFmtId="1" fontId="1" fillId="10" borderId="1" xfId="0" applyNumberFormat="1" applyFont="1" applyFill="1" applyBorder="1" applyAlignment="1">
      <alignment horizontal="center"/>
    </xf>
    <xf numFmtId="1" fontId="0" fillId="10" borderId="1" xfId="0" applyNumberFormat="1" applyFill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11" borderId="0" xfId="0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9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0" fillId="12" borderId="0" xfId="0" applyNumberFormat="1" applyFont="1" applyFill="1" applyBorder="1" applyAlignment="1">
      <alignment horizontal="center"/>
    </xf>
    <xf numFmtId="0" fontId="8" fillId="13" borderId="4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167" fontId="0" fillId="14" borderId="8" xfId="0" quotePrefix="1" applyNumberFormat="1" applyFont="1" applyFill="1" applyBorder="1" applyAlignment="1">
      <alignment horizontal="right" vertical="center"/>
    </xf>
    <xf numFmtId="0" fontId="0" fillId="14" borderId="9" xfId="0" applyFont="1" applyFill="1" applyBorder="1" applyAlignment="1">
      <alignment horizontal="left" vertical="center"/>
    </xf>
    <xf numFmtId="0" fontId="0" fillId="14" borderId="10" xfId="0" applyFont="1" applyFill="1" applyBorder="1" applyAlignment="1">
      <alignment horizontal="left" vertical="center"/>
    </xf>
    <xf numFmtId="0" fontId="0" fillId="14" borderId="11" xfId="0" applyFont="1" applyFill="1" applyBorder="1" applyAlignment="1">
      <alignment horizontal="left" vertical="center"/>
    </xf>
    <xf numFmtId="0" fontId="0" fillId="14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right"/>
    </xf>
    <xf numFmtId="0" fontId="0" fillId="10" borderId="0" xfId="0" applyFill="1" applyAlignment="1">
      <alignment horizontal="center" vertical="center"/>
    </xf>
    <xf numFmtId="0" fontId="0" fillId="10" borderId="13" xfId="0" applyFont="1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3" fillId="16" borderId="0" xfId="0" applyFont="1" applyFill="1" applyAlignment="1">
      <alignment horizontal="center" wrapText="1"/>
    </xf>
    <xf numFmtId="0" fontId="3" fillId="16" borderId="0" xfId="0" applyFont="1" applyFill="1" applyAlignment="1">
      <alignment horizontal="center"/>
    </xf>
    <xf numFmtId="0" fontId="0" fillId="16" borderId="0" xfId="0" applyFill="1" applyAlignment="1">
      <alignment textRotation="58"/>
    </xf>
    <xf numFmtId="0" fontId="0" fillId="16" borderId="0" xfId="0" applyFill="1"/>
    <xf numFmtId="0" fontId="0" fillId="16" borderId="14" xfId="0" applyFill="1" applyBorder="1" applyAlignment="1">
      <alignment horizontal="left" textRotation="58"/>
    </xf>
    <xf numFmtId="0" fontId="0" fillId="16" borderId="15" xfId="0" applyFill="1" applyBorder="1" applyAlignment="1">
      <alignment horizontal="left" textRotation="58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15" borderId="4" xfId="0" applyFill="1" applyBorder="1" applyAlignment="1">
      <alignment horizontal="center"/>
    </xf>
    <xf numFmtId="166" fontId="6" fillId="7" borderId="5" xfId="0" quotePrefix="1" applyNumberFormat="1" applyFont="1" applyFill="1" applyBorder="1" applyAlignment="1">
      <alignment horizontal="center" vertical="center"/>
    </xf>
    <xf numFmtId="166" fontId="6" fillId="7" borderId="6" xfId="0" quotePrefix="1" applyNumberFormat="1" applyFont="1" applyFill="1" applyBorder="1" applyAlignment="1">
      <alignment horizontal="center" vertical="center"/>
    </xf>
    <xf numFmtId="166" fontId="6" fillId="7" borderId="7" xfId="0" quotePrefix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4" xfId="0" applyBorder="1"/>
  </cellXfs>
  <cellStyles count="1">
    <cellStyle name="Normal" xfId="0" builtinId="0"/>
  </cellStyles>
  <dxfs count="13"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4" tint="0.79998168889431442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99"/>
      <color rgb="FFCCECFF"/>
      <color rgb="FF49BFD7"/>
      <color rgb="FFFFFF99"/>
      <color rgb="FFFFFFCC"/>
      <color rgb="FF00CCFF"/>
      <color rgb="FFCCCCFF"/>
      <color rgb="FF66CCFF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e/Downloads/VENDREDI%20ET%20JOURS%20FERIES%20(3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JFP"/>
    </sheetNames>
    <sheetDataSet>
      <sheetData sheetId="0"/>
      <sheetData sheetId="1">
        <row r="2">
          <cell r="D2">
            <v>43466</v>
          </cell>
          <cell r="E2"/>
        </row>
        <row r="3">
          <cell r="D3"/>
          <cell r="E3"/>
        </row>
        <row r="4">
          <cell r="D4">
            <v>43577</v>
          </cell>
          <cell r="E4"/>
        </row>
        <row r="5">
          <cell r="D5">
            <v>43586</v>
          </cell>
          <cell r="E5"/>
        </row>
        <row r="6">
          <cell r="D6">
            <v>43593</v>
          </cell>
          <cell r="E6"/>
        </row>
        <row r="7">
          <cell r="D7">
            <v>43615</v>
          </cell>
          <cell r="E7"/>
        </row>
        <row r="8">
          <cell r="D8">
            <v>43626</v>
          </cell>
          <cell r="E8"/>
        </row>
        <row r="9">
          <cell r="D9">
            <v>0</v>
          </cell>
          <cell r="E9"/>
        </row>
        <row r="10">
          <cell r="D10">
            <v>43692</v>
          </cell>
          <cell r="E10"/>
        </row>
        <row r="11">
          <cell r="D11">
            <v>43770</v>
          </cell>
          <cell r="E11"/>
        </row>
        <row r="12">
          <cell r="D12">
            <v>43780</v>
          </cell>
          <cell r="E12"/>
        </row>
        <row r="13">
          <cell r="D13">
            <v>43824</v>
          </cell>
          <cell r="E13"/>
        </row>
        <row r="14">
          <cell r="D14"/>
          <cell r="E1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AA88"/>
  <sheetViews>
    <sheetView showGridLines="0" zoomScale="80" zoomScaleNormal="80" workbookViewId="0">
      <pane ySplit="1" topLeftCell="A2" activePane="bottomLeft" state="frozen"/>
      <selection pane="bottomLeft" activeCell="E17" sqref="E17"/>
    </sheetView>
  </sheetViews>
  <sheetFormatPr baseColWidth="10" defaultRowHeight="15"/>
  <cols>
    <col min="1" max="1" width="10.85546875" style="2" customWidth="1"/>
    <col min="2" max="2" width="13.85546875" style="2" customWidth="1"/>
    <col min="3" max="3" width="12.7109375" style="2" customWidth="1"/>
    <col min="4" max="4" width="14" style="2" customWidth="1"/>
    <col min="5" max="5" width="12.140625" style="12" customWidth="1"/>
    <col min="6" max="6" width="9.85546875" style="12" customWidth="1"/>
    <col min="7" max="7" width="8.7109375" style="12" customWidth="1"/>
    <col min="10" max="10" width="17.140625" customWidth="1"/>
    <col min="11" max="11" width="13.85546875" customWidth="1"/>
    <col min="12" max="12" width="19.5703125" customWidth="1"/>
    <col min="13" max="13" width="13.85546875" customWidth="1"/>
    <col min="14" max="14" width="23.42578125" customWidth="1"/>
    <col min="15" max="15" width="21.5703125" customWidth="1"/>
    <col min="16" max="27" width="13.85546875" customWidth="1"/>
  </cols>
  <sheetData>
    <row r="1" spans="1:15" ht="37.5" customHeight="1">
      <c r="A1" s="17" t="s">
        <v>41</v>
      </c>
      <c r="B1" s="17" t="s">
        <v>6</v>
      </c>
      <c r="C1" s="17" t="s">
        <v>5</v>
      </c>
      <c r="D1" s="17" t="s">
        <v>7</v>
      </c>
      <c r="E1" s="17" t="s">
        <v>8</v>
      </c>
      <c r="F1" s="17" t="s">
        <v>9</v>
      </c>
      <c r="G1" s="17" t="s">
        <v>2</v>
      </c>
    </row>
    <row r="2" spans="1:15">
      <c r="A2" s="2" t="s">
        <v>11</v>
      </c>
      <c r="B2" s="2" t="s">
        <v>4</v>
      </c>
      <c r="C2" s="2" t="s">
        <v>12</v>
      </c>
      <c r="D2" s="9">
        <v>43692</v>
      </c>
      <c r="E2" s="12">
        <v>6</v>
      </c>
      <c r="F2" s="12" t="s">
        <v>16</v>
      </c>
      <c r="G2" s="12">
        <v>8</v>
      </c>
      <c r="I2" s="34">
        <v>2019</v>
      </c>
      <c r="J2" s="35" t="s">
        <v>23</v>
      </c>
      <c r="K2" s="35" t="s">
        <v>24</v>
      </c>
      <c r="L2" s="35" t="s">
        <v>25</v>
      </c>
      <c r="N2" s="3" t="s">
        <v>0</v>
      </c>
      <c r="O2" s="4" t="s">
        <v>1</v>
      </c>
    </row>
    <row r="3" spans="1:15">
      <c r="A3" s="2" t="s">
        <v>11</v>
      </c>
      <c r="B3" s="2" t="s">
        <v>4</v>
      </c>
      <c r="C3" s="2" t="s">
        <v>38</v>
      </c>
      <c r="D3" s="9">
        <v>43694</v>
      </c>
      <c r="E3" s="12">
        <v>6</v>
      </c>
      <c r="F3" s="12" t="s">
        <v>16</v>
      </c>
      <c r="G3" s="12">
        <v>8</v>
      </c>
      <c r="I3" s="36"/>
      <c r="J3" s="37">
        <f>DATE(I2,1,1)</f>
        <v>43466</v>
      </c>
      <c r="K3" s="36" t="s">
        <v>26</v>
      </c>
      <c r="L3" s="38">
        <f t="shared" ref="L3:L14" si="0">IF(OR(WEEKDAY(J3)=1,WEEKDAY(J3)=7),,J3)</f>
        <v>43466</v>
      </c>
      <c r="N3" s="6" t="s">
        <v>19</v>
      </c>
      <c r="O3" s="6" t="s">
        <v>10</v>
      </c>
    </row>
    <row r="4" spans="1:15">
      <c r="A4" s="2" t="s">
        <v>11</v>
      </c>
      <c r="B4" s="2" t="s">
        <v>4</v>
      </c>
      <c r="C4" s="2" t="s">
        <v>38</v>
      </c>
      <c r="D4" s="9">
        <v>43695</v>
      </c>
      <c r="E4" s="12">
        <v>5</v>
      </c>
      <c r="F4" s="12" t="s">
        <v>10</v>
      </c>
      <c r="G4" s="12">
        <v>8</v>
      </c>
      <c r="I4" s="36"/>
      <c r="J4" s="37">
        <f>DATE(I2,IF((25-MOD((11*MOD(I2-1900,19)+4-INT((7*MOD(I2-1900,19)+1)/19)),29)-MOD(I2-1900+INT((I2-1900)/4)+31-MOD((11*MOD(I2-1900,19)+4-INT((7*MOD(I2-1900,19)+1)/19)),29),7))&gt;0,4,3),IF((25-MOD((11*MOD(I2-1900,19)+4-INT((7*MOD(I2-1900,19)+1)/19)),29)-MOD(I2-1900+INT((I2-1900)/4)+31-MOD((11*MOD(I2-1900,19)+4-INT((7*MOD(I2-1900,19)+1)/19)),29),7))&gt;0,(25-MOD((11*MOD(I2-1900,19)+4-INT((7*MOD(I2-1900,19)+1)/19)),29)-MOD(I2-1900+INT((I2-1900)/4)+31-MOD((11*MOD(I2-1900,19)+4-INT((7*MOD(I2-1900,19)+1)/19)),29),7)),31+(25-MOD((11*MOD(I2-1900,19)+4-INT((7*MOD(I2-1900,19)+1)/19)),29)-MOD(I2-1900+INT((I2-1900)/4)+31-MOD((11*MOD(I2-1900,19)+4-INT((7*MOD(I2-1900,19)+1)/19)),29),7))))</f>
        <v>43576</v>
      </c>
      <c r="K4" s="36" t="s">
        <v>27</v>
      </c>
      <c r="L4" s="38"/>
      <c r="N4" s="14" t="s">
        <v>20</v>
      </c>
      <c r="O4" s="13" t="s">
        <v>16</v>
      </c>
    </row>
    <row r="5" spans="1:15">
      <c r="A5" s="2" t="s">
        <v>11</v>
      </c>
      <c r="B5" s="2" t="s">
        <v>4</v>
      </c>
      <c r="C5" s="2" t="s">
        <v>13</v>
      </c>
      <c r="D5" s="9">
        <v>43694</v>
      </c>
      <c r="E5" s="12">
        <v>5</v>
      </c>
      <c r="F5" s="12" t="s">
        <v>10</v>
      </c>
      <c r="G5" s="12">
        <v>8</v>
      </c>
      <c r="I5" s="36"/>
      <c r="J5" s="37">
        <f>J4+1</f>
        <v>43577</v>
      </c>
      <c r="K5" s="36" t="s">
        <v>28</v>
      </c>
      <c r="L5" s="38">
        <f t="shared" si="0"/>
        <v>43577</v>
      </c>
      <c r="N5" s="11" t="s">
        <v>21</v>
      </c>
      <c r="O5" s="11" t="s">
        <v>17</v>
      </c>
    </row>
    <row r="6" spans="1:15">
      <c r="A6" s="2" t="s">
        <v>11</v>
      </c>
      <c r="B6" s="2" t="s">
        <v>4</v>
      </c>
      <c r="C6" s="2" t="s">
        <v>14</v>
      </c>
      <c r="D6" s="9">
        <v>43694</v>
      </c>
      <c r="E6" s="12">
        <v>5</v>
      </c>
      <c r="F6" s="12" t="s">
        <v>10</v>
      </c>
      <c r="G6" s="12">
        <v>8</v>
      </c>
      <c r="I6" s="36"/>
      <c r="J6" s="37">
        <f>DATE(I2,5,1)</f>
        <v>43586</v>
      </c>
      <c r="K6" s="36" t="s">
        <v>29</v>
      </c>
      <c r="L6" s="38">
        <f t="shared" si="0"/>
        <v>43586</v>
      </c>
      <c r="N6" s="10" t="s">
        <v>22</v>
      </c>
      <c r="O6" s="10" t="s">
        <v>18</v>
      </c>
    </row>
    <row r="7" spans="1:15">
      <c r="A7" s="2" t="s">
        <v>11</v>
      </c>
      <c r="B7" s="2" t="s">
        <v>4</v>
      </c>
      <c r="C7" s="2" t="s">
        <v>15</v>
      </c>
      <c r="D7" s="9">
        <v>43708</v>
      </c>
      <c r="E7" s="12">
        <v>6</v>
      </c>
      <c r="F7" s="12" t="s">
        <v>16</v>
      </c>
      <c r="G7" s="12">
        <v>8</v>
      </c>
      <c r="I7" s="36"/>
      <c r="J7" s="37">
        <f>DATE(I2,5,8)</f>
        <v>43593</v>
      </c>
      <c r="K7" s="36" t="s">
        <v>30</v>
      </c>
      <c r="L7" s="38">
        <f t="shared" si="0"/>
        <v>43593</v>
      </c>
    </row>
    <row r="8" spans="1:15">
      <c r="C8" s="2" t="s">
        <v>15</v>
      </c>
      <c r="D8" s="9">
        <v>43709</v>
      </c>
      <c r="E8" s="12">
        <v>5</v>
      </c>
      <c r="F8" s="12" t="s">
        <v>10</v>
      </c>
      <c r="G8" s="12">
        <v>8</v>
      </c>
      <c r="I8" s="36"/>
      <c r="J8" s="37">
        <f>J4+39</f>
        <v>43615</v>
      </c>
      <c r="K8" s="36" t="s">
        <v>31</v>
      </c>
      <c r="L8" s="38">
        <f t="shared" si="0"/>
        <v>43615</v>
      </c>
    </row>
    <row r="9" spans="1:15">
      <c r="C9" s="2" t="s">
        <v>39</v>
      </c>
      <c r="D9" s="9">
        <v>43710</v>
      </c>
      <c r="E9" s="12">
        <v>5</v>
      </c>
      <c r="F9" s="12" t="s">
        <v>10</v>
      </c>
      <c r="G9" s="12">
        <v>7</v>
      </c>
      <c r="I9" s="36"/>
      <c r="J9" s="37">
        <f>J4+50</f>
        <v>43626</v>
      </c>
      <c r="K9" s="36" t="s">
        <v>32</v>
      </c>
      <c r="L9" s="38">
        <f t="shared" si="0"/>
        <v>43626</v>
      </c>
    </row>
    <row r="10" spans="1:15">
      <c r="C10" s="2" t="s">
        <v>40</v>
      </c>
      <c r="D10" s="9">
        <v>43711</v>
      </c>
      <c r="E10" s="12">
        <v>6</v>
      </c>
      <c r="F10" s="12" t="s">
        <v>16</v>
      </c>
      <c r="G10" s="12">
        <v>9</v>
      </c>
      <c r="I10" s="36"/>
      <c r="J10" s="37">
        <f>DATE(I2,7,14)</f>
        <v>43660</v>
      </c>
      <c r="K10" s="36" t="s">
        <v>33</v>
      </c>
      <c r="L10" s="38">
        <f t="shared" si="0"/>
        <v>0</v>
      </c>
    </row>
    <row r="11" spans="1:15">
      <c r="C11" s="2" t="s">
        <v>40</v>
      </c>
      <c r="D11" s="9">
        <v>43803</v>
      </c>
      <c r="E11" s="12">
        <v>6</v>
      </c>
      <c r="F11" s="12" t="s">
        <v>16</v>
      </c>
      <c r="G11" s="12">
        <v>10</v>
      </c>
      <c r="I11" s="36"/>
      <c r="J11" s="37">
        <f>DATE(I2,8,15)</f>
        <v>43692</v>
      </c>
      <c r="K11" s="36" t="s">
        <v>34</v>
      </c>
      <c r="L11" s="38">
        <f t="shared" si="0"/>
        <v>43692</v>
      </c>
    </row>
    <row r="12" spans="1:15">
      <c r="I12" s="36"/>
      <c r="J12" s="37">
        <f>DATE(I2,11,1)</f>
        <v>43770</v>
      </c>
      <c r="K12" s="36" t="s">
        <v>35</v>
      </c>
      <c r="L12" s="38">
        <f t="shared" si="0"/>
        <v>43770</v>
      </c>
    </row>
    <row r="13" spans="1:15">
      <c r="I13" s="36"/>
      <c r="J13" s="37">
        <f>DATE(I2,11,11)</f>
        <v>43780</v>
      </c>
      <c r="K13" s="36" t="s">
        <v>36</v>
      </c>
      <c r="L13" s="38">
        <f t="shared" si="0"/>
        <v>43780</v>
      </c>
    </row>
    <row r="14" spans="1:15">
      <c r="I14" s="36"/>
      <c r="J14" s="37">
        <f>DATE(I2,12,25)</f>
        <v>43824</v>
      </c>
      <c r="K14" s="36" t="s">
        <v>37</v>
      </c>
      <c r="L14" s="38">
        <f t="shared" si="0"/>
        <v>43824</v>
      </c>
    </row>
    <row r="17" spans="9:27">
      <c r="I17" s="39">
        <v>2019</v>
      </c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1"/>
      <c r="Z17" s="42"/>
      <c r="AA17" s="40"/>
    </row>
    <row r="18" spans="9:27">
      <c r="I18" s="42"/>
      <c r="J18" s="41">
        <v>1</v>
      </c>
      <c r="K18" s="42"/>
      <c r="L18" s="42"/>
      <c r="M18" s="41">
        <v>2</v>
      </c>
      <c r="N18" s="42"/>
      <c r="O18" s="42"/>
      <c r="P18" s="41">
        <v>3</v>
      </c>
      <c r="Q18" s="42"/>
      <c r="R18" s="42"/>
      <c r="S18" s="41">
        <v>4</v>
      </c>
      <c r="T18" s="42"/>
      <c r="U18" s="42"/>
      <c r="V18" s="41">
        <v>5</v>
      </c>
      <c r="W18" s="42"/>
      <c r="X18" s="42"/>
      <c r="Y18" s="41">
        <v>6</v>
      </c>
      <c r="Z18" s="42"/>
      <c r="AA18" s="42"/>
    </row>
    <row r="19" spans="9:27">
      <c r="I19" s="41"/>
      <c r="J19" s="61">
        <f>DATE(I17,J18,1)</f>
        <v>43466</v>
      </c>
      <c r="K19" s="62"/>
      <c r="L19" s="63"/>
      <c r="M19" s="61">
        <f>DATE(I17,M18,1)</f>
        <v>43497</v>
      </c>
      <c r="N19" s="62"/>
      <c r="O19" s="63"/>
      <c r="P19" s="61">
        <f>DATE(I17,P18,1)</f>
        <v>43525</v>
      </c>
      <c r="Q19" s="62"/>
      <c r="R19" s="63"/>
      <c r="S19" s="61">
        <f>DATE(I17,S18,1)</f>
        <v>43556</v>
      </c>
      <c r="T19" s="62"/>
      <c r="U19" s="63"/>
      <c r="V19" s="61">
        <f>DATE(I17,V18,1)</f>
        <v>43586</v>
      </c>
      <c r="W19" s="62"/>
      <c r="X19" s="63"/>
      <c r="Y19" s="61">
        <f>DATE(I17,Y18,1)</f>
        <v>43617</v>
      </c>
      <c r="Z19" s="62"/>
      <c r="AA19" s="63"/>
    </row>
    <row r="20" spans="9:27">
      <c r="I20" s="42"/>
      <c r="J20" s="43">
        <f>+J19</f>
        <v>43466</v>
      </c>
      <c r="K20" s="44" t="str">
        <f>IF(J20="","",IFERROR(VLOOKUP(J20,$J$3:$K$14,2,0),IF(WEEKDAY(J20,2)=6,"sam","")))</f>
        <v>Premier de l'AN</v>
      </c>
      <c r="L20" s="45"/>
      <c r="M20" s="43">
        <f>+M19</f>
        <v>43497</v>
      </c>
      <c r="N20" s="44" t="str">
        <f>IF(M20="","",IFERROR(VLOOKUP(M20,$J$3:$K$14,2,0),IF(WEEKDAY(M20,2)=6,"sam","")))</f>
        <v/>
      </c>
      <c r="O20" s="45"/>
      <c r="P20" s="43">
        <f>+P19</f>
        <v>43525</v>
      </c>
      <c r="Q20" s="44" t="str">
        <f>IF(P20="","",IFERROR(VLOOKUP(P20,$J$3:$K$14,2,0),IF(WEEKDAY(P20,2)=6,"sam","")))</f>
        <v/>
      </c>
      <c r="R20" s="45"/>
      <c r="S20" s="43">
        <f>+S19</f>
        <v>43556</v>
      </c>
      <c r="T20" s="44" t="str">
        <f>IF(S20="","",IFERROR(VLOOKUP(S20,$J$3:$K$14,2,0),IF(WEEKDAY(S20,2)=6,"sam","")))</f>
        <v/>
      </c>
      <c r="U20" s="45"/>
      <c r="V20" s="43">
        <f>+V19</f>
        <v>43586</v>
      </c>
      <c r="W20" s="44" t="str">
        <f>IF(V20="","",IFERROR(VLOOKUP(V20,$J$3:$K$14,2,0),IF(WEEKDAY(V20,2)=6,"sam","")))</f>
        <v>Fête du travail</v>
      </c>
      <c r="X20" s="45"/>
      <c r="Y20" s="43">
        <f>+Y19</f>
        <v>43617</v>
      </c>
      <c r="Z20" s="44" t="str">
        <f>IF(Y20="","",IFERROR(VLOOKUP(Y20,$J$3:$K$14,2,0),IF(WEEKDAY(Y20,2)=6,"sam","")))</f>
        <v>sam</v>
      </c>
      <c r="AA20" s="45"/>
    </row>
    <row r="21" spans="9:27">
      <c r="I21" s="42"/>
      <c r="J21" s="43">
        <f>J20+1</f>
        <v>43467</v>
      </c>
      <c r="K21" s="44" t="str">
        <f t="shared" ref="K21:K50" si="1">IF(J21="","",IFERROR(VLOOKUP(J21,$J$3:$K$14,2,0),IF(WEEKDAY(J21,2)=6,"sam","")))</f>
        <v/>
      </c>
      <c r="L21" s="46"/>
      <c r="M21" s="43">
        <f>M20+1</f>
        <v>43498</v>
      </c>
      <c r="N21" s="44" t="str">
        <f t="shared" ref="N21:N50" si="2">IF(M21="","",IFERROR(VLOOKUP(M21,$J$3:$K$14,2,0),IF(WEEKDAY(M21,2)=6,"sam","")))</f>
        <v>sam</v>
      </c>
      <c r="O21" s="46"/>
      <c r="P21" s="43">
        <f>P20+1</f>
        <v>43526</v>
      </c>
      <c r="Q21" s="44" t="str">
        <f t="shared" ref="Q21:Q50" si="3">IF(P21="","",IFERROR(VLOOKUP(P21,$J$3:$K$14,2,0),IF(WEEKDAY(P21,2)=6,"sam","")))</f>
        <v>sam</v>
      </c>
      <c r="R21" s="46"/>
      <c r="S21" s="43">
        <f>S20+1</f>
        <v>43557</v>
      </c>
      <c r="T21" s="44" t="str">
        <f t="shared" ref="T21:T50" si="4">IF(S21="","",IFERROR(VLOOKUP(S21,$J$3:$K$14,2,0),IF(WEEKDAY(S21,2)=6,"sam","")))</f>
        <v/>
      </c>
      <c r="U21" s="46"/>
      <c r="V21" s="43">
        <f>V20+1</f>
        <v>43587</v>
      </c>
      <c r="W21" s="44" t="str">
        <f t="shared" ref="W21:W50" si="5">IF(V21="","",IFERROR(VLOOKUP(V21,$J$3:$K$14,2,0),IF(WEEKDAY(V21,2)=6,"sam","")))</f>
        <v/>
      </c>
      <c r="X21" s="46"/>
      <c r="Y21" s="43">
        <f>Y20+1</f>
        <v>43618</v>
      </c>
      <c r="Z21" s="44" t="str">
        <f t="shared" ref="Z21:Z50" si="6">IF(Y21="","",IFERROR(VLOOKUP(Y21,$J$3:$K$14,2,0),IF(WEEKDAY(Y21,2)=6,"sam","")))</f>
        <v/>
      </c>
      <c r="AA21" s="46"/>
    </row>
    <row r="22" spans="9:27">
      <c r="I22" s="42"/>
      <c r="J22" s="43">
        <f t="shared" ref="J22:J50" si="7">J21+1</f>
        <v>43468</v>
      </c>
      <c r="K22" s="44" t="str">
        <f t="shared" si="1"/>
        <v/>
      </c>
      <c r="L22" s="46"/>
      <c r="M22" s="43">
        <f t="shared" ref="M22:M47" si="8">M21+1</f>
        <v>43499</v>
      </c>
      <c r="N22" s="44" t="str">
        <f t="shared" si="2"/>
        <v/>
      </c>
      <c r="O22" s="46"/>
      <c r="P22" s="43">
        <f t="shared" ref="P22:P50" si="9">P21+1</f>
        <v>43527</v>
      </c>
      <c r="Q22" s="44" t="str">
        <f t="shared" si="3"/>
        <v/>
      </c>
      <c r="R22" s="46"/>
      <c r="S22" s="43">
        <f t="shared" ref="S22:S49" si="10">S21+1</f>
        <v>43558</v>
      </c>
      <c r="T22" s="44" t="str">
        <f t="shared" si="4"/>
        <v/>
      </c>
      <c r="U22" s="46"/>
      <c r="V22" s="43">
        <f t="shared" ref="V22:V50" si="11">V21+1</f>
        <v>43588</v>
      </c>
      <c r="W22" s="44" t="str">
        <f t="shared" si="5"/>
        <v/>
      </c>
      <c r="X22" s="46"/>
      <c r="Y22" s="43">
        <f t="shared" ref="Y22:Y49" si="12">Y21+1</f>
        <v>43619</v>
      </c>
      <c r="Z22" s="44" t="str">
        <f t="shared" si="6"/>
        <v/>
      </c>
      <c r="AA22" s="46"/>
    </row>
    <row r="23" spans="9:27">
      <c r="I23" s="42"/>
      <c r="J23" s="43">
        <f t="shared" si="7"/>
        <v>43469</v>
      </c>
      <c r="K23" s="44" t="str">
        <f t="shared" si="1"/>
        <v/>
      </c>
      <c r="L23" s="46"/>
      <c r="M23" s="43">
        <f t="shared" si="8"/>
        <v>43500</v>
      </c>
      <c r="N23" s="44" t="str">
        <f t="shared" si="2"/>
        <v/>
      </c>
      <c r="O23" s="46"/>
      <c r="P23" s="43">
        <f t="shared" si="9"/>
        <v>43528</v>
      </c>
      <c r="Q23" s="44" t="str">
        <f t="shared" si="3"/>
        <v/>
      </c>
      <c r="R23" s="46"/>
      <c r="S23" s="43">
        <f t="shared" si="10"/>
        <v>43559</v>
      </c>
      <c r="T23" s="44" t="str">
        <f t="shared" si="4"/>
        <v/>
      </c>
      <c r="U23" s="46"/>
      <c r="V23" s="43">
        <f t="shared" si="11"/>
        <v>43589</v>
      </c>
      <c r="W23" s="44" t="str">
        <f t="shared" si="5"/>
        <v>sam</v>
      </c>
      <c r="X23" s="46"/>
      <c r="Y23" s="43">
        <f t="shared" si="12"/>
        <v>43620</v>
      </c>
      <c r="Z23" s="44" t="str">
        <f t="shared" si="6"/>
        <v/>
      </c>
      <c r="AA23" s="46"/>
    </row>
    <row r="24" spans="9:27">
      <c r="I24" s="42"/>
      <c r="J24" s="43">
        <f t="shared" si="7"/>
        <v>43470</v>
      </c>
      <c r="K24" s="44" t="str">
        <f t="shared" si="1"/>
        <v>sam</v>
      </c>
      <c r="L24" s="46"/>
      <c r="M24" s="43">
        <f t="shared" si="8"/>
        <v>43501</v>
      </c>
      <c r="N24" s="44" t="str">
        <f t="shared" si="2"/>
        <v/>
      </c>
      <c r="O24" s="46"/>
      <c r="P24" s="43">
        <f t="shared" si="9"/>
        <v>43529</v>
      </c>
      <c r="Q24" s="44" t="str">
        <f t="shared" si="3"/>
        <v/>
      </c>
      <c r="R24" s="46"/>
      <c r="S24" s="43">
        <f t="shared" si="10"/>
        <v>43560</v>
      </c>
      <c r="T24" s="44" t="str">
        <f t="shared" si="4"/>
        <v/>
      </c>
      <c r="U24" s="46"/>
      <c r="V24" s="43">
        <f t="shared" si="11"/>
        <v>43590</v>
      </c>
      <c r="W24" s="44" t="str">
        <f t="shared" si="5"/>
        <v/>
      </c>
      <c r="X24" s="46"/>
      <c r="Y24" s="43">
        <f t="shared" si="12"/>
        <v>43621</v>
      </c>
      <c r="Z24" s="44" t="str">
        <f t="shared" si="6"/>
        <v/>
      </c>
      <c r="AA24" s="46"/>
    </row>
    <row r="25" spans="9:27">
      <c r="I25" s="42"/>
      <c r="J25" s="43">
        <f t="shared" si="7"/>
        <v>43471</v>
      </c>
      <c r="K25" s="44" t="str">
        <f t="shared" si="1"/>
        <v/>
      </c>
      <c r="L25" s="46"/>
      <c r="M25" s="43">
        <f t="shared" si="8"/>
        <v>43502</v>
      </c>
      <c r="N25" s="44" t="str">
        <f t="shared" si="2"/>
        <v/>
      </c>
      <c r="O25" s="46"/>
      <c r="P25" s="43">
        <f t="shared" si="9"/>
        <v>43530</v>
      </c>
      <c r="Q25" s="44" t="str">
        <f t="shared" si="3"/>
        <v/>
      </c>
      <c r="R25" s="46"/>
      <c r="S25" s="43">
        <f t="shared" si="10"/>
        <v>43561</v>
      </c>
      <c r="T25" s="44" t="str">
        <f t="shared" si="4"/>
        <v>sam</v>
      </c>
      <c r="U25" s="46"/>
      <c r="V25" s="43">
        <f t="shared" si="11"/>
        <v>43591</v>
      </c>
      <c r="W25" s="44" t="str">
        <f t="shared" si="5"/>
        <v/>
      </c>
      <c r="X25" s="46"/>
      <c r="Y25" s="43">
        <f t="shared" si="12"/>
        <v>43622</v>
      </c>
      <c r="Z25" s="44" t="str">
        <f t="shared" si="6"/>
        <v/>
      </c>
      <c r="AA25" s="46"/>
    </row>
    <row r="26" spans="9:27">
      <c r="I26" s="42"/>
      <c r="J26" s="43">
        <f t="shared" si="7"/>
        <v>43472</v>
      </c>
      <c r="K26" s="44" t="str">
        <f t="shared" si="1"/>
        <v/>
      </c>
      <c r="L26" s="46"/>
      <c r="M26" s="43">
        <f t="shared" si="8"/>
        <v>43503</v>
      </c>
      <c r="N26" s="44" t="str">
        <f t="shared" si="2"/>
        <v/>
      </c>
      <c r="O26" s="46"/>
      <c r="P26" s="43">
        <f t="shared" si="9"/>
        <v>43531</v>
      </c>
      <c r="Q26" s="44" t="str">
        <f t="shared" si="3"/>
        <v/>
      </c>
      <c r="R26" s="46"/>
      <c r="S26" s="43">
        <f t="shared" si="10"/>
        <v>43562</v>
      </c>
      <c r="T26" s="44" t="str">
        <f t="shared" si="4"/>
        <v/>
      </c>
      <c r="U26" s="46"/>
      <c r="V26" s="43">
        <f t="shared" si="11"/>
        <v>43592</v>
      </c>
      <c r="W26" s="44" t="str">
        <f t="shared" si="5"/>
        <v/>
      </c>
      <c r="X26" s="46"/>
      <c r="Y26" s="43">
        <f t="shared" si="12"/>
        <v>43623</v>
      </c>
      <c r="Z26" s="44" t="str">
        <f t="shared" si="6"/>
        <v/>
      </c>
      <c r="AA26" s="46"/>
    </row>
    <row r="27" spans="9:27">
      <c r="I27" s="42"/>
      <c r="J27" s="43">
        <f t="shared" si="7"/>
        <v>43473</v>
      </c>
      <c r="K27" s="44" t="str">
        <f t="shared" si="1"/>
        <v/>
      </c>
      <c r="L27" s="46"/>
      <c r="M27" s="43">
        <f t="shared" si="8"/>
        <v>43504</v>
      </c>
      <c r="N27" s="44" t="str">
        <f t="shared" si="2"/>
        <v/>
      </c>
      <c r="O27" s="46"/>
      <c r="P27" s="43">
        <f t="shared" si="9"/>
        <v>43532</v>
      </c>
      <c r="Q27" s="44" t="str">
        <f t="shared" si="3"/>
        <v/>
      </c>
      <c r="R27" s="46"/>
      <c r="S27" s="43">
        <f t="shared" si="10"/>
        <v>43563</v>
      </c>
      <c r="T27" s="44" t="str">
        <f t="shared" si="4"/>
        <v/>
      </c>
      <c r="U27" s="46"/>
      <c r="V27" s="43">
        <f t="shared" si="11"/>
        <v>43593</v>
      </c>
      <c r="W27" s="44" t="str">
        <f t="shared" si="5"/>
        <v>Victoire de 1945</v>
      </c>
      <c r="X27" s="46"/>
      <c r="Y27" s="43">
        <f t="shared" si="12"/>
        <v>43624</v>
      </c>
      <c r="Z27" s="44" t="str">
        <f t="shared" si="6"/>
        <v>sam</v>
      </c>
      <c r="AA27" s="46"/>
    </row>
    <row r="28" spans="9:27">
      <c r="I28" s="42"/>
      <c r="J28" s="43">
        <f t="shared" si="7"/>
        <v>43474</v>
      </c>
      <c r="K28" s="44" t="str">
        <f t="shared" si="1"/>
        <v/>
      </c>
      <c r="L28" s="46"/>
      <c r="M28" s="43">
        <f t="shared" si="8"/>
        <v>43505</v>
      </c>
      <c r="N28" s="44" t="str">
        <f t="shared" si="2"/>
        <v>sam</v>
      </c>
      <c r="O28" s="46"/>
      <c r="P28" s="43">
        <f t="shared" si="9"/>
        <v>43533</v>
      </c>
      <c r="Q28" s="44" t="str">
        <f t="shared" si="3"/>
        <v>sam</v>
      </c>
      <c r="R28" s="46"/>
      <c r="S28" s="43">
        <f t="shared" si="10"/>
        <v>43564</v>
      </c>
      <c r="T28" s="44" t="str">
        <f t="shared" si="4"/>
        <v/>
      </c>
      <c r="U28" s="46"/>
      <c r="V28" s="43">
        <f t="shared" si="11"/>
        <v>43594</v>
      </c>
      <c r="W28" s="44" t="str">
        <f t="shared" si="5"/>
        <v/>
      </c>
      <c r="X28" s="46"/>
      <c r="Y28" s="43">
        <f t="shared" si="12"/>
        <v>43625</v>
      </c>
      <c r="Z28" s="44" t="str">
        <f t="shared" si="6"/>
        <v/>
      </c>
      <c r="AA28" s="46"/>
    </row>
    <row r="29" spans="9:27">
      <c r="I29" s="42"/>
      <c r="J29" s="43">
        <f t="shared" si="7"/>
        <v>43475</v>
      </c>
      <c r="K29" s="44" t="str">
        <f t="shared" si="1"/>
        <v/>
      </c>
      <c r="L29" s="46"/>
      <c r="M29" s="43">
        <f t="shared" si="8"/>
        <v>43506</v>
      </c>
      <c r="N29" s="44" t="str">
        <f t="shared" si="2"/>
        <v/>
      </c>
      <c r="O29" s="46"/>
      <c r="P29" s="43">
        <f t="shared" si="9"/>
        <v>43534</v>
      </c>
      <c r="Q29" s="44" t="str">
        <f t="shared" si="3"/>
        <v/>
      </c>
      <c r="R29" s="46"/>
      <c r="S29" s="43">
        <f t="shared" si="10"/>
        <v>43565</v>
      </c>
      <c r="T29" s="44" t="str">
        <f t="shared" si="4"/>
        <v/>
      </c>
      <c r="U29" s="46"/>
      <c r="V29" s="43">
        <f t="shared" si="11"/>
        <v>43595</v>
      </c>
      <c r="W29" s="44" t="str">
        <f t="shared" si="5"/>
        <v/>
      </c>
      <c r="X29" s="46"/>
      <c r="Y29" s="43">
        <f t="shared" si="12"/>
        <v>43626</v>
      </c>
      <c r="Z29" s="44" t="str">
        <f t="shared" si="6"/>
        <v>Pentecôte</v>
      </c>
      <c r="AA29" s="46"/>
    </row>
    <row r="30" spans="9:27">
      <c r="I30" s="42"/>
      <c r="J30" s="43">
        <f t="shared" si="7"/>
        <v>43476</v>
      </c>
      <c r="K30" s="44" t="str">
        <f t="shared" si="1"/>
        <v/>
      </c>
      <c r="L30" s="46"/>
      <c r="M30" s="43">
        <f t="shared" si="8"/>
        <v>43507</v>
      </c>
      <c r="N30" s="44" t="str">
        <f t="shared" si="2"/>
        <v/>
      </c>
      <c r="O30" s="46"/>
      <c r="P30" s="43">
        <f t="shared" si="9"/>
        <v>43535</v>
      </c>
      <c r="Q30" s="44" t="str">
        <f t="shared" si="3"/>
        <v/>
      </c>
      <c r="R30" s="46"/>
      <c r="S30" s="43">
        <f t="shared" si="10"/>
        <v>43566</v>
      </c>
      <c r="T30" s="44" t="str">
        <f t="shared" si="4"/>
        <v/>
      </c>
      <c r="U30" s="46"/>
      <c r="V30" s="43">
        <f t="shared" si="11"/>
        <v>43596</v>
      </c>
      <c r="W30" s="44" t="str">
        <f t="shared" si="5"/>
        <v>sam</v>
      </c>
      <c r="X30" s="46"/>
      <c r="Y30" s="43">
        <f t="shared" si="12"/>
        <v>43627</v>
      </c>
      <c r="Z30" s="44" t="str">
        <f t="shared" si="6"/>
        <v/>
      </c>
      <c r="AA30" s="46"/>
    </row>
    <row r="31" spans="9:27">
      <c r="I31" s="42"/>
      <c r="J31" s="43">
        <f t="shared" si="7"/>
        <v>43477</v>
      </c>
      <c r="K31" s="44" t="str">
        <f t="shared" si="1"/>
        <v>sam</v>
      </c>
      <c r="L31" s="46"/>
      <c r="M31" s="43">
        <f t="shared" si="8"/>
        <v>43508</v>
      </c>
      <c r="N31" s="44" t="str">
        <f t="shared" si="2"/>
        <v/>
      </c>
      <c r="O31" s="46"/>
      <c r="P31" s="43">
        <f t="shared" si="9"/>
        <v>43536</v>
      </c>
      <c r="Q31" s="44" t="str">
        <f t="shared" si="3"/>
        <v/>
      </c>
      <c r="R31" s="46"/>
      <c r="S31" s="43">
        <f t="shared" si="10"/>
        <v>43567</v>
      </c>
      <c r="T31" s="44" t="str">
        <f t="shared" si="4"/>
        <v/>
      </c>
      <c r="U31" s="46"/>
      <c r="V31" s="43">
        <f t="shared" si="11"/>
        <v>43597</v>
      </c>
      <c r="W31" s="44" t="str">
        <f t="shared" si="5"/>
        <v/>
      </c>
      <c r="X31" s="46"/>
      <c r="Y31" s="43">
        <f t="shared" si="12"/>
        <v>43628</v>
      </c>
      <c r="Z31" s="44" t="str">
        <f t="shared" si="6"/>
        <v/>
      </c>
      <c r="AA31" s="46"/>
    </row>
    <row r="32" spans="9:27">
      <c r="I32" s="42"/>
      <c r="J32" s="43">
        <f t="shared" si="7"/>
        <v>43478</v>
      </c>
      <c r="K32" s="44" t="str">
        <f t="shared" si="1"/>
        <v/>
      </c>
      <c r="L32" s="46"/>
      <c r="M32" s="43">
        <f t="shared" si="8"/>
        <v>43509</v>
      </c>
      <c r="N32" s="44" t="str">
        <f t="shared" si="2"/>
        <v/>
      </c>
      <c r="O32" s="46"/>
      <c r="P32" s="43">
        <f t="shared" si="9"/>
        <v>43537</v>
      </c>
      <c r="Q32" s="44" t="str">
        <f t="shared" si="3"/>
        <v/>
      </c>
      <c r="R32" s="46"/>
      <c r="S32" s="43">
        <f t="shared" si="10"/>
        <v>43568</v>
      </c>
      <c r="T32" s="44" t="str">
        <f t="shared" si="4"/>
        <v>sam</v>
      </c>
      <c r="U32" s="46"/>
      <c r="V32" s="43">
        <f t="shared" si="11"/>
        <v>43598</v>
      </c>
      <c r="W32" s="44" t="str">
        <f t="shared" si="5"/>
        <v/>
      </c>
      <c r="X32" s="46"/>
      <c r="Y32" s="43">
        <f t="shared" si="12"/>
        <v>43629</v>
      </c>
      <c r="Z32" s="44" t="str">
        <f t="shared" si="6"/>
        <v/>
      </c>
      <c r="AA32" s="46"/>
    </row>
    <row r="33" spans="9:27">
      <c r="I33" s="42"/>
      <c r="J33" s="43">
        <f t="shared" si="7"/>
        <v>43479</v>
      </c>
      <c r="K33" s="44" t="str">
        <f t="shared" si="1"/>
        <v/>
      </c>
      <c r="L33" s="46"/>
      <c r="M33" s="43">
        <f t="shared" si="8"/>
        <v>43510</v>
      </c>
      <c r="N33" s="44" t="str">
        <f t="shared" si="2"/>
        <v/>
      </c>
      <c r="O33" s="46"/>
      <c r="P33" s="43">
        <f t="shared" si="9"/>
        <v>43538</v>
      </c>
      <c r="Q33" s="44" t="str">
        <f t="shared" si="3"/>
        <v/>
      </c>
      <c r="R33" s="46"/>
      <c r="S33" s="43">
        <f t="shared" si="10"/>
        <v>43569</v>
      </c>
      <c r="T33" s="44" t="str">
        <f t="shared" si="4"/>
        <v/>
      </c>
      <c r="U33" s="46"/>
      <c r="V33" s="43">
        <f t="shared" si="11"/>
        <v>43599</v>
      </c>
      <c r="W33" s="44" t="str">
        <f t="shared" si="5"/>
        <v/>
      </c>
      <c r="X33" s="46"/>
      <c r="Y33" s="43">
        <f t="shared" si="12"/>
        <v>43630</v>
      </c>
      <c r="Z33" s="44" t="str">
        <f t="shared" si="6"/>
        <v/>
      </c>
      <c r="AA33" s="46"/>
    </row>
    <row r="34" spans="9:27">
      <c r="I34" s="42"/>
      <c r="J34" s="43">
        <f t="shared" si="7"/>
        <v>43480</v>
      </c>
      <c r="K34" s="44" t="str">
        <f t="shared" si="1"/>
        <v/>
      </c>
      <c r="L34" s="46"/>
      <c r="M34" s="43">
        <f t="shared" si="8"/>
        <v>43511</v>
      </c>
      <c r="N34" s="44" t="str">
        <f t="shared" si="2"/>
        <v/>
      </c>
      <c r="O34" s="46"/>
      <c r="P34" s="43">
        <f t="shared" si="9"/>
        <v>43539</v>
      </c>
      <c r="Q34" s="44" t="str">
        <f t="shared" si="3"/>
        <v/>
      </c>
      <c r="R34" s="46"/>
      <c r="S34" s="43">
        <f t="shared" si="10"/>
        <v>43570</v>
      </c>
      <c r="T34" s="44" t="str">
        <f t="shared" si="4"/>
        <v/>
      </c>
      <c r="U34" s="46"/>
      <c r="V34" s="43">
        <f t="shared" si="11"/>
        <v>43600</v>
      </c>
      <c r="W34" s="44" t="str">
        <f t="shared" si="5"/>
        <v/>
      </c>
      <c r="X34" s="46"/>
      <c r="Y34" s="43">
        <f t="shared" si="12"/>
        <v>43631</v>
      </c>
      <c r="Z34" s="44" t="str">
        <f t="shared" si="6"/>
        <v>sam</v>
      </c>
      <c r="AA34" s="46"/>
    </row>
    <row r="35" spans="9:27">
      <c r="I35" s="42"/>
      <c r="J35" s="43">
        <f t="shared" si="7"/>
        <v>43481</v>
      </c>
      <c r="K35" s="44" t="str">
        <f t="shared" si="1"/>
        <v/>
      </c>
      <c r="L35" s="46"/>
      <c r="M35" s="43">
        <f t="shared" si="8"/>
        <v>43512</v>
      </c>
      <c r="N35" s="44" t="str">
        <f t="shared" si="2"/>
        <v>sam</v>
      </c>
      <c r="O35" s="46"/>
      <c r="P35" s="43">
        <f t="shared" si="9"/>
        <v>43540</v>
      </c>
      <c r="Q35" s="44" t="str">
        <f t="shared" si="3"/>
        <v>sam</v>
      </c>
      <c r="R35" s="46"/>
      <c r="S35" s="43">
        <f t="shared" si="10"/>
        <v>43571</v>
      </c>
      <c r="T35" s="44" t="str">
        <f t="shared" si="4"/>
        <v/>
      </c>
      <c r="U35" s="46"/>
      <c r="V35" s="43">
        <f t="shared" si="11"/>
        <v>43601</v>
      </c>
      <c r="W35" s="44" t="str">
        <f t="shared" si="5"/>
        <v/>
      </c>
      <c r="X35" s="46"/>
      <c r="Y35" s="43">
        <f t="shared" si="12"/>
        <v>43632</v>
      </c>
      <c r="Z35" s="44" t="str">
        <f t="shared" si="6"/>
        <v/>
      </c>
      <c r="AA35" s="46"/>
    </row>
    <row r="36" spans="9:27">
      <c r="I36" s="42"/>
      <c r="J36" s="43">
        <f t="shared" si="7"/>
        <v>43482</v>
      </c>
      <c r="K36" s="44" t="str">
        <f t="shared" si="1"/>
        <v/>
      </c>
      <c r="L36" s="46"/>
      <c r="M36" s="43">
        <f t="shared" si="8"/>
        <v>43513</v>
      </c>
      <c r="N36" s="44" t="str">
        <f t="shared" si="2"/>
        <v/>
      </c>
      <c r="O36" s="46"/>
      <c r="P36" s="43">
        <f t="shared" si="9"/>
        <v>43541</v>
      </c>
      <c r="Q36" s="44" t="str">
        <f t="shared" si="3"/>
        <v/>
      </c>
      <c r="R36" s="46"/>
      <c r="S36" s="43">
        <f t="shared" si="10"/>
        <v>43572</v>
      </c>
      <c r="T36" s="44" t="str">
        <f t="shared" si="4"/>
        <v/>
      </c>
      <c r="U36" s="46"/>
      <c r="V36" s="43">
        <f t="shared" si="11"/>
        <v>43602</v>
      </c>
      <c r="W36" s="44" t="str">
        <f t="shared" si="5"/>
        <v/>
      </c>
      <c r="X36" s="46"/>
      <c r="Y36" s="43">
        <f t="shared" si="12"/>
        <v>43633</v>
      </c>
      <c r="Z36" s="44" t="str">
        <f t="shared" si="6"/>
        <v/>
      </c>
      <c r="AA36" s="46"/>
    </row>
    <row r="37" spans="9:27">
      <c r="I37" s="42"/>
      <c r="J37" s="43">
        <f t="shared" si="7"/>
        <v>43483</v>
      </c>
      <c r="K37" s="44" t="str">
        <f t="shared" si="1"/>
        <v/>
      </c>
      <c r="L37" s="46"/>
      <c r="M37" s="43">
        <f t="shared" si="8"/>
        <v>43514</v>
      </c>
      <c r="N37" s="44" t="str">
        <f t="shared" si="2"/>
        <v/>
      </c>
      <c r="O37" s="46"/>
      <c r="P37" s="43">
        <f t="shared" si="9"/>
        <v>43542</v>
      </c>
      <c r="Q37" s="44" t="str">
        <f t="shared" si="3"/>
        <v/>
      </c>
      <c r="R37" s="46"/>
      <c r="S37" s="43">
        <f t="shared" si="10"/>
        <v>43573</v>
      </c>
      <c r="T37" s="44" t="str">
        <f t="shared" si="4"/>
        <v/>
      </c>
      <c r="U37" s="46"/>
      <c r="V37" s="43">
        <f t="shared" si="11"/>
        <v>43603</v>
      </c>
      <c r="W37" s="44" t="str">
        <f t="shared" si="5"/>
        <v>sam</v>
      </c>
      <c r="X37" s="46"/>
      <c r="Y37" s="43">
        <f t="shared" si="12"/>
        <v>43634</v>
      </c>
      <c r="Z37" s="44" t="str">
        <f t="shared" si="6"/>
        <v/>
      </c>
      <c r="AA37" s="46"/>
    </row>
    <row r="38" spans="9:27">
      <c r="I38" s="42"/>
      <c r="J38" s="43">
        <f t="shared" si="7"/>
        <v>43484</v>
      </c>
      <c r="K38" s="44" t="str">
        <f t="shared" si="1"/>
        <v>sam</v>
      </c>
      <c r="L38" s="46"/>
      <c r="M38" s="43">
        <f t="shared" si="8"/>
        <v>43515</v>
      </c>
      <c r="N38" s="44" t="str">
        <f t="shared" si="2"/>
        <v/>
      </c>
      <c r="O38" s="46"/>
      <c r="P38" s="43">
        <f t="shared" si="9"/>
        <v>43543</v>
      </c>
      <c r="Q38" s="44" t="str">
        <f t="shared" si="3"/>
        <v/>
      </c>
      <c r="R38" s="46"/>
      <c r="S38" s="43">
        <f t="shared" si="10"/>
        <v>43574</v>
      </c>
      <c r="T38" s="44" t="str">
        <f t="shared" si="4"/>
        <v/>
      </c>
      <c r="U38" s="46"/>
      <c r="V38" s="43">
        <f t="shared" si="11"/>
        <v>43604</v>
      </c>
      <c r="W38" s="44" t="str">
        <f t="shared" si="5"/>
        <v/>
      </c>
      <c r="X38" s="46"/>
      <c r="Y38" s="43">
        <f t="shared" si="12"/>
        <v>43635</v>
      </c>
      <c r="Z38" s="44" t="str">
        <f t="shared" si="6"/>
        <v/>
      </c>
      <c r="AA38" s="46"/>
    </row>
    <row r="39" spans="9:27">
      <c r="I39" s="42"/>
      <c r="J39" s="43">
        <f t="shared" si="7"/>
        <v>43485</v>
      </c>
      <c r="K39" s="44" t="str">
        <f t="shared" si="1"/>
        <v/>
      </c>
      <c r="L39" s="46"/>
      <c r="M39" s="43">
        <f t="shared" si="8"/>
        <v>43516</v>
      </c>
      <c r="N39" s="44" t="str">
        <f t="shared" si="2"/>
        <v/>
      </c>
      <c r="O39" s="46"/>
      <c r="P39" s="43">
        <f t="shared" si="9"/>
        <v>43544</v>
      </c>
      <c r="Q39" s="44" t="str">
        <f t="shared" si="3"/>
        <v/>
      </c>
      <c r="R39" s="46"/>
      <c r="S39" s="43">
        <f t="shared" si="10"/>
        <v>43575</v>
      </c>
      <c r="T39" s="44" t="str">
        <f t="shared" si="4"/>
        <v>sam</v>
      </c>
      <c r="U39" s="46"/>
      <c r="V39" s="43">
        <f t="shared" si="11"/>
        <v>43605</v>
      </c>
      <c r="W39" s="44" t="str">
        <f t="shared" si="5"/>
        <v/>
      </c>
      <c r="X39" s="46"/>
      <c r="Y39" s="43">
        <f t="shared" si="12"/>
        <v>43636</v>
      </c>
      <c r="Z39" s="44" t="str">
        <f t="shared" si="6"/>
        <v/>
      </c>
      <c r="AA39" s="46"/>
    </row>
    <row r="40" spans="9:27">
      <c r="I40" s="42"/>
      <c r="J40" s="43">
        <f t="shared" si="7"/>
        <v>43486</v>
      </c>
      <c r="K40" s="44" t="str">
        <f t="shared" si="1"/>
        <v/>
      </c>
      <c r="L40" s="46"/>
      <c r="M40" s="43">
        <f t="shared" si="8"/>
        <v>43517</v>
      </c>
      <c r="N40" s="44" t="str">
        <f t="shared" si="2"/>
        <v/>
      </c>
      <c r="O40" s="46"/>
      <c r="P40" s="43">
        <f t="shared" si="9"/>
        <v>43545</v>
      </c>
      <c r="Q40" s="44" t="str">
        <f t="shared" si="3"/>
        <v/>
      </c>
      <c r="R40" s="46"/>
      <c r="S40" s="43">
        <f t="shared" si="10"/>
        <v>43576</v>
      </c>
      <c r="T40" s="44" t="str">
        <f t="shared" si="4"/>
        <v>Pâques</v>
      </c>
      <c r="U40" s="46"/>
      <c r="V40" s="43">
        <f t="shared" si="11"/>
        <v>43606</v>
      </c>
      <c r="W40" s="44" t="str">
        <f t="shared" si="5"/>
        <v/>
      </c>
      <c r="X40" s="46"/>
      <c r="Y40" s="43">
        <f t="shared" si="12"/>
        <v>43637</v>
      </c>
      <c r="Z40" s="44" t="str">
        <f t="shared" si="6"/>
        <v/>
      </c>
      <c r="AA40" s="46"/>
    </row>
    <row r="41" spans="9:27">
      <c r="I41" s="42"/>
      <c r="J41" s="43">
        <f t="shared" si="7"/>
        <v>43487</v>
      </c>
      <c r="K41" s="44" t="str">
        <f t="shared" si="1"/>
        <v/>
      </c>
      <c r="L41" s="46"/>
      <c r="M41" s="43">
        <f t="shared" si="8"/>
        <v>43518</v>
      </c>
      <c r="N41" s="44" t="str">
        <f t="shared" si="2"/>
        <v/>
      </c>
      <c r="O41" s="46"/>
      <c r="P41" s="43">
        <f t="shared" si="9"/>
        <v>43546</v>
      </c>
      <c r="Q41" s="44" t="str">
        <f t="shared" si="3"/>
        <v/>
      </c>
      <c r="R41" s="46"/>
      <c r="S41" s="43">
        <f t="shared" si="10"/>
        <v>43577</v>
      </c>
      <c r="T41" s="44" t="str">
        <f t="shared" si="4"/>
        <v>Lundi de Pâques</v>
      </c>
      <c r="U41" s="46"/>
      <c r="V41" s="43">
        <f t="shared" si="11"/>
        <v>43607</v>
      </c>
      <c r="W41" s="44" t="str">
        <f t="shared" si="5"/>
        <v/>
      </c>
      <c r="X41" s="46"/>
      <c r="Y41" s="43">
        <f t="shared" si="12"/>
        <v>43638</v>
      </c>
      <c r="Z41" s="44" t="str">
        <f t="shared" si="6"/>
        <v>sam</v>
      </c>
      <c r="AA41" s="46"/>
    </row>
    <row r="42" spans="9:27">
      <c r="I42" s="42"/>
      <c r="J42" s="43">
        <f t="shared" si="7"/>
        <v>43488</v>
      </c>
      <c r="K42" s="44" t="str">
        <f t="shared" si="1"/>
        <v/>
      </c>
      <c r="L42" s="46"/>
      <c r="M42" s="43">
        <f t="shared" si="8"/>
        <v>43519</v>
      </c>
      <c r="N42" s="44" t="str">
        <f t="shared" si="2"/>
        <v>sam</v>
      </c>
      <c r="O42" s="46"/>
      <c r="P42" s="43">
        <f t="shared" si="9"/>
        <v>43547</v>
      </c>
      <c r="Q42" s="44" t="str">
        <f t="shared" si="3"/>
        <v>sam</v>
      </c>
      <c r="R42" s="46"/>
      <c r="S42" s="43">
        <f t="shared" si="10"/>
        <v>43578</v>
      </c>
      <c r="T42" s="44" t="str">
        <f t="shared" si="4"/>
        <v/>
      </c>
      <c r="U42" s="46"/>
      <c r="V42" s="43">
        <f t="shared" si="11"/>
        <v>43608</v>
      </c>
      <c r="W42" s="44" t="str">
        <f t="shared" si="5"/>
        <v/>
      </c>
      <c r="X42" s="46"/>
      <c r="Y42" s="43">
        <f t="shared" si="12"/>
        <v>43639</v>
      </c>
      <c r="Z42" s="44" t="str">
        <f t="shared" si="6"/>
        <v/>
      </c>
      <c r="AA42" s="46"/>
    </row>
    <row r="43" spans="9:27">
      <c r="I43" s="42"/>
      <c r="J43" s="43">
        <f t="shared" si="7"/>
        <v>43489</v>
      </c>
      <c r="K43" s="44" t="str">
        <f t="shared" si="1"/>
        <v/>
      </c>
      <c r="L43" s="46"/>
      <c r="M43" s="43">
        <f t="shared" si="8"/>
        <v>43520</v>
      </c>
      <c r="N43" s="44" t="str">
        <f t="shared" si="2"/>
        <v/>
      </c>
      <c r="O43" s="46"/>
      <c r="P43" s="43">
        <f t="shared" si="9"/>
        <v>43548</v>
      </c>
      <c r="Q43" s="44" t="str">
        <f t="shared" si="3"/>
        <v/>
      </c>
      <c r="R43" s="46"/>
      <c r="S43" s="43">
        <f t="shared" si="10"/>
        <v>43579</v>
      </c>
      <c r="T43" s="44" t="str">
        <f t="shared" si="4"/>
        <v/>
      </c>
      <c r="U43" s="46"/>
      <c r="V43" s="43">
        <f t="shared" si="11"/>
        <v>43609</v>
      </c>
      <c r="W43" s="44" t="str">
        <f t="shared" si="5"/>
        <v/>
      </c>
      <c r="X43" s="46"/>
      <c r="Y43" s="43">
        <f t="shared" si="12"/>
        <v>43640</v>
      </c>
      <c r="Z43" s="44" t="str">
        <f t="shared" si="6"/>
        <v/>
      </c>
      <c r="AA43" s="46"/>
    </row>
    <row r="44" spans="9:27">
      <c r="I44" s="42"/>
      <c r="J44" s="43">
        <f t="shared" si="7"/>
        <v>43490</v>
      </c>
      <c r="K44" s="44" t="str">
        <f t="shared" si="1"/>
        <v/>
      </c>
      <c r="L44" s="46"/>
      <c r="M44" s="43">
        <f t="shared" si="8"/>
        <v>43521</v>
      </c>
      <c r="N44" s="44" t="str">
        <f t="shared" si="2"/>
        <v/>
      </c>
      <c r="O44" s="46"/>
      <c r="P44" s="43">
        <f t="shared" si="9"/>
        <v>43549</v>
      </c>
      <c r="Q44" s="44" t="str">
        <f t="shared" si="3"/>
        <v/>
      </c>
      <c r="R44" s="46"/>
      <c r="S44" s="43">
        <f t="shared" si="10"/>
        <v>43580</v>
      </c>
      <c r="T44" s="44" t="str">
        <f t="shared" si="4"/>
        <v/>
      </c>
      <c r="U44" s="46"/>
      <c r="V44" s="43">
        <f t="shared" si="11"/>
        <v>43610</v>
      </c>
      <c r="W44" s="44" t="str">
        <f t="shared" si="5"/>
        <v>sam</v>
      </c>
      <c r="X44" s="46"/>
      <c r="Y44" s="43">
        <f t="shared" si="12"/>
        <v>43641</v>
      </c>
      <c r="Z44" s="44" t="str">
        <f t="shared" si="6"/>
        <v/>
      </c>
      <c r="AA44" s="46"/>
    </row>
    <row r="45" spans="9:27">
      <c r="I45" s="42"/>
      <c r="J45" s="43">
        <f t="shared" si="7"/>
        <v>43491</v>
      </c>
      <c r="K45" s="44" t="str">
        <f t="shared" si="1"/>
        <v>sam</v>
      </c>
      <c r="L45" s="46"/>
      <c r="M45" s="43">
        <f t="shared" si="8"/>
        <v>43522</v>
      </c>
      <c r="N45" s="44" t="str">
        <f t="shared" si="2"/>
        <v/>
      </c>
      <c r="O45" s="46"/>
      <c r="P45" s="43">
        <f t="shared" si="9"/>
        <v>43550</v>
      </c>
      <c r="Q45" s="44" t="str">
        <f t="shared" si="3"/>
        <v/>
      </c>
      <c r="R45" s="46"/>
      <c r="S45" s="43">
        <f t="shared" si="10"/>
        <v>43581</v>
      </c>
      <c r="T45" s="44" t="str">
        <f t="shared" si="4"/>
        <v/>
      </c>
      <c r="U45" s="46"/>
      <c r="V45" s="43">
        <f t="shared" si="11"/>
        <v>43611</v>
      </c>
      <c r="W45" s="44" t="str">
        <f t="shared" si="5"/>
        <v/>
      </c>
      <c r="X45" s="46"/>
      <c r="Y45" s="43">
        <f t="shared" si="12"/>
        <v>43642</v>
      </c>
      <c r="Z45" s="44" t="str">
        <f t="shared" si="6"/>
        <v/>
      </c>
      <c r="AA45" s="46"/>
    </row>
    <row r="46" spans="9:27">
      <c r="I46" s="42"/>
      <c r="J46" s="43">
        <f t="shared" si="7"/>
        <v>43492</v>
      </c>
      <c r="K46" s="44" t="str">
        <f t="shared" si="1"/>
        <v/>
      </c>
      <c r="L46" s="46"/>
      <c r="M46" s="43">
        <f t="shared" si="8"/>
        <v>43523</v>
      </c>
      <c r="N46" s="44" t="str">
        <f t="shared" si="2"/>
        <v/>
      </c>
      <c r="O46" s="46"/>
      <c r="P46" s="43">
        <f t="shared" si="9"/>
        <v>43551</v>
      </c>
      <c r="Q46" s="44" t="str">
        <f t="shared" si="3"/>
        <v/>
      </c>
      <c r="R46" s="46"/>
      <c r="S46" s="43">
        <f t="shared" si="10"/>
        <v>43582</v>
      </c>
      <c r="T46" s="44" t="str">
        <f t="shared" si="4"/>
        <v>sam</v>
      </c>
      <c r="U46" s="46"/>
      <c r="V46" s="43">
        <f t="shared" si="11"/>
        <v>43612</v>
      </c>
      <c r="W46" s="44" t="str">
        <f t="shared" si="5"/>
        <v/>
      </c>
      <c r="X46" s="46"/>
      <c r="Y46" s="43">
        <f t="shared" si="12"/>
        <v>43643</v>
      </c>
      <c r="Z46" s="44" t="str">
        <f t="shared" si="6"/>
        <v/>
      </c>
      <c r="AA46" s="46"/>
    </row>
    <row r="47" spans="9:27">
      <c r="I47" s="42"/>
      <c r="J47" s="43">
        <f t="shared" si="7"/>
        <v>43493</v>
      </c>
      <c r="K47" s="44" t="str">
        <f t="shared" si="1"/>
        <v/>
      </c>
      <c r="L47" s="46"/>
      <c r="M47" s="43">
        <f t="shared" si="8"/>
        <v>43524</v>
      </c>
      <c r="N47" s="44" t="str">
        <f t="shared" si="2"/>
        <v/>
      </c>
      <c r="O47" s="46"/>
      <c r="P47" s="43">
        <f t="shared" si="9"/>
        <v>43552</v>
      </c>
      <c r="Q47" s="44" t="str">
        <f t="shared" si="3"/>
        <v/>
      </c>
      <c r="R47" s="46"/>
      <c r="S47" s="43">
        <f t="shared" si="10"/>
        <v>43583</v>
      </c>
      <c r="T47" s="44" t="str">
        <f t="shared" si="4"/>
        <v/>
      </c>
      <c r="U47" s="46"/>
      <c r="V47" s="43">
        <f t="shared" si="11"/>
        <v>43613</v>
      </c>
      <c r="W47" s="44" t="str">
        <f t="shared" si="5"/>
        <v/>
      </c>
      <c r="X47" s="46"/>
      <c r="Y47" s="43">
        <f t="shared" si="12"/>
        <v>43644</v>
      </c>
      <c r="Z47" s="44" t="str">
        <f t="shared" si="6"/>
        <v/>
      </c>
      <c r="AA47" s="46"/>
    </row>
    <row r="48" spans="9:27">
      <c r="I48" s="42"/>
      <c r="J48" s="43">
        <f t="shared" si="7"/>
        <v>43494</v>
      </c>
      <c r="K48" s="44" t="str">
        <f t="shared" si="1"/>
        <v/>
      </c>
      <c r="L48" s="46"/>
      <c r="M48" s="43" t="str">
        <f>IF(DAY(M47+1)=1,"",M47+1)</f>
        <v/>
      </c>
      <c r="N48" s="44" t="str">
        <f t="shared" si="2"/>
        <v/>
      </c>
      <c r="O48" s="46"/>
      <c r="P48" s="43">
        <f t="shared" si="9"/>
        <v>43553</v>
      </c>
      <c r="Q48" s="44" t="str">
        <f t="shared" si="3"/>
        <v/>
      </c>
      <c r="R48" s="46"/>
      <c r="S48" s="43">
        <f t="shared" si="10"/>
        <v>43584</v>
      </c>
      <c r="T48" s="44" t="str">
        <f t="shared" si="4"/>
        <v/>
      </c>
      <c r="U48" s="46"/>
      <c r="V48" s="43">
        <f t="shared" si="11"/>
        <v>43614</v>
      </c>
      <c r="W48" s="44" t="str">
        <f t="shared" si="5"/>
        <v/>
      </c>
      <c r="X48" s="46"/>
      <c r="Y48" s="43">
        <f t="shared" si="12"/>
        <v>43645</v>
      </c>
      <c r="Z48" s="44" t="str">
        <f t="shared" si="6"/>
        <v>sam</v>
      </c>
      <c r="AA48" s="46"/>
    </row>
    <row r="49" spans="9:27">
      <c r="I49" s="42"/>
      <c r="J49" s="43">
        <f t="shared" si="7"/>
        <v>43495</v>
      </c>
      <c r="K49" s="44" t="str">
        <f t="shared" si="1"/>
        <v/>
      </c>
      <c r="L49" s="46"/>
      <c r="M49" s="43"/>
      <c r="N49" s="44" t="str">
        <f t="shared" si="2"/>
        <v/>
      </c>
      <c r="O49" s="46"/>
      <c r="P49" s="43">
        <f t="shared" si="9"/>
        <v>43554</v>
      </c>
      <c r="Q49" s="44" t="str">
        <f t="shared" si="3"/>
        <v>sam</v>
      </c>
      <c r="R49" s="46"/>
      <c r="S49" s="43">
        <f t="shared" si="10"/>
        <v>43585</v>
      </c>
      <c r="T49" s="44" t="str">
        <f t="shared" si="4"/>
        <v/>
      </c>
      <c r="U49" s="46"/>
      <c r="V49" s="43">
        <f t="shared" si="11"/>
        <v>43615</v>
      </c>
      <c r="W49" s="44" t="str">
        <f t="shared" si="5"/>
        <v>Ascension</v>
      </c>
      <c r="X49" s="46"/>
      <c r="Y49" s="43">
        <f t="shared" si="12"/>
        <v>43646</v>
      </c>
      <c r="Z49" s="44" t="str">
        <f t="shared" si="6"/>
        <v/>
      </c>
      <c r="AA49" s="46"/>
    </row>
    <row r="50" spans="9:27">
      <c r="I50" s="42"/>
      <c r="J50" s="43">
        <f t="shared" si="7"/>
        <v>43496</v>
      </c>
      <c r="K50" s="44" t="str">
        <f t="shared" si="1"/>
        <v/>
      </c>
      <c r="L50" s="47"/>
      <c r="M50" s="43"/>
      <c r="N50" s="44" t="str">
        <f t="shared" si="2"/>
        <v/>
      </c>
      <c r="O50" s="47"/>
      <c r="P50" s="43">
        <f t="shared" si="9"/>
        <v>43555</v>
      </c>
      <c r="Q50" s="44" t="str">
        <f t="shared" si="3"/>
        <v/>
      </c>
      <c r="R50" s="47"/>
      <c r="S50" s="43"/>
      <c r="T50" s="44" t="str">
        <f t="shared" si="4"/>
        <v/>
      </c>
      <c r="U50" s="47"/>
      <c r="V50" s="43">
        <f t="shared" si="11"/>
        <v>43616</v>
      </c>
      <c r="W50" s="44" t="str">
        <f t="shared" si="5"/>
        <v/>
      </c>
      <c r="X50" s="47"/>
      <c r="Y50" s="43"/>
      <c r="Z50" s="44" t="str">
        <f t="shared" si="6"/>
        <v/>
      </c>
      <c r="AA50" s="47"/>
    </row>
    <row r="51" spans="9:27">
      <c r="I51" s="42"/>
      <c r="J51" s="41"/>
      <c r="K51" s="42"/>
      <c r="L51" s="42"/>
      <c r="M51" s="41"/>
      <c r="N51" s="42"/>
      <c r="O51" s="42"/>
      <c r="P51" s="41"/>
      <c r="Q51" s="42"/>
      <c r="R51" s="42"/>
      <c r="S51" s="41"/>
      <c r="T51" s="42"/>
      <c r="U51" s="42"/>
      <c r="V51" s="41"/>
      <c r="W51" s="42"/>
      <c r="X51" s="42"/>
      <c r="Y51" s="41"/>
      <c r="Z51" s="42"/>
      <c r="AA51" s="42"/>
    </row>
    <row r="52" spans="9:27">
      <c r="I52" s="42"/>
      <c r="J52" s="48">
        <f>NETWORKDAYS(J20,MAX(J47:J50),JFP
)</f>
        <v>22</v>
      </c>
      <c r="K52" s="48"/>
      <c r="L52" s="48"/>
      <c r="M52" s="48">
        <f>NETWORKDAYS(M20,MAX(M47:M50),JFP
)</f>
        <v>20</v>
      </c>
      <c r="N52" s="48"/>
      <c r="O52" s="48"/>
      <c r="P52" s="48">
        <f>NETWORKDAYS(P20,MAX(P47:P50),JFP
)</f>
        <v>21</v>
      </c>
      <c r="Q52" s="48"/>
      <c r="R52" s="48"/>
      <c r="S52" s="48">
        <f>NETWORKDAYS(S20,MAX(S47:S50),JFP
)</f>
        <v>21</v>
      </c>
      <c r="T52" s="48"/>
      <c r="U52" s="48"/>
      <c r="V52" s="48">
        <f>NETWORKDAYS(V20,MAX(V47:V50),JFP
)</f>
        <v>20</v>
      </c>
      <c r="W52" s="48"/>
      <c r="X52" s="48"/>
      <c r="Y52" s="48">
        <f>NETWORKDAYS(Y20,MAX(Y47:Y50),JFP
)</f>
        <v>19</v>
      </c>
      <c r="Z52" s="42"/>
      <c r="AA52" s="48"/>
    </row>
    <row r="53" spans="9:27">
      <c r="I53" s="42"/>
      <c r="J53" s="41"/>
      <c r="K53" s="42"/>
      <c r="L53" s="42"/>
      <c r="M53" s="41"/>
      <c r="N53" s="42"/>
      <c r="O53" s="42"/>
      <c r="P53" s="41"/>
      <c r="Q53" s="42"/>
      <c r="R53" s="42"/>
      <c r="S53" s="41"/>
      <c r="T53" s="42"/>
      <c r="U53" s="42"/>
      <c r="V53" s="41"/>
      <c r="W53" s="42"/>
      <c r="X53" s="42"/>
      <c r="Y53" s="41"/>
      <c r="Z53" s="42"/>
      <c r="AA53" s="42"/>
    </row>
    <row r="54" spans="9:27">
      <c r="I54" s="42"/>
      <c r="J54" s="41">
        <v>7</v>
      </c>
      <c r="K54" s="42"/>
      <c r="L54" s="42"/>
      <c r="M54" s="41">
        <v>8</v>
      </c>
      <c r="N54" s="42"/>
      <c r="O54" s="42"/>
      <c r="P54" s="41">
        <v>9</v>
      </c>
      <c r="Q54" s="42"/>
      <c r="R54" s="42"/>
      <c r="S54" s="41">
        <v>10</v>
      </c>
      <c r="T54" s="42"/>
      <c r="U54" s="42"/>
      <c r="V54" s="41">
        <v>11</v>
      </c>
      <c r="W54" s="42"/>
      <c r="X54" s="42"/>
      <c r="Y54" s="41">
        <v>12</v>
      </c>
      <c r="Z54" s="42"/>
      <c r="AA54" s="42"/>
    </row>
    <row r="55" spans="9:27">
      <c r="I55" s="42"/>
      <c r="J55" s="61">
        <f>DATE(I17,J54,1)</f>
        <v>43647</v>
      </c>
      <c r="K55" s="62"/>
      <c r="L55" s="63"/>
      <c r="M55" s="61">
        <f>DATE(I17,M54,1)</f>
        <v>43678</v>
      </c>
      <c r="N55" s="62"/>
      <c r="O55" s="63"/>
      <c r="P55" s="61">
        <f>DATE(I17,P54,1)</f>
        <v>43709</v>
      </c>
      <c r="Q55" s="62"/>
      <c r="R55" s="63"/>
      <c r="S55" s="61">
        <f>DATE(I17,S54,1)</f>
        <v>43739</v>
      </c>
      <c r="T55" s="62"/>
      <c r="U55" s="63"/>
      <c r="V55" s="61">
        <f>DATE(I17,V54,1)</f>
        <v>43770</v>
      </c>
      <c r="W55" s="62"/>
      <c r="X55" s="63"/>
      <c r="Y55" s="61">
        <f>DATE(I17,Y54,1)</f>
        <v>43800</v>
      </c>
      <c r="Z55" s="62"/>
      <c r="AA55" s="63"/>
    </row>
    <row r="56" spans="9:27">
      <c r="I56" s="42"/>
      <c r="J56" s="43">
        <f>+J55</f>
        <v>43647</v>
      </c>
      <c r="K56" s="44" t="str">
        <f>IF(J56="","",IFERROR(VLOOKUP(J56,$J$3:$K$14,2,0),IF(WEEKDAY(J56,2)=6,"sam","")))</f>
        <v/>
      </c>
      <c r="L56" s="45"/>
      <c r="M56" s="43">
        <f>+M55</f>
        <v>43678</v>
      </c>
      <c r="N56" s="44" t="str">
        <f>IF(M56="","",IFERROR(VLOOKUP(M56,$J$3:$K$14,2,0),IF(WEEKDAY(M56,2)=6,"sam","")))</f>
        <v/>
      </c>
      <c r="O56" s="45"/>
      <c r="P56" s="43">
        <f>+P55</f>
        <v>43709</v>
      </c>
      <c r="Q56" s="44" t="str">
        <f>IF(P56="","",IFERROR(VLOOKUP(P56,$J$3:$K$14,2,0),IF(WEEKDAY(P56,2)=6,"sam","")))</f>
        <v/>
      </c>
      <c r="R56" s="45"/>
      <c r="S56" s="43">
        <f>+S55</f>
        <v>43739</v>
      </c>
      <c r="T56" s="44" t="str">
        <f>IF(S56="","",IFERROR(VLOOKUP(S56,$J$3:$K$14,2,0),IF(WEEKDAY(S56,2)=6,"sam","")))</f>
        <v/>
      </c>
      <c r="U56" s="45"/>
      <c r="V56" s="43">
        <f>+V55</f>
        <v>43770</v>
      </c>
      <c r="W56" s="44" t="str">
        <f>IF(V56="","",IFERROR(VLOOKUP(V56,$J$3:$K$14,2,0),IF(WEEKDAY(V56,2)=6,"sam","")))</f>
        <v>Toussaint</v>
      </c>
      <c r="X56" s="45"/>
      <c r="Y56" s="43">
        <f>+Y55</f>
        <v>43800</v>
      </c>
      <c r="Z56" s="44" t="str">
        <f>IF(Y56="","",IFERROR(VLOOKUP(Y56,$J$3:$K$14,2,0),IF(WEEKDAY(Y56,2)=6,"sam","")))</f>
        <v/>
      </c>
      <c r="AA56" s="45"/>
    </row>
    <row r="57" spans="9:27">
      <c r="I57" s="42"/>
      <c r="J57" s="43">
        <f>J56+1</f>
        <v>43648</v>
      </c>
      <c r="K57" s="44" t="str">
        <f t="shared" ref="K57:K86" si="13">IF(J57="","",IFERROR(VLOOKUP(J57,$J$3:$K$14,2,0),IF(WEEKDAY(J57,2)=6,"sam","")))</f>
        <v/>
      </c>
      <c r="L57" s="46"/>
      <c r="M57" s="43">
        <f>M56+1</f>
        <v>43679</v>
      </c>
      <c r="N57" s="44" t="str">
        <f t="shared" ref="N57:N86" si="14">IF(M57="","",IFERROR(VLOOKUP(M57,$J$3:$K$14,2,0),IF(WEEKDAY(M57,2)=6,"sam","")))</f>
        <v/>
      </c>
      <c r="O57" s="46"/>
      <c r="P57" s="43">
        <f>P56+1</f>
        <v>43710</v>
      </c>
      <c r="Q57" s="44" t="str">
        <f t="shared" ref="Q57:Q86" si="15">IF(P57="","",IFERROR(VLOOKUP(P57,$J$3:$K$14,2,0),IF(WEEKDAY(P57,2)=6,"sam","")))</f>
        <v/>
      </c>
      <c r="R57" s="46"/>
      <c r="S57" s="43">
        <f>S56+1</f>
        <v>43740</v>
      </c>
      <c r="T57" s="44" t="str">
        <f t="shared" ref="T57:T86" si="16">IF(S57="","",IFERROR(VLOOKUP(S57,$J$3:$K$14,2,0),IF(WEEKDAY(S57,2)=6,"sam","")))</f>
        <v/>
      </c>
      <c r="U57" s="46"/>
      <c r="V57" s="43">
        <f>V56+1</f>
        <v>43771</v>
      </c>
      <c r="W57" s="44" t="str">
        <f t="shared" ref="W57:W86" si="17">IF(V57="","",IFERROR(VLOOKUP(V57,$J$3:$K$14,2,0),IF(WEEKDAY(V57,2)=6,"sam","")))</f>
        <v>sam</v>
      </c>
      <c r="X57" s="46"/>
      <c r="Y57" s="43">
        <f>Y56+1</f>
        <v>43801</v>
      </c>
      <c r="Z57" s="44" t="str">
        <f t="shared" ref="Z57:Z86" si="18">IF(Y57="","",IFERROR(VLOOKUP(Y57,$J$3:$K$14,2,0),IF(WEEKDAY(Y57,2)=6,"sam","")))</f>
        <v/>
      </c>
      <c r="AA57" s="46"/>
    </row>
    <row r="58" spans="9:27">
      <c r="I58" s="42"/>
      <c r="J58" s="43">
        <f t="shared" ref="J58:J86" si="19">J57+1</f>
        <v>43649</v>
      </c>
      <c r="K58" s="44" t="str">
        <f t="shared" si="13"/>
        <v/>
      </c>
      <c r="L58" s="46"/>
      <c r="M58" s="43">
        <f t="shared" ref="M58:M86" si="20">M57+1</f>
        <v>43680</v>
      </c>
      <c r="N58" s="44" t="str">
        <f t="shared" si="14"/>
        <v>sam</v>
      </c>
      <c r="O58" s="46"/>
      <c r="P58" s="43">
        <f t="shared" ref="P58:P85" si="21">P57+1</f>
        <v>43711</v>
      </c>
      <c r="Q58" s="44" t="str">
        <f t="shared" si="15"/>
        <v/>
      </c>
      <c r="R58" s="46"/>
      <c r="S58" s="43">
        <f t="shared" ref="S58:S86" si="22">S57+1</f>
        <v>43741</v>
      </c>
      <c r="T58" s="44" t="str">
        <f t="shared" si="16"/>
        <v/>
      </c>
      <c r="U58" s="46"/>
      <c r="V58" s="43">
        <f t="shared" ref="V58:V85" si="23">V57+1</f>
        <v>43772</v>
      </c>
      <c r="W58" s="44" t="str">
        <f t="shared" si="17"/>
        <v/>
      </c>
      <c r="X58" s="46"/>
      <c r="Y58" s="43">
        <f t="shared" ref="Y58:Y86" si="24">Y57+1</f>
        <v>43802</v>
      </c>
      <c r="Z58" s="44" t="str">
        <f t="shared" si="18"/>
        <v/>
      </c>
      <c r="AA58" s="46"/>
    </row>
    <row r="59" spans="9:27">
      <c r="I59" s="42"/>
      <c r="J59" s="43">
        <f t="shared" si="19"/>
        <v>43650</v>
      </c>
      <c r="K59" s="44" t="str">
        <f t="shared" si="13"/>
        <v/>
      </c>
      <c r="L59" s="46"/>
      <c r="M59" s="43">
        <f t="shared" si="20"/>
        <v>43681</v>
      </c>
      <c r="N59" s="44" t="str">
        <f t="shared" si="14"/>
        <v/>
      </c>
      <c r="O59" s="46"/>
      <c r="P59" s="43">
        <f t="shared" si="21"/>
        <v>43712</v>
      </c>
      <c r="Q59" s="44" t="str">
        <f t="shared" si="15"/>
        <v/>
      </c>
      <c r="R59" s="46"/>
      <c r="S59" s="43">
        <f t="shared" si="22"/>
        <v>43742</v>
      </c>
      <c r="T59" s="44" t="str">
        <f t="shared" si="16"/>
        <v/>
      </c>
      <c r="U59" s="46"/>
      <c r="V59" s="43">
        <f t="shared" si="23"/>
        <v>43773</v>
      </c>
      <c r="W59" s="44" t="str">
        <f t="shared" si="17"/>
        <v/>
      </c>
      <c r="X59" s="46"/>
      <c r="Y59" s="43">
        <f t="shared" si="24"/>
        <v>43803</v>
      </c>
      <c r="Z59" s="44" t="str">
        <f t="shared" si="18"/>
        <v/>
      </c>
      <c r="AA59" s="46"/>
    </row>
    <row r="60" spans="9:27">
      <c r="I60" s="42"/>
      <c r="J60" s="43">
        <f t="shared" si="19"/>
        <v>43651</v>
      </c>
      <c r="K60" s="44" t="str">
        <f t="shared" si="13"/>
        <v/>
      </c>
      <c r="L60" s="46"/>
      <c r="M60" s="43">
        <f t="shared" si="20"/>
        <v>43682</v>
      </c>
      <c r="N60" s="44" t="str">
        <f t="shared" si="14"/>
        <v/>
      </c>
      <c r="O60" s="46"/>
      <c r="P60" s="43">
        <f t="shared" si="21"/>
        <v>43713</v>
      </c>
      <c r="Q60" s="44" t="str">
        <f t="shared" si="15"/>
        <v/>
      </c>
      <c r="R60" s="46"/>
      <c r="S60" s="43">
        <f t="shared" si="22"/>
        <v>43743</v>
      </c>
      <c r="T60" s="44" t="str">
        <f t="shared" si="16"/>
        <v>sam</v>
      </c>
      <c r="U60" s="46"/>
      <c r="V60" s="43">
        <f t="shared" si="23"/>
        <v>43774</v>
      </c>
      <c r="W60" s="44" t="str">
        <f t="shared" si="17"/>
        <v/>
      </c>
      <c r="X60" s="46"/>
      <c r="Y60" s="43">
        <f t="shared" si="24"/>
        <v>43804</v>
      </c>
      <c r="Z60" s="44" t="str">
        <f t="shared" si="18"/>
        <v/>
      </c>
      <c r="AA60" s="46"/>
    </row>
    <row r="61" spans="9:27">
      <c r="I61" s="42"/>
      <c r="J61" s="43">
        <f t="shared" si="19"/>
        <v>43652</v>
      </c>
      <c r="K61" s="44" t="str">
        <f t="shared" si="13"/>
        <v>sam</v>
      </c>
      <c r="L61" s="46"/>
      <c r="M61" s="43">
        <f t="shared" si="20"/>
        <v>43683</v>
      </c>
      <c r="N61" s="44" t="str">
        <f t="shared" si="14"/>
        <v/>
      </c>
      <c r="O61" s="46"/>
      <c r="P61" s="43">
        <f t="shared" si="21"/>
        <v>43714</v>
      </c>
      <c r="Q61" s="44" t="str">
        <f t="shared" si="15"/>
        <v/>
      </c>
      <c r="R61" s="46"/>
      <c r="S61" s="43">
        <f t="shared" si="22"/>
        <v>43744</v>
      </c>
      <c r="T61" s="44" t="str">
        <f t="shared" si="16"/>
        <v/>
      </c>
      <c r="U61" s="46"/>
      <c r="V61" s="43">
        <f t="shared" si="23"/>
        <v>43775</v>
      </c>
      <c r="W61" s="44" t="str">
        <f t="shared" si="17"/>
        <v/>
      </c>
      <c r="X61" s="46"/>
      <c r="Y61" s="43">
        <f t="shared" si="24"/>
        <v>43805</v>
      </c>
      <c r="Z61" s="44" t="str">
        <f t="shared" si="18"/>
        <v/>
      </c>
      <c r="AA61" s="46"/>
    </row>
    <row r="62" spans="9:27">
      <c r="I62" s="42"/>
      <c r="J62" s="43">
        <f t="shared" si="19"/>
        <v>43653</v>
      </c>
      <c r="K62" s="44" t="str">
        <f t="shared" si="13"/>
        <v/>
      </c>
      <c r="L62" s="46"/>
      <c r="M62" s="43">
        <f t="shared" si="20"/>
        <v>43684</v>
      </c>
      <c r="N62" s="44" t="str">
        <f t="shared" si="14"/>
        <v/>
      </c>
      <c r="O62" s="46"/>
      <c r="P62" s="43">
        <f t="shared" si="21"/>
        <v>43715</v>
      </c>
      <c r="Q62" s="44" t="str">
        <f t="shared" si="15"/>
        <v>sam</v>
      </c>
      <c r="R62" s="46"/>
      <c r="S62" s="43">
        <f t="shared" si="22"/>
        <v>43745</v>
      </c>
      <c r="T62" s="44" t="str">
        <f t="shared" si="16"/>
        <v/>
      </c>
      <c r="U62" s="46"/>
      <c r="V62" s="43">
        <f t="shared" si="23"/>
        <v>43776</v>
      </c>
      <c r="W62" s="44" t="str">
        <f t="shared" si="17"/>
        <v/>
      </c>
      <c r="X62" s="46"/>
      <c r="Y62" s="43">
        <f t="shared" si="24"/>
        <v>43806</v>
      </c>
      <c r="Z62" s="44" t="str">
        <f t="shared" si="18"/>
        <v>sam</v>
      </c>
      <c r="AA62" s="46"/>
    </row>
    <row r="63" spans="9:27">
      <c r="I63" s="42"/>
      <c r="J63" s="43">
        <f t="shared" si="19"/>
        <v>43654</v>
      </c>
      <c r="K63" s="44" t="str">
        <f t="shared" si="13"/>
        <v/>
      </c>
      <c r="L63" s="46"/>
      <c r="M63" s="43">
        <f t="shared" si="20"/>
        <v>43685</v>
      </c>
      <c r="N63" s="44" t="str">
        <f t="shared" si="14"/>
        <v/>
      </c>
      <c r="O63" s="46"/>
      <c r="P63" s="43">
        <f t="shared" si="21"/>
        <v>43716</v>
      </c>
      <c r="Q63" s="44" t="str">
        <f t="shared" si="15"/>
        <v/>
      </c>
      <c r="R63" s="46"/>
      <c r="S63" s="43">
        <f t="shared" si="22"/>
        <v>43746</v>
      </c>
      <c r="T63" s="44" t="str">
        <f t="shared" si="16"/>
        <v/>
      </c>
      <c r="U63" s="46"/>
      <c r="V63" s="43">
        <f t="shared" si="23"/>
        <v>43777</v>
      </c>
      <c r="W63" s="44" t="str">
        <f t="shared" si="17"/>
        <v/>
      </c>
      <c r="X63" s="46"/>
      <c r="Y63" s="43">
        <f t="shared" si="24"/>
        <v>43807</v>
      </c>
      <c r="Z63" s="44" t="str">
        <f t="shared" si="18"/>
        <v/>
      </c>
      <c r="AA63" s="46"/>
    </row>
    <row r="64" spans="9:27">
      <c r="I64" s="42"/>
      <c r="J64" s="43">
        <f t="shared" si="19"/>
        <v>43655</v>
      </c>
      <c r="K64" s="44" t="str">
        <f t="shared" si="13"/>
        <v/>
      </c>
      <c r="L64" s="46"/>
      <c r="M64" s="43">
        <f t="shared" si="20"/>
        <v>43686</v>
      </c>
      <c r="N64" s="44" t="str">
        <f t="shared" si="14"/>
        <v/>
      </c>
      <c r="O64" s="46"/>
      <c r="P64" s="43">
        <f t="shared" si="21"/>
        <v>43717</v>
      </c>
      <c r="Q64" s="44" t="str">
        <f t="shared" si="15"/>
        <v/>
      </c>
      <c r="R64" s="46"/>
      <c r="S64" s="43">
        <f t="shared" si="22"/>
        <v>43747</v>
      </c>
      <c r="T64" s="44" t="str">
        <f t="shared" si="16"/>
        <v/>
      </c>
      <c r="U64" s="46"/>
      <c r="V64" s="43">
        <f t="shared" si="23"/>
        <v>43778</v>
      </c>
      <c r="W64" s="44" t="str">
        <f t="shared" si="17"/>
        <v>sam</v>
      </c>
      <c r="X64" s="46"/>
      <c r="Y64" s="43">
        <f t="shared" si="24"/>
        <v>43808</v>
      </c>
      <c r="Z64" s="44" t="str">
        <f t="shared" si="18"/>
        <v/>
      </c>
      <c r="AA64" s="46"/>
    </row>
    <row r="65" spans="9:27">
      <c r="I65" s="42"/>
      <c r="J65" s="43">
        <f t="shared" si="19"/>
        <v>43656</v>
      </c>
      <c r="K65" s="44" t="str">
        <f t="shared" si="13"/>
        <v/>
      </c>
      <c r="L65" s="46"/>
      <c r="M65" s="43">
        <f t="shared" si="20"/>
        <v>43687</v>
      </c>
      <c r="N65" s="44" t="str">
        <f t="shared" si="14"/>
        <v>sam</v>
      </c>
      <c r="O65" s="46"/>
      <c r="P65" s="43">
        <f t="shared" si="21"/>
        <v>43718</v>
      </c>
      <c r="Q65" s="44" t="str">
        <f t="shared" si="15"/>
        <v/>
      </c>
      <c r="R65" s="46"/>
      <c r="S65" s="43">
        <f t="shared" si="22"/>
        <v>43748</v>
      </c>
      <c r="T65" s="44" t="str">
        <f t="shared" si="16"/>
        <v/>
      </c>
      <c r="U65" s="46"/>
      <c r="V65" s="43">
        <f t="shared" si="23"/>
        <v>43779</v>
      </c>
      <c r="W65" s="44" t="str">
        <f t="shared" si="17"/>
        <v/>
      </c>
      <c r="X65" s="46"/>
      <c r="Y65" s="43">
        <f t="shared" si="24"/>
        <v>43809</v>
      </c>
      <c r="Z65" s="44" t="str">
        <f t="shared" si="18"/>
        <v/>
      </c>
      <c r="AA65" s="46"/>
    </row>
    <row r="66" spans="9:27">
      <c r="I66" s="42"/>
      <c r="J66" s="43">
        <f t="shared" si="19"/>
        <v>43657</v>
      </c>
      <c r="K66" s="44" t="str">
        <f t="shared" si="13"/>
        <v/>
      </c>
      <c r="L66" s="46"/>
      <c r="M66" s="43">
        <f t="shared" si="20"/>
        <v>43688</v>
      </c>
      <c r="N66" s="44" t="str">
        <f t="shared" si="14"/>
        <v/>
      </c>
      <c r="O66" s="46"/>
      <c r="P66" s="43">
        <f t="shared" si="21"/>
        <v>43719</v>
      </c>
      <c r="Q66" s="44" t="str">
        <f t="shared" si="15"/>
        <v/>
      </c>
      <c r="R66" s="46"/>
      <c r="S66" s="43">
        <f t="shared" si="22"/>
        <v>43749</v>
      </c>
      <c r="T66" s="44" t="str">
        <f t="shared" si="16"/>
        <v/>
      </c>
      <c r="U66" s="46"/>
      <c r="V66" s="43">
        <f t="shared" si="23"/>
        <v>43780</v>
      </c>
      <c r="W66" s="44" t="str">
        <f t="shared" si="17"/>
        <v>Armistice</v>
      </c>
      <c r="X66" s="46"/>
      <c r="Y66" s="43">
        <f t="shared" si="24"/>
        <v>43810</v>
      </c>
      <c r="Z66" s="44" t="str">
        <f t="shared" si="18"/>
        <v/>
      </c>
      <c r="AA66" s="46"/>
    </row>
    <row r="67" spans="9:27">
      <c r="I67" s="42"/>
      <c r="J67" s="43">
        <f t="shared" si="19"/>
        <v>43658</v>
      </c>
      <c r="K67" s="44" t="str">
        <f t="shared" si="13"/>
        <v/>
      </c>
      <c r="L67" s="46"/>
      <c r="M67" s="43">
        <f t="shared" si="20"/>
        <v>43689</v>
      </c>
      <c r="N67" s="44" t="str">
        <f t="shared" si="14"/>
        <v/>
      </c>
      <c r="O67" s="46"/>
      <c r="P67" s="43">
        <f t="shared" si="21"/>
        <v>43720</v>
      </c>
      <c r="Q67" s="44" t="str">
        <f t="shared" si="15"/>
        <v/>
      </c>
      <c r="R67" s="46"/>
      <c r="S67" s="43">
        <f t="shared" si="22"/>
        <v>43750</v>
      </c>
      <c r="T67" s="44" t="str">
        <f t="shared" si="16"/>
        <v>sam</v>
      </c>
      <c r="U67" s="46"/>
      <c r="V67" s="43">
        <f t="shared" si="23"/>
        <v>43781</v>
      </c>
      <c r="W67" s="44" t="str">
        <f t="shared" si="17"/>
        <v/>
      </c>
      <c r="X67" s="46"/>
      <c r="Y67" s="43">
        <f t="shared" si="24"/>
        <v>43811</v>
      </c>
      <c r="Z67" s="44" t="str">
        <f t="shared" si="18"/>
        <v/>
      </c>
      <c r="AA67" s="46"/>
    </row>
    <row r="68" spans="9:27">
      <c r="I68" s="42"/>
      <c r="J68" s="43">
        <f t="shared" si="19"/>
        <v>43659</v>
      </c>
      <c r="K68" s="44" t="str">
        <f t="shared" si="13"/>
        <v>sam</v>
      </c>
      <c r="L68" s="46"/>
      <c r="M68" s="43">
        <f t="shared" si="20"/>
        <v>43690</v>
      </c>
      <c r="N68" s="44" t="str">
        <f t="shared" si="14"/>
        <v/>
      </c>
      <c r="O68" s="46"/>
      <c r="P68" s="43">
        <f t="shared" si="21"/>
        <v>43721</v>
      </c>
      <c r="Q68" s="44" t="str">
        <f t="shared" si="15"/>
        <v/>
      </c>
      <c r="R68" s="46"/>
      <c r="S68" s="43">
        <f t="shared" si="22"/>
        <v>43751</v>
      </c>
      <c r="T68" s="44" t="str">
        <f t="shared" si="16"/>
        <v/>
      </c>
      <c r="U68" s="46"/>
      <c r="V68" s="43">
        <f t="shared" si="23"/>
        <v>43782</v>
      </c>
      <c r="W68" s="44" t="str">
        <f t="shared" si="17"/>
        <v/>
      </c>
      <c r="X68" s="46"/>
      <c r="Y68" s="43">
        <f t="shared" si="24"/>
        <v>43812</v>
      </c>
      <c r="Z68" s="44" t="str">
        <f t="shared" si="18"/>
        <v/>
      </c>
      <c r="AA68" s="46"/>
    </row>
    <row r="69" spans="9:27">
      <c r="I69" s="42"/>
      <c r="J69" s="43">
        <f t="shared" si="19"/>
        <v>43660</v>
      </c>
      <c r="K69" s="44" t="str">
        <f t="shared" si="13"/>
        <v>Fête nationale</v>
      </c>
      <c r="L69" s="46"/>
      <c r="M69" s="43">
        <f t="shared" si="20"/>
        <v>43691</v>
      </c>
      <c r="N69" s="44" t="str">
        <f t="shared" si="14"/>
        <v/>
      </c>
      <c r="O69" s="46"/>
      <c r="P69" s="43">
        <f t="shared" si="21"/>
        <v>43722</v>
      </c>
      <c r="Q69" s="44" t="str">
        <f t="shared" si="15"/>
        <v>sam</v>
      </c>
      <c r="R69" s="46"/>
      <c r="S69" s="43">
        <f t="shared" si="22"/>
        <v>43752</v>
      </c>
      <c r="T69" s="44" t="str">
        <f t="shared" si="16"/>
        <v/>
      </c>
      <c r="U69" s="46"/>
      <c r="V69" s="43">
        <f t="shared" si="23"/>
        <v>43783</v>
      </c>
      <c r="W69" s="44" t="str">
        <f t="shared" si="17"/>
        <v/>
      </c>
      <c r="X69" s="46"/>
      <c r="Y69" s="43">
        <f t="shared" si="24"/>
        <v>43813</v>
      </c>
      <c r="Z69" s="44" t="str">
        <f t="shared" si="18"/>
        <v>sam</v>
      </c>
      <c r="AA69" s="46"/>
    </row>
    <row r="70" spans="9:27">
      <c r="I70" s="42"/>
      <c r="J70" s="43">
        <f t="shared" si="19"/>
        <v>43661</v>
      </c>
      <c r="K70" s="44" t="str">
        <f t="shared" si="13"/>
        <v/>
      </c>
      <c r="L70" s="46"/>
      <c r="M70" s="43">
        <f t="shared" si="20"/>
        <v>43692</v>
      </c>
      <c r="N70" s="44" t="str">
        <f t="shared" si="14"/>
        <v>Assomption</v>
      </c>
      <c r="O70" s="46"/>
      <c r="P70" s="43">
        <f t="shared" si="21"/>
        <v>43723</v>
      </c>
      <c r="Q70" s="44" t="str">
        <f t="shared" si="15"/>
        <v/>
      </c>
      <c r="R70" s="46"/>
      <c r="S70" s="43">
        <f t="shared" si="22"/>
        <v>43753</v>
      </c>
      <c r="T70" s="44" t="str">
        <f t="shared" si="16"/>
        <v/>
      </c>
      <c r="U70" s="46"/>
      <c r="V70" s="43">
        <f t="shared" si="23"/>
        <v>43784</v>
      </c>
      <c r="W70" s="44" t="str">
        <f t="shared" si="17"/>
        <v/>
      </c>
      <c r="X70" s="46"/>
      <c r="Y70" s="43">
        <f t="shared" si="24"/>
        <v>43814</v>
      </c>
      <c r="Z70" s="44" t="str">
        <f t="shared" si="18"/>
        <v/>
      </c>
      <c r="AA70" s="46"/>
    </row>
    <row r="71" spans="9:27">
      <c r="I71" s="42"/>
      <c r="J71" s="43">
        <f t="shared" si="19"/>
        <v>43662</v>
      </c>
      <c r="K71" s="44" t="str">
        <f t="shared" si="13"/>
        <v/>
      </c>
      <c r="L71" s="46"/>
      <c r="M71" s="43">
        <f t="shared" si="20"/>
        <v>43693</v>
      </c>
      <c r="N71" s="44" t="str">
        <f t="shared" si="14"/>
        <v/>
      </c>
      <c r="O71" s="46"/>
      <c r="P71" s="43">
        <f t="shared" si="21"/>
        <v>43724</v>
      </c>
      <c r="Q71" s="44" t="str">
        <f t="shared" si="15"/>
        <v/>
      </c>
      <c r="R71" s="46"/>
      <c r="S71" s="43">
        <f t="shared" si="22"/>
        <v>43754</v>
      </c>
      <c r="T71" s="44" t="str">
        <f t="shared" si="16"/>
        <v/>
      </c>
      <c r="U71" s="46"/>
      <c r="V71" s="43">
        <f t="shared" si="23"/>
        <v>43785</v>
      </c>
      <c r="W71" s="44" t="str">
        <f t="shared" si="17"/>
        <v>sam</v>
      </c>
      <c r="X71" s="46"/>
      <c r="Y71" s="43">
        <f t="shared" si="24"/>
        <v>43815</v>
      </c>
      <c r="Z71" s="44" t="str">
        <f t="shared" si="18"/>
        <v/>
      </c>
      <c r="AA71" s="46"/>
    </row>
    <row r="72" spans="9:27">
      <c r="I72" s="42"/>
      <c r="J72" s="43">
        <f t="shared" si="19"/>
        <v>43663</v>
      </c>
      <c r="K72" s="44" t="str">
        <f t="shared" si="13"/>
        <v/>
      </c>
      <c r="L72" s="46"/>
      <c r="M72" s="43">
        <f t="shared" si="20"/>
        <v>43694</v>
      </c>
      <c r="N72" s="44" t="str">
        <f t="shared" si="14"/>
        <v>sam</v>
      </c>
      <c r="O72" s="46"/>
      <c r="P72" s="43">
        <f t="shared" si="21"/>
        <v>43725</v>
      </c>
      <c r="Q72" s="44" t="str">
        <f t="shared" si="15"/>
        <v/>
      </c>
      <c r="R72" s="46"/>
      <c r="S72" s="43">
        <f t="shared" si="22"/>
        <v>43755</v>
      </c>
      <c r="T72" s="44" t="str">
        <f t="shared" si="16"/>
        <v/>
      </c>
      <c r="U72" s="46"/>
      <c r="V72" s="43">
        <f t="shared" si="23"/>
        <v>43786</v>
      </c>
      <c r="W72" s="44" t="str">
        <f t="shared" si="17"/>
        <v/>
      </c>
      <c r="X72" s="46"/>
      <c r="Y72" s="43">
        <f t="shared" si="24"/>
        <v>43816</v>
      </c>
      <c r="Z72" s="44" t="str">
        <f t="shared" si="18"/>
        <v/>
      </c>
      <c r="AA72" s="46"/>
    </row>
    <row r="73" spans="9:27">
      <c r="I73" s="42"/>
      <c r="J73" s="43">
        <f t="shared" si="19"/>
        <v>43664</v>
      </c>
      <c r="K73" s="44" t="str">
        <f t="shared" si="13"/>
        <v/>
      </c>
      <c r="L73" s="46"/>
      <c r="M73" s="43">
        <f t="shared" si="20"/>
        <v>43695</v>
      </c>
      <c r="N73" s="44" t="str">
        <f t="shared" si="14"/>
        <v/>
      </c>
      <c r="O73" s="46"/>
      <c r="P73" s="43">
        <f t="shared" si="21"/>
        <v>43726</v>
      </c>
      <c r="Q73" s="44" t="str">
        <f t="shared" si="15"/>
        <v/>
      </c>
      <c r="R73" s="46"/>
      <c r="S73" s="43">
        <f t="shared" si="22"/>
        <v>43756</v>
      </c>
      <c r="T73" s="44" t="str">
        <f t="shared" si="16"/>
        <v/>
      </c>
      <c r="U73" s="46"/>
      <c r="V73" s="43">
        <f t="shared" si="23"/>
        <v>43787</v>
      </c>
      <c r="W73" s="44" t="str">
        <f t="shared" si="17"/>
        <v/>
      </c>
      <c r="X73" s="46"/>
      <c r="Y73" s="43">
        <f t="shared" si="24"/>
        <v>43817</v>
      </c>
      <c r="Z73" s="44" t="str">
        <f t="shared" si="18"/>
        <v/>
      </c>
      <c r="AA73" s="46"/>
    </row>
    <row r="74" spans="9:27">
      <c r="I74" s="42"/>
      <c r="J74" s="43">
        <f t="shared" si="19"/>
        <v>43665</v>
      </c>
      <c r="K74" s="44" t="str">
        <f t="shared" si="13"/>
        <v/>
      </c>
      <c r="L74" s="46"/>
      <c r="M74" s="43">
        <f t="shared" si="20"/>
        <v>43696</v>
      </c>
      <c r="N74" s="44" t="str">
        <f t="shared" si="14"/>
        <v/>
      </c>
      <c r="O74" s="46"/>
      <c r="P74" s="43">
        <f t="shared" si="21"/>
        <v>43727</v>
      </c>
      <c r="Q74" s="44" t="str">
        <f t="shared" si="15"/>
        <v/>
      </c>
      <c r="R74" s="46"/>
      <c r="S74" s="43">
        <f t="shared" si="22"/>
        <v>43757</v>
      </c>
      <c r="T74" s="44" t="str">
        <f t="shared" si="16"/>
        <v>sam</v>
      </c>
      <c r="U74" s="46"/>
      <c r="V74" s="43">
        <f t="shared" si="23"/>
        <v>43788</v>
      </c>
      <c r="W74" s="44" t="str">
        <f t="shared" si="17"/>
        <v/>
      </c>
      <c r="X74" s="46"/>
      <c r="Y74" s="43">
        <f t="shared" si="24"/>
        <v>43818</v>
      </c>
      <c r="Z74" s="44" t="str">
        <f t="shared" si="18"/>
        <v/>
      </c>
      <c r="AA74" s="46"/>
    </row>
    <row r="75" spans="9:27">
      <c r="I75" s="42"/>
      <c r="J75" s="43">
        <f t="shared" si="19"/>
        <v>43666</v>
      </c>
      <c r="K75" s="44" t="str">
        <f t="shared" si="13"/>
        <v>sam</v>
      </c>
      <c r="L75" s="46"/>
      <c r="M75" s="43">
        <f t="shared" si="20"/>
        <v>43697</v>
      </c>
      <c r="N75" s="44" t="str">
        <f t="shared" si="14"/>
        <v/>
      </c>
      <c r="O75" s="46"/>
      <c r="P75" s="43">
        <f t="shared" si="21"/>
        <v>43728</v>
      </c>
      <c r="Q75" s="44" t="str">
        <f t="shared" si="15"/>
        <v/>
      </c>
      <c r="R75" s="46"/>
      <c r="S75" s="43">
        <f t="shared" si="22"/>
        <v>43758</v>
      </c>
      <c r="T75" s="44" t="str">
        <f t="shared" si="16"/>
        <v/>
      </c>
      <c r="U75" s="46"/>
      <c r="V75" s="43">
        <f t="shared" si="23"/>
        <v>43789</v>
      </c>
      <c r="W75" s="44" t="str">
        <f t="shared" si="17"/>
        <v/>
      </c>
      <c r="X75" s="46"/>
      <c r="Y75" s="43">
        <f t="shared" si="24"/>
        <v>43819</v>
      </c>
      <c r="Z75" s="44" t="str">
        <f t="shared" si="18"/>
        <v/>
      </c>
      <c r="AA75" s="46"/>
    </row>
    <row r="76" spans="9:27">
      <c r="I76" s="42"/>
      <c r="J76" s="43">
        <f t="shared" si="19"/>
        <v>43667</v>
      </c>
      <c r="K76" s="44" t="str">
        <f t="shared" si="13"/>
        <v/>
      </c>
      <c r="L76" s="46"/>
      <c r="M76" s="43">
        <f t="shared" si="20"/>
        <v>43698</v>
      </c>
      <c r="N76" s="44" t="str">
        <f t="shared" si="14"/>
        <v/>
      </c>
      <c r="O76" s="46"/>
      <c r="P76" s="43">
        <f t="shared" si="21"/>
        <v>43729</v>
      </c>
      <c r="Q76" s="44" t="str">
        <f t="shared" si="15"/>
        <v>sam</v>
      </c>
      <c r="R76" s="46"/>
      <c r="S76" s="43">
        <f t="shared" si="22"/>
        <v>43759</v>
      </c>
      <c r="T76" s="44" t="str">
        <f t="shared" si="16"/>
        <v/>
      </c>
      <c r="U76" s="46"/>
      <c r="V76" s="43">
        <f t="shared" si="23"/>
        <v>43790</v>
      </c>
      <c r="W76" s="44" t="str">
        <f t="shared" si="17"/>
        <v/>
      </c>
      <c r="X76" s="46"/>
      <c r="Y76" s="43">
        <f t="shared" si="24"/>
        <v>43820</v>
      </c>
      <c r="Z76" s="44" t="str">
        <f t="shared" si="18"/>
        <v>sam</v>
      </c>
      <c r="AA76" s="46"/>
    </row>
    <row r="77" spans="9:27">
      <c r="I77" s="42"/>
      <c r="J77" s="43">
        <f t="shared" si="19"/>
        <v>43668</v>
      </c>
      <c r="K77" s="44" t="str">
        <f t="shared" si="13"/>
        <v/>
      </c>
      <c r="L77" s="46"/>
      <c r="M77" s="43">
        <f t="shared" si="20"/>
        <v>43699</v>
      </c>
      <c r="N77" s="44" t="str">
        <f t="shared" si="14"/>
        <v/>
      </c>
      <c r="O77" s="46"/>
      <c r="P77" s="43">
        <f t="shared" si="21"/>
        <v>43730</v>
      </c>
      <c r="Q77" s="44" t="str">
        <f t="shared" si="15"/>
        <v/>
      </c>
      <c r="R77" s="46"/>
      <c r="S77" s="43">
        <f t="shared" si="22"/>
        <v>43760</v>
      </c>
      <c r="T77" s="44" t="str">
        <f t="shared" si="16"/>
        <v/>
      </c>
      <c r="U77" s="46"/>
      <c r="V77" s="43">
        <f t="shared" si="23"/>
        <v>43791</v>
      </c>
      <c r="W77" s="44" t="str">
        <f t="shared" si="17"/>
        <v/>
      </c>
      <c r="X77" s="46"/>
      <c r="Y77" s="43">
        <f t="shared" si="24"/>
        <v>43821</v>
      </c>
      <c r="Z77" s="44" t="str">
        <f t="shared" si="18"/>
        <v/>
      </c>
      <c r="AA77" s="46"/>
    </row>
    <row r="78" spans="9:27">
      <c r="I78" s="42"/>
      <c r="J78" s="43">
        <f t="shared" si="19"/>
        <v>43669</v>
      </c>
      <c r="K78" s="44" t="str">
        <f t="shared" si="13"/>
        <v/>
      </c>
      <c r="L78" s="46"/>
      <c r="M78" s="43">
        <f t="shared" si="20"/>
        <v>43700</v>
      </c>
      <c r="N78" s="44" t="str">
        <f t="shared" si="14"/>
        <v/>
      </c>
      <c r="O78" s="46"/>
      <c r="P78" s="43">
        <f t="shared" si="21"/>
        <v>43731</v>
      </c>
      <c r="Q78" s="44" t="str">
        <f t="shared" si="15"/>
        <v/>
      </c>
      <c r="R78" s="46"/>
      <c r="S78" s="43">
        <f t="shared" si="22"/>
        <v>43761</v>
      </c>
      <c r="T78" s="44" t="str">
        <f t="shared" si="16"/>
        <v/>
      </c>
      <c r="U78" s="46"/>
      <c r="V78" s="43">
        <f t="shared" si="23"/>
        <v>43792</v>
      </c>
      <c r="W78" s="44" t="str">
        <f t="shared" si="17"/>
        <v>sam</v>
      </c>
      <c r="X78" s="46"/>
      <c r="Y78" s="43">
        <f t="shared" si="24"/>
        <v>43822</v>
      </c>
      <c r="Z78" s="44" t="str">
        <f t="shared" si="18"/>
        <v/>
      </c>
      <c r="AA78" s="46"/>
    </row>
    <row r="79" spans="9:27">
      <c r="I79" s="42"/>
      <c r="J79" s="43">
        <f t="shared" si="19"/>
        <v>43670</v>
      </c>
      <c r="K79" s="44" t="str">
        <f t="shared" si="13"/>
        <v/>
      </c>
      <c r="L79" s="46"/>
      <c r="M79" s="43">
        <f t="shared" si="20"/>
        <v>43701</v>
      </c>
      <c r="N79" s="44" t="str">
        <f t="shared" si="14"/>
        <v>sam</v>
      </c>
      <c r="O79" s="46"/>
      <c r="P79" s="43">
        <f t="shared" si="21"/>
        <v>43732</v>
      </c>
      <c r="Q79" s="44" t="str">
        <f t="shared" si="15"/>
        <v/>
      </c>
      <c r="R79" s="46"/>
      <c r="S79" s="43">
        <f t="shared" si="22"/>
        <v>43762</v>
      </c>
      <c r="T79" s="44" t="str">
        <f t="shared" si="16"/>
        <v/>
      </c>
      <c r="U79" s="46"/>
      <c r="V79" s="43">
        <f t="shared" si="23"/>
        <v>43793</v>
      </c>
      <c r="W79" s="44" t="str">
        <f t="shared" si="17"/>
        <v/>
      </c>
      <c r="X79" s="46"/>
      <c r="Y79" s="43">
        <f t="shared" si="24"/>
        <v>43823</v>
      </c>
      <c r="Z79" s="44" t="str">
        <f t="shared" si="18"/>
        <v/>
      </c>
      <c r="AA79" s="46"/>
    </row>
    <row r="80" spans="9:27">
      <c r="I80" s="42"/>
      <c r="J80" s="43">
        <f t="shared" si="19"/>
        <v>43671</v>
      </c>
      <c r="K80" s="44" t="str">
        <f t="shared" si="13"/>
        <v/>
      </c>
      <c r="L80" s="46"/>
      <c r="M80" s="43">
        <f t="shared" si="20"/>
        <v>43702</v>
      </c>
      <c r="N80" s="44" t="str">
        <f t="shared" si="14"/>
        <v/>
      </c>
      <c r="O80" s="46"/>
      <c r="P80" s="43">
        <f t="shared" si="21"/>
        <v>43733</v>
      </c>
      <c r="Q80" s="44" t="str">
        <f t="shared" si="15"/>
        <v/>
      </c>
      <c r="R80" s="46"/>
      <c r="S80" s="43">
        <f t="shared" si="22"/>
        <v>43763</v>
      </c>
      <c r="T80" s="44" t="str">
        <f t="shared" si="16"/>
        <v/>
      </c>
      <c r="U80" s="46"/>
      <c r="V80" s="43">
        <f t="shared" si="23"/>
        <v>43794</v>
      </c>
      <c r="W80" s="44" t="str">
        <f t="shared" si="17"/>
        <v/>
      </c>
      <c r="X80" s="46"/>
      <c r="Y80" s="43">
        <f t="shared" si="24"/>
        <v>43824</v>
      </c>
      <c r="Z80" s="44" t="str">
        <f t="shared" si="18"/>
        <v>Noël</v>
      </c>
      <c r="AA80" s="46"/>
    </row>
    <row r="81" spans="9:27">
      <c r="I81" s="42"/>
      <c r="J81" s="43">
        <f t="shared" si="19"/>
        <v>43672</v>
      </c>
      <c r="K81" s="44" t="str">
        <f t="shared" si="13"/>
        <v/>
      </c>
      <c r="L81" s="46"/>
      <c r="M81" s="43">
        <f t="shared" si="20"/>
        <v>43703</v>
      </c>
      <c r="N81" s="44" t="str">
        <f t="shared" si="14"/>
        <v/>
      </c>
      <c r="O81" s="46"/>
      <c r="P81" s="43">
        <f t="shared" si="21"/>
        <v>43734</v>
      </c>
      <c r="Q81" s="44" t="str">
        <f t="shared" si="15"/>
        <v/>
      </c>
      <c r="R81" s="46"/>
      <c r="S81" s="43">
        <f t="shared" si="22"/>
        <v>43764</v>
      </c>
      <c r="T81" s="44" t="str">
        <f t="shared" si="16"/>
        <v>sam</v>
      </c>
      <c r="U81" s="46"/>
      <c r="V81" s="43">
        <f t="shared" si="23"/>
        <v>43795</v>
      </c>
      <c r="W81" s="44" t="str">
        <f t="shared" si="17"/>
        <v/>
      </c>
      <c r="X81" s="46"/>
      <c r="Y81" s="43">
        <f t="shared" si="24"/>
        <v>43825</v>
      </c>
      <c r="Z81" s="44" t="str">
        <f t="shared" si="18"/>
        <v/>
      </c>
      <c r="AA81" s="46"/>
    </row>
    <row r="82" spans="9:27">
      <c r="I82" s="42"/>
      <c r="J82" s="43">
        <f t="shared" si="19"/>
        <v>43673</v>
      </c>
      <c r="K82" s="44" t="str">
        <f t="shared" si="13"/>
        <v>sam</v>
      </c>
      <c r="L82" s="46"/>
      <c r="M82" s="43">
        <f t="shared" si="20"/>
        <v>43704</v>
      </c>
      <c r="N82" s="44" t="str">
        <f t="shared" si="14"/>
        <v/>
      </c>
      <c r="O82" s="46"/>
      <c r="P82" s="43">
        <f t="shared" si="21"/>
        <v>43735</v>
      </c>
      <c r="Q82" s="44" t="str">
        <f t="shared" si="15"/>
        <v/>
      </c>
      <c r="R82" s="46"/>
      <c r="S82" s="43">
        <f t="shared" si="22"/>
        <v>43765</v>
      </c>
      <c r="T82" s="44" t="str">
        <f t="shared" si="16"/>
        <v/>
      </c>
      <c r="U82" s="46"/>
      <c r="V82" s="43">
        <f t="shared" si="23"/>
        <v>43796</v>
      </c>
      <c r="W82" s="44" t="str">
        <f t="shared" si="17"/>
        <v/>
      </c>
      <c r="X82" s="46"/>
      <c r="Y82" s="43">
        <f t="shared" si="24"/>
        <v>43826</v>
      </c>
      <c r="Z82" s="44" t="str">
        <f t="shared" si="18"/>
        <v/>
      </c>
      <c r="AA82" s="46"/>
    </row>
    <row r="83" spans="9:27">
      <c r="I83" s="42"/>
      <c r="J83" s="43">
        <f t="shared" si="19"/>
        <v>43674</v>
      </c>
      <c r="K83" s="44" t="str">
        <f t="shared" si="13"/>
        <v/>
      </c>
      <c r="L83" s="46"/>
      <c r="M83" s="43">
        <f t="shared" si="20"/>
        <v>43705</v>
      </c>
      <c r="N83" s="44" t="str">
        <f t="shared" si="14"/>
        <v/>
      </c>
      <c r="O83" s="46"/>
      <c r="P83" s="43">
        <f t="shared" si="21"/>
        <v>43736</v>
      </c>
      <c r="Q83" s="44" t="str">
        <f t="shared" si="15"/>
        <v>sam</v>
      </c>
      <c r="R83" s="46"/>
      <c r="S83" s="43">
        <f t="shared" si="22"/>
        <v>43766</v>
      </c>
      <c r="T83" s="44" t="str">
        <f t="shared" si="16"/>
        <v/>
      </c>
      <c r="U83" s="46"/>
      <c r="V83" s="43">
        <f t="shared" si="23"/>
        <v>43797</v>
      </c>
      <c r="W83" s="44" t="str">
        <f t="shared" si="17"/>
        <v/>
      </c>
      <c r="X83" s="46"/>
      <c r="Y83" s="43">
        <f t="shared" si="24"/>
        <v>43827</v>
      </c>
      <c r="Z83" s="44" t="str">
        <f t="shared" si="18"/>
        <v>sam</v>
      </c>
      <c r="AA83" s="46"/>
    </row>
    <row r="84" spans="9:27">
      <c r="I84" s="42"/>
      <c r="J84" s="43">
        <f t="shared" si="19"/>
        <v>43675</v>
      </c>
      <c r="K84" s="44" t="str">
        <f t="shared" si="13"/>
        <v/>
      </c>
      <c r="L84" s="46"/>
      <c r="M84" s="43">
        <f t="shared" si="20"/>
        <v>43706</v>
      </c>
      <c r="N84" s="44" t="str">
        <f t="shared" si="14"/>
        <v/>
      </c>
      <c r="O84" s="46"/>
      <c r="P84" s="43">
        <f t="shared" si="21"/>
        <v>43737</v>
      </c>
      <c r="Q84" s="44" t="str">
        <f t="shared" si="15"/>
        <v/>
      </c>
      <c r="R84" s="46"/>
      <c r="S84" s="43">
        <f t="shared" si="22"/>
        <v>43767</v>
      </c>
      <c r="T84" s="44" t="str">
        <f t="shared" si="16"/>
        <v/>
      </c>
      <c r="U84" s="46"/>
      <c r="V84" s="43">
        <f t="shared" si="23"/>
        <v>43798</v>
      </c>
      <c r="W84" s="44" t="str">
        <f t="shared" si="17"/>
        <v/>
      </c>
      <c r="X84" s="46"/>
      <c r="Y84" s="43">
        <f t="shared" si="24"/>
        <v>43828</v>
      </c>
      <c r="Z84" s="44" t="str">
        <f t="shared" si="18"/>
        <v/>
      </c>
      <c r="AA84" s="46"/>
    </row>
    <row r="85" spans="9:27">
      <c r="I85" s="42"/>
      <c r="J85" s="43">
        <f t="shared" si="19"/>
        <v>43676</v>
      </c>
      <c r="K85" s="44" t="str">
        <f t="shared" si="13"/>
        <v/>
      </c>
      <c r="L85" s="46"/>
      <c r="M85" s="43">
        <f t="shared" si="20"/>
        <v>43707</v>
      </c>
      <c r="N85" s="44" t="str">
        <f t="shared" si="14"/>
        <v/>
      </c>
      <c r="O85" s="46"/>
      <c r="P85" s="43">
        <f t="shared" si="21"/>
        <v>43738</v>
      </c>
      <c r="Q85" s="44" t="str">
        <f t="shared" si="15"/>
        <v/>
      </c>
      <c r="R85" s="46"/>
      <c r="S85" s="43">
        <f t="shared" si="22"/>
        <v>43768</v>
      </c>
      <c r="T85" s="44" t="str">
        <f t="shared" si="16"/>
        <v/>
      </c>
      <c r="U85" s="46"/>
      <c r="V85" s="43">
        <f t="shared" si="23"/>
        <v>43799</v>
      </c>
      <c r="W85" s="44" t="str">
        <f t="shared" si="17"/>
        <v>sam</v>
      </c>
      <c r="X85" s="46"/>
      <c r="Y85" s="43">
        <f t="shared" si="24"/>
        <v>43829</v>
      </c>
      <c r="Z85" s="44" t="str">
        <f t="shared" si="18"/>
        <v/>
      </c>
      <c r="AA85" s="46"/>
    </row>
    <row r="86" spans="9:27">
      <c r="I86" s="42"/>
      <c r="J86" s="43">
        <f t="shared" si="19"/>
        <v>43677</v>
      </c>
      <c r="K86" s="44" t="str">
        <f t="shared" si="13"/>
        <v/>
      </c>
      <c r="L86" s="47"/>
      <c r="M86" s="43">
        <f t="shared" si="20"/>
        <v>43708</v>
      </c>
      <c r="N86" s="44" t="str">
        <f t="shared" si="14"/>
        <v>sam</v>
      </c>
      <c r="O86" s="47"/>
      <c r="P86" s="43"/>
      <c r="Q86" s="44" t="str">
        <f t="shared" si="15"/>
        <v/>
      </c>
      <c r="R86" s="47"/>
      <c r="S86" s="43">
        <f t="shared" si="22"/>
        <v>43769</v>
      </c>
      <c r="T86" s="44" t="str">
        <f t="shared" si="16"/>
        <v/>
      </c>
      <c r="U86" s="47"/>
      <c r="V86" s="43"/>
      <c r="W86" s="44" t="str">
        <f t="shared" si="17"/>
        <v/>
      </c>
      <c r="X86" s="47"/>
      <c r="Y86" s="43">
        <f t="shared" si="24"/>
        <v>43830</v>
      </c>
      <c r="Z86" s="44" t="str">
        <f t="shared" si="18"/>
        <v/>
      </c>
      <c r="AA86" s="47"/>
    </row>
    <row r="87" spans="9:27">
      <c r="I87" s="42"/>
      <c r="J87" s="41"/>
      <c r="K87" s="42"/>
      <c r="L87" s="42"/>
      <c r="M87" s="41"/>
      <c r="N87" s="42"/>
      <c r="O87" s="42"/>
      <c r="P87" s="41"/>
      <c r="Q87" s="42"/>
      <c r="R87" s="42"/>
      <c r="S87" s="41"/>
      <c r="T87" s="42"/>
      <c r="U87" s="42"/>
      <c r="V87" s="41"/>
      <c r="W87" s="42"/>
      <c r="X87" s="42"/>
      <c r="Y87" s="41"/>
      <c r="Z87" s="42"/>
      <c r="AA87" s="42"/>
    </row>
    <row r="88" spans="9:27">
      <c r="I88" s="42"/>
      <c r="J88" s="48">
        <f>NETWORKDAYS(J56,MAX(J83:J86),JFP
)</f>
        <v>23</v>
      </c>
      <c r="K88" s="48"/>
      <c r="L88" s="48"/>
      <c r="M88" s="48">
        <f>NETWORKDAYS(M56,MAX(M83:M86),JFP
)</f>
        <v>21</v>
      </c>
      <c r="N88" s="48"/>
      <c r="O88" s="48"/>
      <c r="P88" s="48">
        <f>NETWORKDAYS(P56,MAX(P83:P86),JFP
)</f>
        <v>21</v>
      </c>
      <c r="Q88" s="48"/>
      <c r="R88" s="48"/>
      <c r="S88" s="48">
        <f>NETWORKDAYS(S56,MAX(S83:S86),JFP
)</f>
        <v>23</v>
      </c>
      <c r="T88" s="48"/>
      <c r="U88" s="48"/>
      <c r="V88" s="48">
        <f>NETWORKDAYS(V56,MAX(V83:V86),JFP
)</f>
        <v>19</v>
      </c>
      <c r="W88" s="48"/>
      <c r="X88" s="48"/>
      <c r="Y88" s="48">
        <f>NETWORKDAYS(Y56,MAX(Y83:Y86),JFP
)</f>
        <v>21</v>
      </c>
      <c r="Z88" s="42"/>
      <c r="AA88" s="48"/>
    </row>
  </sheetData>
  <sortState ref="A2:I92">
    <sortCondition ref="C2:C93"/>
    <sortCondition ref="D2:D93"/>
  </sortState>
  <mergeCells count="12">
    <mergeCell ref="Y55:AA55"/>
    <mergeCell ref="J19:L19"/>
    <mergeCell ref="M19:O19"/>
    <mergeCell ref="P19:R19"/>
    <mergeCell ref="S19:U19"/>
    <mergeCell ref="V19:X19"/>
    <mergeCell ref="Y19:AA19"/>
    <mergeCell ref="J55:L55"/>
    <mergeCell ref="M55:O55"/>
    <mergeCell ref="P55:R55"/>
    <mergeCell ref="S55:U55"/>
    <mergeCell ref="V55:X55"/>
  </mergeCells>
  <phoneticPr fontId="7" type="noConversion"/>
  <conditionalFormatting sqref="F2:F601">
    <cfRule type="containsText" dxfId="12" priority="13" operator="containsText" text="HSF">
      <formula>NOT(ISERROR(SEARCH("HSF",F2)))</formula>
    </cfRule>
  </conditionalFormatting>
  <conditionalFormatting sqref="L2:L14">
    <cfRule type="cellIs" dxfId="11" priority="12" operator="equal">
      <formula>0</formula>
    </cfRule>
  </conditionalFormatting>
  <conditionalFormatting sqref="J20:J50">
    <cfRule type="expression" dxfId="10" priority="11">
      <formula>K20&lt;&gt;""</formula>
    </cfRule>
  </conditionalFormatting>
  <conditionalFormatting sqref="M20:M50">
    <cfRule type="expression" dxfId="9" priority="10">
      <formula>N20&lt;&gt;""</formula>
    </cfRule>
  </conditionalFormatting>
  <conditionalFormatting sqref="Y20:Y50 V20:V50 S20:S50 P20:P50">
    <cfRule type="expression" dxfId="8" priority="9">
      <formula>Q20&lt;&gt;""</formula>
    </cfRule>
  </conditionalFormatting>
  <conditionalFormatting sqref="Y56:Y86 V56:V86 S56:S86 P56:P86 M56:M86 J56:J86">
    <cfRule type="expression" dxfId="7" priority="8">
      <formula>K56&lt;&gt;""</formula>
    </cfRule>
  </conditionalFormatting>
  <conditionalFormatting sqref="N4:O4">
    <cfRule type="cellIs" dxfId="6" priority="7" operator="between">
      <formula>0.5</formula>
      <formula>1</formula>
    </cfRule>
  </conditionalFormatting>
  <conditionalFormatting sqref="N4:O4">
    <cfRule type="cellIs" dxfId="5" priority="1" operator="equal">
      <formula>"RTT"</formula>
    </cfRule>
    <cfRule type="cellIs" dxfId="4" priority="2" operator="equal">
      <formula>"M"</formula>
    </cfRule>
    <cfRule type="cellIs" dxfId="3" priority="3" operator="equal">
      <formula>"CSS"</formula>
    </cfRule>
    <cfRule type="cellIs" dxfId="2" priority="4" operator="equal">
      <formula>"P"</formula>
    </cfRule>
    <cfRule type="cellIs" dxfId="1" priority="5" operator="equal">
      <formula>"AM"</formula>
    </cfRule>
    <cfRule type="cellIs" dxfId="0" priority="6" operator="equal">
      <formula>"F"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DL16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S13" sqref="S13"/>
    </sheetView>
  </sheetViews>
  <sheetFormatPr baseColWidth="10" defaultRowHeight="15"/>
  <cols>
    <col min="1" max="1" width="24.5703125" style="1" customWidth="1"/>
    <col min="2" max="2" width="8.5703125" customWidth="1"/>
    <col min="3" max="3" width="6.140625" style="1" customWidth="1"/>
    <col min="4" max="4" width="6.42578125" style="1" customWidth="1"/>
    <col min="5" max="5" width="6.28515625" style="1" customWidth="1"/>
    <col min="6" max="7" width="6.42578125" style="1" customWidth="1"/>
    <col min="8" max="11" width="6.5703125" style="1" customWidth="1"/>
    <col min="12" max="12" width="6.28515625" style="1" customWidth="1"/>
    <col min="13" max="13" width="6.42578125" style="1" customWidth="1"/>
    <col min="14" max="15" width="6.42578125" customWidth="1"/>
    <col min="16" max="16" width="6.5703125" customWidth="1"/>
    <col min="17" max="17" width="6.7109375" customWidth="1"/>
    <col min="18" max="18" width="6.42578125" customWidth="1"/>
  </cols>
  <sheetData>
    <row r="1" spans="1:116">
      <c r="B1" t="s">
        <v>41</v>
      </c>
      <c r="C1" s="58"/>
      <c r="D1" s="60" t="s">
        <v>42</v>
      </c>
      <c r="E1" s="60" t="s">
        <v>43</v>
      </c>
      <c r="F1" s="60" t="s">
        <v>44</v>
      </c>
      <c r="G1" s="60" t="s">
        <v>45</v>
      </c>
      <c r="H1" s="60" t="s">
        <v>46</v>
      </c>
      <c r="I1" s="60" t="s">
        <v>47</v>
      </c>
      <c r="J1" s="59"/>
      <c r="K1" s="59"/>
      <c r="L1" s="59"/>
      <c r="M1" s="64"/>
      <c r="N1" s="66"/>
      <c r="O1" s="66"/>
      <c r="P1" s="66"/>
      <c r="Q1" s="66"/>
      <c r="R1" s="65"/>
    </row>
    <row r="2" spans="1:116" ht="55.5" customHeight="1">
      <c r="A2" s="52" t="s">
        <v>0</v>
      </c>
      <c r="B2" s="53"/>
      <c r="C2" s="56" t="s">
        <v>12</v>
      </c>
      <c r="D2" s="56" t="s">
        <v>38</v>
      </c>
      <c r="E2" s="56" t="s">
        <v>15</v>
      </c>
      <c r="F2" s="56" t="s">
        <v>13</v>
      </c>
      <c r="G2" s="56" t="s">
        <v>14</v>
      </c>
      <c r="H2" s="56" t="s">
        <v>39</v>
      </c>
      <c r="I2" s="57" t="s">
        <v>40</v>
      </c>
      <c r="J2" s="57" t="s">
        <v>40</v>
      </c>
      <c r="K2" s="57" t="s">
        <v>40</v>
      </c>
      <c r="L2" s="57" t="s">
        <v>40</v>
      </c>
      <c r="M2" s="57" t="s">
        <v>40</v>
      </c>
      <c r="N2" s="57" t="s">
        <v>40</v>
      </c>
      <c r="O2" s="57" t="s">
        <v>40</v>
      </c>
      <c r="P2" s="57" t="s">
        <v>40</v>
      </c>
      <c r="Q2" s="57" t="s">
        <v>40</v>
      </c>
      <c r="R2" s="54"/>
      <c r="S2" s="54"/>
      <c r="T2" s="54"/>
      <c r="U2" s="55"/>
      <c r="V2" s="55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</row>
    <row r="3" spans="1:116">
      <c r="A3" s="5" t="s">
        <v>19</v>
      </c>
      <c r="B3" s="6" t="s">
        <v>10</v>
      </c>
      <c r="C3" s="50">
        <f>SUMIFS(BD!$E:$E,BD!$C:$C,C$2,BD!$F:$F,$B3)</f>
        <v>0</v>
      </c>
      <c r="D3" s="50">
        <f>SUMIFS(BD!$E:$E,BD!$C:$C,D$2,BD!$F:$F,$B3)</f>
        <v>5</v>
      </c>
      <c r="E3" s="50">
        <f>SUMIFS(BD!$E:$E,BD!$C:$C,E$2,BD!$F:$F,$B3)</f>
        <v>5</v>
      </c>
      <c r="F3" s="51">
        <f>SUMIFS(BD!$E:$E,BD!$C:$C,F$2,BD!$F:$F,$B3)</f>
        <v>5</v>
      </c>
      <c r="G3" s="51">
        <f>SUMIFS(BD!$E:$E,BD!$C:$C,G$2,BD!$F:$F,$B3)</f>
        <v>5</v>
      </c>
      <c r="H3" s="51">
        <f>SUMIFS(BD!$E:$E,BD!$C:$C,H$2,BD!$F:$F,$B3)</f>
        <v>5</v>
      </c>
      <c r="I3" s="51">
        <f>SUMIFS(BD!$E:$E,BD!$C:$C,I$2,BD!$F:$F,$B3)</f>
        <v>0</v>
      </c>
      <c r="J3" s="18">
        <f>SUMIFS(BD!$E:$E,BD!$C:$C,J$2,BD!$F:$F,$B3)</f>
        <v>0</v>
      </c>
      <c r="K3" s="18">
        <f>SUMIFS(BD!$E:$E,BD!$C:$C,K$2,BD!$F:$F,$B3)</f>
        <v>0</v>
      </c>
      <c r="L3" s="18">
        <f>SUMIFS(BD!$E:$E,BD!$C:$C,L$2,BD!$F:$F,$B3)</f>
        <v>0</v>
      </c>
      <c r="M3" s="18">
        <f>SUMIFS(BD!$E:$E,BD!$C:$C,M$2,BD!$F:$F,$B3)</f>
        <v>0</v>
      </c>
      <c r="N3" s="18">
        <f>SUMIFS(BD!$E:$E,BD!$C:$C,N$2,BD!$F:$F,$B3)</f>
        <v>0</v>
      </c>
      <c r="O3" s="18">
        <f>SUMIFS(BD!$E:$E,BD!$C:$C,O$2,BD!$F:$F,$B3)</f>
        <v>0</v>
      </c>
      <c r="P3" s="18">
        <f>SUMIFS(BD!$E:$E,BD!$C:$C,P$2,BD!$F:$F,$B3)</f>
        <v>0</v>
      </c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16"/>
    </row>
    <row r="4" spans="1:116">
      <c r="A4" s="5" t="s">
        <v>20</v>
      </c>
      <c r="B4" s="32" t="s">
        <v>16</v>
      </c>
      <c r="C4" s="18">
        <f>SUMIFS(BD!$E:$E,BD!$C:$C,C$2,BD!$F:$F,$B4)</f>
        <v>6</v>
      </c>
      <c r="D4" s="18">
        <f>SUMIFS(BD!$E:$E,BD!$C:$C,D$2,BD!$F:$F,$B4)</f>
        <v>6</v>
      </c>
      <c r="E4" s="18">
        <f>SUMIFS(BD!$E:$E,BD!$C:$C,E$2,BD!$F:$F,$B4)</f>
        <v>6</v>
      </c>
      <c r="F4" s="18">
        <f>SUMIFS(BD!$E:$E,BD!$C:$C,F$2,BD!$F:$F,$B4)</f>
        <v>0</v>
      </c>
      <c r="G4" s="18">
        <f>SUMIFS(BD!$E:$E,BD!$C:$C,G$2,BD!$F:$F,$B4)</f>
        <v>0</v>
      </c>
      <c r="H4" s="18">
        <f>SUMIFS(BD!$E:$E,BD!$C:$C,H$2,BD!$F:$F,$B4)</f>
        <v>0</v>
      </c>
      <c r="I4" s="18">
        <f>SUMIFS(BD!$E:$E,BD!$C:$C,I$2,BD!$F:$F,$B4)</f>
        <v>12</v>
      </c>
      <c r="J4" s="18">
        <f>SUMIFS(BD!$E:$E,BD!$C:$C,J$2,BD!$F:$F,$B4)</f>
        <v>12</v>
      </c>
      <c r="K4" s="18">
        <f>SUMIFS(BD!$E:$E,BD!$C:$C,K$2,BD!$F:$F,$B4)</f>
        <v>12</v>
      </c>
      <c r="L4" s="18">
        <f>SUMIFS(BD!$E:$E,BD!$C:$C,L$2,BD!$F:$F,$B4)</f>
        <v>12</v>
      </c>
      <c r="M4" s="18">
        <f>SUMIFS(BD!$E:$E,BD!$C:$C,M$2,BD!$F:$F,$B4)</f>
        <v>12</v>
      </c>
      <c r="N4" s="18">
        <f>SUMIFS(BD!$E:$E,BD!$C:$C,N$2,BD!$F:$F,$B4)</f>
        <v>12</v>
      </c>
      <c r="O4" s="18">
        <f>SUMIFS(BD!$E:$E,BD!$C:$C,O$2,BD!$F:$F,$B4)</f>
        <v>12</v>
      </c>
      <c r="P4" s="18">
        <f>SUMIFS(BD!$E:$E,BD!$C:$C,P$2,BD!$F:$F,$B4)</f>
        <v>12</v>
      </c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16"/>
    </row>
    <row r="5" spans="1:116">
      <c r="A5" s="5" t="s">
        <v>21</v>
      </c>
      <c r="B5" s="7" t="s">
        <v>17</v>
      </c>
      <c r="C5" s="18">
        <f>SUMIFS(BD!$E:$E,BD!$C:$C,C$2,BD!$F:$F,$B5)</f>
        <v>0</v>
      </c>
      <c r="D5" s="18">
        <f>SUMIFS(BD!$E:$E,BD!$C:$C,D$2,BD!$F:$F,$B5)</f>
        <v>0</v>
      </c>
      <c r="E5" s="18">
        <f>SUMIFS(BD!$E:$E,BD!$C:$C,E$2,BD!$F:$F,$B5)</f>
        <v>0</v>
      </c>
      <c r="F5" s="18">
        <f>SUMIFS(BD!$E:$E,BD!$C:$C,F$2,BD!$F:$F,$B5)</f>
        <v>0</v>
      </c>
      <c r="G5" s="18">
        <f>SUMIFS(BD!$E:$E,BD!$C:$C,G$2,BD!$F:$F,$B5)</f>
        <v>0</v>
      </c>
      <c r="H5" s="18">
        <f>SUMIFS(BD!$E:$E,BD!$C:$C,H$2,BD!$F:$F,$B5)</f>
        <v>0</v>
      </c>
      <c r="I5" s="18">
        <f>SUMIFS(BD!$E:$E,BD!$C:$C,I$2,BD!$F:$F,$B5)</f>
        <v>0</v>
      </c>
      <c r="J5" s="18">
        <f>SUMIFS(BD!$E:$E,BD!$C:$C,J$2,BD!$F:$F,$B5)</f>
        <v>0</v>
      </c>
      <c r="K5" s="18">
        <f>SUMIFS(BD!$E:$E,BD!$C:$C,K$2,BD!$F:$F,$B5)</f>
        <v>0</v>
      </c>
      <c r="L5" s="18">
        <f>SUMIFS(BD!$E:$E,BD!$C:$C,L$2,BD!$F:$F,$B5)</f>
        <v>0</v>
      </c>
      <c r="M5" s="18">
        <f>SUMIFS(BD!$E:$E,BD!$C:$C,M$2,BD!$F:$F,$B5)</f>
        <v>0</v>
      </c>
      <c r="N5" s="18">
        <f>SUMIFS(BD!$E:$E,BD!$C:$C,N$2,BD!$F:$F,$B5)</f>
        <v>0</v>
      </c>
      <c r="O5" s="18">
        <f>SUMIFS(BD!$E:$E,BD!$C:$C,O$2,BD!$F:$F,$B5)</f>
        <v>0</v>
      </c>
      <c r="P5" s="18">
        <f>SUMIFS(BD!$E:$E,BD!$C:$C,P$2,BD!$F:$F,$B5)</f>
        <v>0</v>
      </c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16"/>
    </row>
    <row r="6" spans="1:116">
      <c r="A6" s="5" t="s">
        <v>22</v>
      </c>
      <c r="B6" s="8" t="s">
        <v>18</v>
      </c>
      <c r="C6" s="18">
        <f>SUMIFS(BD!$E:$E,BD!$C:$C,C$2,BD!$F:$F,$B6)</f>
        <v>0</v>
      </c>
      <c r="D6" s="18">
        <f>SUMIFS(BD!$E:$E,BD!$C:$C,D$2,BD!$F:$F,$B6)</f>
        <v>0</v>
      </c>
      <c r="E6" s="18">
        <f>SUMIFS(BD!$E:$E,BD!$C:$C,E$2,BD!$F:$F,$B6)</f>
        <v>0</v>
      </c>
      <c r="F6" s="18">
        <f>SUMIFS(BD!$E:$E,BD!$C:$C,F$2,BD!$F:$F,$B6)</f>
        <v>0</v>
      </c>
      <c r="G6" s="18">
        <f>SUMIFS(BD!$E:$E,BD!$C:$C,G$2,BD!$F:$F,$B6)</f>
        <v>0</v>
      </c>
      <c r="H6" s="18">
        <f>SUMIFS(BD!$E:$E,BD!$C:$C,H$2,BD!$F:$F,$B6)</f>
        <v>0</v>
      </c>
      <c r="I6" s="18">
        <f>SUMIFS(BD!$E:$E,BD!$C:$C,I$2,BD!$F:$F,$B6)</f>
        <v>0</v>
      </c>
      <c r="J6" s="18">
        <f>SUMIFS(BD!$E:$E,BD!$C:$C,J$2,BD!$F:$F,$B6)</f>
        <v>0</v>
      </c>
      <c r="K6" s="18">
        <f>SUMIFS(BD!$E:$E,BD!$C:$C,K$2,BD!$F:$F,$B6)</f>
        <v>0</v>
      </c>
      <c r="L6" s="18">
        <f>SUMIFS(BD!$E:$E,BD!$C:$C,L$2,BD!$F:$F,$B6)</f>
        <v>0</v>
      </c>
      <c r="M6" s="18">
        <f>SUMIFS(BD!$E:$E,BD!$C:$C,M$2,BD!$F:$F,$B6)</f>
        <v>0</v>
      </c>
      <c r="N6" s="18">
        <f>SUMIFS(BD!$E:$E,BD!$C:$C,N$2,BD!$F:$F,$B6)</f>
        <v>0</v>
      </c>
      <c r="O6" s="18">
        <f>SUMIFS(BD!$E:$E,BD!$C:$C,O$2,BD!$F:$F,$B6)</f>
        <v>0</v>
      </c>
      <c r="P6" s="18">
        <f>SUMIFS(BD!$E:$E,BD!$C:$C,P$2,BD!$F:$F,$B6)</f>
        <v>0</v>
      </c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16"/>
    </row>
    <row r="7" spans="1:116">
      <c r="A7" s="5"/>
      <c r="B7" s="49"/>
      <c r="C7" s="18">
        <f>SUM(C3:C6)</f>
        <v>6</v>
      </c>
      <c r="D7" s="18">
        <f t="shared" ref="D7:L7" si="0">SUM(D3:D6)</f>
        <v>11</v>
      </c>
      <c r="E7" s="18">
        <f t="shared" si="0"/>
        <v>11</v>
      </c>
      <c r="F7" s="18">
        <f t="shared" si="0"/>
        <v>5</v>
      </c>
      <c r="G7" s="18">
        <f t="shared" si="0"/>
        <v>5</v>
      </c>
      <c r="H7" s="18">
        <f t="shared" si="0"/>
        <v>5</v>
      </c>
      <c r="I7" s="18">
        <f t="shared" si="0"/>
        <v>12</v>
      </c>
      <c r="J7" s="18">
        <f t="shared" si="0"/>
        <v>12</v>
      </c>
      <c r="K7" s="18">
        <f t="shared" si="0"/>
        <v>12</v>
      </c>
      <c r="L7" s="18">
        <f t="shared" si="0"/>
        <v>12</v>
      </c>
      <c r="M7" s="18">
        <f t="shared" ref="M7:P7" si="1">SUM(M3:M6)</f>
        <v>12</v>
      </c>
      <c r="N7" s="18">
        <f t="shared" si="1"/>
        <v>12</v>
      </c>
      <c r="O7" s="18">
        <f t="shared" si="1"/>
        <v>12</v>
      </c>
      <c r="P7" s="18">
        <f t="shared" si="1"/>
        <v>12</v>
      </c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16"/>
    </row>
    <row r="8" spans="1:116" s="21" customFormat="1">
      <c r="A8" s="49"/>
      <c r="B8" s="49"/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</row>
    <row r="9" spans="1:116" s="21" customFormat="1">
      <c r="A9" s="49"/>
      <c r="B9" s="3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</row>
    <row r="10" spans="1:116">
      <c r="B10" s="21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1"/>
      <c r="O10" s="22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</row>
    <row r="11" spans="1:116" ht="21.75" customHeight="1">
      <c r="B11" s="20" t="s">
        <v>2</v>
      </c>
      <c r="C11" s="23">
        <v>1</v>
      </c>
      <c r="D11" s="23">
        <v>2</v>
      </c>
      <c r="E11" s="23">
        <v>3</v>
      </c>
      <c r="F11" s="23">
        <v>4</v>
      </c>
      <c r="G11" s="23">
        <v>5</v>
      </c>
      <c r="H11" s="23">
        <v>6</v>
      </c>
      <c r="I11" s="23">
        <v>7</v>
      </c>
      <c r="J11" s="23">
        <v>8</v>
      </c>
      <c r="K11" s="23">
        <v>9</v>
      </c>
      <c r="L11" s="23">
        <v>10</v>
      </c>
      <c r="M11" s="23">
        <v>11</v>
      </c>
      <c r="N11" s="23">
        <v>12</v>
      </c>
      <c r="O11" s="20" t="s">
        <v>3</v>
      </c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</row>
    <row r="12" spans="1:116">
      <c r="A12" s="5" t="s">
        <v>19</v>
      </c>
      <c r="B12" s="6" t="s">
        <v>10</v>
      </c>
      <c r="C12" s="24">
        <f>SUMIFS(BD!$E:$E,BD!$G:$G,C$11,BD!$F:$F,$B12)</f>
        <v>0</v>
      </c>
      <c r="D12" s="25">
        <f>SUMIFS(BD!$E:$E,BD!$G:$G,D$11,BD!$F:$F,$B12)</f>
        <v>0</v>
      </c>
      <c r="E12" s="26">
        <f>SUMIFS(BD!$E:$E,BD!$G:$G,E$11,BD!$F:$F,$B12)</f>
        <v>0</v>
      </c>
      <c r="F12" s="24">
        <f>SUMIFS(BD!$E:$E,BD!$G:$G,F$11,BD!$F:$F,$B12)</f>
        <v>0</v>
      </c>
      <c r="G12" s="24">
        <f>SUMIFS(BD!$E:$E,BD!$G:$G,G$11,BD!$F:$F,$B12)</f>
        <v>0</v>
      </c>
      <c r="H12" s="24">
        <f>SUMIFS(BD!$E:$E,BD!$G:$G,H$11,BD!$F:$F,$B12)</f>
        <v>0</v>
      </c>
      <c r="I12" s="27">
        <f>SUMIFS(BD!$E:$E,BD!$G:$G,I$11,BD!$F:$F,$B12)</f>
        <v>5</v>
      </c>
      <c r="J12" s="24">
        <f>SUMIFS(BD!$E:$E,BD!$G:$G,J$11,BD!$F:$F,$B12)</f>
        <v>20</v>
      </c>
      <c r="K12" s="24">
        <f>SUMIFS(BD!$E:$E,BD!$G:$G,K$11,BD!$F:$F,$B12)</f>
        <v>0</v>
      </c>
      <c r="L12" s="24">
        <f>SUMIFS(BD!$E:$E,BD!$G:$G,L$11,BD!$F:$F,$B12)</f>
        <v>0</v>
      </c>
      <c r="M12" s="25">
        <f>SUMIFS(BD!$E:$E,BD!$G:$G,M$11,BD!$F:$F,$B12)</f>
        <v>0</v>
      </c>
      <c r="N12" s="24">
        <f>SUMIFS(BD!$E:$E,BD!$G:$G,N$11,BD!$F:$F,$B12)</f>
        <v>0</v>
      </c>
      <c r="O12" s="27">
        <f>SUM(C12:N12)</f>
        <v>25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</row>
    <row r="13" spans="1:116">
      <c r="A13" s="5" t="s">
        <v>20</v>
      </c>
      <c r="B13" s="32" t="s">
        <v>16</v>
      </c>
      <c r="C13" s="28">
        <f>SUMIFS(BD!$E:$E,BD!$G:$G,C$11,BD!$F:$F,$B13)</f>
        <v>0</v>
      </c>
      <c r="D13" s="28">
        <f>SUMIFS(BD!$E:$E,BD!$G:$G,D$11,BD!$F:$F,$B13)</f>
        <v>0</v>
      </c>
      <c r="E13" s="28">
        <f>SUMIFS(BD!$E:$E,BD!$G:$G,E$11,BD!$F:$F,$B13)</f>
        <v>0</v>
      </c>
      <c r="F13" s="28">
        <f>SUMIFS(BD!$E:$E,BD!$G:$G,F$11,BD!$F:$F,$B13)</f>
        <v>0</v>
      </c>
      <c r="G13" s="28">
        <f>SUMIFS(BD!$E:$E,BD!$G:$G,G$11,BD!$F:$F,$B13)</f>
        <v>0</v>
      </c>
      <c r="H13" s="28">
        <f>SUMIFS(BD!$E:$E,BD!$G:$G,H$11,BD!$F:$F,$B13)</f>
        <v>0</v>
      </c>
      <c r="I13" s="29">
        <f>SUMIFS(BD!$E:$E,BD!$G:$G,I$11,BD!$F:$F,$B13)</f>
        <v>0</v>
      </c>
      <c r="J13" s="29">
        <f>SUMIFS(BD!$E:$E,BD!$G:$G,J$11,BD!$F:$F,$B13)</f>
        <v>18</v>
      </c>
      <c r="K13" s="28">
        <f>SUMIFS(BD!$E:$E,BD!$G:$G,K$11,BD!$F:$F,$B13)</f>
        <v>6</v>
      </c>
      <c r="L13" s="28">
        <f>SUMIFS(BD!$E:$E,BD!$G:$G,L$11,BD!$F:$F,$B13)</f>
        <v>6</v>
      </c>
      <c r="M13" s="28">
        <f>SUMIFS(BD!$E:$E,BD!$G:$G,M$11,BD!$F:$F,$B13)</f>
        <v>0</v>
      </c>
      <c r="N13" s="30">
        <f>SUMIFS(BD!$E:$E,BD!$G:$G,N$11,BD!$F:$F,$B13)</f>
        <v>0</v>
      </c>
      <c r="O13" s="29">
        <f t="shared" ref="O13:O15" si="2">SUM(C13:N13)</f>
        <v>30</v>
      </c>
    </row>
    <row r="14" spans="1:116">
      <c r="A14" s="5" t="s">
        <v>21</v>
      </c>
      <c r="B14" s="7" t="s">
        <v>17</v>
      </c>
      <c r="C14" s="28">
        <f>SUMIFS(BD!$E:$E,BD!$G:$G,C$11,BD!$F:$F,$B14)</f>
        <v>0</v>
      </c>
      <c r="D14" s="28">
        <f>SUMIFS(BD!$E:$E,BD!$G:$G,D$11,BD!$F:$F,$B14)</f>
        <v>0</v>
      </c>
      <c r="E14" s="28">
        <f>SUMIFS(BD!$E:$E,BD!$G:$G,E$11,BD!$F:$F,$B14)</f>
        <v>0</v>
      </c>
      <c r="F14" s="28">
        <f>SUMIFS(BD!$E:$E,BD!$G:$G,F$11,BD!$F:$F,$B14)</f>
        <v>0</v>
      </c>
      <c r="G14" s="28">
        <f>SUMIFS(BD!$E:$E,BD!$G:$G,G$11,BD!$F:$F,$B14)</f>
        <v>0</v>
      </c>
      <c r="H14" s="28">
        <f>SUMIFS(BD!$E:$E,BD!$G:$G,H$11,BD!$F:$F,$B14)</f>
        <v>0</v>
      </c>
      <c r="I14" s="29">
        <f>SUMIFS(BD!$E:$E,BD!$G:$G,I$11,BD!$F:$F,$B14)</f>
        <v>0</v>
      </c>
      <c r="J14" s="28">
        <f>SUMIFS(BD!$E:$E,BD!$G:$G,J$11,BD!$F:$F,$B14)</f>
        <v>0</v>
      </c>
      <c r="K14" s="28">
        <f>SUMIFS(BD!$E:$E,BD!$G:$G,K$11,BD!$F:$F,$B14)</f>
        <v>0</v>
      </c>
      <c r="L14" s="28">
        <f>SUMIFS(BD!$E:$E,BD!$G:$G,L$11,BD!$F:$F,$B14)</f>
        <v>0</v>
      </c>
      <c r="M14" s="28">
        <f>SUMIFS(BD!$E:$E,BD!$G:$G,M$11,BD!$F:$F,$B14)</f>
        <v>0</v>
      </c>
      <c r="N14" s="28">
        <f>SUMIFS(BD!$E:$E,BD!$G:$G,N$11,BD!$F:$F,$B14)</f>
        <v>0</v>
      </c>
      <c r="O14" s="29">
        <f t="shared" si="2"/>
        <v>0</v>
      </c>
    </row>
    <row r="15" spans="1:116">
      <c r="A15" s="5" t="s">
        <v>22</v>
      </c>
      <c r="B15" s="8" t="s">
        <v>18</v>
      </c>
      <c r="C15" s="28">
        <f>SUMIFS(BD!$E:$E,BD!$G:$G,C$11,BD!$F:$F,$B15)</f>
        <v>0</v>
      </c>
      <c r="D15" s="28">
        <f>SUMIFS(BD!$E:$E,BD!$G:$G,D$11,BD!$F:$F,$B15)</f>
        <v>0</v>
      </c>
      <c r="E15" s="28">
        <f>SUMIFS(BD!$E:$E,BD!$G:$G,E$11,BD!$F:$F,$B15)</f>
        <v>0</v>
      </c>
      <c r="F15" s="28">
        <f>SUMIFS(BD!$E:$E,BD!$G:$G,F$11,BD!$F:$F,$B15)</f>
        <v>0</v>
      </c>
      <c r="G15" s="28">
        <f>SUMIFS(BD!$E:$E,BD!$G:$G,G$11,BD!$F:$F,$B15)</f>
        <v>0</v>
      </c>
      <c r="H15" s="28">
        <f>SUMIFS(BD!$E:$E,BD!$G:$G,H$11,BD!$F:$F,$B15)</f>
        <v>0</v>
      </c>
      <c r="I15" s="29">
        <f>SUMIFS(BD!$E:$E,BD!$G:$G,I$11,BD!$F:$F,$B15)</f>
        <v>0</v>
      </c>
      <c r="J15" s="28">
        <f>SUMIFS(BD!$E:$E,BD!$G:$G,J$11,BD!$F:$F,$B15)</f>
        <v>0</v>
      </c>
      <c r="K15" s="28">
        <f>SUMIFS(BD!$E:$E,BD!$G:$G,K$11,BD!$F:$F,$B15)</f>
        <v>0</v>
      </c>
      <c r="L15" s="28">
        <f>SUMIFS(BD!$E:$E,BD!$G:$G,L$11,BD!$F:$F,$B15)</f>
        <v>0</v>
      </c>
      <c r="M15" s="28">
        <f>SUMIFS(BD!$E:$E,BD!$G:$G,M$11,BD!$F:$F,$B15)</f>
        <v>0</v>
      </c>
      <c r="N15" s="28">
        <f>SUMIFS(BD!$E:$E,BD!$G:$G,N$11,BD!$F:$F,$B15)</f>
        <v>0</v>
      </c>
      <c r="O15" s="29">
        <f t="shared" si="2"/>
        <v>0</v>
      </c>
    </row>
    <row r="16" spans="1:116">
      <c r="C16" s="31">
        <f t="shared" ref="C16:O16" si="3">SUM(C12:C15)</f>
        <v>0</v>
      </c>
      <c r="D16" s="31">
        <f t="shared" si="3"/>
        <v>0</v>
      </c>
      <c r="E16" s="31">
        <f t="shared" si="3"/>
        <v>0</v>
      </c>
      <c r="F16" s="31">
        <f t="shared" si="3"/>
        <v>0</v>
      </c>
      <c r="G16" s="31">
        <f t="shared" si="3"/>
        <v>0</v>
      </c>
      <c r="H16" s="31">
        <f t="shared" si="3"/>
        <v>0</v>
      </c>
      <c r="I16" s="31">
        <f t="shared" si="3"/>
        <v>5</v>
      </c>
      <c r="J16" s="31">
        <f t="shared" si="3"/>
        <v>38</v>
      </c>
      <c r="K16" s="31">
        <f t="shared" si="3"/>
        <v>6</v>
      </c>
      <c r="L16" s="31">
        <f t="shared" si="3"/>
        <v>6</v>
      </c>
      <c r="M16" s="31">
        <f t="shared" si="3"/>
        <v>0</v>
      </c>
      <c r="N16" s="31">
        <f t="shared" si="3"/>
        <v>0</v>
      </c>
      <c r="O16" s="31">
        <f t="shared" si="3"/>
        <v>55</v>
      </c>
      <c r="P16" s="1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Microsoft</cp:lastModifiedBy>
  <dcterms:created xsi:type="dcterms:W3CDTF">2018-08-13T07:35:04Z</dcterms:created>
  <dcterms:modified xsi:type="dcterms:W3CDTF">2019-11-11T11:13:57Z</dcterms:modified>
</cp:coreProperties>
</file>